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/>
  <mc:AlternateContent xmlns:mc="http://schemas.openxmlformats.org/markup-compatibility/2006">
    <mc:Choice Requires="x15">
      <x15ac:absPath xmlns:x15ac="http://schemas.microsoft.com/office/spreadsheetml/2010/11/ac" url="https://umontpellierfr-my.sharepoint.com/personal/sara_mustafazade_umontpellier_fr/Documents/Project 2/carbon_pricing/"/>
    </mc:Choice>
  </mc:AlternateContent>
  <xr:revisionPtr revIDLastSave="2" documentId="13_ncr:1_{BA0B5FE4-E07C-43EF-AECD-2E0ECB1DD644}" xr6:coauthVersionLast="47" xr6:coauthVersionMax="47" xr10:uidLastSave="{91A3E67E-382F-814F-95DB-3AB58EC93983}"/>
  <bookViews>
    <workbookView xWindow="0" yWindow="740" windowWidth="29400" windowHeight="18380" firstSheet="4" activeTab="10" xr2:uid="{00000000-000D-0000-FFFF-FFFF00000000}"/>
  </bookViews>
  <sheets>
    <sheet name="final_sheet" sheetId="1" r:id="rId1"/>
    <sheet name="index" sheetId="5" r:id="rId2"/>
    <sheet name="total_jurisdiction_covered" sheetId="6" r:id="rId3"/>
    <sheet name="Federated_cases" sheetId="4" r:id="rId4"/>
    <sheet name="jurisdiction_covered_NCT" sheetId="2" r:id="rId5"/>
    <sheet name="jurisdiction_covered_NETS" sheetId="7" r:id="rId6"/>
    <sheet name="jurisdiction_covered_SupETS" sheetId="8" r:id="rId7"/>
    <sheet name="carbon_price_NCT" sheetId="3" r:id="rId8"/>
    <sheet name="carbon_price_NETS" sheetId="9" r:id="rId9"/>
    <sheet name="carbon_price_SupETS" sheetId="10" r:id="rId10"/>
    <sheet name="EU_calculations" sheetId="11" r:id="rId11"/>
  </sheets>
  <definedNames>
    <definedName name="_xlnm._FilterDatabase" localSheetId="0" hidden="1">final_sheet!$A$1:$BX$252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A44" i="4" l="1"/>
  <c r="FA30" i="4"/>
  <c r="FA8" i="4"/>
  <c r="FA2" i="4"/>
  <c r="CA29" i="4"/>
  <c r="CA28" i="4"/>
  <c r="CA27" i="4"/>
  <c r="CA26" i="4"/>
  <c r="CA25" i="4"/>
  <c r="CA24" i="4"/>
  <c r="CA23" i="4"/>
  <c r="CA21" i="4"/>
  <c r="CA20" i="4"/>
  <c r="CA17" i="4"/>
  <c r="CA16" i="4"/>
  <c r="CA15" i="4"/>
  <c r="CA14" i="4"/>
  <c r="CA13" i="4"/>
  <c r="CA12" i="4"/>
  <c r="CA11" i="4"/>
  <c r="CA10" i="4"/>
  <c r="EZ30" i="4"/>
  <c r="Z22" i="6"/>
  <c r="Z15" i="6"/>
  <c r="Z16" i="6"/>
  <c r="R116" i="5"/>
  <c r="S112" i="5"/>
  <c r="S113" i="5"/>
  <c r="S114" i="5"/>
  <c r="S115" i="5"/>
  <c r="S116" i="5"/>
  <c r="S117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EZ2" i="4"/>
  <c r="BU29" i="4"/>
  <c r="BU28" i="4"/>
  <c r="BU27" i="4"/>
  <c r="BU26" i="4"/>
  <c r="BU25" i="4"/>
  <c r="BU24" i="4"/>
  <c r="BU23" i="4"/>
  <c r="BU22" i="4"/>
  <c r="BU21" i="4"/>
  <c r="BU20" i="4"/>
  <c r="BE20" i="4"/>
  <c r="BZ20" i="4"/>
  <c r="BZ21" i="4"/>
  <c r="E481" i="11"/>
  <c r="E314" i="11"/>
  <c r="E609" i="11"/>
  <c r="E588" i="11"/>
  <c r="E567" i="11"/>
  <c r="E546" i="11"/>
  <c r="E525" i="11"/>
  <c r="E504" i="11"/>
  <c r="E483" i="11"/>
  <c r="E462" i="11"/>
  <c r="E441" i="11"/>
  <c r="E420" i="11"/>
  <c r="E399" i="11"/>
  <c r="E378" i="11"/>
  <c r="E357" i="11"/>
  <c r="E336" i="11"/>
  <c r="E315" i="11"/>
  <c r="E294" i="11"/>
  <c r="E273" i="11"/>
  <c r="E252" i="11"/>
  <c r="E231" i="11"/>
  <c r="E210" i="11"/>
  <c r="E189" i="11"/>
  <c r="E168" i="11"/>
  <c r="E147" i="11"/>
  <c r="E126" i="11"/>
  <c r="E105" i="11"/>
  <c r="E84" i="11"/>
  <c r="E63" i="11"/>
  <c r="E42" i="11"/>
  <c r="E19" i="11"/>
  <c r="E21" i="11"/>
  <c r="E2" i="11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3" i="5"/>
  <c r="AA134" i="5"/>
  <c r="AA135" i="5"/>
  <c r="AA136" i="5"/>
  <c r="AA137" i="5"/>
  <c r="AA138" i="5"/>
  <c r="AA139" i="5"/>
  <c r="AA140" i="5"/>
  <c r="AA141" i="5"/>
  <c r="AA142" i="5"/>
  <c r="AA143" i="5"/>
  <c r="AA144" i="5"/>
  <c r="AA145" i="5"/>
  <c r="AA147" i="5"/>
  <c r="AA148" i="5"/>
  <c r="AA149" i="5"/>
  <c r="AA150" i="5"/>
  <c r="AA151" i="5"/>
  <c r="AA152" i="5"/>
  <c r="AA153" i="5"/>
  <c r="AA154" i="5"/>
  <c r="AA155" i="5"/>
  <c r="AA156" i="5"/>
  <c r="AA157" i="5"/>
  <c r="AA158" i="5"/>
  <c r="AA159" i="5"/>
  <c r="AA160" i="5"/>
  <c r="AA161" i="5"/>
  <c r="AA162" i="5"/>
  <c r="AA163" i="5"/>
  <c r="AA164" i="5"/>
  <c r="AA165" i="5"/>
  <c r="AA166" i="5"/>
  <c r="AA167" i="5"/>
  <c r="AA168" i="5"/>
  <c r="AA169" i="5"/>
  <c r="AA170" i="5"/>
  <c r="AA171" i="5"/>
  <c r="AA172" i="5"/>
  <c r="AA173" i="5"/>
  <c r="AA174" i="5"/>
  <c r="AA175" i="5"/>
  <c r="AA176" i="5"/>
  <c r="AA177" i="5"/>
  <c r="AA178" i="5"/>
  <c r="AA179" i="5"/>
  <c r="AA180" i="5"/>
  <c r="AA181" i="5"/>
  <c r="AA182" i="5"/>
  <c r="AA183" i="5"/>
  <c r="AA184" i="5"/>
  <c r="AA185" i="5"/>
  <c r="AA186" i="5"/>
  <c r="AA187" i="5"/>
  <c r="AA188" i="5"/>
  <c r="AA189" i="5"/>
  <c r="AA190" i="5"/>
  <c r="AA191" i="5"/>
  <c r="AA192" i="5"/>
  <c r="AA193" i="5"/>
  <c r="AA194" i="5"/>
  <c r="AA195" i="5"/>
  <c r="AA196" i="5"/>
  <c r="AA197" i="5"/>
  <c r="AA198" i="5"/>
  <c r="AA199" i="5"/>
  <c r="AA200" i="5"/>
  <c r="AA201" i="5"/>
  <c r="AA202" i="5"/>
  <c r="AA203" i="5"/>
  <c r="AA204" i="5"/>
  <c r="AA205" i="5"/>
  <c r="AA206" i="5"/>
  <c r="AA207" i="5"/>
  <c r="AA208" i="5"/>
  <c r="AA209" i="5"/>
  <c r="AA210" i="5"/>
  <c r="AA211" i="5"/>
  <c r="AA212" i="5"/>
  <c r="AA213" i="5"/>
  <c r="AA214" i="5"/>
  <c r="AA215" i="5"/>
  <c r="AA216" i="5"/>
  <c r="AA217" i="5"/>
  <c r="AA218" i="5"/>
  <c r="AA219" i="5"/>
  <c r="AA220" i="5"/>
  <c r="AA221" i="5"/>
  <c r="AA222" i="5"/>
  <c r="AA223" i="5"/>
  <c r="AA224" i="5"/>
  <c r="AA225" i="5"/>
  <c r="AA226" i="5"/>
  <c r="AA227" i="5"/>
  <c r="AA228" i="5"/>
  <c r="AA229" i="5"/>
  <c r="AA230" i="5"/>
  <c r="AA231" i="5"/>
  <c r="AA232" i="5"/>
  <c r="AA233" i="5"/>
  <c r="AA234" i="5"/>
  <c r="AA235" i="5"/>
  <c r="AA236" i="5"/>
  <c r="AA237" i="5"/>
  <c r="AA239" i="5"/>
  <c r="AA240" i="5"/>
  <c r="AA241" i="5"/>
  <c r="AA242" i="5"/>
  <c r="AA243" i="5"/>
  <c r="AA244" i="5"/>
  <c r="AA245" i="5"/>
  <c r="AA246" i="5"/>
  <c r="AA247" i="5"/>
  <c r="AA248" i="5"/>
  <c r="AA249" i="5"/>
  <c r="AA250" i="5"/>
  <c r="AA251" i="5"/>
  <c r="AA252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35" i="5"/>
  <c r="AA36" i="5"/>
  <c r="AA37" i="5"/>
  <c r="AA38" i="5"/>
  <c r="AA39" i="5"/>
  <c r="AA40" i="5"/>
  <c r="AA42" i="5"/>
  <c r="AA43" i="5"/>
  <c r="AA44" i="5"/>
  <c r="AA45" i="5"/>
  <c r="AA46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3" i="5"/>
  <c r="AA4" i="5"/>
  <c r="AA5" i="5"/>
  <c r="AA6" i="5"/>
  <c r="AA7" i="5"/>
  <c r="AA8" i="5"/>
  <c r="AA9" i="5"/>
  <c r="Z2" i="5"/>
  <c r="AA2" i="5"/>
  <c r="Z4" i="5"/>
  <c r="AA247" i="6"/>
  <c r="AA248" i="6"/>
  <c r="AA249" i="6"/>
  <c r="AA250" i="6"/>
  <c r="AA251" i="6"/>
  <c r="AA252" i="6"/>
  <c r="AA230" i="6"/>
  <c r="AA231" i="6"/>
  <c r="AA232" i="6"/>
  <c r="AA233" i="6"/>
  <c r="AA234" i="6"/>
  <c r="AA235" i="6"/>
  <c r="AA236" i="6"/>
  <c r="AA237" i="6"/>
  <c r="AA238" i="6"/>
  <c r="AA239" i="6"/>
  <c r="AA240" i="6"/>
  <c r="AA241" i="6"/>
  <c r="AA242" i="6"/>
  <c r="AA243" i="6"/>
  <c r="AA244" i="6"/>
  <c r="AA245" i="6"/>
  <c r="AA246" i="6"/>
  <c r="AA215" i="6"/>
  <c r="AA216" i="6"/>
  <c r="AA217" i="6"/>
  <c r="AA218" i="6"/>
  <c r="AA219" i="6"/>
  <c r="AA220" i="6"/>
  <c r="AA221" i="6"/>
  <c r="AA222" i="6"/>
  <c r="AA223" i="6"/>
  <c r="AA224" i="6"/>
  <c r="AA225" i="6"/>
  <c r="AA226" i="6"/>
  <c r="AA227" i="6"/>
  <c r="AA228" i="6"/>
  <c r="AA229" i="6"/>
  <c r="AA200" i="6"/>
  <c r="AA201" i="6"/>
  <c r="AA202" i="6"/>
  <c r="AA203" i="6"/>
  <c r="AA204" i="6"/>
  <c r="AA205" i="6"/>
  <c r="AA206" i="6"/>
  <c r="AA207" i="6"/>
  <c r="AA208" i="6"/>
  <c r="AA209" i="6"/>
  <c r="AA210" i="6"/>
  <c r="AA211" i="6"/>
  <c r="AA212" i="6"/>
  <c r="AA213" i="6"/>
  <c r="AA214" i="6"/>
  <c r="AA182" i="6"/>
  <c r="AA183" i="6"/>
  <c r="AA184" i="6"/>
  <c r="AA185" i="6"/>
  <c r="AA186" i="6"/>
  <c r="AA187" i="6"/>
  <c r="AA188" i="6"/>
  <c r="AA189" i="6"/>
  <c r="AA190" i="6"/>
  <c r="AA191" i="6"/>
  <c r="AA192" i="6"/>
  <c r="AA193" i="6"/>
  <c r="AA194" i="6"/>
  <c r="AA195" i="6"/>
  <c r="AA196" i="6"/>
  <c r="AA197" i="6"/>
  <c r="AA198" i="6"/>
  <c r="AA199" i="6"/>
  <c r="AA164" i="6"/>
  <c r="AA165" i="6"/>
  <c r="AA166" i="6"/>
  <c r="AA167" i="6"/>
  <c r="AA168" i="6"/>
  <c r="AA169" i="6"/>
  <c r="AA170" i="6"/>
  <c r="AA171" i="6"/>
  <c r="AA172" i="6"/>
  <c r="AA173" i="6"/>
  <c r="AA174" i="6"/>
  <c r="AA175" i="6"/>
  <c r="AA176" i="6"/>
  <c r="AA177" i="6"/>
  <c r="AA178" i="6"/>
  <c r="AA179" i="6"/>
  <c r="AA180" i="6"/>
  <c r="AA181" i="6"/>
  <c r="AA149" i="6"/>
  <c r="AA150" i="6"/>
  <c r="AA151" i="6"/>
  <c r="AA152" i="6"/>
  <c r="AA153" i="6"/>
  <c r="AA154" i="6"/>
  <c r="AA155" i="6"/>
  <c r="AA156" i="6"/>
  <c r="AA157" i="6"/>
  <c r="AA158" i="6"/>
  <c r="AA159" i="6"/>
  <c r="AA160" i="6"/>
  <c r="AA161" i="6"/>
  <c r="AA162" i="6"/>
  <c r="AA163" i="6"/>
  <c r="AA139" i="6"/>
  <c r="AA140" i="6"/>
  <c r="AA141" i="6"/>
  <c r="AA142" i="6"/>
  <c r="AA143" i="6"/>
  <c r="AA144" i="6"/>
  <c r="AA145" i="6"/>
  <c r="AA146" i="6"/>
  <c r="AA147" i="6"/>
  <c r="AA148" i="6"/>
  <c r="AA132" i="6"/>
  <c r="AA123" i="6"/>
  <c r="AA124" i="6"/>
  <c r="AA125" i="6"/>
  <c r="AA126" i="6"/>
  <c r="AA127" i="6"/>
  <c r="AA128" i="6"/>
  <c r="AA129" i="6"/>
  <c r="AA130" i="6"/>
  <c r="AA131" i="6"/>
  <c r="AA133" i="6"/>
  <c r="AA134" i="6"/>
  <c r="AA135" i="6"/>
  <c r="AA136" i="6"/>
  <c r="AA137" i="6"/>
  <c r="AA138" i="6"/>
  <c r="AA112" i="6"/>
  <c r="AA113" i="6"/>
  <c r="AA114" i="6"/>
  <c r="AA115" i="6"/>
  <c r="AA116" i="6"/>
  <c r="AA117" i="6"/>
  <c r="AA118" i="6"/>
  <c r="AA119" i="6"/>
  <c r="AA120" i="6"/>
  <c r="AA121" i="6"/>
  <c r="AA122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75" i="6"/>
  <c r="AA76" i="6"/>
  <c r="AA77" i="6"/>
  <c r="AA78" i="6"/>
  <c r="AA79" i="6"/>
  <c r="AA80" i="6"/>
  <c r="AA81" i="6"/>
  <c r="AA82" i="6"/>
  <c r="AA83" i="6"/>
  <c r="AA84" i="6"/>
  <c r="AA66" i="6"/>
  <c r="AA67" i="6"/>
  <c r="AA68" i="6"/>
  <c r="AA69" i="6"/>
  <c r="AA70" i="6"/>
  <c r="AA71" i="6"/>
  <c r="AA72" i="6"/>
  <c r="AA73" i="6"/>
  <c r="AA74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" i="6"/>
  <c r="Z12" i="6"/>
  <c r="X14" i="6"/>
  <c r="Z2" i="4"/>
  <c r="BV24" i="4"/>
  <c r="CA19" i="4" l="1"/>
  <c r="FA18" i="4" s="1"/>
  <c r="BU19" i="4"/>
  <c r="Z238" i="5"/>
  <c r="G16" i="5"/>
  <c r="EC44" i="4"/>
  <c r="C113" i="5" s="1"/>
  <c r="ED44" i="4"/>
  <c r="D113" i="5" s="1"/>
  <c r="EE44" i="4"/>
  <c r="E113" i="5" s="1"/>
  <c r="EF44" i="4"/>
  <c r="EG44" i="4"/>
  <c r="EH44" i="4"/>
  <c r="H113" i="5" s="1"/>
  <c r="EI44" i="4"/>
  <c r="I113" i="5" s="1"/>
  <c r="EJ44" i="4"/>
  <c r="J113" i="5" s="1"/>
  <c r="EK44" i="4"/>
  <c r="K113" i="5" s="1"/>
  <c r="EL44" i="4"/>
  <c r="L113" i="5" s="1"/>
  <c r="EC30" i="4"/>
  <c r="C146" i="5" s="1"/>
  <c r="ED30" i="4"/>
  <c r="D146" i="5" s="1"/>
  <c r="EE30" i="4"/>
  <c r="E146" i="5" s="1"/>
  <c r="EF30" i="4"/>
  <c r="F146" i="5" s="1"/>
  <c r="EG30" i="4"/>
  <c r="G146" i="5" s="1"/>
  <c r="EH30" i="4"/>
  <c r="H146" i="5" s="1"/>
  <c r="EI30" i="4"/>
  <c r="I146" i="5" s="1"/>
  <c r="EJ30" i="4"/>
  <c r="J146" i="5" s="1"/>
  <c r="EK30" i="4"/>
  <c r="K146" i="5" s="1"/>
  <c r="EL30" i="4"/>
  <c r="L146" i="5" s="1"/>
  <c r="EM30" i="4"/>
  <c r="M146" i="5" s="1"/>
  <c r="EN30" i="4"/>
  <c r="N146" i="5" s="1"/>
  <c r="EO30" i="4"/>
  <c r="O146" i="5" s="1"/>
  <c r="EP30" i="4"/>
  <c r="P146" i="5" s="1"/>
  <c r="EQ30" i="4"/>
  <c r="Q146" i="5" s="1"/>
  <c r="EC2" i="4"/>
  <c r="C238" i="5" s="1"/>
  <c r="BA238" i="1" s="1"/>
  <c r="ED2" i="4"/>
  <c r="D238" i="5" s="1"/>
  <c r="EE2" i="4"/>
  <c r="E238" i="5" s="1"/>
  <c r="EF2" i="4"/>
  <c r="F238" i="5" s="1"/>
  <c r="EG2" i="4"/>
  <c r="G238" i="5" s="1"/>
  <c r="EH2" i="4"/>
  <c r="H238" i="5" s="1"/>
  <c r="EI2" i="4"/>
  <c r="I238" i="5" s="1"/>
  <c r="S211" i="5"/>
  <c r="L217" i="5"/>
  <c r="U217" i="5"/>
  <c r="F113" i="5"/>
  <c r="G113" i="5"/>
  <c r="I247" i="5"/>
  <c r="I248" i="5"/>
  <c r="I249" i="5"/>
  <c r="I250" i="5"/>
  <c r="I251" i="5"/>
  <c r="I252" i="5"/>
  <c r="K115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B16" i="5"/>
  <c r="C16" i="5"/>
  <c r="D16" i="5"/>
  <c r="E16" i="5"/>
  <c r="F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T112" i="5"/>
  <c r="U112" i="5"/>
  <c r="V112" i="5"/>
  <c r="W112" i="5"/>
  <c r="X112" i="5"/>
  <c r="Y112" i="5"/>
  <c r="Z112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T114" i="5"/>
  <c r="U114" i="5"/>
  <c r="V114" i="5"/>
  <c r="W114" i="5"/>
  <c r="X114" i="5"/>
  <c r="Y114" i="5"/>
  <c r="Z114" i="5"/>
  <c r="B115" i="5"/>
  <c r="C115" i="5"/>
  <c r="D115" i="5"/>
  <c r="E115" i="5"/>
  <c r="F115" i="5"/>
  <c r="G115" i="5"/>
  <c r="H115" i="5"/>
  <c r="I115" i="5"/>
  <c r="J115" i="5"/>
  <c r="L115" i="5"/>
  <c r="M115" i="5"/>
  <c r="N115" i="5"/>
  <c r="O115" i="5"/>
  <c r="P115" i="5"/>
  <c r="Q115" i="5"/>
  <c r="R115" i="5"/>
  <c r="T115" i="5"/>
  <c r="U115" i="5"/>
  <c r="V115" i="5"/>
  <c r="W115" i="5"/>
  <c r="X115" i="5"/>
  <c r="Y115" i="5"/>
  <c r="Z115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T116" i="5"/>
  <c r="U116" i="5"/>
  <c r="V116" i="5"/>
  <c r="W116" i="5"/>
  <c r="X116" i="5"/>
  <c r="Y116" i="5"/>
  <c r="Z116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T117" i="5"/>
  <c r="U117" i="5"/>
  <c r="V117" i="5"/>
  <c r="W117" i="5"/>
  <c r="X117" i="5"/>
  <c r="Y117" i="5"/>
  <c r="Z117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B134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B142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B143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B144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B145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B147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B148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B149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B150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B151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B152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B153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B154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Z154" i="5"/>
  <c r="B155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B156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X156" i="5"/>
  <c r="Y156" i="5"/>
  <c r="Z156" i="5"/>
  <c r="B157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X157" i="5"/>
  <c r="Y157" i="5"/>
  <c r="Z157" i="5"/>
  <c r="B158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Y158" i="5"/>
  <c r="Z158" i="5"/>
  <c r="B159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T159" i="5"/>
  <c r="U159" i="5"/>
  <c r="V159" i="5"/>
  <c r="W159" i="5"/>
  <c r="X159" i="5"/>
  <c r="Y159" i="5"/>
  <c r="Z159" i="5"/>
  <c r="B160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T160" i="5"/>
  <c r="U160" i="5"/>
  <c r="V160" i="5"/>
  <c r="W160" i="5"/>
  <c r="X160" i="5"/>
  <c r="Y160" i="5"/>
  <c r="Z160" i="5"/>
  <c r="B161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X161" i="5"/>
  <c r="Y161" i="5"/>
  <c r="Z161" i="5"/>
  <c r="B162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B163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B164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B165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B166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B167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B168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B169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Z169" i="5"/>
  <c r="B170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Z170" i="5"/>
  <c r="B171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Z171" i="5"/>
  <c r="B172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Z172" i="5"/>
  <c r="B173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Z173" i="5"/>
  <c r="B174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Z174" i="5"/>
  <c r="B175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B176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Z176" i="5"/>
  <c r="B177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Y177" i="5"/>
  <c r="Z177" i="5"/>
  <c r="B178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Y178" i="5"/>
  <c r="Z178" i="5"/>
  <c r="B179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B180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X180" i="5"/>
  <c r="Y180" i="5"/>
  <c r="Z180" i="5"/>
  <c r="B181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Z181" i="5"/>
  <c r="B182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Z182" i="5"/>
  <c r="B183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B184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B185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B186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B187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S187" i="5"/>
  <c r="T187" i="5"/>
  <c r="U187" i="5"/>
  <c r="V187" i="5"/>
  <c r="W187" i="5"/>
  <c r="X187" i="5"/>
  <c r="Y187" i="5"/>
  <c r="Z187" i="5"/>
  <c r="B188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X188" i="5"/>
  <c r="Y188" i="5"/>
  <c r="Z188" i="5"/>
  <c r="B189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S189" i="5"/>
  <c r="T189" i="5"/>
  <c r="U189" i="5"/>
  <c r="V189" i="5"/>
  <c r="W189" i="5"/>
  <c r="X189" i="5"/>
  <c r="Y189" i="5"/>
  <c r="Z189" i="5"/>
  <c r="B190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S190" i="5"/>
  <c r="T190" i="5"/>
  <c r="U190" i="5"/>
  <c r="V190" i="5"/>
  <c r="W190" i="5"/>
  <c r="X190" i="5"/>
  <c r="Y190" i="5"/>
  <c r="Z190" i="5"/>
  <c r="B191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S191" i="5"/>
  <c r="T191" i="5"/>
  <c r="U191" i="5"/>
  <c r="V191" i="5"/>
  <c r="W191" i="5"/>
  <c r="X191" i="5"/>
  <c r="Y191" i="5"/>
  <c r="Z191" i="5"/>
  <c r="B192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S192" i="5"/>
  <c r="T192" i="5"/>
  <c r="U192" i="5"/>
  <c r="V192" i="5"/>
  <c r="W192" i="5"/>
  <c r="X192" i="5"/>
  <c r="Y192" i="5"/>
  <c r="Z192" i="5"/>
  <c r="B193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S193" i="5"/>
  <c r="T193" i="5"/>
  <c r="U193" i="5"/>
  <c r="V193" i="5"/>
  <c r="W193" i="5"/>
  <c r="X193" i="5"/>
  <c r="Y193" i="5"/>
  <c r="Z193" i="5"/>
  <c r="B194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S194" i="5"/>
  <c r="T194" i="5"/>
  <c r="U194" i="5"/>
  <c r="V194" i="5"/>
  <c r="W194" i="5"/>
  <c r="X194" i="5"/>
  <c r="Y194" i="5"/>
  <c r="Z194" i="5"/>
  <c r="B195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S195" i="5"/>
  <c r="T195" i="5"/>
  <c r="U195" i="5"/>
  <c r="V195" i="5"/>
  <c r="W195" i="5"/>
  <c r="X195" i="5"/>
  <c r="Y195" i="5"/>
  <c r="Z195" i="5"/>
  <c r="B196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S196" i="5"/>
  <c r="T196" i="5"/>
  <c r="U196" i="5"/>
  <c r="V196" i="5"/>
  <c r="W196" i="5"/>
  <c r="X196" i="5"/>
  <c r="Y196" i="5"/>
  <c r="Z196" i="5"/>
  <c r="B197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S197" i="5"/>
  <c r="T197" i="5"/>
  <c r="U197" i="5"/>
  <c r="V197" i="5"/>
  <c r="W197" i="5"/>
  <c r="X197" i="5"/>
  <c r="Y197" i="5"/>
  <c r="Z197" i="5"/>
  <c r="B198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S198" i="5"/>
  <c r="T198" i="5"/>
  <c r="U198" i="5"/>
  <c r="V198" i="5"/>
  <c r="W198" i="5"/>
  <c r="X198" i="5"/>
  <c r="Y198" i="5"/>
  <c r="Z198" i="5"/>
  <c r="B199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S199" i="5"/>
  <c r="T199" i="5"/>
  <c r="U199" i="5"/>
  <c r="V199" i="5"/>
  <c r="W199" i="5"/>
  <c r="X199" i="5"/>
  <c r="Y199" i="5"/>
  <c r="Z199" i="5"/>
  <c r="B200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S200" i="5"/>
  <c r="T200" i="5"/>
  <c r="U200" i="5"/>
  <c r="V200" i="5"/>
  <c r="W200" i="5"/>
  <c r="X200" i="5"/>
  <c r="Y200" i="5"/>
  <c r="Z200" i="5"/>
  <c r="B201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S201" i="5"/>
  <c r="T201" i="5"/>
  <c r="U201" i="5"/>
  <c r="V201" i="5"/>
  <c r="W201" i="5"/>
  <c r="X201" i="5"/>
  <c r="Y201" i="5"/>
  <c r="Z201" i="5"/>
  <c r="B202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T202" i="5"/>
  <c r="U202" i="5"/>
  <c r="V202" i="5"/>
  <c r="W202" i="5"/>
  <c r="X202" i="5"/>
  <c r="Y202" i="5"/>
  <c r="Z202" i="5"/>
  <c r="B203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S203" i="5"/>
  <c r="T203" i="5"/>
  <c r="U203" i="5"/>
  <c r="V203" i="5"/>
  <c r="W203" i="5"/>
  <c r="X203" i="5"/>
  <c r="Y203" i="5"/>
  <c r="BW203" i="1" s="1"/>
  <c r="Z203" i="5"/>
  <c r="B204" i="5"/>
  <c r="C204" i="5"/>
  <c r="D204" i="5"/>
  <c r="E204" i="5"/>
  <c r="F204" i="5"/>
  <c r="G204" i="5"/>
  <c r="H204" i="5"/>
  <c r="BF204" i="1" s="1"/>
  <c r="I204" i="5"/>
  <c r="J204" i="5"/>
  <c r="K204" i="5"/>
  <c r="L204" i="5"/>
  <c r="M204" i="5"/>
  <c r="N204" i="5"/>
  <c r="O204" i="5"/>
  <c r="P204" i="5"/>
  <c r="Q204" i="5"/>
  <c r="R204" i="5"/>
  <c r="S204" i="5"/>
  <c r="T204" i="5"/>
  <c r="U204" i="5"/>
  <c r="V204" i="5"/>
  <c r="W204" i="5"/>
  <c r="X204" i="5"/>
  <c r="Y204" i="5"/>
  <c r="Z204" i="5"/>
  <c r="B205" i="5"/>
  <c r="C205" i="5"/>
  <c r="D205" i="5"/>
  <c r="E205" i="5"/>
  <c r="F205" i="5"/>
  <c r="G205" i="5"/>
  <c r="BE205" i="1" s="1"/>
  <c r="H205" i="5"/>
  <c r="I205" i="5"/>
  <c r="J205" i="5"/>
  <c r="K205" i="5"/>
  <c r="L205" i="5"/>
  <c r="M205" i="5"/>
  <c r="N205" i="5"/>
  <c r="O205" i="5"/>
  <c r="P205" i="5"/>
  <c r="Q205" i="5"/>
  <c r="R205" i="5"/>
  <c r="S205" i="5"/>
  <c r="T205" i="5"/>
  <c r="U205" i="5"/>
  <c r="V205" i="5"/>
  <c r="W205" i="5"/>
  <c r="BU205" i="1" s="1"/>
  <c r="X205" i="5"/>
  <c r="Y205" i="5"/>
  <c r="Z205" i="5"/>
  <c r="B206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S206" i="5"/>
  <c r="T206" i="5"/>
  <c r="U206" i="5"/>
  <c r="V206" i="5"/>
  <c r="BT206" i="1" s="1"/>
  <c r="W206" i="5"/>
  <c r="X206" i="5"/>
  <c r="Y206" i="5"/>
  <c r="Z206" i="5"/>
  <c r="B207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S207" i="5"/>
  <c r="T207" i="5"/>
  <c r="U207" i="5"/>
  <c r="BS207" i="1" s="1"/>
  <c r="V207" i="5"/>
  <c r="W207" i="5"/>
  <c r="X207" i="5"/>
  <c r="Y207" i="5"/>
  <c r="Z207" i="5"/>
  <c r="B208" i="5"/>
  <c r="C208" i="5"/>
  <c r="D208" i="5"/>
  <c r="E208" i="5"/>
  <c r="F208" i="5"/>
  <c r="G208" i="5"/>
  <c r="H208" i="5"/>
  <c r="I208" i="5"/>
  <c r="J208" i="5"/>
  <c r="K208" i="5"/>
  <c r="L208" i="5"/>
  <c r="BJ208" i="1" s="1"/>
  <c r="M208" i="5"/>
  <c r="N208" i="5"/>
  <c r="O208" i="5"/>
  <c r="P208" i="5"/>
  <c r="Q208" i="5"/>
  <c r="R208" i="5"/>
  <c r="S208" i="5"/>
  <c r="T208" i="5"/>
  <c r="U208" i="5"/>
  <c r="V208" i="5"/>
  <c r="W208" i="5"/>
  <c r="X208" i="5"/>
  <c r="Y208" i="5"/>
  <c r="Z208" i="5"/>
  <c r="B209" i="5"/>
  <c r="C209" i="5"/>
  <c r="D209" i="5"/>
  <c r="E209" i="5"/>
  <c r="F209" i="5"/>
  <c r="G209" i="5"/>
  <c r="H209" i="5"/>
  <c r="I209" i="5"/>
  <c r="J209" i="5"/>
  <c r="K209" i="5"/>
  <c r="BI209" i="1" s="1"/>
  <c r="L209" i="5"/>
  <c r="M209" i="5"/>
  <c r="N209" i="5"/>
  <c r="O209" i="5"/>
  <c r="P209" i="5"/>
  <c r="Q209" i="5"/>
  <c r="R209" i="5"/>
  <c r="S209" i="5"/>
  <c r="T209" i="5"/>
  <c r="U209" i="5"/>
  <c r="V209" i="5"/>
  <c r="W209" i="5"/>
  <c r="X209" i="5"/>
  <c r="Y209" i="5"/>
  <c r="Z209" i="5"/>
  <c r="B210" i="5"/>
  <c r="C210" i="5"/>
  <c r="D210" i="5"/>
  <c r="E210" i="5"/>
  <c r="F210" i="5"/>
  <c r="G210" i="5"/>
  <c r="H210" i="5"/>
  <c r="I210" i="5"/>
  <c r="J210" i="5"/>
  <c r="BH210" i="1" s="1"/>
  <c r="K210" i="5"/>
  <c r="L210" i="5"/>
  <c r="M210" i="5"/>
  <c r="N210" i="5"/>
  <c r="O210" i="5"/>
  <c r="P210" i="5"/>
  <c r="Q210" i="5"/>
  <c r="R210" i="5"/>
  <c r="S210" i="5"/>
  <c r="T210" i="5"/>
  <c r="U210" i="5"/>
  <c r="V210" i="5"/>
  <c r="W210" i="5"/>
  <c r="X210" i="5"/>
  <c r="Y210" i="5"/>
  <c r="Z210" i="5"/>
  <c r="BX210" i="1" s="1"/>
  <c r="B211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T211" i="5"/>
  <c r="U211" i="5"/>
  <c r="V211" i="5"/>
  <c r="W211" i="5"/>
  <c r="X211" i="5"/>
  <c r="Y211" i="5"/>
  <c r="BW211" i="1" s="1"/>
  <c r="Z211" i="5"/>
  <c r="B212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X212" i="5"/>
  <c r="BV212" i="1" s="1"/>
  <c r="Y212" i="5"/>
  <c r="Z212" i="5"/>
  <c r="B213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BM213" i="1" s="1"/>
  <c r="P213" i="5"/>
  <c r="Q213" i="5"/>
  <c r="R213" i="5"/>
  <c r="S213" i="5"/>
  <c r="T213" i="5"/>
  <c r="U213" i="5"/>
  <c r="V213" i="5"/>
  <c r="W213" i="5"/>
  <c r="X213" i="5"/>
  <c r="Y213" i="5"/>
  <c r="Z213" i="5"/>
  <c r="B214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BL214" i="1" s="1"/>
  <c r="O214" i="5"/>
  <c r="P214" i="5"/>
  <c r="Q214" i="5"/>
  <c r="R214" i="5"/>
  <c r="S214" i="5"/>
  <c r="T214" i="5"/>
  <c r="U214" i="5"/>
  <c r="V214" i="5"/>
  <c r="W214" i="5"/>
  <c r="X214" i="5"/>
  <c r="Y214" i="5"/>
  <c r="Z214" i="5"/>
  <c r="B215" i="5"/>
  <c r="C215" i="5"/>
  <c r="D215" i="5"/>
  <c r="E215" i="5"/>
  <c r="F215" i="5"/>
  <c r="G215" i="5"/>
  <c r="H215" i="5"/>
  <c r="I215" i="5"/>
  <c r="J215" i="5"/>
  <c r="K215" i="5"/>
  <c r="L215" i="5"/>
  <c r="M215" i="5"/>
  <c r="BK215" i="1" s="1"/>
  <c r="N215" i="5"/>
  <c r="O215" i="5"/>
  <c r="P215" i="5"/>
  <c r="Q215" i="5"/>
  <c r="R215" i="5"/>
  <c r="S215" i="5"/>
  <c r="T215" i="5"/>
  <c r="U215" i="5"/>
  <c r="V215" i="5"/>
  <c r="W215" i="5"/>
  <c r="X215" i="5"/>
  <c r="Y215" i="5"/>
  <c r="Z215" i="5"/>
  <c r="B216" i="5"/>
  <c r="C216" i="5"/>
  <c r="D216" i="5"/>
  <c r="BB216" i="1" s="1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S216" i="5"/>
  <c r="T216" i="5"/>
  <c r="U216" i="5"/>
  <c r="V216" i="5"/>
  <c r="W216" i="5"/>
  <c r="X216" i="5"/>
  <c r="Y216" i="5"/>
  <c r="Z216" i="5"/>
  <c r="B217" i="5"/>
  <c r="C217" i="5"/>
  <c r="BA217" i="1" s="1"/>
  <c r="D217" i="5"/>
  <c r="E217" i="5"/>
  <c r="F217" i="5"/>
  <c r="G217" i="5"/>
  <c r="H217" i="5"/>
  <c r="I217" i="5"/>
  <c r="J217" i="5"/>
  <c r="K217" i="5"/>
  <c r="M217" i="5"/>
  <c r="N217" i="5"/>
  <c r="O217" i="5"/>
  <c r="P217" i="5"/>
  <c r="Q217" i="5"/>
  <c r="R217" i="5"/>
  <c r="S217" i="5"/>
  <c r="T217" i="5"/>
  <c r="V217" i="5"/>
  <c r="W217" i="5"/>
  <c r="X217" i="5"/>
  <c r="Y217" i="5"/>
  <c r="Z217" i="5"/>
  <c r="B218" i="5"/>
  <c r="AZ218" i="1" s="1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BP218" i="1" s="1"/>
  <c r="S218" i="5"/>
  <c r="T218" i="5"/>
  <c r="U218" i="5"/>
  <c r="V218" i="5"/>
  <c r="W218" i="5"/>
  <c r="X218" i="5"/>
  <c r="Y218" i="5"/>
  <c r="Z218" i="5"/>
  <c r="B219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BO219" i="1" s="1"/>
  <c r="R219" i="5"/>
  <c r="S219" i="5"/>
  <c r="T219" i="5"/>
  <c r="U219" i="5"/>
  <c r="V219" i="5"/>
  <c r="W219" i="5"/>
  <c r="X219" i="5"/>
  <c r="Y219" i="5"/>
  <c r="Z219" i="5"/>
  <c r="B220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BN220" i="1" s="1"/>
  <c r="Q220" i="5"/>
  <c r="R220" i="5"/>
  <c r="S220" i="5"/>
  <c r="T220" i="5"/>
  <c r="U220" i="5"/>
  <c r="V220" i="5"/>
  <c r="W220" i="5"/>
  <c r="X220" i="5"/>
  <c r="Y220" i="5"/>
  <c r="Z220" i="5"/>
  <c r="B221" i="5"/>
  <c r="C221" i="5"/>
  <c r="D221" i="5"/>
  <c r="E221" i="5"/>
  <c r="F221" i="5"/>
  <c r="G221" i="5"/>
  <c r="BE221" i="1" s="1"/>
  <c r="H221" i="5"/>
  <c r="I221" i="5"/>
  <c r="J221" i="5"/>
  <c r="K221" i="5"/>
  <c r="L221" i="5"/>
  <c r="M221" i="5"/>
  <c r="N221" i="5"/>
  <c r="O221" i="5"/>
  <c r="P221" i="5"/>
  <c r="Q221" i="5"/>
  <c r="R221" i="5"/>
  <c r="S221" i="5"/>
  <c r="T221" i="5"/>
  <c r="U221" i="5"/>
  <c r="V221" i="5"/>
  <c r="W221" i="5"/>
  <c r="X221" i="5"/>
  <c r="Y221" i="5"/>
  <c r="Z221" i="5"/>
  <c r="B222" i="5"/>
  <c r="C222" i="5"/>
  <c r="D222" i="5"/>
  <c r="E222" i="5"/>
  <c r="F222" i="5"/>
  <c r="BD222" i="1" s="1"/>
  <c r="G222" i="5"/>
  <c r="H222" i="5"/>
  <c r="I222" i="5"/>
  <c r="J222" i="5"/>
  <c r="K222" i="5"/>
  <c r="L222" i="5"/>
  <c r="M222" i="5"/>
  <c r="N222" i="5"/>
  <c r="O222" i="5"/>
  <c r="P222" i="5"/>
  <c r="Q222" i="5"/>
  <c r="R222" i="5"/>
  <c r="S222" i="5"/>
  <c r="T222" i="5"/>
  <c r="U222" i="5"/>
  <c r="V222" i="5"/>
  <c r="W222" i="5"/>
  <c r="X222" i="5"/>
  <c r="Y222" i="5"/>
  <c r="Z222" i="5"/>
  <c r="B223" i="5"/>
  <c r="C223" i="5"/>
  <c r="D223" i="5"/>
  <c r="E223" i="5"/>
  <c r="BC223" i="1" s="1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S223" i="5"/>
  <c r="T223" i="5"/>
  <c r="U223" i="5"/>
  <c r="BS223" i="1" s="1"/>
  <c r="V223" i="5"/>
  <c r="W223" i="5"/>
  <c r="X223" i="5"/>
  <c r="Y223" i="5"/>
  <c r="Z223" i="5"/>
  <c r="B224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S224" i="5"/>
  <c r="T224" i="5"/>
  <c r="BR224" i="1" s="1"/>
  <c r="U224" i="5"/>
  <c r="V224" i="5"/>
  <c r="W224" i="5"/>
  <c r="X224" i="5"/>
  <c r="Y224" i="5"/>
  <c r="Z224" i="5"/>
  <c r="B225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S225" i="5"/>
  <c r="BQ225" i="1" s="1"/>
  <c r="T225" i="5"/>
  <c r="U225" i="5"/>
  <c r="V225" i="5"/>
  <c r="W225" i="5"/>
  <c r="X225" i="5"/>
  <c r="Y225" i="5"/>
  <c r="Z225" i="5"/>
  <c r="B226" i="5"/>
  <c r="C226" i="5"/>
  <c r="D226" i="5"/>
  <c r="E226" i="5"/>
  <c r="F226" i="5"/>
  <c r="G226" i="5"/>
  <c r="H226" i="5"/>
  <c r="I226" i="5"/>
  <c r="J226" i="5"/>
  <c r="BH226" i="1" s="1"/>
  <c r="K226" i="5"/>
  <c r="L226" i="5"/>
  <c r="M226" i="5"/>
  <c r="N226" i="5"/>
  <c r="O226" i="5"/>
  <c r="P226" i="5"/>
  <c r="Q226" i="5"/>
  <c r="R226" i="5"/>
  <c r="S226" i="5"/>
  <c r="T226" i="5"/>
  <c r="U226" i="5"/>
  <c r="V226" i="5"/>
  <c r="W226" i="5"/>
  <c r="X226" i="5"/>
  <c r="Y226" i="5"/>
  <c r="Z226" i="5"/>
  <c r="B227" i="5"/>
  <c r="C227" i="5"/>
  <c r="D227" i="5"/>
  <c r="E227" i="5"/>
  <c r="F227" i="5"/>
  <c r="G227" i="5"/>
  <c r="H227" i="5"/>
  <c r="I227" i="5"/>
  <c r="BG227" i="1" s="1"/>
  <c r="J227" i="5"/>
  <c r="K227" i="5"/>
  <c r="L227" i="5"/>
  <c r="M227" i="5"/>
  <c r="N227" i="5"/>
  <c r="O227" i="5"/>
  <c r="P227" i="5"/>
  <c r="Q227" i="5"/>
  <c r="R227" i="5"/>
  <c r="S227" i="5"/>
  <c r="T227" i="5"/>
  <c r="U227" i="5"/>
  <c r="V227" i="5"/>
  <c r="W227" i="5"/>
  <c r="X227" i="5"/>
  <c r="Y227" i="5"/>
  <c r="Z227" i="5"/>
  <c r="B228" i="5"/>
  <c r="C228" i="5"/>
  <c r="D228" i="5"/>
  <c r="E228" i="5"/>
  <c r="F228" i="5"/>
  <c r="G228" i="5"/>
  <c r="H228" i="5"/>
  <c r="BF228" i="1" s="1"/>
  <c r="I228" i="5"/>
  <c r="J228" i="5"/>
  <c r="K228" i="5"/>
  <c r="L228" i="5"/>
  <c r="M228" i="5"/>
  <c r="N228" i="5"/>
  <c r="O228" i="5"/>
  <c r="P228" i="5"/>
  <c r="Q228" i="5"/>
  <c r="R228" i="5"/>
  <c r="S228" i="5"/>
  <c r="T228" i="5"/>
  <c r="U228" i="5"/>
  <c r="V228" i="5"/>
  <c r="W228" i="5"/>
  <c r="X228" i="5"/>
  <c r="BV228" i="1" s="1"/>
  <c r="Y228" i="5"/>
  <c r="Z228" i="5"/>
  <c r="B229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S229" i="5"/>
  <c r="T229" i="5"/>
  <c r="U229" i="5"/>
  <c r="V229" i="5"/>
  <c r="W229" i="5"/>
  <c r="BU229" i="1" s="1"/>
  <c r="X229" i="5"/>
  <c r="Y229" i="5"/>
  <c r="Z229" i="5"/>
  <c r="B230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S230" i="5"/>
  <c r="T230" i="5"/>
  <c r="U230" i="5"/>
  <c r="V230" i="5"/>
  <c r="BT230" i="1" s="1"/>
  <c r="W230" i="5"/>
  <c r="X230" i="5"/>
  <c r="Y230" i="5"/>
  <c r="Z230" i="5"/>
  <c r="B231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S231" i="5"/>
  <c r="T231" i="5"/>
  <c r="U231" i="5"/>
  <c r="V231" i="5"/>
  <c r="W231" i="5"/>
  <c r="X231" i="5"/>
  <c r="Y231" i="5"/>
  <c r="Z231" i="5"/>
  <c r="B232" i="5"/>
  <c r="C232" i="5"/>
  <c r="D232" i="5"/>
  <c r="E232" i="5"/>
  <c r="F232" i="5"/>
  <c r="G232" i="5"/>
  <c r="H232" i="5"/>
  <c r="I232" i="5"/>
  <c r="J232" i="5"/>
  <c r="K232" i="5"/>
  <c r="L232" i="5"/>
  <c r="BJ232" i="1" s="1"/>
  <c r="M232" i="5"/>
  <c r="N232" i="5"/>
  <c r="O232" i="5"/>
  <c r="P232" i="5"/>
  <c r="Q232" i="5"/>
  <c r="R232" i="5"/>
  <c r="S232" i="5"/>
  <c r="T232" i="5"/>
  <c r="U232" i="5"/>
  <c r="V232" i="5"/>
  <c r="W232" i="5"/>
  <c r="X232" i="5"/>
  <c r="Y232" i="5"/>
  <c r="Z232" i="5"/>
  <c r="B233" i="5"/>
  <c r="C233" i="5"/>
  <c r="D233" i="5"/>
  <c r="E233" i="5"/>
  <c r="F233" i="5"/>
  <c r="G233" i="5"/>
  <c r="H233" i="5"/>
  <c r="I233" i="5"/>
  <c r="J233" i="5"/>
  <c r="K233" i="5"/>
  <c r="BI233" i="1" s="1"/>
  <c r="L233" i="5"/>
  <c r="M233" i="5"/>
  <c r="N233" i="5"/>
  <c r="O233" i="5"/>
  <c r="P233" i="5"/>
  <c r="Q233" i="5"/>
  <c r="R233" i="5"/>
  <c r="S233" i="5"/>
  <c r="T233" i="5"/>
  <c r="U233" i="5"/>
  <c r="V233" i="5"/>
  <c r="W233" i="5"/>
  <c r="X233" i="5"/>
  <c r="Y233" i="5"/>
  <c r="Z233" i="5"/>
  <c r="B234" i="5"/>
  <c r="AZ234" i="1" s="1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R234" i="5"/>
  <c r="S234" i="5"/>
  <c r="T234" i="5"/>
  <c r="U234" i="5"/>
  <c r="V234" i="5"/>
  <c r="W234" i="5"/>
  <c r="X234" i="5"/>
  <c r="Y234" i="5"/>
  <c r="Z234" i="5"/>
  <c r="BX234" i="1" s="1"/>
  <c r="B235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R235" i="5"/>
  <c r="S235" i="5"/>
  <c r="T235" i="5"/>
  <c r="U235" i="5"/>
  <c r="V235" i="5"/>
  <c r="W235" i="5"/>
  <c r="X235" i="5"/>
  <c r="Y235" i="5"/>
  <c r="BW235" i="1" s="1"/>
  <c r="Z235" i="5"/>
  <c r="BX235" i="1" s="1"/>
  <c r="B236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BN236" i="1" s="1"/>
  <c r="Q236" i="5"/>
  <c r="R236" i="5"/>
  <c r="S236" i="5"/>
  <c r="T236" i="5"/>
  <c r="U236" i="5"/>
  <c r="V236" i="5"/>
  <c r="W236" i="5"/>
  <c r="X236" i="5"/>
  <c r="Y236" i="5"/>
  <c r="Z236" i="5"/>
  <c r="B237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BM237" i="1" s="1"/>
  <c r="P237" i="5"/>
  <c r="Q237" i="5"/>
  <c r="R237" i="5"/>
  <c r="S237" i="5"/>
  <c r="T237" i="5"/>
  <c r="U237" i="5"/>
  <c r="V237" i="5"/>
  <c r="W237" i="5"/>
  <c r="X237" i="5"/>
  <c r="Y237" i="5"/>
  <c r="Z237" i="5"/>
  <c r="B239" i="5"/>
  <c r="C239" i="5"/>
  <c r="D239" i="5"/>
  <c r="E239" i="5"/>
  <c r="F239" i="5"/>
  <c r="G239" i="5"/>
  <c r="H239" i="5"/>
  <c r="I239" i="5"/>
  <c r="BG239" i="1" s="1"/>
  <c r="J239" i="5"/>
  <c r="K239" i="5"/>
  <c r="L239" i="5"/>
  <c r="M239" i="5"/>
  <c r="N239" i="5"/>
  <c r="O239" i="5"/>
  <c r="P239" i="5"/>
  <c r="Q239" i="5"/>
  <c r="R239" i="5"/>
  <c r="S239" i="5"/>
  <c r="T239" i="5"/>
  <c r="U239" i="5"/>
  <c r="V239" i="5"/>
  <c r="W239" i="5"/>
  <c r="X239" i="5"/>
  <c r="Y239" i="5"/>
  <c r="Z239" i="5"/>
  <c r="B240" i="5"/>
  <c r="C240" i="5"/>
  <c r="D240" i="5"/>
  <c r="E240" i="5"/>
  <c r="F240" i="5"/>
  <c r="G240" i="5"/>
  <c r="H240" i="5"/>
  <c r="BF240" i="1" s="1"/>
  <c r="I240" i="5"/>
  <c r="J240" i="5"/>
  <c r="K240" i="5"/>
  <c r="L240" i="5"/>
  <c r="M240" i="5"/>
  <c r="N240" i="5"/>
  <c r="O240" i="5"/>
  <c r="P240" i="5"/>
  <c r="Q240" i="5"/>
  <c r="R240" i="5"/>
  <c r="S240" i="5"/>
  <c r="T240" i="5"/>
  <c r="U240" i="5"/>
  <c r="V240" i="5"/>
  <c r="W240" i="5"/>
  <c r="X240" i="5"/>
  <c r="BV240" i="1" s="1"/>
  <c r="Y240" i="5"/>
  <c r="Z240" i="5"/>
  <c r="B241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Q241" i="5"/>
  <c r="R241" i="5"/>
  <c r="S241" i="5"/>
  <c r="T241" i="5"/>
  <c r="U241" i="5"/>
  <c r="V241" i="5"/>
  <c r="W241" i="5"/>
  <c r="BU241" i="1" s="1"/>
  <c r="X241" i="5"/>
  <c r="Y241" i="5"/>
  <c r="Z241" i="5"/>
  <c r="B242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R242" i="5"/>
  <c r="S242" i="5"/>
  <c r="T242" i="5"/>
  <c r="U242" i="5"/>
  <c r="V242" i="5"/>
  <c r="BT242" i="1" s="1"/>
  <c r="W242" i="5"/>
  <c r="X242" i="5"/>
  <c r="Y242" i="5"/>
  <c r="Z242" i="5"/>
  <c r="B243" i="5"/>
  <c r="C243" i="5"/>
  <c r="D243" i="5"/>
  <c r="E243" i="5"/>
  <c r="F243" i="5"/>
  <c r="G243" i="5"/>
  <c r="H243" i="5"/>
  <c r="I243" i="5"/>
  <c r="J243" i="5"/>
  <c r="K243" i="5"/>
  <c r="L243" i="5"/>
  <c r="M243" i="5"/>
  <c r="BK243" i="1" s="1"/>
  <c r="N243" i="5"/>
  <c r="O243" i="5"/>
  <c r="P243" i="5"/>
  <c r="Q243" i="5"/>
  <c r="R243" i="5"/>
  <c r="S243" i="5"/>
  <c r="T243" i="5"/>
  <c r="U243" i="5"/>
  <c r="V243" i="5"/>
  <c r="W243" i="5"/>
  <c r="X243" i="5"/>
  <c r="Y243" i="5"/>
  <c r="Z243" i="5"/>
  <c r="B244" i="5"/>
  <c r="C244" i="5"/>
  <c r="D244" i="5"/>
  <c r="E244" i="5"/>
  <c r="F244" i="5"/>
  <c r="G244" i="5"/>
  <c r="H244" i="5"/>
  <c r="I244" i="5"/>
  <c r="J244" i="5"/>
  <c r="K244" i="5"/>
  <c r="L244" i="5"/>
  <c r="BJ244" i="1" s="1"/>
  <c r="M244" i="5"/>
  <c r="N244" i="5"/>
  <c r="O244" i="5"/>
  <c r="P244" i="5"/>
  <c r="Q244" i="5"/>
  <c r="R244" i="5"/>
  <c r="S244" i="5"/>
  <c r="T244" i="5"/>
  <c r="U244" i="5"/>
  <c r="V244" i="5"/>
  <c r="W244" i="5"/>
  <c r="X244" i="5"/>
  <c r="Y244" i="5"/>
  <c r="Z244" i="5"/>
  <c r="B245" i="5"/>
  <c r="C245" i="5"/>
  <c r="D245" i="5"/>
  <c r="E245" i="5"/>
  <c r="F245" i="5"/>
  <c r="G245" i="5"/>
  <c r="H245" i="5"/>
  <c r="I245" i="5"/>
  <c r="J245" i="5"/>
  <c r="K245" i="5"/>
  <c r="BI245" i="1" s="1"/>
  <c r="L245" i="5"/>
  <c r="M245" i="5"/>
  <c r="N245" i="5"/>
  <c r="O245" i="5"/>
  <c r="P245" i="5"/>
  <c r="Q245" i="5"/>
  <c r="R245" i="5"/>
  <c r="S245" i="5"/>
  <c r="T245" i="5"/>
  <c r="U245" i="5"/>
  <c r="V245" i="5"/>
  <c r="W245" i="5"/>
  <c r="X245" i="5"/>
  <c r="Y245" i="5"/>
  <c r="Z245" i="5"/>
  <c r="B246" i="5"/>
  <c r="AZ246" i="1" s="1"/>
  <c r="C246" i="5"/>
  <c r="D246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R246" i="5"/>
  <c r="S246" i="5"/>
  <c r="T246" i="5"/>
  <c r="U246" i="5"/>
  <c r="V246" i="5"/>
  <c r="W246" i="5"/>
  <c r="X246" i="5"/>
  <c r="Y246" i="5"/>
  <c r="Z246" i="5"/>
  <c r="BX246" i="1" s="1"/>
  <c r="B247" i="5"/>
  <c r="C247" i="5"/>
  <c r="D247" i="5"/>
  <c r="E247" i="5"/>
  <c r="F247" i="5"/>
  <c r="G247" i="5"/>
  <c r="H247" i="5"/>
  <c r="J247" i="5"/>
  <c r="K247" i="5"/>
  <c r="L247" i="5"/>
  <c r="M247" i="5"/>
  <c r="N247" i="5"/>
  <c r="O247" i="5"/>
  <c r="P247" i="5"/>
  <c r="Q247" i="5"/>
  <c r="R247" i="5"/>
  <c r="S247" i="5"/>
  <c r="T247" i="5"/>
  <c r="U247" i="5"/>
  <c r="V247" i="5"/>
  <c r="W247" i="5"/>
  <c r="X247" i="5"/>
  <c r="Y247" i="5"/>
  <c r="BW247" i="1" s="1"/>
  <c r="Z247" i="5"/>
  <c r="B248" i="5"/>
  <c r="C248" i="5"/>
  <c r="D248" i="5"/>
  <c r="E248" i="5"/>
  <c r="F248" i="5"/>
  <c r="G248" i="5"/>
  <c r="H248" i="5"/>
  <c r="J248" i="5"/>
  <c r="K248" i="5"/>
  <c r="L248" i="5"/>
  <c r="M248" i="5"/>
  <c r="N248" i="5"/>
  <c r="O248" i="5"/>
  <c r="P248" i="5"/>
  <c r="BN248" i="1" s="1"/>
  <c r="Q248" i="5"/>
  <c r="R248" i="5"/>
  <c r="S248" i="5"/>
  <c r="T248" i="5"/>
  <c r="U248" i="5"/>
  <c r="V248" i="5"/>
  <c r="W248" i="5"/>
  <c r="X248" i="5"/>
  <c r="Y248" i="5"/>
  <c r="Z248" i="5"/>
  <c r="B249" i="5"/>
  <c r="C249" i="5"/>
  <c r="D249" i="5"/>
  <c r="E249" i="5"/>
  <c r="F249" i="5"/>
  <c r="G249" i="5"/>
  <c r="H249" i="5"/>
  <c r="J249" i="5"/>
  <c r="K249" i="5"/>
  <c r="L249" i="5"/>
  <c r="M249" i="5"/>
  <c r="N249" i="5"/>
  <c r="O249" i="5"/>
  <c r="BM249" i="1" s="1"/>
  <c r="P249" i="5"/>
  <c r="Q249" i="5"/>
  <c r="R249" i="5"/>
  <c r="S249" i="5"/>
  <c r="T249" i="5"/>
  <c r="U249" i="5"/>
  <c r="V249" i="5"/>
  <c r="W249" i="5"/>
  <c r="X249" i="5"/>
  <c r="Y249" i="5"/>
  <c r="Z249" i="5"/>
  <c r="B250" i="5"/>
  <c r="C250" i="5"/>
  <c r="D250" i="5"/>
  <c r="E250" i="5"/>
  <c r="F250" i="5"/>
  <c r="G250" i="5"/>
  <c r="H250" i="5"/>
  <c r="J250" i="5"/>
  <c r="K250" i="5"/>
  <c r="L250" i="5"/>
  <c r="M250" i="5"/>
  <c r="N250" i="5"/>
  <c r="BL250" i="1" s="1"/>
  <c r="O250" i="5"/>
  <c r="P250" i="5"/>
  <c r="Q250" i="5"/>
  <c r="R250" i="5"/>
  <c r="S250" i="5"/>
  <c r="T250" i="5"/>
  <c r="U250" i="5"/>
  <c r="V250" i="5"/>
  <c r="W250" i="5"/>
  <c r="X250" i="5"/>
  <c r="Y250" i="5"/>
  <c r="Z250" i="5"/>
  <c r="B251" i="5"/>
  <c r="C251" i="5"/>
  <c r="D251" i="5"/>
  <c r="E251" i="5"/>
  <c r="BC251" i="1" s="1"/>
  <c r="F251" i="5"/>
  <c r="G251" i="5"/>
  <c r="H251" i="5"/>
  <c r="J251" i="5"/>
  <c r="K251" i="5"/>
  <c r="L251" i="5"/>
  <c r="M251" i="5"/>
  <c r="N251" i="5"/>
  <c r="O251" i="5"/>
  <c r="P251" i="5"/>
  <c r="Q251" i="5"/>
  <c r="R251" i="5"/>
  <c r="S251" i="5"/>
  <c r="T251" i="5"/>
  <c r="U251" i="5"/>
  <c r="V251" i="5"/>
  <c r="W251" i="5"/>
  <c r="X251" i="5"/>
  <c r="Y251" i="5"/>
  <c r="Z251" i="5"/>
  <c r="B252" i="5"/>
  <c r="C252" i="5"/>
  <c r="D252" i="5"/>
  <c r="BB252" i="1" s="1"/>
  <c r="E252" i="5"/>
  <c r="F252" i="5"/>
  <c r="G252" i="5"/>
  <c r="H252" i="5"/>
  <c r="J252" i="5"/>
  <c r="K252" i="5"/>
  <c r="L252" i="5"/>
  <c r="M252" i="5"/>
  <c r="N252" i="5"/>
  <c r="O252" i="5"/>
  <c r="P252" i="5"/>
  <c r="Q252" i="5"/>
  <c r="R252" i="5"/>
  <c r="S252" i="5"/>
  <c r="T252" i="5"/>
  <c r="U252" i="5"/>
  <c r="V252" i="5"/>
  <c r="W252" i="5"/>
  <c r="X252" i="5"/>
  <c r="Y252" i="5"/>
  <c r="Z252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BT12" i="1" s="1"/>
  <c r="W12" i="5"/>
  <c r="X12" i="5"/>
  <c r="Y12" i="5"/>
  <c r="BW12" i="1" s="1"/>
  <c r="Z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C2" i="5"/>
  <c r="D2" i="5"/>
  <c r="BB2" i="1" s="1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BR2" i="1" s="1"/>
  <c r="U2" i="5"/>
  <c r="V2" i="5"/>
  <c r="W2" i="5"/>
  <c r="X2" i="5"/>
  <c r="Y2" i="5"/>
  <c r="B2" i="5"/>
  <c r="AZ2" i="1" s="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2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0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M44" i="4"/>
  <c r="M113" i="5" s="1"/>
  <c r="EN44" i="4"/>
  <c r="N113" i="5" s="1"/>
  <c r="EO44" i="4"/>
  <c r="O113" i="5" s="1"/>
  <c r="EP44" i="4"/>
  <c r="P113" i="5" s="1"/>
  <c r="EQ44" i="4"/>
  <c r="Q113" i="5" s="1"/>
  <c r="ER44" i="4"/>
  <c r="R113" i="5" s="1"/>
  <c r="ES44" i="4"/>
  <c r="ET44" i="4"/>
  <c r="T113" i="5" s="1"/>
  <c r="EU44" i="4"/>
  <c r="U113" i="5" s="1"/>
  <c r="EV44" i="4"/>
  <c r="V113" i="5" s="1"/>
  <c r="EW44" i="4"/>
  <c r="W113" i="5" s="1"/>
  <c r="EX44" i="4"/>
  <c r="X113" i="5" s="1"/>
  <c r="EY44" i="4"/>
  <c r="Y113" i="5" s="1"/>
  <c r="EZ44" i="4"/>
  <c r="Z113" i="5" s="1"/>
  <c r="EB44" i="4"/>
  <c r="B113" i="5" s="1"/>
  <c r="ER30" i="4"/>
  <c r="R146" i="5" s="1"/>
  <c r="ES30" i="4"/>
  <c r="S146" i="5" s="1"/>
  <c r="ET30" i="4"/>
  <c r="T146" i="5" s="1"/>
  <c r="EU30" i="4"/>
  <c r="U146" i="5" s="1"/>
  <c r="EV30" i="4"/>
  <c r="V146" i="5" s="1"/>
  <c r="EW30" i="4"/>
  <c r="W146" i="5" s="1"/>
  <c r="EX30" i="4"/>
  <c r="X146" i="5" s="1"/>
  <c r="EY30" i="4"/>
  <c r="Y146" i="5" s="1"/>
  <c r="Z146" i="5"/>
  <c r="EB30" i="4"/>
  <c r="B146" i="5" s="1"/>
  <c r="EJ2" i="4"/>
  <c r="J238" i="5" s="1"/>
  <c r="BH238" i="1" s="1"/>
  <c r="EK2" i="4"/>
  <c r="K238" i="5" s="1"/>
  <c r="BI238" i="1" s="1"/>
  <c r="EL2" i="4"/>
  <c r="L238" i="5" s="1"/>
  <c r="EM2" i="4"/>
  <c r="M238" i="5" s="1"/>
  <c r="EN2" i="4"/>
  <c r="N238" i="5" s="1"/>
  <c r="BL238" i="1" s="1"/>
  <c r="EO2" i="4"/>
  <c r="O238" i="5" s="1"/>
  <c r="EP2" i="4"/>
  <c r="P238" i="5" s="1"/>
  <c r="EQ2" i="4"/>
  <c r="Q238" i="5" s="1"/>
  <c r="ER2" i="4"/>
  <c r="R238" i="5" s="1"/>
  <c r="BP238" i="1" s="1"/>
  <c r="ES2" i="4"/>
  <c r="S238" i="5" s="1"/>
  <c r="BQ238" i="1" s="1"/>
  <c r="ET2" i="4"/>
  <c r="T238" i="5" s="1"/>
  <c r="EU2" i="4"/>
  <c r="U238" i="5" s="1"/>
  <c r="EV2" i="4"/>
  <c r="V238" i="5" s="1"/>
  <c r="EW2" i="4"/>
  <c r="W238" i="5" s="1"/>
  <c r="EX2" i="4"/>
  <c r="X238" i="5" s="1"/>
  <c r="EY2" i="4"/>
  <c r="Y238" i="5" s="1"/>
  <c r="EB2" i="4"/>
  <c r="B238" i="5" s="1"/>
  <c r="AZ238" i="1" s="1"/>
  <c r="C44" i="4"/>
  <c r="C113" i="6" s="1"/>
  <c r="D44" i="4"/>
  <c r="D113" i="6" s="1"/>
  <c r="E44" i="4"/>
  <c r="E113" i="6" s="1"/>
  <c r="F44" i="4"/>
  <c r="F113" i="6" s="1"/>
  <c r="G44" i="4"/>
  <c r="G113" i="6" s="1"/>
  <c r="H44" i="4"/>
  <c r="H113" i="6" s="1"/>
  <c r="I44" i="4"/>
  <c r="I113" i="6" s="1"/>
  <c r="J44" i="4"/>
  <c r="J113" i="6" s="1"/>
  <c r="K44" i="4"/>
  <c r="K113" i="6" s="1"/>
  <c r="L44" i="4"/>
  <c r="L113" i="6" s="1"/>
  <c r="M44" i="4"/>
  <c r="M113" i="6" s="1"/>
  <c r="N44" i="4"/>
  <c r="N113" i="6" s="1"/>
  <c r="O44" i="4"/>
  <c r="O113" i="6" s="1"/>
  <c r="P44" i="4"/>
  <c r="P113" i="6" s="1"/>
  <c r="Q44" i="4"/>
  <c r="Q113" i="6" s="1"/>
  <c r="R44" i="4"/>
  <c r="R113" i="6" s="1"/>
  <c r="S44" i="4"/>
  <c r="S113" i="6" s="1"/>
  <c r="T44" i="4"/>
  <c r="T113" i="6" s="1"/>
  <c r="U44" i="4"/>
  <c r="U113" i="6" s="1"/>
  <c r="V44" i="4"/>
  <c r="V113" i="6" s="1"/>
  <c r="W44" i="4"/>
  <c r="W113" i="6" s="1"/>
  <c r="X44" i="4"/>
  <c r="X113" i="6" s="1"/>
  <c r="Y44" i="4"/>
  <c r="Y113" i="6" s="1"/>
  <c r="Z44" i="4"/>
  <c r="Z113" i="6" s="1"/>
  <c r="B44" i="4"/>
  <c r="B113" i="6" s="1"/>
  <c r="V30" i="4"/>
  <c r="V146" i="6" s="1"/>
  <c r="W30" i="4"/>
  <c r="W146" i="6" s="1"/>
  <c r="X30" i="4"/>
  <c r="X146" i="6" s="1"/>
  <c r="Y30" i="4"/>
  <c r="Y146" i="6" s="1"/>
  <c r="Z30" i="4"/>
  <c r="Z146" i="6" s="1"/>
  <c r="C30" i="4"/>
  <c r="C146" i="6" s="1"/>
  <c r="D30" i="4"/>
  <c r="D146" i="6" s="1"/>
  <c r="E30" i="4"/>
  <c r="E146" i="6" s="1"/>
  <c r="F30" i="4"/>
  <c r="F146" i="6" s="1"/>
  <c r="G30" i="4"/>
  <c r="G146" i="6" s="1"/>
  <c r="H30" i="4"/>
  <c r="H146" i="6" s="1"/>
  <c r="I30" i="4"/>
  <c r="I146" i="6" s="1"/>
  <c r="J30" i="4"/>
  <c r="J146" i="6" s="1"/>
  <c r="K30" i="4"/>
  <c r="K146" i="6" s="1"/>
  <c r="L30" i="4"/>
  <c r="L146" i="6" s="1"/>
  <c r="M30" i="4"/>
  <c r="M146" i="6" s="1"/>
  <c r="N30" i="4"/>
  <c r="N146" i="6" s="1"/>
  <c r="O30" i="4"/>
  <c r="O146" i="6" s="1"/>
  <c r="P30" i="4"/>
  <c r="P146" i="6" s="1"/>
  <c r="Q30" i="4"/>
  <c r="Q146" i="6" s="1"/>
  <c r="R30" i="4"/>
  <c r="R146" i="6" s="1"/>
  <c r="S30" i="4"/>
  <c r="S146" i="6" s="1"/>
  <c r="T30" i="4"/>
  <c r="T146" i="6" s="1"/>
  <c r="U30" i="4"/>
  <c r="U146" i="6" s="1"/>
  <c r="B30" i="4"/>
  <c r="B146" i="6" s="1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BB17" i="4"/>
  <c r="BB16" i="4"/>
  <c r="BB11" i="4"/>
  <c r="BB12" i="4"/>
  <c r="BB14" i="4"/>
  <c r="BB15" i="4"/>
  <c r="BB13" i="4"/>
  <c r="BB10" i="4"/>
  <c r="C2" i="4"/>
  <c r="C238" i="6" s="1"/>
  <c r="D2" i="4"/>
  <c r="D238" i="6" s="1"/>
  <c r="E2" i="4"/>
  <c r="E238" i="6" s="1"/>
  <c r="F2" i="4"/>
  <c r="F238" i="6" s="1"/>
  <c r="G2" i="4"/>
  <c r="G238" i="6" s="1"/>
  <c r="H2" i="4"/>
  <c r="H238" i="6" s="1"/>
  <c r="I2" i="4"/>
  <c r="I238" i="6" s="1"/>
  <c r="J2" i="4"/>
  <c r="J238" i="6" s="1"/>
  <c r="K2" i="4"/>
  <c r="K238" i="6" s="1"/>
  <c r="L2" i="4"/>
  <c r="L238" i="6" s="1"/>
  <c r="M2" i="4"/>
  <c r="M238" i="6" s="1"/>
  <c r="N2" i="4"/>
  <c r="N238" i="6" s="1"/>
  <c r="O2" i="4"/>
  <c r="O238" i="6" s="1"/>
  <c r="P2" i="4"/>
  <c r="P238" i="6" s="1"/>
  <c r="Q2" i="4"/>
  <c r="Q238" i="6" s="1"/>
  <c r="R2" i="4"/>
  <c r="R238" i="6" s="1"/>
  <c r="S2" i="4"/>
  <c r="S238" i="6" s="1"/>
  <c r="T2" i="4"/>
  <c r="T238" i="6" s="1"/>
  <c r="U2" i="4"/>
  <c r="U238" i="6" s="1"/>
  <c r="V2" i="4"/>
  <c r="V238" i="6" s="1"/>
  <c r="W2" i="4"/>
  <c r="W238" i="6" s="1"/>
  <c r="X2" i="4"/>
  <c r="X238" i="6" s="1"/>
  <c r="Y2" i="4"/>
  <c r="Y238" i="6" s="1"/>
  <c r="Z238" i="6"/>
  <c r="B2" i="4"/>
  <c r="B238" i="6" s="1"/>
  <c r="BC20" i="4"/>
  <c r="BD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V20" i="4"/>
  <c r="BW20" i="4"/>
  <c r="BX20" i="4"/>
  <c r="BY20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V21" i="4"/>
  <c r="BW21" i="4"/>
  <c r="BX21" i="4"/>
  <c r="BY21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V22" i="4"/>
  <c r="BW22" i="4"/>
  <c r="BX22" i="4"/>
  <c r="BY22" i="4"/>
  <c r="BZ22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V23" i="4"/>
  <c r="BW23" i="4"/>
  <c r="BX23" i="4"/>
  <c r="BY23" i="4"/>
  <c r="BZ23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W24" i="4"/>
  <c r="BX24" i="4"/>
  <c r="BY24" i="4"/>
  <c r="BZ24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V25" i="4"/>
  <c r="BW25" i="4"/>
  <c r="BX25" i="4"/>
  <c r="BY25" i="4"/>
  <c r="BZ25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V26" i="4"/>
  <c r="BW26" i="4"/>
  <c r="BX26" i="4"/>
  <c r="BY26" i="4"/>
  <c r="BZ26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BV27" i="4"/>
  <c r="BW27" i="4"/>
  <c r="BX27" i="4"/>
  <c r="BY27" i="4"/>
  <c r="BZ27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V28" i="4"/>
  <c r="BW28" i="4"/>
  <c r="BX28" i="4"/>
  <c r="BY28" i="4"/>
  <c r="BZ28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V29" i="4"/>
  <c r="BW29" i="4"/>
  <c r="BX29" i="4"/>
  <c r="BY29" i="4"/>
  <c r="BZ29" i="4"/>
  <c r="BB20" i="4"/>
  <c r="BB24" i="4"/>
  <c r="BB23" i="4"/>
  <c r="BB27" i="4"/>
  <c r="BB22" i="4"/>
  <c r="BB25" i="4"/>
  <c r="BB26" i="4"/>
  <c r="BB28" i="4"/>
  <c r="BB21" i="4"/>
  <c r="BB29" i="4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Y14" i="6"/>
  <c r="Z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B125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B126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B127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Z127" i="6"/>
  <c r="B128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Z128" i="6"/>
  <c r="B129" i="6"/>
  <c r="C129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Y129" i="6"/>
  <c r="Z129" i="6"/>
  <c r="B130" i="6"/>
  <c r="C130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X130" i="6"/>
  <c r="Y130" i="6"/>
  <c r="Z130" i="6"/>
  <c r="B131" i="6"/>
  <c r="C131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X131" i="6"/>
  <c r="Y131" i="6"/>
  <c r="Z131" i="6"/>
  <c r="B132" i="6"/>
  <c r="C132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B133" i="6"/>
  <c r="C133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B134" i="6"/>
  <c r="C134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X134" i="6"/>
  <c r="Y134" i="6"/>
  <c r="Z134" i="6"/>
  <c r="B135" i="6"/>
  <c r="C135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X135" i="6"/>
  <c r="Y135" i="6"/>
  <c r="Z135" i="6"/>
  <c r="B136" i="6"/>
  <c r="C136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X136" i="6"/>
  <c r="Y136" i="6"/>
  <c r="Z136" i="6"/>
  <c r="B137" i="6"/>
  <c r="C137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X137" i="6"/>
  <c r="Y137" i="6"/>
  <c r="Z137" i="6"/>
  <c r="B138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Z138" i="6"/>
  <c r="B139" i="6"/>
  <c r="C139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X139" i="6"/>
  <c r="Y139" i="6"/>
  <c r="Z139" i="6"/>
  <c r="B140" i="6"/>
  <c r="C140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X140" i="6"/>
  <c r="Y140" i="6"/>
  <c r="Z140" i="6"/>
  <c r="B141" i="6"/>
  <c r="C141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B142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B143" i="6"/>
  <c r="C143" i="6"/>
  <c r="D143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X143" i="6"/>
  <c r="Y143" i="6"/>
  <c r="Z143" i="6"/>
  <c r="B144" i="6"/>
  <c r="C144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X144" i="6"/>
  <c r="Y144" i="6"/>
  <c r="Z144" i="6"/>
  <c r="B145" i="6"/>
  <c r="C145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X145" i="6"/>
  <c r="Y145" i="6"/>
  <c r="Z145" i="6"/>
  <c r="B147" i="6"/>
  <c r="C147" i="6"/>
  <c r="D147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X147" i="6"/>
  <c r="Y147" i="6"/>
  <c r="Z147" i="6"/>
  <c r="B148" i="6"/>
  <c r="C148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X148" i="6"/>
  <c r="Y148" i="6"/>
  <c r="Z148" i="6"/>
  <c r="B149" i="6"/>
  <c r="C149" i="6"/>
  <c r="D149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X149" i="6"/>
  <c r="Y149" i="6"/>
  <c r="Z149" i="6"/>
  <c r="B150" i="6"/>
  <c r="C150" i="6"/>
  <c r="D150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B151" i="6"/>
  <c r="C151" i="6"/>
  <c r="D151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B152" i="6"/>
  <c r="C152" i="6"/>
  <c r="D152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X152" i="6"/>
  <c r="Y152" i="6"/>
  <c r="Z152" i="6"/>
  <c r="B153" i="6"/>
  <c r="C153" i="6"/>
  <c r="D153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X153" i="6"/>
  <c r="Y153" i="6"/>
  <c r="Z153" i="6"/>
  <c r="B154" i="6"/>
  <c r="C154" i="6"/>
  <c r="D154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X154" i="6"/>
  <c r="Y154" i="6"/>
  <c r="Z154" i="6"/>
  <c r="B155" i="6"/>
  <c r="C155" i="6"/>
  <c r="D155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W155" i="6"/>
  <c r="X155" i="6"/>
  <c r="Y155" i="6"/>
  <c r="Z155" i="6"/>
  <c r="B156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X156" i="6"/>
  <c r="Y156" i="6"/>
  <c r="Z156" i="6"/>
  <c r="B157" i="6"/>
  <c r="C157" i="6"/>
  <c r="D157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S157" i="6"/>
  <c r="T157" i="6"/>
  <c r="U157" i="6"/>
  <c r="V157" i="6"/>
  <c r="W157" i="6"/>
  <c r="X157" i="6"/>
  <c r="Y157" i="6"/>
  <c r="Z157" i="6"/>
  <c r="B158" i="6"/>
  <c r="C158" i="6"/>
  <c r="D158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W158" i="6"/>
  <c r="X158" i="6"/>
  <c r="Y158" i="6"/>
  <c r="Z158" i="6"/>
  <c r="B159" i="6"/>
  <c r="C159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Z159" i="6"/>
  <c r="B160" i="6"/>
  <c r="C160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Z160" i="6"/>
  <c r="B161" i="6"/>
  <c r="C161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X161" i="6"/>
  <c r="Y161" i="6"/>
  <c r="Z161" i="6"/>
  <c r="B162" i="6"/>
  <c r="C162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X162" i="6"/>
  <c r="Y162" i="6"/>
  <c r="Z162" i="6"/>
  <c r="B163" i="6"/>
  <c r="C163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W163" i="6"/>
  <c r="X163" i="6"/>
  <c r="Y163" i="6"/>
  <c r="Z163" i="6"/>
  <c r="B164" i="6"/>
  <c r="C164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W164" i="6"/>
  <c r="X164" i="6"/>
  <c r="Y164" i="6"/>
  <c r="Z164" i="6"/>
  <c r="B165" i="6"/>
  <c r="C165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W165" i="6"/>
  <c r="X165" i="6"/>
  <c r="Y165" i="6"/>
  <c r="Z165" i="6"/>
  <c r="B166" i="6"/>
  <c r="C166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W166" i="6"/>
  <c r="X166" i="6"/>
  <c r="Y166" i="6"/>
  <c r="Z166" i="6"/>
  <c r="B167" i="6"/>
  <c r="C167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W167" i="6"/>
  <c r="X167" i="6"/>
  <c r="Y167" i="6"/>
  <c r="Z167" i="6"/>
  <c r="B168" i="6"/>
  <c r="C168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Y168" i="6"/>
  <c r="Z168" i="6"/>
  <c r="B169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Z169" i="6"/>
  <c r="B170" i="6"/>
  <c r="C170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Z170" i="6"/>
  <c r="B171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Z171" i="6"/>
  <c r="B172" i="6"/>
  <c r="C172" i="6"/>
  <c r="D172" i="6"/>
  <c r="E172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R172" i="6"/>
  <c r="S172" i="6"/>
  <c r="T172" i="6"/>
  <c r="U172" i="6"/>
  <c r="V172" i="6"/>
  <c r="Z172" i="6"/>
  <c r="B173" i="6"/>
  <c r="C173" i="6"/>
  <c r="D173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W173" i="6"/>
  <c r="Z173" i="6"/>
  <c r="B174" i="6"/>
  <c r="C174" i="6"/>
  <c r="D174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X174" i="6"/>
  <c r="Z174" i="6"/>
  <c r="B175" i="6"/>
  <c r="C175" i="6"/>
  <c r="D175" i="6"/>
  <c r="E175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R175" i="6"/>
  <c r="S175" i="6"/>
  <c r="T175" i="6"/>
  <c r="U175" i="6"/>
  <c r="V175" i="6"/>
  <c r="W175" i="6"/>
  <c r="X175" i="6"/>
  <c r="Y175" i="6"/>
  <c r="Z175" i="6"/>
  <c r="B176" i="6"/>
  <c r="C176" i="6"/>
  <c r="D176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W176" i="6"/>
  <c r="X176" i="6"/>
  <c r="Y176" i="6"/>
  <c r="Z176" i="6"/>
  <c r="B177" i="6"/>
  <c r="C177" i="6"/>
  <c r="D177" i="6"/>
  <c r="E177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R177" i="6"/>
  <c r="S177" i="6"/>
  <c r="T177" i="6"/>
  <c r="U177" i="6"/>
  <c r="V177" i="6"/>
  <c r="W177" i="6"/>
  <c r="X177" i="6"/>
  <c r="Y177" i="6"/>
  <c r="Z177" i="6"/>
  <c r="B178" i="6"/>
  <c r="C178" i="6"/>
  <c r="D178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W178" i="6"/>
  <c r="X178" i="6"/>
  <c r="Y178" i="6"/>
  <c r="Z178" i="6"/>
  <c r="B179" i="6"/>
  <c r="C179" i="6"/>
  <c r="D179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W179" i="6"/>
  <c r="X179" i="6"/>
  <c r="Y179" i="6"/>
  <c r="Z179" i="6"/>
  <c r="B180" i="6"/>
  <c r="C180" i="6"/>
  <c r="D180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W180" i="6"/>
  <c r="X180" i="6"/>
  <c r="Y180" i="6"/>
  <c r="Z180" i="6"/>
  <c r="B181" i="6"/>
  <c r="C181" i="6"/>
  <c r="D181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X181" i="6"/>
  <c r="Y181" i="6"/>
  <c r="Z181" i="6"/>
  <c r="B182" i="6"/>
  <c r="C182" i="6"/>
  <c r="D182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W182" i="6"/>
  <c r="X182" i="6"/>
  <c r="Y182" i="6"/>
  <c r="Z182" i="6"/>
  <c r="B183" i="6"/>
  <c r="C183" i="6"/>
  <c r="D183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W183" i="6"/>
  <c r="X183" i="6"/>
  <c r="Y183" i="6"/>
  <c r="Z183" i="6"/>
  <c r="B184" i="6"/>
  <c r="C184" i="6"/>
  <c r="D184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S184" i="6"/>
  <c r="T184" i="6"/>
  <c r="U184" i="6"/>
  <c r="V184" i="6"/>
  <c r="W184" i="6"/>
  <c r="X184" i="6"/>
  <c r="Y184" i="6"/>
  <c r="Z184" i="6"/>
  <c r="B185" i="6"/>
  <c r="C185" i="6"/>
  <c r="D185" i="6"/>
  <c r="E185" i="6"/>
  <c r="F185" i="6"/>
  <c r="G185" i="6"/>
  <c r="H185" i="6"/>
  <c r="I185" i="6"/>
  <c r="J185" i="6"/>
  <c r="K185" i="6"/>
  <c r="L185" i="6"/>
  <c r="M185" i="6"/>
  <c r="N185" i="6"/>
  <c r="O185" i="6"/>
  <c r="P185" i="6"/>
  <c r="Q185" i="6"/>
  <c r="R185" i="6"/>
  <c r="S185" i="6"/>
  <c r="T185" i="6"/>
  <c r="U185" i="6"/>
  <c r="V185" i="6"/>
  <c r="W185" i="6"/>
  <c r="X185" i="6"/>
  <c r="Y185" i="6"/>
  <c r="Z185" i="6"/>
  <c r="B186" i="6"/>
  <c r="C186" i="6"/>
  <c r="D186" i="6"/>
  <c r="E186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R186" i="6"/>
  <c r="S186" i="6"/>
  <c r="T186" i="6"/>
  <c r="U186" i="6"/>
  <c r="V186" i="6"/>
  <c r="W186" i="6"/>
  <c r="X186" i="6"/>
  <c r="Y186" i="6"/>
  <c r="Z186" i="6"/>
  <c r="B187" i="6"/>
  <c r="C187" i="6"/>
  <c r="D187" i="6"/>
  <c r="E187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R187" i="6"/>
  <c r="S187" i="6"/>
  <c r="T187" i="6"/>
  <c r="U187" i="6"/>
  <c r="V187" i="6"/>
  <c r="W187" i="6"/>
  <c r="X187" i="6"/>
  <c r="Y187" i="6"/>
  <c r="Z187" i="6"/>
  <c r="B188" i="6"/>
  <c r="C188" i="6"/>
  <c r="D188" i="6"/>
  <c r="E188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S188" i="6"/>
  <c r="T188" i="6"/>
  <c r="U188" i="6"/>
  <c r="V188" i="6"/>
  <c r="W188" i="6"/>
  <c r="X188" i="6"/>
  <c r="Y188" i="6"/>
  <c r="Z188" i="6"/>
  <c r="B189" i="6"/>
  <c r="C189" i="6"/>
  <c r="D189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W189" i="6"/>
  <c r="X189" i="6"/>
  <c r="Y189" i="6"/>
  <c r="Z189" i="6"/>
  <c r="B190" i="6"/>
  <c r="C190" i="6"/>
  <c r="D190" i="6"/>
  <c r="E190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S190" i="6"/>
  <c r="T190" i="6"/>
  <c r="U190" i="6"/>
  <c r="V190" i="6"/>
  <c r="W190" i="6"/>
  <c r="X190" i="6"/>
  <c r="Y190" i="6"/>
  <c r="Z190" i="6"/>
  <c r="B191" i="6"/>
  <c r="C191" i="6"/>
  <c r="D191" i="6"/>
  <c r="E191" i="6"/>
  <c r="F191" i="6"/>
  <c r="G191" i="6"/>
  <c r="H191" i="6"/>
  <c r="I191" i="6"/>
  <c r="J191" i="6"/>
  <c r="K191" i="6"/>
  <c r="L191" i="6"/>
  <c r="M191" i="6"/>
  <c r="N191" i="6"/>
  <c r="O191" i="6"/>
  <c r="P191" i="6"/>
  <c r="Q191" i="6"/>
  <c r="R191" i="6"/>
  <c r="S191" i="6"/>
  <c r="T191" i="6"/>
  <c r="U191" i="6"/>
  <c r="V191" i="6"/>
  <c r="W191" i="6"/>
  <c r="X191" i="6"/>
  <c r="Y191" i="6"/>
  <c r="Z191" i="6"/>
  <c r="B192" i="6"/>
  <c r="C192" i="6"/>
  <c r="D192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W192" i="6"/>
  <c r="X192" i="6"/>
  <c r="Y192" i="6"/>
  <c r="Z192" i="6"/>
  <c r="B193" i="6"/>
  <c r="C193" i="6"/>
  <c r="D193" i="6"/>
  <c r="E193" i="6"/>
  <c r="F193" i="6"/>
  <c r="G193" i="6"/>
  <c r="H193" i="6"/>
  <c r="I193" i="6"/>
  <c r="J193" i="6"/>
  <c r="K193" i="6"/>
  <c r="L193" i="6"/>
  <c r="M193" i="6"/>
  <c r="N193" i="6"/>
  <c r="O193" i="6"/>
  <c r="P193" i="6"/>
  <c r="Q193" i="6"/>
  <c r="R193" i="6"/>
  <c r="S193" i="6"/>
  <c r="T193" i="6"/>
  <c r="U193" i="6"/>
  <c r="V193" i="6"/>
  <c r="W193" i="6"/>
  <c r="X193" i="6"/>
  <c r="Y193" i="6"/>
  <c r="Z193" i="6"/>
  <c r="B194" i="6"/>
  <c r="C194" i="6"/>
  <c r="D194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W194" i="6"/>
  <c r="X194" i="6"/>
  <c r="Y194" i="6"/>
  <c r="Z194" i="6"/>
  <c r="B195" i="6"/>
  <c r="C195" i="6"/>
  <c r="D195" i="6"/>
  <c r="E195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R195" i="6"/>
  <c r="S195" i="6"/>
  <c r="T195" i="6"/>
  <c r="U195" i="6"/>
  <c r="V195" i="6"/>
  <c r="W195" i="6"/>
  <c r="X195" i="6"/>
  <c r="Y195" i="6"/>
  <c r="Z195" i="6"/>
  <c r="B196" i="6"/>
  <c r="C196" i="6"/>
  <c r="D196" i="6"/>
  <c r="E196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R196" i="6"/>
  <c r="S196" i="6"/>
  <c r="T196" i="6"/>
  <c r="U196" i="6"/>
  <c r="V196" i="6"/>
  <c r="W196" i="6"/>
  <c r="X196" i="6"/>
  <c r="Y196" i="6"/>
  <c r="Z196" i="6"/>
  <c r="B197" i="6"/>
  <c r="C197" i="6"/>
  <c r="D197" i="6"/>
  <c r="E197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S197" i="6"/>
  <c r="T197" i="6"/>
  <c r="U197" i="6"/>
  <c r="V197" i="6"/>
  <c r="W197" i="6"/>
  <c r="X197" i="6"/>
  <c r="Y197" i="6"/>
  <c r="Z197" i="6"/>
  <c r="B198" i="6"/>
  <c r="C198" i="6"/>
  <c r="D198" i="6"/>
  <c r="E198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R198" i="6"/>
  <c r="S198" i="6"/>
  <c r="T198" i="6"/>
  <c r="U198" i="6"/>
  <c r="V198" i="6"/>
  <c r="W198" i="6"/>
  <c r="X198" i="6"/>
  <c r="Y198" i="6"/>
  <c r="Z198" i="6"/>
  <c r="B199" i="6"/>
  <c r="C199" i="6"/>
  <c r="D199" i="6"/>
  <c r="E199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W199" i="6"/>
  <c r="X199" i="6"/>
  <c r="Y199" i="6"/>
  <c r="Z199" i="6"/>
  <c r="B200" i="6"/>
  <c r="C200" i="6"/>
  <c r="D200" i="6"/>
  <c r="E200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R200" i="6"/>
  <c r="S200" i="6"/>
  <c r="T200" i="6"/>
  <c r="U200" i="6"/>
  <c r="V200" i="6"/>
  <c r="W200" i="6"/>
  <c r="X200" i="6"/>
  <c r="Y200" i="6"/>
  <c r="Z200" i="6"/>
  <c r="B201" i="6"/>
  <c r="C201" i="6"/>
  <c r="D201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S201" i="6"/>
  <c r="T201" i="6"/>
  <c r="U201" i="6"/>
  <c r="V201" i="6"/>
  <c r="W201" i="6"/>
  <c r="X201" i="6"/>
  <c r="Y201" i="6"/>
  <c r="Z201" i="6"/>
  <c r="B202" i="6"/>
  <c r="C202" i="6"/>
  <c r="D202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W202" i="6"/>
  <c r="X202" i="6"/>
  <c r="Y202" i="6"/>
  <c r="Z202" i="6"/>
  <c r="B203" i="6"/>
  <c r="C203" i="6"/>
  <c r="D203" i="6"/>
  <c r="E203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R203" i="6"/>
  <c r="S203" i="6"/>
  <c r="T203" i="6"/>
  <c r="U203" i="6"/>
  <c r="V203" i="6"/>
  <c r="W203" i="6"/>
  <c r="X203" i="6"/>
  <c r="Y203" i="6"/>
  <c r="Z203" i="6"/>
  <c r="B204" i="6"/>
  <c r="C204" i="6"/>
  <c r="D204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S204" i="6"/>
  <c r="T204" i="6"/>
  <c r="U204" i="6"/>
  <c r="V204" i="6"/>
  <c r="W204" i="6"/>
  <c r="X204" i="6"/>
  <c r="Y204" i="6"/>
  <c r="Z204" i="6"/>
  <c r="B205" i="6"/>
  <c r="C205" i="6"/>
  <c r="D205" i="6"/>
  <c r="E205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R205" i="6"/>
  <c r="S205" i="6"/>
  <c r="T205" i="6"/>
  <c r="U205" i="6"/>
  <c r="V205" i="6"/>
  <c r="W205" i="6"/>
  <c r="X205" i="6"/>
  <c r="Y205" i="6"/>
  <c r="Z205" i="6"/>
  <c r="B206" i="6"/>
  <c r="C206" i="6"/>
  <c r="D206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X206" i="6"/>
  <c r="Y206" i="6"/>
  <c r="Z206" i="6"/>
  <c r="B207" i="6"/>
  <c r="C207" i="6"/>
  <c r="D207" i="6"/>
  <c r="E207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R207" i="6"/>
  <c r="S207" i="6"/>
  <c r="T207" i="6"/>
  <c r="U207" i="6"/>
  <c r="V207" i="6"/>
  <c r="W207" i="6"/>
  <c r="X207" i="6"/>
  <c r="Y207" i="6"/>
  <c r="Z207" i="6"/>
  <c r="B208" i="6"/>
  <c r="C208" i="6"/>
  <c r="D208" i="6"/>
  <c r="E208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R208" i="6"/>
  <c r="S208" i="6"/>
  <c r="T208" i="6"/>
  <c r="U208" i="6"/>
  <c r="V208" i="6"/>
  <c r="W208" i="6"/>
  <c r="X208" i="6"/>
  <c r="Y208" i="6"/>
  <c r="Z208" i="6"/>
  <c r="B209" i="6"/>
  <c r="C209" i="6"/>
  <c r="D209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X209" i="6"/>
  <c r="Y209" i="6"/>
  <c r="Z209" i="6"/>
  <c r="B210" i="6"/>
  <c r="C210" i="6"/>
  <c r="D210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Y210" i="6"/>
  <c r="Z210" i="6"/>
  <c r="B211" i="6"/>
  <c r="C211" i="6"/>
  <c r="D211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W211" i="6"/>
  <c r="X211" i="6"/>
  <c r="Y211" i="6"/>
  <c r="Z211" i="6"/>
  <c r="B212" i="6"/>
  <c r="C212" i="6"/>
  <c r="D212" i="6"/>
  <c r="E212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S212" i="6"/>
  <c r="T212" i="6"/>
  <c r="U212" i="6"/>
  <c r="V212" i="6"/>
  <c r="W212" i="6"/>
  <c r="X212" i="6"/>
  <c r="Y212" i="6"/>
  <c r="Z212" i="6"/>
  <c r="B213" i="6"/>
  <c r="C213" i="6"/>
  <c r="D213" i="6"/>
  <c r="E213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R213" i="6"/>
  <c r="S213" i="6"/>
  <c r="T213" i="6"/>
  <c r="U213" i="6"/>
  <c r="V213" i="6"/>
  <c r="W213" i="6"/>
  <c r="X213" i="6"/>
  <c r="Y213" i="6"/>
  <c r="Z213" i="6"/>
  <c r="B214" i="6"/>
  <c r="C214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W214" i="6"/>
  <c r="X214" i="6"/>
  <c r="Y214" i="6"/>
  <c r="Z214" i="6"/>
  <c r="B215" i="6"/>
  <c r="C215" i="6"/>
  <c r="D215" i="6"/>
  <c r="E215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R215" i="6"/>
  <c r="S215" i="6"/>
  <c r="T215" i="6"/>
  <c r="U215" i="6"/>
  <c r="V215" i="6"/>
  <c r="W215" i="6"/>
  <c r="X215" i="6"/>
  <c r="Y215" i="6"/>
  <c r="Z215" i="6"/>
  <c r="B216" i="6"/>
  <c r="C216" i="6"/>
  <c r="D216" i="6"/>
  <c r="E216" i="6"/>
  <c r="F216" i="6"/>
  <c r="G216" i="6"/>
  <c r="H216" i="6"/>
  <c r="I216" i="6"/>
  <c r="J216" i="6"/>
  <c r="K216" i="6"/>
  <c r="L216" i="6"/>
  <c r="M216" i="6"/>
  <c r="N216" i="6"/>
  <c r="O216" i="6"/>
  <c r="P216" i="6"/>
  <c r="Q216" i="6"/>
  <c r="R216" i="6"/>
  <c r="S216" i="6"/>
  <c r="T216" i="6"/>
  <c r="U216" i="6"/>
  <c r="V216" i="6"/>
  <c r="W216" i="6"/>
  <c r="X216" i="6"/>
  <c r="Y216" i="6"/>
  <c r="Z216" i="6"/>
  <c r="B217" i="6"/>
  <c r="C217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X217" i="6"/>
  <c r="Y217" i="6"/>
  <c r="Z217" i="6"/>
  <c r="B218" i="6"/>
  <c r="C218" i="6"/>
  <c r="D218" i="6"/>
  <c r="E218" i="6"/>
  <c r="F218" i="6"/>
  <c r="G218" i="6"/>
  <c r="H218" i="6"/>
  <c r="I218" i="6"/>
  <c r="J218" i="6"/>
  <c r="K218" i="6"/>
  <c r="L218" i="6"/>
  <c r="M218" i="6"/>
  <c r="N218" i="6"/>
  <c r="O218" i="6"/>
  <c r="P218" i="6"/>
  <c r="Q218" i="6"/>
  <c r="R218" i="6"/>
  <c r="S218" i="6"/>
  <c r="T218" i="6"/>
  <c r="U218" i="6"/>
  <c r="V218" i="6"/>
  <c r="W218" i="6"/>
  <c r="X218" i="6"/>
  <c r="Y218" i="6"/>
  <c r="Z218" i="6"/>
  <c r="B219" i="6"/>
  <c r="C219" i="6"/>
  <c r="D219" i="6"/>
  <c r="E219" i="6"/>
  <c r="F219" i="6"/>
  <c r="G219" i="6"/>
  <c r="H219" i="6"/>
  <c r="I219" i="6"/>
  <c r="J219" i="6"/>
  <c r="K219" i="6"/>
  <c r="L219" i="6"/>
  <c r="M219" i="6"/>
  <c r="N219" i="6"/>
  <c r="O219" i="6"/>
  <c r="P219" i="6"/>
  <c r="Q219" i="6"/>
  <c r="R219" i="6"/>
  <c r="S219" i="6"/>
  <c r="T219" i="6"/>
  <c r="U219" i="6"/>
  <c r="V219" i="6"/>
  <c r="W219" i="6"/>
  <c r="X219" i="6"/>
  <c r="Y219" i="6"/>
  <c r="Z219" i="6"/>
  <c r="B220" i="6"/>
  <c r="C220" i="6"/>
  <c r="D220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W220" i="6"/>
  <c r="X220" i="6"/>
  <c r="Y220" i="6"/>
  <c r="Z220" i="6"/>
  <c r="B221" i="6"/>
  <c r="C221" i="6"/>
  <c r="D221" i="6"/>
  <c r="E221" i="6"/>
  <c r="F221" i="6"/>
  <c r="G221" i="6"/>
  <c r="H221" i="6"/>
  <c r="I221" i="6"/>
  <c r="J221" i="6"/>
  <c r="K221" i="6"/>
  <c r="L221" i="6"/>
  <c r="M221" i="6"/>
  <c r="N221" i="6"/>
  <c r="O221" i="6"/>
  <c r="P221" i="6"/>
  <c r="Q221" i="6"/>
  <c r="R221" i="6"/>
  <c r="S221" i="6"/>
  <c r="T221" i="6"/>
  <c r="U221" i="6"/>
  <c r="V221" i="6"/>
  <c r="W221" i="6"/>
  <c r="X221" i="6"/>
  <c r="Y221" i="6"/>
  <c r="Z221" i="6"/>
  <c r="B222" i="6"/>
  <c r="C222" i="6"/>
  <c r="D222" i="6"/>
  <c r="E222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R222" i="6"/>
  <c r="S222" i="6"/>
  <c r="T222" i="6"/>
  <c r="U222" i="6"/>
  <c r="V222" i="6"/>
  <c r="W222" i="6"/>
  <c r="X222" i="6"/>
  <c r="Y222" i="6"/>
  <c r="Z222" i="6"/>
  <c r="B223" i="6"/>
  <c r="C223" i="6"/>
  <c r="D223" i="6"/>
  <c r="E223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S223" i="6"/>
  <c r="T223" i="6"/>
  <c r="U223" i="6"/>
  <c r="V223" i="6"/>
  <c r="W223" i="6"/>
  <c r="X223" i="6"/>
  <c r="Y223" i="6"/>
  <c r="Z223" i="6"/>
  <c r="B224" i="6"/>
  <c r="C224" i="6"/>
  <c r="D224" i="6"/>
  <c r="E224" i="6"/>
  <c r="F224" i="6"/>
  <c r="G224" i="6"/>
  <c r="H224" i="6"/>
  <c r="I224" i="6"/>
  <c r="J224" i="6"/>
  <c r="K224" i="6"/>
  <c r="L224" i="6"/>
  <c r="M224" i="6"/>
  <c r="N224" i="6"/>
  <c r="O224" i="6"/>
  <c r="P224" i="6"/>
  <c r="Q224" i="6"/>
  <c r="R224" i="6"/>
  <c r="S224" i="6"/>
  <c r="T224" i="6"/>
  <c r="U224" i="6"/>
  <c r="V224" i="6"/>
  <c r="W224" i="6"/>
  <c r="X224" i="6"/>
  <c r="Y224" i="6"/>
  <c r="Z224" i="6"/>
  <c r="B225" i="6"/>
  <c r="C225" i="6"/>
  <c r="D225" i="6"/>
  <c r="E225" i="6"/>
  <c r="F225" i="6"/>
  <c r="G225" i="6"/>
  <c r="H225" i="6"/>
  <c r="I225" i="6"/>
  <c r="J225" i="6"/>
  <c r="K225" i="6"/>
  <c r="L225" i="6"/>
  <c r="M225" i="6"/>
  <c r="N225" i="6"/>
  <c r="O225" i="6"/>
  <c r="P225" i="6"/>
  <c r="Q225" i="6"/>
  <c r="R225" i="6"/>
  <c r="S225" i="6"/>
  <c r="T225" i="6"/>
  <c r="U225" i="6"/>
  <c r="V225" i="6"/>
  <c r="W225" i="6"/>
  <c r="X225" i="6"/>
  <c r="Y225" i="6"/>
  <c r="Z225" i="6"/>
  <c r="B226" i="6"/>
  <c r="C226" i="6"/>
  <c r="D226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W226" i="6"/>
  <c r="X226" i="6"/>
  <c r="Y226" i="6"/>
  <c r="Z226" i="6"/>
  <c r="B227" i="6"/>
  <c r="C227" i="6"/>
  <c r="D227" i="6"/>
  <c r="E227" i="6"/>
  <c r="F227" i="6"/>
  <c r="G227" i="6"/>
  <c r="H227" i="6"/>
  <c r="I227" i="6"/>
  <c r="J227" i="6"/>
  <c r="K227" i="6"/>
  <c r="L227" i="6"/>
  <c r="M227" i="6"/>
  <c r="N227" i="6"/>
  <c r="O227" i="6"/>
  <c r="P227" i="6"/>
  <c r="Q227" i="6"/>
  <c r="R227" i="6"/>
  <c r="S227" i="6"/>
  <c r="T227" i="6"/>
  <c r="U227" i="6"/>
  <c r="V227" i="6"/>
  <c r="W227" i="6"/>
  <c r="X227" i="6"/>
  <c r="Y227" i="6"/>
  <c r="Z227" i="6"/>
  <c r="B228" i="6"/>
  <c r="C228" i="6"/>
  <c r="D228" i="6"/>
  <c r="E228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R228" i="6"/>
  <c r="S228" i="6"/>
  <c r="T228" i="6"/>
  <c r="U228" i="6"/>
  <c r="V228" i="6"/>
  <c r="W228" i="6"/>
  <c r="X228" i="6"/>
  <c r="Y228" i="6"/>
  <c r="Z228" i="6"/>
  <c r="B229" i="6"/>
  <c r="C229" i="6"/>
  <c r="D229" i="6"/>
  <c r="E229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W229" i="6"/>
  <c r="X229" i="6"/>
  <c r="Y229" i="6"/>
  <c r="Z229" i="6"/>
  <c r="B230" i="6"/>
  <c r="C230" i="6"/>
  <c r="D230" i="6"/>
  <c r="E230" i="6"/>
  <c r="F230" i="6"/>
  <c r="G230" i="6"/>
  <c r="H230" i="6"/>
  <c r="I230" i="6"/>
  <c r="J230" i="6"/>
  <c r="K230" i="6"/>
  <c r="L230" i="6"/>
  <c r="M230" i="6"/>
  <c r="N230" i="6"/>
  <c r="O230" i="6"/>
  <c r="P230" i="6"/>
  <c r="Q230" i="6"/>
  <c r="R230" i="6"/>
  <c r="S230" i="6"/>
  <c r="T230" i="6"/>
  <c r="U230" i="6"/>
  <c r="V230" i="6"/>
  <c r="W230" i="6"/>
  <c r="X230" i="6"/>
  <c r="Y230" i="6"/>
  <c r="Z230" i="6"/>
  <c r="B231" i="6"/>
  <c r="C231" i="6"/>
  <c r="D231" i="6"/>
  <c r="E231" i="6"/>
  <c r="F231" i="6"/>
  <c r="G231" i="6"/>
  <c r="H231" i="6"/>
  <c r="I231" i="6"/>
  <c r="J231" i="6"/>
  <c r="K231" i="6"/>
  <c r="L231" i="6"/>
  <c r="M231" i="6"/>
  <c r="N231" i="6"/>
  <c r="O231" i="6"/>
  <c r="P231" i="6"/>
  <c r="Q231" i="6"/>
  <c r="R231" i="6"/>
  <c r="S231" i="6"/>
  <c r="T231" i="6"/>
  <c r="U231" i="6"/>
  <c r="V231" i="6"/>
  <c r="W231" i="6"/>
  <c r="X231" i="6"/>
  <c r="Y231" i="6"/>
  <c r="Z231" i="6"/>
  <c r="B232" i="6"/>
  <c r="C232" i="6"/>
  <c r="D232" i="6"/>
  <c r="E232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W232" i="6"/>
  <c r="X232" i="6"/>
  <c r="Y232" i="6"/>
  <c r="Z232" i="6"/>
  <c r="B233" i="6"/>
  <c r="C233" i="6"/>
  <c r="D233" i="6"/>
  <c r="E233" i="6"/>
  <c r="F233" i="6"/>
  <c r="G233" i="6"/>
  <c r="H233" i="6"/>
  <c r="I233" i="6"/>
  <c r="J233" i="6"/>
  <c r="K233" i="6"/>
  <c r="L233" i="6"/>
  <c r="M233" i="6"/>
  <c r="N233" i="6"/>
  <c r="O233" i="6"/>
  <c r="P233" i="6"/>
  <c r="Q233" i="6"/>
  <c r="R233" i="6"/>
  <c r="S233" i="6"/>
  <c r="T233" i="6"/>
  <c r="U233" i="6"/>
  <c r="V233" i="6"/>
  <c r="W233" i="6"/>
  <c r="X233" i="6"/>
  <c r="Y233" i="6"/>
  <c r="Z233" i="6"/>
  <c r="B234" i="6"/>
  <c r="C234" i="6"/>
  <c r="D234" i="6"/>
  <c r="E234" i="6"/>
  <c r="F234" i="6"/>
  <c r="G234" i="6"/>
  <c r="H234" i="6"/>
  <c r="I234" i="6"/>
  <c r="J234" i="6"/>
  <c r="K234" i="6"/>
  <c r="L234" i="6"/>
  <c r="M234" i="6"/>
  <c r="N234" i="6"/>
  <c r="O234" i="6"/>
  <c r="P234" i="6"/>
  <c r="Q234" i="6"/>
  <c r="R234" i="6"/>
  <c r="S234" i="6"/>
  <c r="T234" i="6"/>
  <c r="U234" i="6"/>
  <c r="V234" i="6"/>
  <c r="W234" i="6"/>
  <c r="X234" i="6"/>
  <c r="Y234" i="6"/>
  <c r="Z234" i="6"/>
  <c r="B235" i="6"/>
  <c r="C235" i="6"/>
  <c r="D235" i="6"/>
  <c r="E235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W235" i="6"/>
  <c r="X235" i="6"/>
  <c r="Y235" i="6"/>
  <c r="Z235" i="6"/>
  <c r="B236" i="6"/>
  <c r="C236" i="6"/>
  <c r="D236" i="6"/>
  <c r="E236" i="6"/>
  <c r="F236" i="6"/>
  <c r="G236" i="6"/>
  <c r="H236" i="6"/>
  <c r="I236" i="6"/>
  <c r="J236" i="6"/>
  <c r="K236" i="6"/>
  <c r="L236" i="6"/>
  <c r="M236" i="6"/>
  <c r="N236" i="6"/>
  <c r="O236" i="6"/>
  <c r="P236" i="6"/>
  <c r="Q236" i="6"/>
  <c r="R236" i="6"/>
  <c r="S236" i="6"/>
  <c r="T236" i="6"/>
  <c r="U236" i="6"/>
  <c r="V236" i="6"/>
  <c r="W236" i="6"/>
  <c r="X236" i="6"/>
  <c r="Y236" i="6"/>
  <c r="Z236" i="6"/>
  <c r="B237" i="6"/>
  <c r="C237" i="6"/>
  <c r="D237" i="6"/>
  <c r="E237" i="6"/>
  <c r="F237" i="6"/>
  <c r="G237" i="6"/>
  <c r="H237" i="6"/>
  <c r="I237" i="6"/>
  <c r="J237" i="6"/>
  <c r="K237" i="6"/>
  <c r="L237" i="6"/>
  <c r="M237" i="6"/>
  <c r="N237" i="6"/>
  <c r="O237" i="6"/>
  <c r="P237" i="6"/>
  <c r="Q237" i="6"/>
  <c r="R237" i="6"/>
  <c r="S237" i="6"/>
  <c r="T237" i="6"/>
  <c r="U237" i="6"/>
  <c r="V237" i="6"/>
  <c r="W237" i="6"/>
  <c r="X237" i="6"/>
  <c r="Y237" i="6"/>
  <c r="Z237" i="6"/>
  <c r="B239" i="6"/>
  <c r="C239" i="6"/>
  <c r="D239" i="6"/>
  <c r="E239" i="6"/>
  <c r="F239" i="6"/>
  <c r="G239" i="6"/>
  <c r="H239" i="6"/>
  <c r="I239" i="6"/>
  <c r="J239" i="6"/>
  <c r="K239" i="6"/>
  <c r="L239" i="6"/>
  <c r="M239" i="6"/>
  <c r="N239" i="6"/>
  <c r="O239" i="6"/>
  <c r="P239" i="6"/>
  <c r="Q239" i="6"/>
  <c r="R239" i="6"/>
  <c r="S239" i="6"/>
  <c r="T239" i="6"/>
  <c r="U239" i="6"/>
  <c r="V239" i="6"/>
  <c r="W239" i="6"/>
  <c r="X239" i="6"/>
  <c r="Y239" i="6"/>
  <c r="Z239" i="6"/>
  <c r="B240" i="6"/>
  <c r="C240" i="6"/>
  <c r="D240" i="6"/>
  <c r="E240" i="6"/>
  <c r="F240" i="6"/>
  <c r="G240" i="6"/>
  <c r="H240" i="6"/>
  <c r="I240" i="6"/>
  <c r="J240" i="6"/>
  <c r="K240" i="6"/>
  <c r="L240" i="6"/>
  <c r="M240" i="6"/>
  <c r="N240" i="6"/>
  <c r="O240" i="6"/>
  <c r="P240" i="6"/>
  <c r="Q240" i="6"/>
  <c r="R240" i="6"/>
  <c r="S240" i="6"/>
  <c r="T240" i="6"/>
  <c r="U240" i="6"/>
  <c r="V240" i="6"/>
  <c r="W240" i="6"/>
  <c r="X240" i="6"/>
  <c r="Y240" i="6"/>
  <c r="Z240" i="6"/>
  <c r="B241" i="6"/>
  <c r="C241" i="6"/>
  <c r="D241" i="6"/>
  <c r="E241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W241" i="6"/>
  <c r="X241" i="6"/>
  <c r="Y241" i="6"/>
  <c r="Z241" i="6"/>
  <c r="B242" i="6"/>
  <c r="C242" i="6"/>
  <c r="D242" i="6"/>
  <c r="E242" i="6"/>
  <c r="F242" i="6"/>
  <c r="G242" i="6"/>
  <c r="H242" i="6"/>
  <c r="I242" i="6"/>
  <c r="J242" i="6"/>
  <c r="K242" i="6"/>
  <c r="L242" i="6"/>
  <c r="M242" i="6"/>
  <c r="N242" i="6"/>
  <c r="O242" i="6"/>
  <c r="P242" i="6"/>
  <c r="Q242" i="6"/>
  <c r="R242" i="6"/>
  <c r="S242" i="6"/>
  <c r="T242" i="6"/>
  <c r="U242" i="6"/>
  <c r="V242" i="6"/>
  <c r="W242" i="6"/>
  <c r="X242" i="6"/>
  <c r="Y242" i="6"/>
  <c r="Z242" i="6"/>
  <c r="B243" i="6"/>
  <c r="C243" i="6"/>
  <c r="D243" i="6"/>
  <c r="E243" i="6"/>
  <c r="F243" i="6"/>
  <c r="G243" i="6"/>
  <c r="H243" i="6"/>
  <c r="I243" i="6"/>
  <c r="J243" i="6"/>
  <c r="K243" i="6"/>
  <c r="L243" i="6"/>
  <c r="M243" i="6"/>
  <c r="N243" i="6"/>
  <c r="O243" i="6"/>
  <c r="P243" i="6"/>
  <c r="Q243" i="6"/>
  <c r="R243" i="6"/>
  <c r="S243" i="6"/>
  <c r="T243" i="6"/>
  <c r="U243" i="6"/>
  <c r="V243" i="6"/>
  <c r="W243" i="6"/>
  <c r="X243" i="6"/>
  <c r="Y243" i="6"/>
  <c r="Z243" i="6"/>
  <c r="B244" i="6"/>
  <c r="C244" i="6"/>
  <c r="D244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W244" i="6"/>
  <c r="X244" i="6"/>
  <c r="Y244" i="6"/>
  <c r="Z244" i="6"/>
  <c r="B245" i="6"/>
  <c r="C245" i="6"/>
  <c r="D245" i="6"/>
  <c r="E245" i="6"/>
  <c r="F245" i="6"/>
  <c r="G245" i="6"/>
  <c r="H245" i="6"/>
  <c r="I245" i="6"/>
  <c r="J245" i="6"/>
  <c r="K245" i="6"/>
  <c r="L245" i="6"/>
  <c r="M245" i="6"/>
  <c r="N245" i="6"/>
  <c r="O245" i="6"/>
  <c r="P245" i="6"/>
  <c r="Q245" i="6"/>
  <c r="R245" i="6"/>
  <c r="S245" i="6"/>
  <c r="T245" i="6"/>
  <c r="U245" i="6"/>
  <c r="V245" i="6"/>
  <c r="W245" i="6"/>
  <c r="X245" i="6"/>
  <c r="Y245" i="6"/>
  <c r="Z245" i="6"/>
  <c r="B246" i="6"/>
  <c r="C246" i="6"/>
  <c r="D246" i="6"/>
  <c r="E246" i="6"/>
  <c r="F246" i="6"/>
  <c r="G246" i="6"/>
  <c r="H246" i="6"/>
  <c r="I246" i="6"/>
  <c r="J246" i="6"/>
  <c r="K246" i="6"/>
  <c r="L246" i="6"/>
  <c r="M246" i="6"/>
  <c r="N246" i="6"/>
  <c r="O246" i="6"/>
  <c r="P246" i="6"/>
  <c r="Q246" i="6"/>
  <c r="R246" i="6"/>
  <c r="S246" i="6"/>
  <c r="T246" i="6"/>
  <c r="U246" i="6"/>
  <c r="V246" i="6"/>
  <c r="W246" i="6"/>
  <c r="X246" i="6"/>
  <c r="Y246" i="6"/>
  <c r="Z246" i="6"/>
  <c r="B247" i="6"/>
  <c r="C247" i="6"/>
  <c r="D247" i="6"/>
  <c r="E247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S247" i="6"/>
  <c r="T247" i="6"/>
  <c r="U247" i="6"/>
  <c r="V247" i="6"/>
  <c r="W247" i="6"/>
  <c r="X247" i="6"/>
  <c r="Y247" i="6"/>
  <c r="Z247" i="6"/>
  <c r="B248" i="6"/>
  <c r="C248" i="6"/>
  <c r="D248" i="6"/>
  <c r="E248" i="6"/>
  <c r="F248" i="6"/>
  <c r="G248" i="6"/>
  <c r="H248" i="6"/>
  <c r="I248" i="6"/>
  <c r="J248" i="6"/>
  <c r="K248" i="6"/>
  <c r="L248" i="6"/>
  <c r="M248" i="6"/>
  <c r="N248" i="6"/>
  <c r="O248" i="6"/>
  <c r="P248" i="6"/>
  <c r="Q248" i="6"/>
  <c r="R248" i="6"/>
  <c r="S248" i="6"/>
  <c r="T248" i="6"/>
  <c r="U248" i="6"/>
  <c r="V248" i="6"/>
  <c r="W248" i="6"/>
  <c r="X248" i="6"/>
  <c r="Y248" i="6"/>
  <c r="Z248" i="6"/>
  <c r="B249" i="6"/>
  <c r="C249" i="6"/>
  <c r="D249" i="6"/>
  <c r="E249" i="6"/>
  <c r="F249" i="6"/>
  <c r="G249" i="6"/>
  <c r="H249" i="6"/>
  <c r="I249" i="6"/>
  <c r="J249" i="6"/>
  <c r="K249" i="6"/>
  <c r="L249" i="6"/>
  <c r="M249" i="6"/>
  <c r="N249" i="6"/>
  <c r="O249" i="6"/>
  <c r="P249" i="6"/>
  <c r="Q249" i="6"/>
  <c r="R249" i="6"/>
  <c r="S249" i="6"/>
  <c r="T249" i="6"/>
  <c r="U249" i="6"/>
  <c r="V249" i="6"/>
  <c r="W249" i="6"/>
  <c r="X249" i="6"/>
  <c r="Y249" i="6"/>
  <c r="Z249" i="6"/>
  <c r="B250" i="6"/>
  <c r="C250" i="6"/>
  <c r="D250" i="6"/>
  <c r="E250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S250" i="6"/>
  <c r="T250" i="6"/>
  <c r="U250" i="6"/>
  <c r="V250" i="6"/>
  <c r="W250" i="6"/>
  <c r="X250" i="6"/>
  <c r="Y250" i="6"/>
  <c r="Z250" i="6"/>
  <c r="B251" i="6"/>
  <c r="C251" i="6"/>
  <c r="D251" i="6"/>
  <c r="E251" i="6"/>
  <c r="F251" i="6"/>
  <c r="G251" i="6"/>
  <c r="H251" i="6"/>
  <c r="I251" i="6"/>
  <c r="J251" i="6"/>
  <c r="K251" i="6"/>
  <c r="L251" i="6"/>
  <c r="M251" i="6"/>
  <c r="N251" i="6"/>
  <c r="O251" i="6"/>
  <c r="P251" i="6"/>
  <c r="Q251" i="6"/>
  <c r="R251" i="6"/>
  <c r="S251" i="6"/>
  <c r="T251" i="6"/>
  <c r="U251" i="6"/>
  <c r="V251" i="6"/>
  <c r="W251" i="6"/>
  <c r="X251" i="6"/>
  <c r="Y251" i="6"/>
  <c r="Z251" i="6"/>
  <c r="B252" i="6"/>
  <c r="C252" i="6"/>
  <c r="D252" i="6"/>
  <c r="E252" i="6"/>
  <c r="F252" i="6"/>
  <c r="G252" i="6"/>
  <c r="H252" i="6"/>
  <c r="I252" i="6"/>
  <c r="J252" i="6"/>
  <c r="K252" i="6"/>
  <c r="L252" i="6"/>
  <c r="M252" i="6"/>
  <c r="N252" i="6"/>
  <c r="O252" i="6"/>
  <c r="P252" i="6"/>
  <c r="Q252" i="6"/>
  <c r="R252" i="6"/>
  <c r="S252" i="6"/>
  <c r="T252" i="6"/>
  <c r="U252" i="6"/>
  <c r="V252" i="6"/>
  <c r="W252" i="6"/>
  <c r="X252" i="6"/>
  <c r="Y252" i="6"/>
  <c r="Z25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B2" i="6"/>
  <c r="BK231" i="1"/>
  <c r="W172" i="6" l="1"/>
  <c r="W172" i="5"/>
  <c r="X170" i="5"/>
  <c r="X170" i="6"/>
  <c r="W170" i="6"/>
  <c r="W170" i="5"/>
  <c r="BU170" i="1" s="1"/>
  <c r="EZ8" i="4"/>
  <c r="Z47" i="5" s="1"/>
  <c r="BX47" i="1" s="1"/>
  <c r="EF8" i="4"/>
  <c r="F47" i="5" s="1"/>
  <c r="BD47" i="1" s="1"/>
  <c r="BQ19" i="4"/>
  <c r="EQ18" i="4" s="1"/>
  <c r="Q41" i="5" s="1"/>
  <c r="BO41" i="1" s="1"/>
  <c r="BZ19" i="4"/>
  <c r="EZ18" i="4" s="1"/>
  <c r="Z41" i="5" s="1"/>
  <c r="BX41" i="1" s="1"/>
  <c r="EE8" i="4"/>
  <c r="E47" i="5" s="1"/>
  <c r="BC47" i="1" s="1"/>
  <c r="BI19" i="4"/>
  <c r="EI18" i="4" s="1"/>
  <c r="I41" i="5" s="1"/>
  <c r="BG41" i="1" s="1"/>
  <c r="BY19" i="4"/>
  <c r="EY18" i="4" s="1"/>
  <c r="Y41" i="5" s="1"/>
  <c r="BW41" i="1" s="1"/>
  <c r="BP19" i="4"/>
  <c r="EP18" i="4" s="1"/>
  <c r="P41" i="5" s="1"/>
  <c r="BN41" i="1" s="1"/>
  <c r="BH19" i="4"/>
  <c r="EH18" i="4" s="1"/>
  <c r="H41" i="5" s="1"/>
  <c r="BF41" i="1" s="1"/>
  <c r="EH8" i="4"/>
  <c r="H47" i="5" s="1"/>
  <c r="BF47" i="1" s="1"/>
  <c r="BX19" i="4"/>
  <c r="EX18" i="4" s="1"/>
  <c r="X41" i="5" s="1"/>
  <c r="BV41" i="1" s="1"/>
  <c r="EN8" i="4"/>
  <c r="N47" i="5" s="1"/>
  <c r="BL47" i="1" s="1"/>
  <c r="EM8" i="4"/>
  <c r="M47" i="5" s="1"/>
  <c r="BK47" i="1" s="1"/>
  <c r="ET8" i="4"/>
  <c r="T47" i="5" s="1"/>
  <c r="BR47" i="1" s="1"/>
  <c r="ES8" i="4"/>
  <c r="S47" i="5" s="1"/>
  <c r="BQ47" i="1" s="1"/>
  <c r="BO19" i="4"/>
  <c r="EO18" i="4" s="1"/>
  <c r="O41" i="5" s="1"/>
  <c r="BM41" i="1" s="1"/>
  <c r="EU18" i="4"/>
  <c r="U41" i="5" s="1"/>
  <c r="BS41" i="1" s="1"/>
  <c r="BM19" i="4"/>
  <c r="EM18" i="4" s="1"/>
  <c r="M41" i="5" s="1"/>
  <c r="BK41" i="1" s="1"/>
  <c r="BE19" i="4"/>
  <c r="EE18" i="4" s="1"/>
  <c r="E41" i="5" s="1"/>
  <c r="BC41" i="1" s="1"/>
  <c r="BT19" i="4"/>
  <c r="ET18" i="4" s="1"/>
  <c r="T41" i="5" s="1"/>
  <c r="BR41" i="1" s="1"/>
  <c r="BL19" i="4"/>
  <c r="EL18" i="4" s="1"/>
  <c r="L41" i="5" s="1"/>
  <c r="BJ41" i="1" s="1"/>
  <c r="BD19" i="4"/>
  <c r="ED18" i="4" s="1"/>
  <c r="D41" i="5" s="1"/>
  <c r="BB41" i="1" s="1"/>
  <c r="EU8" i="4"/>
  <c r="U47" i="5" s="1"/>
  <c r="BS47" i="1" s="1"/>
  <c r="BB19" i="4"/>
  <c r="EB18" i="4" s="1"/>
  <c r="B41" i="5" s="1"/>
  <c r="AZ41" i="1" s="1"/>
  <c r="BK19" i="4"/>
  <c r="EK18" i="4" s="1"/>
  <c r="K41" i="5" s="1"/>
  <c r="BI41" i="1" s="1"/>
  <c r="ED8" i="4"/>
  <c r="D47" i="5" s="1"/>
  <c r="BB47" i="1" s="1"/>
  <c r="BR19" i="4"/>
  <c r="ER18" i="4" s="1"/>
  <c r="R41" i="5" s="1"/>
  <c r="BP41" i="1" s="1"/>
  <c r="BJ19" i="4"/>
  <c r="EJ18" i="4" s="1"/>
  <c r="J41" i="5" s="1"/>
  <c r="BH41" i="1" s="1"/>
  <c r="EK8" i="4"/>
  <c r="K47" i="5" s="1"/>
  <c r="BI47" i="1" s="1"/>
  <c r="EC8" i="4"/>
  <c r="C47" i="5" s="1"/>
  <c r="BA47" i="1" s="1"/>
  <c r="BS19" i="4"/>
  <c r="ES18" i="4" s="1"/>
  <c r="S41" i="5" s="1"/>
  <c r="BQ41" i="1" s="1"/>
  <c r="BC19" i="4"/>
  <c r="EC18" i="4" s="1"/>
  <c r="C41" i="5" s="1"/>
  <c r="BA41" i="1" s="1"/>
  <c r="EL8" i="4"/>
  <c r="L47" i="5" s="1"/>
  <c r="BJ47" i="1" s="1"/>
  <c r="EB8" i="4"/>
  <c r="B47" i="5" s="1"/>
  <c r="AZ47" i="1" s="1"/>
  <c r="ER8" i="4"/>
  <c r="R47" i="5" s="1"/>
  <c r="BP47" i="1" s="1"/>
  <c r="EJ8" i="4"/>
  <c r="J47" i="5" s="1"/>
  <c r="BH47" i="1" s="1"/>
  <c r="T8" i="4"/>
  <c r="T47" i="6" s="1"/>
  <c r="EY8" i="4"/>
  <c r="Y47" i="5" s="1"/>
  <c r="BW47" i="1" s="1"/>
  <c r="EQ8" i="4"/>
  <c r="Q47" i="5" s="1"/>
  <c r="BO47" i="1" s="1"/>
  <c r="EI8" i="4"/>
  <c r="I47" i="5" s="1"/>
  <c r="BG47" i="1" s="1"/>
  <c r="BW19" i="4"/>
  <c r="EW18" i="4" s="1"/>
  <c r="W41" i="5" s="1"/>
  <c r="BU41" i="1" s="1"/>
  <c r="BG19" i="4"/>
  <c r="EG18" i="4" s="1"/>
  <c r="G41" i="5" s="1"/>
  <c r="BE41" i="1" s="1"/>
  <c r="EX8" i="4"/>
  <c r="X47" i="5" s="1"/>
  <c r="BV47" i="1" s="1"/>
  <c r="EP8" i="4"/>
  <c r="P47" i="5" s="1"/>
  <c r="BN47" i="1" s="1"/>
  <c r="BV19" i="4"/>
  <c r="EV18" i="4" s="1"/>
  <c r="V41" i="5" s="1"/>
  <c r="BT41" i="1" s="1"/>
  <c r="BN19" i="4"/>
  <c r="EN18" i="4" s="1"/>
  <c r="N41" i="5" s="1"/>
  <c r="BL41" i="1" s="1"/>
  <c r="BF19" i="4"/>
  <c r="EF18" i="4" s="1"/>
  <c r="F41" i="5" s="1"/>
  <c r="BD41" i="1" s="1"/>
  <c r="EW8" i="4"/>
  <c r="W47" i="5" s="1"/>
  <c r="BU47" i="1" s="1"/>
  <c r="EO8" i="4"/>
  <c r="O47" i="5" s="1"/>
  <c r="BM47" i="1" s="1"/>
  <c r="EG8" i="4"/>
  <c r="G47" i="5" s="1"/>
  <c r="BE47" i="1" s="1"/>
  <c r="U18" i="4"/>
  <c r="U41" i="6" s="1"/>
  <c r="R8" i="4"/>
  <c r="R47" i="6" s="1"/>
  <c r="L8" i="4"/>
  <c r="L47" i="6" s="1"/>
  <c r="J8" i="4"/>
  <c r="J47" i="6" s="1"/>
  <c r="W8" i="4"/>
  <c r="W47" i="6" s="1"/>
  <c r="V8" i="4"/>
  <c r="V47" i="6" s="1"/>
  <c r="N8" i="4"/>
  <c r="N47" i="6" s="1"/>
  <c r="F8" i="4"/>
  <c r="F47" i="6" s="1"/>
  <c r="Z8" i="4"/>
  <c r="Z47" i="6" s="1"/>
  <c r="D8" i="4"/>
  <c r="D47" i="6" s="1"/>
  <c r="EV8" i="4"/>
  <c r="V47" i="5" s="1"/>
  <c r="BT47" i="1" s="1"/>
  <c r="BT236" i="1"/>
  <c r="BE235" i="1"/>
  <c r="BO233" i="1"/>
  <c r="AZ232" i="1"/>
  <c r="BR230" i="1"/>
  <c r="BC229" i="1"/>
  <c r="BU227" i="1"/>
  <c r="BN226" i="1"/>
  <c r="BX224" i="1"/>
  <c r="BB222" i="1"/>
  <c r="BV210" i="1"/>
  <c r="BG209" i="1"/>
  <c r="BQ207" i="1"/>
  <c r="BB206" i="1"/>
  <c r="BC205" i="1"/>
  <c r="BE203" i="1"/>
  <c r="BF202" i="1"/>
  <c r="BX200" i="1"/>
  <c r="BH200" i="1"/>
  <c r="BA199" i="1"/>
  <c r="BB198" i="1"/>
  <c r="BC197" i="1"/>
  <c r="BE195" i="1"/>
  <c r="BN194" i="1"/>
  <c r="BO193" i="1"/>
  <c r="BP192" i="1"/>
  <c r="BQ191" i="1"/>
  <c r="BR190" i="1"/>
  <c r="BK189" i="1"/>
  <c r="BC189" i="1"/>
  <c r="BD188" i="1"/>
  <c r="BM187" i="1"/>
  <c r="BF186" i="1"/>
  <c r="BX184" i="1"/>
  <c r="BH184" i="1"/>
  <c r="BB182" i="1"/>
  <c r="BU179" i="1"/>
  <c r="BV178" i="1"/>
  <c r="BO177" i="1"/>
  <c r="BP176" i="1"/>
  <c r="BB174" i="1"/>
  <c r="BV170" i="1"/>
  <c r="BF170" i="1"/>
  <c r="BG169" i="1"/>
  <c r="BH168" i="1"/>
  <c r="BQ167" i="1"/>
  <c r="BR166" i="1"/>
  <c r="BK165" i="1"/>
  <c r="BL164" i="1"/>
  <c r="BM163" i="1"/>
  <c r="BN162" i="1"/>
  <c r="BG161" i="1"/>
  <c r="BH160" i="1"/>
  <c r="BQ159" i="1"/>
  <c r="BR158" i="1"/>
  <c r="BJ158" i="1"/>
  <c r="BK157" i="1"/>
  <c r="BC157" i="1"/>
  <c r="BL156" i="1"/>
  <c r="BM155" i="1"/>
  <c r="BV154" i="1"/>
  <c r="BF154" i="1"/>
  <c r="BX152" i="1"/>
  <c r="AZ152" i="1"/>
  <c r="BR150" i="1"/>
  <c r="BS149" i="1"/>
  <c r="BT148" i="1"/>
  <c r="BU147" i="1"/>
  <c r="BN145" i="1"/>
  <c r="BW144" i="1"/>
  <c r="BX143" i="1"/>
  <c r="BI142" i="1"/>
  <c r="BJ141" i="1"/>
  <c r="BS140" i="1"/>
  <c r="BT139" i="1"/>
  <c r="BU138" i="1"/>
  <c r="BE138" i="1"/>
  <c r="BN137" i="1"/>
  <c r="BX135" i="1"/>
  <c r="BH127" i="1"/>
  <c r="BL2" i="1"/>
  <c r="BT252" i="1"/>
  <c r="BU251" i="1"/>
  <c r="BE251" i="1"/>
  <c r="BN250" i="1"/>
  <c r="BW249" i="1"/>
  <c r="BP248" i="1"/>
  <c r="BQ247" i="1"/>
  <c r="BA247" i="1"/>
  <c r="BC245" i="1"/>
  <c r="BD244" i="1"/>
  <c r="BV242" i="1"/>
  <c r="BG241" i="1"/>
  <c r="AZ240" i="1"/>
  <c r="BR237" i="1"/>
  <c r="BB237" i="1"/>
  <c r="BC236" i="1"/>
  <c r="BD235" i="1"/>
  <c r="BM234" i="1"/>
  <c r="BN233" i="1"/>
  <c r="BW232" i="1"/>
  <c r="BX231" i="1"/>
  <c r="BH231" i="1"/>
  <c r="BL227" i="1"/>
  <c r="BQ222" i="1"/>
  <c r="BI205" i="1"/>
  <c r="BJ204" i="1"/>
  <c r="BK203" i="1"/>
  <c r="BL202" i="1"/>
  <c r="BM201" i="1"/>
  <c r="BN200" i="1"/>
  <c r="BO199" i="1"/>
  <c r="BP198" i="1"/>
  <c r="BQ197" i="1"/>
  <c r="BA197" i="1"/>
  <c r="BK195" i="1"/>
  <c r="BE185" i="1"/>
  <c r="BW151" i="1"/>
  <c r="BH250" i="1"/>
  <c r="AZ247" i="1"/>
  <c r="BA241" i="1"/>
  <c r="BS236" i="1"/>
  <c r="BD234" i="1"/>
  <c r="BN225" i="1"/>
  <c r="BH222" i="1"/>
  <c r="BG216" i="1"/>
  <c r="BQ213" i="1"/>
  <c r="BB205" i="1"/>
  <c r="BH249" i="1"/>
  <c r="BA248" i="1"/>
  <c r="BB247" i="1"/>
  <c r="BT245" i="1"/>
  <c r="BV243" i="1"/>
  <c r="BG242" i="1"/>
  <c r="BQ240" i="1"/>
  <c r="BJ239" i="1"/>
  <c r="BC237" i="1"/>
  <c r="BD236" i="1"/>
  <c r="BN234" i="1"/>
  <c r="BG233" i="1"/>
  <c r="BQ231" i="1"/>
  <c r="BB230" i="1"/>
  <c r="BT228" i="1"/>
  <c r="BM227" i="1"/>
  <c r="BF226" i="1"/>
  <c r="BG225" i="1"/>
  <c r="AZ224" i="1"/>
  <c r="BR222" i="1"/>
  <c r="BK221" i="1"/>
  <c r="BL220" i="1"/>
  <c r="BM219" i="1"/>
  <c r="BF218" i="1"/>
  <c r="BO217" i="1"/>
  <c r="BP216" i="1"/>
  <c r="BQ215" i="1"/>
  <c r="BR214" i="1"/>
  <c r="BS213" i="1"/>
  <c r="BL212" i="1"/>
  <c r="BE211" i="1"/>
  <c r="BO209" i="1"/>
  <c r="BH208" i="1"/>
  <c r="BI207" i="1"/>
  <c r="BJ206" i="1"/>
  <c r="BK205" i="1"/>
  <c r="BI199" i="1"/>
  <c r="BF225" i="1"/>
  <c r="BH223" i="1"/>
  <c r="BA222" i="1"/>
  <c r="BT219" i="1"/>
  <c r="BD219" i="1"/>
  <c r="BN217" i="1"/>
  <c r="BP215" i="1"/>
  <c r="AZ215" i="1"/>
  <c r="BA214" i="1"/>
  <c r="BJ213" i="1"/>
  <c r="BT211" i="1"/>
  <c r="BN209" i="1"/>
  <c r="BW208" i="1"/>
  <c r="AZ207" i="1"/>
  <c r="BT203" i="1"/>
  <c r="BM202" i="1"/>
  <c r="BN201" i="1"/>
  <c r="BO200" i="1"/>
  <c r="BP199" i="1"/>
  <c r="BA198" i="1"/>
  <c r="BD195" i="1"/>
  <c r="BV193" i="1"/>
  <c r="BF193" i="1"/>
  <c r="BG192" i="1"/>
  <c r="BH191" i="1"/>
  <c r="BI190" i="1"/>
  <c r="BR189" i="1"/>
  <c r="BS188" i="1"/>
  <c r="BT187" i="1"/>
  <c r="BM186" i="1"/>
  <c r="BF185" i="1"/>
  <c r="BG184" i="1"/>
  <c r="BH183" i="1"/>
  <c r="BA182" i="1"/>
  <c r="BJ181" i="1"/>
  <c r="BK180" i="1"/>
  <c r="BU178" i="1"/>
  <c r="BV177" i="1"/>
  <c r="BW176" i="1"/>
  <c r="BX175" i="1"/>
  <c r="AZ175" i="1"/>
  <c r="BI174" i="1"/>
  <c r="BR173" i="1"/>
  <c r="BS172" i="1"/>
  <c r="BT171" i="1"/>
  <c r="BW168" i="1"/>
  <c r="BX167" i="1"/>
  <c r="AZ167" i="1"/>
  <c r="BA166" i="1"/>
  <c r="BJ165" i="1"/>
  <c r="BC164" i="1"/>
  <c r="BU162" i="1"/>
  <c r="BQ158" i="1"/>
  <c r="BK2" i="1"/>
  <c r="BS252" i="1"/>
  <c r="BL251" i="1"/>
  <c r="BU250" i="1"/>
  <c r="BE250" i="1"/>
  <c r="BF249" i="1"/>
  <c r="BW248" i="1"/>
  <c r="BG248" i="1"/>
  <c r="BX247" i="1"/>
  <c r="BP247" i="1"/>
  <c r="BH247" i="1"/>
  <c r="BJ245" i="1"/>
  <c r="BS244" i="1"/>
  <c r="BU242" i="1"/>
  <c r="BN241" i="1"/>
  <c r="BX239" i="1"/>
  <c r="AZ239" i="1"/>
  <c r="BI237" i="1"/>
  <c r="BA237" i="1"/>
  <c r="BJ236" i="1"/>
  <c r="BS235" i="1"/>
  <c r="BK235" i="1"/>
  <c r="BT234" i="1"/>
  <c r="BL234" i="1"/>
  <c r="BM233" i="1"/>
  <c r="BW231" i="1"/>
  <c r="BG231" i="1"/>
  <c r="BP230" i="1"/>
  <c r="BH230" i="1"/>
  <c r="BQ229" i="1"/>
  <c r="BI229" i="1"/>
  <c r="BR228" i="1"/>
  <c r="BB228" i="1"/>
  <c r="BS227" i="1"/>
  <c r="BC227" i="1"/>
  <c r="BT226" i="1"/>
  <c r="BD226" i="1"/>
  <c r="BM225" i="1"/>
  <c r="BG223" i="1"/>
  <c r="BQ221" i="1"/>
  <c r="BR220" i="1"/>
  <c r="BB220" i="1"/>
  <c r="BK219" i="1"/>
  <c r="BL218" i="1"/>
  <c r="BN216" i="1"/>
  <c r="BO215" i="1"/>
  <c r="BX214" i="1"/>
  <c r="BH214" i="1"/>
  <c r="AZ214" i="1"/>
  <c r="BI213" i="1"/>
  <c r="BR212" i="1"/>
  <c r="BJ212" i="1"/>
  <c r="BS211" i="1"/>
  <c r="BT210" i="1"/>
  <c r="BW199" i="1"/>
  <c r="BC252" i="1"/>
  <c r="BD246" i="1"/>
  <c r="BL243" i="1"/>
  <c r="BQ230" i="1"/>
  <c r="BK227" i="1"/>
  <c r="BJ221" i="1"/>
  <c r="BT218" i="1"/>
  <c r="BE210" i="1"/>
  <c r="BX206" i="1"/>
  <c r="BC204" i="1"/>
  <c r="BU2" i="1"/>
  <c r="BU252" i="1"/>
  <c r="BV251" i="1"/>
  <c r="BW250" i="1"/>
  <c r="BG250" i="1"/>
  <c r="BQ248" i="1"/>
  <c r="BJ247" i="1"/>
  <c r="BC246" i="1"/>
  <c r="BU244" i="1"/>
  <c r="BF243" i="1"/>
  <c r="BX241" i="1"/>
  <c r="BH241" i="1"/>
  <c r="BA240" i="1"/>
  <c r="BS237" i="1"/>
  <c r="BU235" i="1"/>
  <c r="BF234" i="1"/>
  <c r="BP232" i="1"/>
  <c r="BI231" i="1"/>
  <c r="BS229" i="1"/>
  <c r="BL228" i="1"/>
  <c r="BE227" i="1"/>
  <c r="BW225" i="1"/>
  <c r="BP224" i="1"/>
  <c r="BQ223" i="1"/>
  <c r="BJ222" i="1"/>
  <c r="BC221" i="1"/>
  <c r="BD220" i="1"/>
  <c r="BE219" i="1"/>
  <c r="BN218" i="1"/>
  <c r="BW217" i="1"/>
  <c r="BX216" i="1"/>
  <c r="AZ216" i="1"/>
  <c r="BA215" i="1"/>
  <c r="BJ214" i="1"/>
  <c r="BK213" i="1"/>
  <c r="BT212" i="1"/>
  <c r="BU211" i="1"/>
  <c r="BN210" i="1"/>
  <c r="BW209" i="1"/>
  <c r="BX208" i="1"/>
  <c r="AZ208" i="1"/>
  <c r="BR206" i="1"/>
  <c r="BL204" i="1"/>
  <c r="BU203" i="1"/>
  <c r="BV202" i="1"/>
  <c r="BW201" i="1"/>
  <c r="BG201" i="1"/>
  <c r="BQ199" i="1"/>
  <c r="BJ198" i="1"/>
  <c r="BK197" i="1"/>
  <c r="BT196" i="1"/>
  <c r="BD196" i="1"/>
  <c r="BU195" i="1"/>
  <c r="BM195" i="1"/>
  <c r="BV194" i="1"/>
  <c r="BW193" i="1"/>
  <c r="BG193" i="1"/>
  <c r="BX192" i="1"/>
  <c r="BH192" i="1"/>
  <c r="BI191" i="1"/>
  <c r="BA191" i="1"/>
  <c r="BJ190" i="1"/>
  <c r="BB190" i="1"/>
  <c r="BS189" i="1"/>
  <c r="BT188" i="1"/>
  <c r="BL188" i="1"/>
  <c r="BU187" i="1"/>
  <c r="BV186" i="1"/>
  <c r="BO185" i="1"/>
  <c r="AZ184" i="1"/>
  <c r="BI183" i="1"/>
  <c r="BA183" i="1"/>
  <c r="BJ182" i="1"/>
  <c r="BK181" i="1"/>
  <c r="BC181" i="1"/>
  <c r="BT180" i="1"/>
  <c r="BD180" i="1"/>
  <c r="BN178" i="1"/>
  <c r="BW177" i="1"/>
  <c r="BQ175" i="1"/>
  <c r="BS173" i="1"/>
  <c r="BL172" i="1"/>
  <c r="BM171" i="1"/>
  <c r="BI167" i="1"/>
  <c r="BS165" i="1"/>
  <c r="BT164" i="1"/>
  <c r="BD164" i="1"/>
  <c r="BE163" i="1"/>
  <c r="BV162" i="1"/>
  <c r="BF162" i="1"/>
  <c r="BO161" i="1"/>
  <c r="BX160" i="1"/>
  <c r="BP160" i="1"/>
  <c r="AZ160" i="1"/>
  <c r="BI159" i="1"/>
  <c r="BA159" i="1"/>
  <c r="BB158" i="1"/>
  <c r="BS157" i="1"/>
  <c r="BT156" i="1"/>
  <c r="BD156" i="1"/>
  <c r="BU155" i="1"/>
  <c r="BE155" i="1"/>
  <c r="BN154" i="1"/>
  <c r="BW153" i="1"/>
  <c r="BG153" i="1"/>
  <c r="BH152" i="1"/>
  <c r="BI151" i="1"/>
  <c r="BJ150" i="1"/>
  <c r="BK149" i="1"/>
  <c r="BD148" i="1"/>
  <c r="BM147" i="1"/>
  <c r="BV145" i="1"/>
  <c r="BF145" i="1"/>
  <c r="BO144" i="1"/>
  <c r="BG144" i="1"/>
  <c r="BP143" i="1"/>
  <c r="AZ143" i="1"/>
  <c r="BQ142" i="1"/>
  <c r="BA142" i="1"/>
  <c r="BR141" i="1"/>
  <c r="BB141" i="1"/>
  <c r="BK140" i="1"/>
  <c r="BC140" i="1"/>
  <c r="BL139" i="1"/>
  <c r="BD139" i="1"/>
  <c r="BM138" i="1"/>
  <c r="BV137" i="1"/>
  <c r="BF137" i="1"/>
  <c r="BW136" i="1"/>
  <c r="BO136" i="1"/>
  <c r="BG136" i="1"/>
  <c r="BP135" i="1"/>
  <c r="BH135" i="1"/>
  <c r="AZ135" i="1"/>
  <c r="BR133" i="1"/>
  <c r="AZ127" i="1"/>
  <c r="BT2" i="1"/>
  <c r="BD2" i="1"/>
  <c r="BL252" i="1"/>
  <c r="BD252" i="1"/>
  <c r="BM251" i="1"/>
  <c r="BV250" i="1"/>
  <c r="BF250" i="1"/>
  <c r="BO249" i="1"/>
  <c r="BG249" i="1"/>
  <c r="BH248" i="1"/>
  <c r="AZ248" i="1"/>
  <c r="BI247" i="1"/>
  <c r="BJ246" i="1"/>
  <c r="BK245" i="1"/>
  <c r="BT244" i="1"/>
  <c r="BU243" i="1"/>
  <c r="BE243" i="1"/>
  <c r="BF242" i="1"/>
  <c r="BW241" i="1"/>
  <c r="BX240" i="1"/>
  <c r="BH240" i="1"/>
  <c r="BA239" i="1"/>
  <c r="BL235" i="1"/>
  <c r="BV233" i="1"/>
  <c r="BO232" i="1"/>
  <c r="BI230" i="1"/>
  <c r="BJ229" i="1"/>
  <c r="BO224" i="1"/>
  <c r="BS220" i="1"/>
  <c r="BC220" i="1"/>
  <c r="BL219" i="1"/>
  <c r="BF217" i="1"/>
  <c r="BO216" i="1"/>
  <c r="BX215" i="1"/>
  <c r="BQ214" i="1"/>
  <c r="BB213" i="1"/>
  <c r="BK212" i="1"/>
  <c r="BC212" i="1"/>
  <c r="BL211" i="1"/>
  <c r="BU210" i="1"/>
  <c r="BG208" i="1"/>
  <c r="BU202" i="1"/>
  <c r="BW200" i="1"/>
  <c r="BH199" i="1"/>
  <c r="BI198" i="1"/>
  <c r="BJ197" i="1"/>
  <c r="BB197" i="1"/>
  <c r="BK196" i="1"/>
  <c r="BT195" i="1"/>
  <c r="BM194" i="1"/>
  <c r="BN193" i="1"/>
  <c r="BW192" i="1"/>
  <c r="BP191" i="1"/>
  <c r="BQ190" i="1"/>
  <c r="BB189" i="1"/>
  <c r="BC188" i="1"/>
  <c r="BU186" i="1"/>
  <c r="BV185" i="1"/>
  <c r="BW184" i="1"/>
  <c r="BX183" i="1"/>
  <c r="BQ182" i="1"/>
  <c r="BR181" i="1"/>
  <c r="BS180" i="1"/>
  <c r="BT179" i="1"/>
  <c r="BD179" i="1"/>
  <c r="BE178" i="1"/>
  <c r="BN177" i="1"/>
  <c r="BG176" i="1"/>
  <c r="BP175" i="1"/>
  <c r="BQ174" i="1"/>
  <c r="BJ173" i="1"/>
  <c r="BK172" i="1"/>
  <c r="BL171" i="1"/>
  <c r="BM170" i="1"/>
  <c r="BN169" i="1"/>
  <c r="BP167" i="1"/>
  <c r="BQ166" i="1"/>
  <c r="BR165" i="1"/>
  <c r="BS164" i="1"/>
  <c r="BT163" i="1"/>
  <c r="BH159" i="1"/>
  <c r="BC2" i="1"/>
  <c r="BK252" i="1"/>
  <c r="BT251" i="1"/>
  <c r="BM250" i="1"/>
  <c r="BV249" i="1"/>
  <c r="BQ246" i="1"/>
  <c r="BI246" i="1"/>
  <c r="BR245" i="1"/>
  <c r="BB245" i="1"/>
  <c r="BC244" i="1"/>
  <c r="BT243" i="1"/>
  <c r="BD243" i="1"/>
  <c r="BM242" i="1"/>
  <c r="BF241" i="1"/>
  <c r="BO240" i="1"/>
  <c r="BG240" i="1"/>
  <c r="BP239" i="1"/>
  <c r="BB236" i="1"/>
  <c r="BU233" i="1"/>
  <c r="BE233" i="1"/>
  <c r="BV232" i="1"/>
  <c r="BF232" i="1"/>
  <c r="BX230" i="1"/>
  <c r="BJ228" i="1"/>
  <c r="BU225" i="1"/>
  <c r="BE225" i="1"/>
  <c r="BN224" i="1"/>
  <c r="BF224" i="1"/>
  <c r="BO223" i="1"/>
  <c r="BX222" i="1"/>
  <c r="BU217" i="1"/>
  <c r="BM217" i="1"/>
  <c r="BV216" i="1"/>
  <c r="BW215" i="1"/>
  <c r="BA213" i="1"/>
  <c r="BK211" i="1"/>
  <c r="BL210" i="1"/>
  <c r="BD210" i="1"/>
  <c r="BE209" i="1"/>
  <c r="BV208" i="1"/>
  <c r="BW207" i="1"/>
  <c r="BH206" i="1"/>
  <c r="BA205" i="1"/>
  <c r="BB204" i="1"/>
  <c r="BC203" i="1"/>
  <c r="BD202" i="1"/>
  <c r="BE201" i="1"/>
  <c r="BF200" i="1"/>
  <c r="BX198" i="1"/>
  <c r="BH198" i="1"/>
  <c r="BI197" i="1"/>
  <c r="BR196" i="1"/>
  <c r="BJ196" i="1"/>
  <c r="BS195" i="1"/>
  <c r="BC195" i="1"/>
  <c r="BT194" i="1"/>
  <c r="BL194" i="1"/>
  <c r="BD194" i="1"/>
  <c r="BU193" i="1"/>
  <c r="BM193" i="1"/>
  <c r="BE193" i="1"/>
  <c r="BV192" i="1"/>
  <c r="BN192" i="1"/>
  <c r="BW191" i="1"/>
  <c r="BO191" i="1"/>
  <c r="BX190" i="1"/>
  <c r="BP190" i="1"/>
  <c r="AZ190" i="1"/>
  <c r="BI189" i="1"/>
  <c r="BR188" i="1"/>
  <c r="BB188" i="1"/>
  <c r="BK187" i="1"/>
  <c r="BT186" i="1"/>
  <c r="BP182" i="1"/>
  <c r="BV252" i="1"/>
  <c r="BN249" i="1"/>
  <c r="BO243" i="1"/>
  <c r="BW240" i="1"/>
  <c r="BR236" i="1"/>
  <c r="BC228" i="1"/>
  <c r="BV224" i="1"/>
  <c r="BU218" i="1"/>
  <c r="BF216" i="1"/>
  <c r="BP207" i="1"/>
  <c r="BR248" i="1"/>
  <c r="BA246" i="1"/>
  <c r="BF233" i="1"/>
  <c r="AZ230" i="1"/>
  <c r="BX223" i="1"/>
  <c r="BI221" i="1"/>
  <c r="BS212" i="1"/>
  <c r="BM209" i="1"/>
  <c r="BN2" i="1"/>
  <c r="BN252" i="1"/>
  <c r="BF252" i="1"/>
  <c r="BW251" i="1"/>
  <c r="BO251" i="1"/>
  <c r="BX250" i="1"/>
  <c r="BP250" i="1"/>
  <c r="AZ250" i="1"/>
  <c r="BQ249" i="1"/>
  <c r="BI249" i="1"/>
  <c r="BA249" i="1"/>
  <c r="BJ248" i="1"/>
  <c r="BB248" i="1"/>
  <c r="BK247" i="1"/>
  <c r="BC247" i="1"/>
  <c r="BT246" i="1"/>
  <c r="BL246" i="1"/>
  <c r="BU245" i="1"/>
  <c r="BM245" i="1"/>
  <c r="BV244" i="1"/>
  <c r="BN244" i="1"/>
  <c r="BF244" i="1"/>
  <c r="BW243" i="1"/>
  <c r="BG243" i="1"/>
  <c r="BX242" i="1"/>
  <c r="BH242" i="1"/>
  <c r="AZ242" i="1"/>
  <c r="BQ241" i="1"/>
  <c r="BI241" i="1"/>
  <c r="BR240" i="1"/>
  <c r="BJ240" i="1"/>
  <c r="BS239" i="1"/>
  <c r="BK239" i="1"/>
  <c r="BC239" i="1"/>
  <c r="BT237" i="1"/>
  <c r="BL237" i="1"/>
  <c r="BD237" i="1"/>
  <c r="BU236" i="1"/>
  <c r="BM236" i="1"/>
  <c r="BE236" i="1"/>
  <c r="BV235" i="1"/>
  <c r="BN235" i="1"/>
  <c r="BF235" i="1"/>
  <c r="BW234" i="1"/>
  <c r="BO234" i="1"/>
  <c r="BG234" i="1"/>
  <c r="BX233" i="1"/>
  <c r="BP233" i="1"/>
  <c r="BH233" i="1"/>
  <c r="AZ233" i="1"/>
  <c r="BQ232" i="1"/>
  <c r="BI232" i="1"/>
  <c r="BA232" i="1"/>
  <c r="BR231" i="1"/>
  <c r="BJ231" i="1"/>
  <c r="BB231" i="1"/>
  <c r="BS230" i="1"/>
  <c r="BK230" i="1"/>
  <c r="BC230" i="1"/>
  <c r="BT229" i="1"/>
  <c r="BL229" i="1"/>
  <c r="BD229" i="1"/>
  <c r="BU228" i="1"/>
  <c r="BM228" i="1"/>
  <c r="BE228" i="1"/>
  <c r="BV227" i="1"/>
  <c r="BN227" i="1"/>
  <c r="BF227" i="1"/>
  <c r="BW226" i="1"/>
  <c r="BO226" i="1"/>
  <c r="BG226" i="1"/>
  <c r="BX225" i="1"/>
  <c r="BP225" i="1"/>
  <c r="BH225" i="1"/>
  <c r="AZ225" i="1"/>
  <c r="BQ224" i="1"/>
  <c r="BI224" i="1"/>
  <c r="BA224" i="1"/>
  <c r="BR223" i="1"/>
  <c r="BJ223" i="1"/>
  <c r="BB223" i="1"/>
  <c r="BS222" i="1"/>
  <c r="BK222" i="1"/>
  <c r="BC222" i="1"/>
  <c r="BT221" i="1"/>
  <c r="BL221" i="1"/>
  <c r="BD221" i="1"/>
  <c r="BU220" i="1"/>
  <c r="BM220" i="1"/>
  <c r="BE220" i="1"/>
  <c r="BV219" i="1"/>
  <c r="BN219" i="1"/>
  <c r="BF219" i="1"/>
  <c r="BW218" i="1"/>
  <c r="BO218" i="1"/>
  <c r="BG218" i="1"/>
  <c r="BX217" i="1"/>
  <c r="BP217" i="1"/>
  <c r="BH217" i="1"/>
  <c r="AZ217" i="1"/>
  <c r="BQ216" i="1"/>
  <c r="BI216" i="1"/>
  <c r="BA216" i="1"/>
  <c r="BR215" i="1"/>
  <c r="BJ215" i="1"/>
  <c r="BB215" i="1"/>
  <c r="BS214" i="1"/>
  <c r="BK214" i="1"/>
  <c r="BC214" i="1"/>
  <c r="BT213" i="1"/>
  <c r="BL213" i="1"/>
  <c r="BD213" i="1"/>
  <c r="BU212" i="1"/>
  <c r="BM212" i="1"/>
  <c r="BE212" i="1"/>
  <c r="BV211" i="1"/>
  <c r="BN211" i="1"/>
  <c r="BF211" i="1"/>
  <c r="BW210" i="1"/>
  <c r="BO210" i="1"/>
  <c r="BG210" i="1"/>
  <c r="BX209" i="1"/>
  <c r="BP209" i="1"/>
  <c r="BH209" i="1"/>
  <c r="AZ209" i="1"/>
  <c r="BQ208" i="1"/>
  <c r="BI208" i="1"/>
  <c r="BA208" i="1"/>
  <c r="BR207" i="1"/>
  <c r="BJ207" i="1"/>
  <c r="BB207" i="1"/>
  <c r="BS206" i="1"/>
  <c r="BK206" i="1"/>
  <c r="BC206" i="1"/>
  <c r="BT205" i="1"/>
  <c r="BL205" i="1"/>
  <c r="BD205" i="1"/>
  <c r="BU204" i="1"/>
  <c r="BM204" i="1"/>
  <c r="BE204" i="1"/>
  <c r="BV203" i="1"/>
  <c r="BN203" i="1"/>
  <c r="BF203" i="1"/>
  <c r="BW202" i="1"/>
  <c r="BO202" i="1"/>
  <c r="BG202" i="1"/>
  <c r="BX201" i="1"/>
  <c r="BP201" i="1"/>
  <c r="BH201" i="1"/>
  <c r="AZ201" i="1"/>
  <c r="BQ200" i="1"/>
  <c r="BI200" i="1"/>
  <c r="BA200" i="1"/>
  <c r="BR199" i="1"/>
  <c r="BJ199" i="1"/>
  <c r="BB199" i="1"/>
  <c r="BS198" i="1"/>
  <c r="BK198" i="1"/>
  <c r="BC198" i="1"/>
  <c r="BT197" i="1"/>
  <c r="BL197" i="1"/>
  <c r="BD197" i="1"/>
  <c r="BU196" i="1"/>
  <c r="BM196" i="1"/>
  <c r="BE196" i="1"/>
  <c r="BV195" i="1"/>
  <c r="BN195" i="1"/>
  <c r="BF195" i="1"/>
  <c r="BW194" i="1"/>
  <c r="BO194" i="1"/>
  <c r="BG194" i="1"/>
  <c r="BX193" i="1"/>
  <c r="BP193" i="1"/>
  <c r="BH193" i="1"/>
  <c r="AZ193" i="1"/>
  <c r="BQ192" i="1"/>
  <c r="BI192" i="1"/>
  <c r="BA192" i="1"/>
  <c r="BR191" i="1"/>
  <c r="BJ191" i="1"/>
  <c r="BB191" i="1"/>
  <c r="BS190" i="1"/>
  <c r="BK190" i="1"/>
  <c r="BC190" i="1"/>
  <c r="BT189" i="1"/>
  <c r="BL189" i="1"/>
  <c r="BD189" i="1"/>
  <c r="BU188" i="1"/>
  <c r="BM188" i="1"/>
  <c r="BE188" i="1"/>
  <c r="BV187" i="1"/>
  <c r="BN187" i="1"/>
  <c r="BF187" i="1"/>
  <c r="BW186" i="1"/>
  <c r="BO186" i="1"/>
  <c r="BG186" i="1"/>
  <c r="BX185" i="1"/>
  <c r="BP185" i="1"/>
  <c r="BH185" i="1"/>
  <c r="AZ185" i="1"/>
  <c r="BQ184" i="1"/>
  <c r="BI184" i="1"/>
  <c r="BA184" i="1"/>
  <c r="BR183" i="1"/>
  <c r="BJ183" i="1"/>
  <c r="BB183" i="1"/>
  <c r="BS182" i="1"/>
  <c r="BK182" i="1"/>
  <c r="BC182" i="1"/>
  <c r="BT181" i="1"/>
  <c r="BL181" i="1"/>
  <c r="BD181" i="1"/>
  <c r="BU180" i="1"/>
  <c r="BM180" i="1"/>
  <c r="BE180" i="1"/>
  <c r="BV179" i="1"/>
  <c r="BN179" i="1"/>
  <c r="BF179" i="1"/>
  <c r="BW178" i="1"/>
  <c r="BO178" i="1"/>
  <c r="BG178" i="1"/>
  <c r="BX177" i="1"/>
  <c r="BP177" i="1"/>
  <c r="BH177" i="1"/>
  <c r="AZ177" i="1"/>
  <c r="BQ176" i="1"/>
  <c r="BI176" i="1"/>
  <c r="BA176" i="1"/>
  <c r="BR175" i="1"/>
  <c r="BJ175" i="1"/>
  <c r="BB175" i="1"/>
  <c r="BS174" i="1"/>
  <c r="BK174" i="1"/>
  <c r="BC174" i="1"/>
  <c r="BT173" i="1"/>
  <c r="BL173" i="1"/>
  <c r="BD173" i="1"/>
  <c r="BU172" i="1"/>
  <c r="BM172" i="1"/>
  <c r="BE172" i="1"/>
  <c r="BN171" i="1"/>
  <c r="BF171" i="1"/>
  <c r="BO170" i="1"/>
  <c r="BG170" i="1"/>
  <c r="BX169" i="1"/>
  <c r="BP169" i="1"/>
  <c r="BH169" i="1"/>
  <c r="AZ169" i="1"/>
  <c r="BQ168" i="1"/>
  <c r="BI168" i="1"/>
  <c r="BA168" i="1"/>
  <c r="BR167" i="1"/>
  <c r="BJ167" i="1"/>
  <c r="BB167" i="1"/>
  <c r="BS166" i="1"/>
  <c r="BK166" i="1"/>
  <c r="BC166" i="1"/>
  <c r="BT165" i="1"/>
  <c r="BL165" i="1"/>
  <c r="BD165" i="1"/>
  <c r="BU164" i="1"/>
  <c r="BM164" i="1"/>
  <c r="BE164" i="1"/>
  <c r="BV163" i="1"/>
  <c r="BN163" i="1"/>
  <c r="BF163" i="1"/>
  <c r="BW162" i="1"/>
  <c r="BO162" i="1"/>
  <c r="BG162" i="1"/>
  <c r="BX161" i="1"/>
  <c r="BP161" i="1"/>
  <c r="BH161" i="1"/>
  <c r="AZ161" i="1"/>
  <c r="BQ160" i="1"/>
  <c r="BI160" i="1"/>
  <c r="BA160" i="1"/>
  <c r="BR159" i="1"/>
  <c r="BJ159" i="1"/>
  <c r="BB159" i="1"/>
  <c r="BS158" i="1"/>
  <c r="BK158" i="1"/>
  <c r="BC158" i="1"/>
  <c r="BT157" i="1"/>
  <c r="BL157" i="1"/>
  <c r="BD157" i="1"/>
  <c r="BU156" i="1"/>
  <c r="BM156" i="1"/>
  <c r="BE156" i="1"/>
  <c r="BV155" i="1"/>
  <c r="BN155" i="1"/>
  <c r="BF155" i="1"/>
  <c r="BW154" i="1"/>
  <c r="BO154" i="1"/>
  <c r="BG154" i="1"/>
  <c r="BX153" i="1"/>
  <c r="BP153" i="1"/>
  <c r="BH153" i="1"/>
  <c r="AZ153" i="1"/>
  <c r="BQ152" i="1"/>
  <c r="BI152" i="1"/>
  <c r="BA152" i="1"/>
  <c r="BR151" i="1"/>
  <c r="BJ151" i="1"/>
  <c r="BB151" i="1"/>
  <c r="BS150" i="1"/>
  <c r="BK150" i="1"/>
  <c r="BC150" i="1"/>
  <c r="BT149" i="1"/>
  <c r="BL149" i="1"/>
  <c r="BD149" i="1"/>
  <c r="BU148" i="1"/>
  <c r="BM148" i="1"/>
  <c r="BE148" i="1"/>
  <c r="BV147" i="1"/>
  <c r="BN147" i="1"/>
  <c r="BF147" i="1"/>
  <c r="BG251" i="1"/>
  <c r="BO248" i="1"/>
  <c r="BB240" i="1"/>
  <c r="BT235" i="1"/>
  <c r="BN232" i="1"/>
  <c r="BM226" i="1"/>
  <c r="BW223" i="1"/>
  <c r="BH215" i="1"/>
  <c r="BB212" i="1"/>
  <c r="BA206" i="1"/>
  <c r="BF2" i="1"/>
  <c r="BM2" i="1"/>
  <c r="BM252" i="1"/>
  <c r="BN251" i="1"/>
  <c r="BO250" i="1"/>
  <c r="BP249" i="1"/>
  <c r="BI248" i="1"/>
  <c r="BS246" i="1"/>
  <c r="BL245" i="1"/>
  <c r="BE244" i="1"/>
  <c r="BO242" i="1"/>
  <c r="AZ241" i="1"/>
  <c r="BR239" i="1"/>
  <c r="BK237" i="1"/>
  <c r="BM235" i="1"/>
  <c r="BW233" i="1"/>
  <c r="BH232" i="1"/>
  <c r="BA231" i="1"/>
  <c r="BK229" i="1"/>
  <c r="BD228" i="1"/>
  <c r="BV226" i="1"/>
  <c r="BO225" i="1"/>
  <c r="BH224" i="1"/>
  <c r="BA223" i="1"/>
  <c r="BS221" i="1"/>
  <c r="BT220" i="1"/>
  <c r="BU219" i="1"/>
  <c r="BV218" i="1"/>
  <c r="BG217" i="1"/>
  <c r="BH216" i="1"/>
  <c r="BI215" i="1"/>
  <c r="BB214" i="1"/>
  <c r="BC213" i="1"/>
  <c r="BD212" i="1"/>
  <c r="BM211" i="1"/>
  <c r="BF210" i="1"/>
  <c r="BP208" i="1"/>
  <c r="BA207" i="1"/>
  <c r="BS205" i="1"/>
  <c r="BT204" i="1"/>
  <c r="BD204" i="1"/>
  <c r="BM203" i="1"/>
  <c r="BN202" i="1"/>
  <c r="BO201" i="1"/>
  <c r="BP200" i="1"/>
  <c r="AZ200" i="1"/>
  <c r="BR198" i="1"/>
  <c r="BS197" i="1"/>
  <c r="BL196" i="1"/>
  <c r="BF194" i="1"/>
  <c r="AZ192" i="1"/>
  <c r="BH176" i="1"/>
  <c r="BI175" i="1"/>
  <c r="BR174" i="1"/>
  <c r="BJ174" i="1"/>
  <c r="BK173" i="1"/>
  <c r="BC173" i="1"/>
  <c r="BD172" i="1"/>
  <c r="BE171" i="1"/>
  <c r="BP168" i="1"/>
  <c r="BA167" i="1"/>
  <c r="BB166" i="1"/>
  <c r="BC165" i="1"/>
  <c r="BW161" i="1"/>
  <c r="BO153" i="1"/>
  <c r="BP152" i="1"/>
  <c r="BQ151" i="1"/>
  <c r="BA151" i="1"/>
  <c r="BB150" i="1"/>
  <c r="BC149" i="1"/>
  <c r="BL148" i="1"/>
  <c r="BE147" i="1"/>
  <c r="BH143" i="1"/>
  <c r="BI134" i="1"/>
  <c r="BA134" i="1"/>
  <c r="BJ133" i="1"/>
  <c r="BB133" i="1"/>
  <c r="BS132" i="1"/>
  <c r="BK132" i="1"/>
  <c r="BC132" i="1"/>
  <c r="BT131" i="1"/>
  <c r="BL131" i="1"/>
  <c r="BD131" i="1"/>
  <c r="BU130" i="1"/>
  <c r="BM130" i="1"/>
  <c r="BE130" i="1"/>
  <c r="BV129" i="1"/>
  <c r="BN129" i="1"/>
  <c r="BF129" i="1"/>
  <c r="BW128" i="1"/>
  <c r="BO128" i="1"/>
  <c r="BG128" i="1"/>
  <c r="BX127" i="1"/>
  <c r="BP127" i="1"/>
  <c r="BQ126" i="1"/>
  <c r="BI126" i="1"/>
  <c r="BA126" i="1"/>
  <c r="BR125" i="1"/>
  <c r="BJ125" i="1"/>
  <c r="BB125" i="1"/>
  <c r="BS124" i="1"/>
  <c r="BK124" i="1"/>
  <c r="BC124" i="1"/>
  <c r="BT123" i="1"/>
  <c r="BL123" i="1"/>
  <c r="BD123" i="1"/>
  <c r="BU122" i="1"/>
  <c r="BM122" i="1"/>
  <c r="BE122" i="1"/>
  <c r="BV121" i="1"/>
  <c r="BN121" i="1"/>
  <c r="BF121" i="1"/>
  <c r="BW120" i="1"/>
  <c r="BO120" i="1"/>
  <c r="BG120" i="1"/>
  <c r="BX119" i="1"/>
  <c r="BP119" i="1"/>
  <c r="BH119" i="1"/>
  <c r="AZ119" i="1"/>
  <c r="BQ118" i="1"/>
  <c r="BI118" i="1"/>
  <c r="BA118" i="1"/>
  <c r="BR117" i="1"/>
  <c r="BJ117" i="1"/>
  <c r="BB117" i="1"/>
  <c r="BK116" i="1"/>
  <c r="BC116" i="1"/>
  <c r="BT115" i="1"/>
  <c r="BL115" i="1"/>
  <c r="BD115" i="1"/>
  <c r="BU114" i="1"/>
  <c r="BM114" i="1"/>
  <c r="BE114" i="1"/>
  <c r="BV112" i="1"/>
  <c r="BN112" i="1"/>
  <c r="BF112" i="1"/>
  <c r="BW111" i="1"/>
  <c r="BO111" i="1"/>
  <c r="BG111" i="1"/>
  <c r="BX110" i="1"/>
  <c r="BP110" i="1"/>
  <c r="BH110" i="1"/>
  <c r="AZ110" i="1"/>
  <c r="BQ109" i="1"/>
  <c r="BI109" i="1"/>
  <c r="BA109" i="1"/>
  <c r="BR108" i="1"/>
  <c r="BJ108" i="1"/>
  <c r="BB108" i="1"/>
  <c r="BS107" i="1"/>
  <c r="BK107" i="1"/>
  <c r="BC107" i="1"/>
  <c r="BT106" i="1"/>
  <c r="BL106" i="1"/>
  <c r="BD106" i="1"/>
  <c r="BU105" i="1"/>
  <c r="BM105" i="1"/>
  <c r="BE105" i="1"/>
  <c r="BV104" i="1"/>
  <c r="BN104" i="1"/>
  <c r="BF104" i="1"/>
  <c r="BW103" i="1"/>
  <c r="BO103" i="1"/>
  <c r="BG103" i="1"/>
  <c r="BX102" i="1"/>
  <c r="BP102" i="1"/>
  <c r="BH102" i="1"/>
  <c r="AZ102" i="1"/>
  <c r="BQ101" i="1"/>
  <c r="BI101" i="1"/>
  <c r="BA101" i="1"/>
  <c r="BR100" i="1"/>
  <c r="BJ100" i="1"/>
  <c r="BB100" i="1"/>
  <c r="BS99" i="1"/>
  <c r="BK99" i="1"/>
  <c r="BC99" i="1"/>
  <c r="BT98" i="1"/>
  <c r="BL98" i="1"/>
  <c r="BD98" i="1"/>
  <c r="BU97" i="1"/>
  <c r="BM97" i="1"/>
  <c r="BE97" i="1"/>
  <c r="BV96" i="1"/>
  <c r="BN96" i="1"/>
  <c r="BF96" i="1"/>
  <c r="BW95" i="1"/>
  <c r="BO95" i="1"/>
  <c r="BG95" i="1"/>
  <c r="BX94" i="1"/>
  <c r="BP94" i="1"/>
  <c r="BH94" i="1"/>
  <c r="AZ94" i="1"/>
  <c r="BQ93" i="1"/>
  <c r="BI93" i="1"/>
  <c r="BA93" i="1"/>
  <c r="BR92" i="1"/>
  <c r="BJ92" i="1"/>
  <c r="BB92" i="1"/>
  <c r="BS91" i="1"/>
  <c r="BK91" i="1"/>
  <c r="BC91" i="1"/>
  <c r="BT90" i="1"/>
  <c r="BL90" i="1"/>
  <c r="BD90" i="1"/>
  <c r="BU89" i="1"/>
  <c r="BM89" i="1"/>
  <c r="BE89" i="1"/>
  <c r="BV88" i="1"/>
  <c r="BN88" i="1"/>
  <c r="BF88" i="1"/>
  <c r="BW87" i="1"/>
  <c r="BO87" i="1"/>
  <c r="BG87" i="1"/>
  <c r="BX86" i="1"/>
  <c r="BP86" i="1"/>
  <c r="BH86" i="1"/>
  <c r="AZ86" i="1"/>
  <c r="BQ85" i="1"/>
  <c r="BI85" i="1"/>
  <c r="BA85" i="1"/>
  <c r="BR84" i="1"/>
  <c r="BJ84" i="1"/>
  <c r="BB84" i="1"/>
  <c r="BS83" i="1"/>
  <c r="BK83" i="1"/>
  <c r="BC83" i="1"/>
  <c r="BT82" i="1"/>
  <c r="BL82" i="1"/>
  <c r="BD82" i="1"/>
  <c r="BU81" i="1"/>
  <c r="BM81" i="1"/>
  <c r="BE81" i="1"/>
  <c r="BV80" i="1"/>
  <c r="BN80" i="1"/>
  <c r="BF80" i="1"/>
  <c r="BW79" i="1"/>
  <c r="BO79" i="1"/>
  <c r="BG79" i="1"/>
  <c r="BX78" i="1"/>
  <c r="BP78" i="1"/>
  <c r="BH78" i="1"/>
  <c r="AZ78" i="1"/>
  <c r="BQ77" i="1"/>
  <c r="BI77" i="1"/>
  <c r="BA77" i="1"/>
  <c r="BR76" i="1"/>
  <c r="BJ76" i="1"/>
  <c r="BB76" i="1"/>
  <c r="BS75" i="1"/>
  <c r="BK75" i="1"/>
  <c r="BC75" i="1"/>
  <c r="BT74" i="1"/>
  <c r="BL74" i="1"/>
  <c r="BD74" i="1"/>
  <c r="BU73" i="1"/>
  <c r="BM73" i="1"/>
  <c r="BE73" i="1"/>
  <c r="BV72" i="1"/>
  <c r="BN72" i="1"/>
  <c r="BF72" i="1"/>
  <c r="BW71" i="1"/>
  <c r="BO71" i="1"/>
  <c r="BG71" i="1"/>
  <c r="BX70" i="1"/>
  <c r="BP70" i="1"/>
  <c r="BH70" i="1"/>
  <c r="AZ70" i="1"/>
  <c r="BQ69" i="1"/>
  <c r="BI69" i="1"/>
  <c r="BA69" i="1"/>
  <c r="BR68" i="1"/>
  <c r="BJ68" i="1"/>
  <c r="BB68" i="1"/>
  <c r="BS67" i="1"/>
  <c r="BK67" i="1"/>
  <c r="BC67" i="1"/>
  <c r="BT66" i="1"/>
  <c r="BL66" i="1"/>
  <c r="BD66" i="1"/>
  <c r="BU65" i="1"/>
  <c r="BM65" i="1"/>
  <c r="BE65" i="1"/>
  <c r="BV64" i="1"/>
  <c r="BN64" i="1"/>
  <c r="BF64" i="1"/>
  <c r="BW63" i="1"/>
  <c r="BO63" i="1"/>
  <c r="BG63" i="1"/>
  <c r="BX62" i="1"/>
  <c r="BP62" i="1"/>
  <c r="BH62" i="1"/>
  <c r="AZ62" i="1"/>
  <c r="BQ61" i="1"/>
  <c r="BI61" i="1"/>
  <c r="BA61" i="1"/>
  <c r="BR60" i="1"/>
  <c r="BJ60" i="1"/>
  <c r="BB60" i="1"/>
  <c r="BS59" i="1"/>
  <c r="BK59" i="1"/>
  <c r="BC59" i="1"/>
  <c r="BT58" i="1"/>
  <c r="BL58" i="1"/>
  <c r="BD58" i="1"/>
  <c r="BU57" i="1"/>
  <c r="BM57" i="1"/>
  <c r="BE57" i="1"/>
  <c r="BV56" i="1"/>
  <c r="BN56" i="1"/>
  <c r="BF56" i="1"/>
  <c r="BW55" i="1"/>
  <c r="BO55" i="1"/>
  <c r="BG55" i="1"/>
  <c r="BX54" i="1"/>
  <c r="BP54" i="1"/>
  <c r="BH54" i="1"/>
  <c r="AZ54" i="1"/>
  <c r="BQ53" i="1"/>
  <c r="BI53" i="1"/>
  <c r="BA53" i="1"/>
  <c r="BR52" i="1"/>
  <c r="BJ52" i="1"/>
  <c r="BB52" i="1"/>
  <c r="BS51" i="1"/>
  <c r="BK51" i="1"/>
  <c r="BC51" i="1"/>
  <c r="BT50" i="1"/>
  <c r="BL50" i="1"/>
  <c r="BD50" i="1"/>
  <c r="BU49" i="1"/>
  <c r="BM49" i="1"/>
  <c r="BE49" i="1"/>
  <c r="BV48" i="1"/>
  <c r="BN48" i="1"/>
  <c r="BF48" i="1"/>
  <c r="BW46" i="1"/>
  <c r="BO46" i="1"/>
  <c r="BG46" i="1"/>
  <c r="BX45" i="1"/>
  <c r="BP45" i="1"/>
  <c r="BH45" i="1"/>
  <c r="AZ45" i="1"/>
  <c r="BQ44" i="1"/>
  <c r="BI44" i="1"/>
  <c r="BA44" i="1"/>
  <c r="BR43" i="1"/>
  <c r="BJ43" i="1"/>
  <c r="BB43" i="1"/>
  <c r="BS42" i="1"/>
  <c r="BK42" i="1"/>
  <c r="BC42" i="1"/>
  <c r="BT40" i="1"/>
  <c r="BL40" i="1"/>
  <c r="BD40" i="1"/>
  <c r="BU39" i="1"/>
  <c r="BM39" i="1"/>
  <c r="BE39" i="1"/>
  <c r="BV38" i="1"/>
  <c r="BN38" i="1"/>
  <c r="BF38" i="1"/>
  <c r="BW37" i="1"/>
  <c r="BO37" i="1"/>
  <c r="BG37" i="1"/>
  <c r="BX36" i="1"/>
  <c r="BV2" i="1"/>
  <c r="BD251" i="1"/>
  <c r="BP242" i="1"/>
  <c r="BH239" i="1"/>
  <c r="BC235" i="1"/>
  <c r="BB229" i="1"/>
  <c r="BL226" i="1"/>
  <c r="BV217" i="1"/>
  <c r="BP214" i="1"/>
  <c r="BO208" i="1"/>
  <c r="AZ206" i="1"/>
  <c r="BE2" i="1"/>
  <c r="BE252" i="1"/>
  <c r="BF251" i="1"/>
  <c r="BX249" i="1"/>
  <c r="AZ249" i="1"/>
  <c r="BR247" i="1"/>
  <c r="BK246" i="1"/>
  <c r="BD245" i="1"/>
  <c r="BN243" i="1"/>
  <c r="BW242" i="1"/>
  <c r="BP241" i="1"/>
  <c r="BI240" i="1"/>
  <c r="BB239" i="1"/>
  <c r="BL236" i="1"/>
  <c r="BV234" i="1"/>
  <c r="BX232" i="1"/>
  <c r="BJ230" i="1"/>
  <c r="BI223" i="1"/>
  <c r="BX248" i="1"/>
  <c r="BB246" i="1"/>
  <c r="BA230" i="1"/>
  <c r="BR229" i="1"/>
  <c r="BS228" i="1"/>
  <c r="BK228" i="1"/>
  <c r="BT227" i="1"/>
  <c r="BD227" i="1"/>
  <c r="BU226" i="1"/>
  <c r="BE226" i="1"/>
  <c r="BV225" i="1"/>
  <c r="BW224" i="1"/>
  <c r="BG224" i="1"/>
  <c r="BP223" i="1"/>
  <c r="BI222" i="1"/>
  <c r="BR221" i="1"/>
  <c r="BB221" i="1"/>
  <c r="BE218" i="1"/>
  <c r="BW216" i="1"/>
  <c r="BI214" i="1"/>
  <c r="BM210" i="1"/>
  <c r="BV209" i="1"/>
  <c r="BF209" i="1"/>
  <c r="BX207" i="1"/>
  <c r="BH207" i="1"/>
  <c r="BI206" i="1"/>
  <c r="BJ205" i="1"/>
  <c r="BS204" i="1"/>
  <c r="BD203" i="1"/>
  <c r="BE202" i="1"/>
  <c r="BF201" i="1"/>
  <c r="BX199" i="1"/>
  <c r="BQ198" i="1"/>
  <c r="BS196" i="1"/>
  <c r="BC196" i="1"/>
  <c r="BU194" i="1"/>
  <c r="BE194" i="1"/>
  <c r="BO192" i="1"/>
  <c r="BX191" i="1"/>
  <c r="AZ191" i="1"/>
  <c r="BA190" i="1"/>
  <c r="BJ189" i="1"/>
  <c r="BK188" i="1"/>
  <c r="BD187" i="1"/>
  <c r="BN185" i="1"/>
  <c r="BO184" i="1"/>
  <c r="BP183" i="1"/>
  <c r="BI182" i="1"/>
  <c r="BB181" i="1"/>
  <c r="BC180" i="1"/>
  <c r="BL179" i="1"/>
  <c r="BM178" i="1"/>
  <c r="BF177" i="1"/>
  <c r="BO176" i="1"/>
  <c r="BH175" i="1"/>
  <c r="BA174" i="1"/>
  <c r="BB173" i="1"/>
  <c r="BC172" i="1"/>
  <c r="BD171" i="1"/>
  <c r="BE170" i="1"/>
  <c r="BF169" i="1"/>
  <c r="BO168" i="1"/>
  <c r="BH167" i="1"/>
  <c r="BI166" i="1"/>
  <c r="BB165" i="1"/>
  <c r="BK164" i="1"/>
  <c r="BL163" i="1"/>
  <c r="BD163" i="1"/>
  <c r="BM162" i="1"/>
  <c r="BE162" i="1"/>
  <c r="BV161" i="1"/>
  <c r="BN161" i="1"/>
  <c r="BF161" i="1"/>
  <c r="BW160" i="1"/>
  <c r="BO160" i="1"/>
  <c r="BG160" i="1"/>
  <c r="BX159" i="1"/>
  <c r="BP159" i="1"/>
  <c r="AZ159" i="1"/>
  <c r="BI158" i="1"/>
  <c r="BA158" i="1"/>
  <c r="BR157" i="1"/>
  <c r="BJ157" i="1"/>
  <c r="BB157" i="1"/>
  <c r="BS156" i="1"/>
  <c r="BK156" i="1"/>
  <c r="BC156" i="1"/>
  <c r="BT155" i="1"/>
  <c r="BL155" i="1"/>
  <c r="BD155" i="1"/>
  <c r="BU154" i="1"/>
  <c r="BM154" i="1"/>
  <c r="BE154" i="1"/>
  <c r="BV153" i="1"/>
  <c r="BN153" i="1"/>
  <c r="BF153" i="1"/>
  <c r="BW152" i="1"/>
  <c r="BO152" i="1"/>
  <c r="BG152" i="1"/>
  <c r="BX151" i="1"/>
  <c r="BP151" i="1"/>
  <c r="BH151" i="1"/>
  <c r="AZ151" i="1"/>
  <c r="BQ150" i="1"/>
  <c r="BI150" i="1"/>
  <c r="BA150" i="1"/>
  <c r="BR149" i="1"/>
  <c r="BJ149" i="1"/>
  <c r="BB149" i="1"/>
  <c r="BS148" i="1"/>
  <c r="BK148" i="1"/>
  <c r="BC148" i="1"/>
  <c r="BT147" i="1"/>
  <c r="BL147" i="1"/>
  <c r="BD147" i="1"/>
  <c r="BU145" i="1"/>
  <c r="BM145" i="1"/>
  <c r="BE145" i="1"/>
  <c r="BV144" i="1"/>
  <c r="BN144" i="1"/>
  <c r="BF144" i="1"/>
  <c r="BW143" i="1"/>
  <c r="BO143" i="1"/>
  <c r="BG143" i="1"/>
  <c r="BX142" i="1"/>
  <c r="BP142" i="1"/>
  <c r="BH142" i="1"/>
  <c r="AZ142" i="1"/>
  <c r="BQ141" i="1"/>
  <c r="BI141" i="1"/>
  <c r="BA141" i="1"/>
  <c r="BR140" i="1"/>
  <c r="BJ140" i="1"/>
  <c r="BB140" i="1"/>
  <c r="BS139" i="1"/>
  <c r="BK139" i="1"/>
  <c r="BC139" i="1"/>
  <c r="BT138" i="1"/>
  <c r="BL138" i="1"/>
  <c r="BD138" i="1"/>
  <c r="BU137" i="1"/>
  <c r="BM137" i="1"/>
  <c r="BE137" i="1"/>
  <c r="BV136" i="1"/>
  <c r="BN136" i="1"/>
  <c r="BF136" i="1"/>
  <c r="BW135" i="1"/>
  <c r="BO135" i="1"/>
  <c r="BG135" i="1"/>
  <c r="BX134" i="1"/>
  <c r="BP134" i="1"/>
  <c r="BH134" i="1"/>
  <c r="AZ134" i="1"/>
  <c r="BQ133" i="1"/>
  <c r="BI133" i="1"/>
  <c r="BA133" i="1"/>
  <c r="BR132" i="1"/>
  <c r="BJ132" i="1"/>
  <c r="BB132" i="1"/>
  <c r="BS131" i="1"/>
  <c r="BK131" i="1"/>
  <c r="BC131" i="1"/>
  <c r="BT130" i="1"/>
  <c r="BL130" i="1"/>
  <c r="BD130" i="1"/>
  <c r="BU129" i="1"/>
  <c r="BM129" i="1"/>
  <c r="BE129" i="1"/>
  <c r="BV128" i="1"/>
  <c r="BN128" i="1"/>
  <c r="BF128" i="1"/>
  <c r="BW127" i="1"/>
  <c r="BO127" i="1"/>
  <c r="BG127" i="1"/>
  <c r="BX126" i="1"/>
  <c r="BP126" i="1"/>
  <c r="BH126" i="1"/>
  <c r="AZ126" i="1"/>
  <c r="BQ125" i="1"/>
  <c r="BI125" i="1"/>
  <c r="BA125" i="1"/>
  <c r="BR124" i="1"/>
  <c r="BJ124" i="1"/>
  <c r="BB124" i="1"/>
  <c r="BS123" i="1"/>
  <c r="BK123" i="1"/>
  <c r="BC123" i="1"/>
  <c r="BT122" i="1"/>
  <c r="BL122" i="1"/>
  <c r="BD122" i="1"/>
  <c r="BU121" i="1"/>
  <c r="BM121" i="1"/>
  <c r="BE121" i="1"/>
  <c r="BV120" i="1"/>
  <c r="BN120" i="1"/>
  <c r="BF120" i="1"/>
  <c r="BW119" i="1"/>
  <c r="BO119" i="1"/>
  <c r="BG119" i="1"/>
  <c r="BX118" i="1"/>
  <c r="BP118" i="1"/>
  <c r="BH118" i="1"/>
  <c r="AZ118" i="1"/>
  <c r="BQ117" i="1"/>
  <c r="BI117" i="1"/>
  <c r="BA117" i="1"/>
  <c r="BJ116" i="1"/>
  <c r="BB116" i="1"/>
  <c r="BS115" i="1"/>
  <c r="BK115" i="1"/>
  <c r="BC115" i="1"/>
  <c r="BT114" i="1"/>
  <c r="BL114" i="1"/>
  <c r="BD114" i="1"/>
  <c r="BU112" i="1"/>
  <c r="BM112" i="1"/>
  <c r="BE112" i="1"/>
  <c r="BV111" i="1"/>
  <c r="BN111" i="1"/>
  <c r="BF111" i="1"/>
  <c r="BW110" i="1"/>
  <c r="BO110" i="1"/>
  <c r="BG110" i="1"/>
  <c r="BX109" i="1"/>
  <c r="BP109" i="1"/>
  <c r="BH109" i="1"/>
  <c r="AZ109" i="1"/>
  <c r="BQ108" i="1"/>
  <c r="BI108" i="1"/>
  <c r="BA108" i="1"/>
  <c r="BR107" i="1"/>
  <c r="BJ107" i="1"/>
  <c r="BB107" i="1"/>
  <c r="BS106" i="1"/>
  <c r="BK106" i="1"/>
  <c r="BC106" i="1"/>
  <c r="BT105" i="1"/>
  <c r="BL105" i="1"/>
  <c r="BD105" i="1"/>
  <c r="BU104" i="1"/>
  <c r="BM104" i="1"/>
  <c r="BE104" i="1"/>
  <c r="BV103" i="1"/>
  <c r="BN103" i="1"/>
  <c r="BF103" i="1"/>
  <c r="BW102" i="1"/>
  <c r="BO102" i="1"/>
  <c r="BG102" i="1"/>
  <c r="BX101" i="1"/>
  <c r="BP101" i="1"/>
  <c r="BH101" i="1"/>
  <c r="AZ101" i="1"/>
  <c r="BQ100" i="1"/>
  <c r="BI100" i="1"/>
  <c r="BA100" i="1"/>
  <c r="BR99" i="1"/>
  <c r="BJ99" i="1"/>
  <c r="BB99" i="1"/>
  <c r="BS98" i="1"/>
  <c r="BK98" i="1"/>
  <c r="BC98" i="1"/>
  <c r="BT97" i="1"/>
  <c r="BL97" i="1"/>
  <c r="BD97" i="1"/>
  <c r="BU96" i="1"/>
  <c r="BM96" i="1"/>
  <c r="BE96" i="1"/>
  <c r="BV95" i="1"/>
  <c r="BN95" i="1"/>
  <c r="BF95" i="1"/>
  <c r="BW94" i="1"/>
  <c r="BO94" i="1"/>
  <c r="BG94" i="1"/>
  <c r="BX93" i="1"/>
  <c r="BP93" i="1"/>
  <c r="BH93" i="1"/>
  <c r="AZ93" i="1"/>
  <c r="BQ92" i="1"/>
  <c r="BI92" i="1"/>
  <c r="BA92" i="1"/>
  <c r="BR91" i="1"/>
  <c r="BJ91" i="1"/>
  <c r="BB91" i="1"/>
  <c r="BS90" i="1"/>
  <c r="BK90" i="1"/>
  <c r="BC90" i="1"/>
  <c r="BT89" i="1"/>
  <c r="BL89" i="1"/>
  <c r="BD89" i="1"/>
  <c r="BU88" i="1"/>
  <c r="BM88" i="1"/>
  <c r="BE88" i="1"/>
  <c r="BV87" i="1"/>
  <c r="BN87" i="1"/>
  <c r="BF87" i="1"/>
  <c r="BW86" i="1"/>
  <c r="BO86" i="1"/>
  <c r="BG86" i="1"/>
  <c r="BX85" i="1"/>
  <c r="BP85" i="1"/>
  <c r="BH85" i="1"/>
  <c r="AZ85" i="1"/>
  <c r="BQ84" i="1"/>
  <c r="BI84" i="1"/>
  <c r="BA84" i="1"/>
  <c r="BR83" i="1"/>
  <c r="BJ83" i="1"/>
  <c r="BB83" i="1"/>
  <c r="BS82" i="1"/>
  <c r="BK82" i="1"/>
  <c r="BC82" i="1"/>
  <c r="BT81" i="1"/>
  <c r="BL81" i="1"/>
  <c r="BD81" i="1"/>
  <c r="BU80" i="1"/>
  <c r="BM80" i="1"/>
  <c r="BE80" i="1"/>
  <c r="BV79" i="1"/>
  <c r="BN79" i="1"/>
  <c r="BF79" i="1"/>
  <c r="BW78" i="1"/>
  <c r="BO78" i="1"/>
  <c r="BG78" i="1"/>
  <c r="BX77" i="1"/>
  <c r="BP77" i="1"/>
  <c r="BH77" i="1"/>
  <c r="AZ77" i="1"/>
  <c r="BQ76" i="1"/>
  <c r="BI76" i="1"/>
  <c r="BA76" i="1"/>
  <c r="BR75" i="1"/>
  <c r="BJ75" i="1"/>
  <c r="BB75" i="1"/>
  <c r="BS74" i="1"/>
  <c r="BK74" i="1"/>
  <c r="BC74" i="1"/>
  <c r="BT73" i="1"/>
  <c r="BL73" i="1"/>
  <c r="BD73" i="1"/>
  <c r="BU72" i="1"/>
  <c r="BM72" i="1"/>
  <c r="BE72" i="1"/>
  <c r="BV71" i="1"/>
  <c r="BN71" i="1"/>
  <c r="BF71" i="1"/>
  <c r="BW70" i="1"/>
  <c r="BO70" i="1"/>
  <c r="BG70" i="1"/>
  <c r="BX69" i="1"/>
  <c r="BP69" i="1"/>
  <c r="BH69" i="1"/>
  <c r="AZ69" i="1"/>
  <c r="BQ68" i="1"/>
  <c r="BI68" i="1"/>
  <c r="BA68" i="1"/>
  <c r="BR67" i="1"/>
  <c r="BJ67" i="1"/>
  <c r="BB67" i="1"/>
  <c r="BS66" i="1"/>
  <c r="BK66" i="1"/>
  <c r="BC66" i="1"/>
  <c r="BT65" i="1"/>
  <c r="BL65" i="1"/>
  <c r="BD65" i="1"/>
  <c r="BU64" i="1"/>
  <c r="BM64" i="1"/>
  <c r="BE64" i="1"/>
  <c r="BV63" i="1"/>
  <c r="BN63" i="1"/>
  <c r="BF63" i="1"/>
  <c r="BW62" i="1"/>
  <c r="BO62" i="1"/>
  <c r="BG62" i="1"/>
  <c r="BX61" i="1"/>
  <c r="BP61" i="1"/>
  <c r="BH61" i="1"/>
  <c r="AZ61" i="1"/>
  <c r="BQ60" i="1"/>
  <c r="BI60" i="1"/>
  <c r="BA60" i="1"/>
  <c r="BR59" i="1"/>
  <c r="BJ59" i="1"/>
  <c r="BB59" i="1"/>
  <c r="BS58" i="1"/>
  <c r="BK58" i="1"/>
  <c r="BC58" i="1"/>
  <c r="BT57" i="1"/>
  <c r="BL57" i="1"/>
  <c r="BD57" i="1"/>
  <c r="BU56" i="1"/>
  <c r="BM56" i="1"/>
  <c r="BE56" i="1"/>
  <c r="BV55" i="1"/>
  <c r="BN55" i="1"/>
  <c r="BF55" i="1"/>
  <c r="BW54" i="1"/>
  <c r="BO54" i="1"/>
  <c r="BG54" i="1"/>
  <c r="BX53" i="1"/>
  <c r="BP53" i="1"/>
  <c r="BH53" i="1"/>
  <c r="AZ53" i="1"/>
  <c r="BQ52" i="1"/>
  <c r="BI52" i="1"/>
  <c r="BA52" i="1"/>
  <c r="BR51" i="1"/>
  <c r="BJ51" i="1"/>
  <c r="BB51" i="1"/>
  <c r="BS50" i="1"/>
  <c r="BK50" i="1"/>
  <c r="BC50" i="1"/>
  <c r="BT49" i="1"/>
  <c r="BL49" i="1"/>
  <c r="BD49" i="1"/>
  <c r="BU48" i="1"/>
  <c r="BM48" i="1"/>
  <c r="BE48" i="1"/>
  <c r="BV46" i="1"/>
  <c r="BN46" i="1"/>
  <c r="BF46" i="1"/>
  <c r="BW45" i="1"/>
  <c r="BO45" i="1"/>
  <c r="BG45" i="1"/>
  <c r="BX44" i="1"/>
  <c r="BP44" i="1"/>
  <c r="BH44" i="1"/>
  <c r="AZ44" i="1"/>
  <c r="BQ43" i="1"/>
  <c r="BI43" i="1"/>
  <c r="BA43" i="1"/>
  <c r="BR42" i="1"/>
  <c r="BJ42" i="1"/>
  <c r="BB42" i="1"/>
  <c r="BS40" i="1"/>
  <c r="BK40" i="1"/>
  <c r="BC40" i="1"/>
  <c r="BT39" i="1"/>
  <c r="BL39" i="1"/>
  <c r="BD39" i="1"/>
  <c r="BU38" i="1"/>
  <c r="BM38" i="1"/>
  <c r="BE38" i="1"/>
  <c r="BV37" i="1"/>
  <c r="BN37" i="1"/>
  <c r="BF37" i="1"/>
  <c r="BW36" i="1"/>
  <c r="BS2" i="1"/>
  <c r="BE245" i="1"/>
  <c r="BV241" i="1"/>
  <c r="BQ237" i="1"/>
  <c r="BP231" i="1"/>
  <c r="BA229" i="1"/>
  <c r="BK220" i="1"/>
  <c r="BE217" i="1"/>
  <c r="BD211" i="1"/>
  <c r="BN208" i="1"/>
  <c r="BM244" i="1"/>
  <c r="BE187" i="1"/>
  <c r="BN186" i="1"/>
  <c r="BW185" i="1"/>
  <c r="BG185" i="1"/>
  <c r="BP184" i="1"/>
  <c r="BQ183" i="1"/>
  <c r="BR182" i="1"/>
  <c r="BS181" i="1"/>
  <c r="BL180" i="1"/>
  <c r="BM179" i="1"/>
  <c r="BE179" i="1"/>
  <c r="BF178" i="1"/>
  <c r="BG177" i="1"/>
  <c r="BX176" i="1"/>
  <c r="AZ176" i="1"/>
  <c r="BA175" i="1"/>
  <c r="BT172" i="1"/>
  <c r="BN170" i="1"/>
  <c r="BO169" i="1"/>
  <c r="BX168" i="1"/>
  <c r="AZ168" i="1"/>
  <c r="BJ166" i="1"/>
  <c r="BU163" i="1"/>
  <c r="BQ134" i="1"/>
  <c r="BR246" i="1"/>
  <c r="BS245" i="1"/>
  <c r="BL244" i="1"/>
  <c r="BM243" i="1"/>
  <c r="BN242" i="1"/>
  <c r="BO241" i="1"/>
  <c r="BP240" i="1"/>
  <c r="BQ239" i="1"/>
  <c r="BI239" i="1"/>
  <c r="BJ237" i="1"/>
  <c r="BK236" i="1"/>
  <c r="BU234" i="1"/>
  <c r="BG232" i="1"/>
  <c r="AZ231" i="1"/>
  <c r="BM218" i="1"/>
  <c r="BQ206" i="1"/>
  <c r="BR205" i="1"/>
  <c r="BK204" i="1"/>
  <c r="BL203" i="1"/>
  <c r="BV201" i="1"/>
  <c r="BG200" i="1"/>
  <c r="AZ199" i="1"/>
  <c r="BR197" i="1"/>
  <c r="BL195" i="1"/>
  <c r="BL187" i="1"/>
  <c r="BE186" i="1"/>
  <c r="AZ183" i="1"/>
  <c r="BG168" i="1"/>
  <c r="BE242" i="1"/>
  <c r="BP222" i="1"/>
  <c r="AZ222" i="1"/>
  <c r="BA221" i="1"/>
  <c r="BJ220" i="1"/>
  <c r="BC219" i="1"/>
  <c r="BD218" i="1"/>
  <c r="BG215" i="1"/>
  <c r="BU209" i="1"/>
  <c r="BF208" i="1"/>
  <c r="BO207" i="1"/>
  <c r="BG207" i="1"/>
  <c r="BP206" i="1"/>
  <c r="BQ205" i="1"/>
  <c r="BR204" i="1"/>
  <c r="BS203" i="1"/>
  <c r="BT202" i="1"/>
  <c r="BU201" i="1"/>
  <c r="BV200" i="1"/>
  <c r="BG199" i="1"/>
  <c r="AZ198" i="1"/>
  <c r="BB196" i="1"/>
  <c r="BF192" i="1"/>
  <c r="BG191" i="1"/>
  <c r="BH190" i="1"/>
  <c r="BQ189" i="1"/>
  <c r="BA189" i="1"/>
  <c r="BJ188" i="1"/>
  <c r="BS187" i="1"/>
  <c r="BC187" i="1"/>
  <c r="BL186" i="1"/>
  <c r="BD186" i="1"/>
  <c r="BU185" i="1"/>
  <c r="BM185" i="1"/>
  <c r="BV184" i="1"/>
  <c r="BN184" i="1"/>
  <c r="BF184" i="1"/>
  <c r="BW183" i="1"/>
  <c r="BO183" i="1"/>
  <c r="BG183" i="1"/>
  <c r="BX182" i="1"/>
  <c r="BH182" i="1"/>
  <c r="AZ182" i="1"/>
  <c r="BQ181" i="1"/>
  <c r="BI181" i="1"/>
  <c r="BA181" i="1"/>
  <c r="BR180" i="1"/>
  <c r="BJ180" i="1"/>
  <c r="BB180" i="1"/>
  <c r="BS179" i="1"/>
  <c r="BK179" i="1"/>
  <c r="BC179" i="1"/>
  <c r="BT178" i="1"/>
  <c r="BL178" i="1"/>
  <c r="BD178" i="1"/>
  <c r="BU177" i="1"/>
  <c r="BM177" i="1"/>
  <c r="BE177" i="1"/>
  <c r="BV176" i="1"/>
  <c r="BN176" i="1"/>
  <c r="BF176" i="1"/>
  <c r="BW175" i="1"/>
  <c r="BO175" i="1"/>
  <c r="BG175" i="1"/>
  <c r="BX174" i="1"/>
  <c r="BP174" i="1"/>
  <c r="BH174" i="1"/>
  <c r="AZ174" i="1"/>
  <c r="BQ173" i="1"/>
  <c r="BI173" i="1"/>
  <c r="BA173" i="1"/>
  <c r="BR172" i="1"/>
  <c r="BJ172" i="1"/>
  <c r="BB172" i="1"/>
  <c r="BS171" i="1"/>
  <c r="BK171" i="1"/>
  <c r="BC171" i="1"/>
  <c r="BT170" i="1"/>
  <c r="BL170" i="1"/>
  <c r="BD170" i="1"/>
  <c r="BU169" i="1"/>
  <c r="BM169" i="1"/>
  <c r="BE169" i="1"/>
  <c r="BV168" i="1"/>
  <c r="BN168" i="1"/>
  <c r="BF168" i="1"/>
  <c r="BW167" i="1"/>
  <c r="BO167" i="1"/>
  <c r="BG167" i="1"/>
  <c r="BX166" i="1"/>
  <c r="BP166" i="1"/>
  <c r="BH166" i="1"/>
  <c r="AZ166" i="1"/>
  <c r="BQ165" i="1"/>
  <c r="BI165" i="1"/>
  <c r="BA165" i="1"/>
  <c r="BR164" i="1"/>
  <c r="BJ164" i="1"/>
  <c r="BB164" i="1"/>
  <c r="BS163" i="1"/>
  <c r="BK163" i="1"/>
  <c r="BC163" i="1"/>
  <c r="BT162" i="1"/>
  <c r="BL162" i="1"/>
  <c r="BD162" i="1"/>
  <c r="BU161" i="1"/>
  <c r="BM161" i="1"/>
  <c r="BE161" i="1"/>
  <c r="BV160" i="1"/>
  <c r="BN160" i="1"/>
  <c r="BF160" i="1"/>
  <c r="BW159" i="1"/>
  <c r="BO159" i="1"/>
  <c r="BG159" i="1"/>
  <c r="BX158" i="1"/>
  <c r="BP158" i="1"/>
  <c r="BH158" i="1"/>
  <c r="AZ158" i="1"/>
  <c r="BQ157" i="1"/>
  <c r="BI157" i="1"/>
  <c r="BA157" i="1"/>
  <c r="BR156" i="1"/>
  <c r="BJ156" i="1"/>
  <c r="BB156" i="1"/>
  <c r="BS155" i="1"/>
  <c r="BK155" i="1"/>
  <c r="BC155" i="1"/>
  <c r="BT154" i="1"/>
  <c r="BL154" i="1"/>
  <c r="BD154" i="1"/>
  <c r="BU153" i="1"/>
  <c r="BM153" i="1"/>
  <c r="BE153" i="1"/>
  <c r="BV152" i="1"/>
  <c r="BN152" i="1"/>
  <c r="BF152" i="1"/>
  <c r="BO151" i="1"/>
  <c r="BG151" i="1"/>
  <c r="BX150" i="1"/>
  <c r="BP150" i="1"/>
  <c r="BH150" i="1"/>
  <c r="AZ150" i="1"/>
  <c r="BQ149" i="1"/>
  <c r="BI149" i="1"/>
  <c r="BA149" i="1"/>
  <c r="BR148" i="1"/>
  <c r="BJ148" i="1"/>
  <c r="BB148" i="1"/>
  <c r="BS147" i="1"/>
  <c r="BK147" i="1"/>
  <c r="BC147" i="1"/>
  <c r="BT145" i="1"/>
  <c r="BL145" i="1"/>
  <c r="BD145" i="1"/>
  <c r="BU144" i="1"/>
  <c r="BM144" i="1"/>
  <c r="BE144" i="1"/>
  <c r="BV143" i="1"/>
  <c r="BN143" i="1"/>
  <c r="BF143" i="1"/>
  <c r="BW142" i="1"/>
  <c r="BO142" i="1"/>
  <c r="BG142" i="1"/>
  <c r="BX141" i="1"/>
  <c r="BP141" i="1"/>
  <c r="BH141" i="1"/>
  <c r="AZ141" i="1"/>
  <c r="BQ140" i="1"/>
  <c r="BI140" i="1"/>
  <c r="BA140" i="1"/>
  <c r="BR139" i="1"/>
  <c r="BJ139" i="1"/>
  <c r="BB139" i="1"/>
  <c r="BS138" i="1"/>
  <c r="BK138" i="1"/>
  <c r="BC138" i="1"/>
  <c r="BT137" i="1"/>
  <c r="BL137" i="1"/>
  <c r="BD137" i="1"/>
  <c r="BU136" i="1"/>
  <c r="BM136" i="1"/>
  <c r="BE136" i="1"/>
  <c r="BV135" i="1"/>
  <c r="BN135" i="1"/>
  <c r="BF135" i="1"/>
  <c r="BW134" i="1"/>
  <c r="BO134" i="1"/>
  <c r="BG134" i="1"/>
  <c r="BX133" i="1"/>
  <c r="BP133" i="1"/>
  <c r="BH133" i="1"/>
  <c r="AZ133" i="1"/>
  <c r="BQ132" i="1"/>
  <c r="BI132" i="1"/>
  <c r="BA132" i="1"/>
  <c r="BS247" i="1"/>
  <c r="BK244" i="1"/>
  <c r="BE234" i="1"/>
  <c r="BO231" i="1"/>
  <c r="AZ223" i="1"/>
  <c r="BS219" i="1"/>
  <c r="BR213" i="1"/>
  <c r="BC211" i="1"/>
  <c r="BW145" i="1"/>
  <c r="BO145" i="1"/>
  <c r="BG145" i="1"/>
  <c r="BX144" i="1"/>
  <c r="BP144" i="1"/>
  <c r="BH144" i="1"/>
  <c r="AZ144" i="1"/>
  <c r="BQ143" i="1"/>
  <c r="BI143" i="1"/>
  <c r="BA143" i="1"/>
  <c r="BR142" i="1"/>
  <c r="BJ142" i="1"/>
  <c r="BB142" i="1"/>
  <c r="BS141" i="1"/>
  <c r="BK141" i="1"/>
  <c r="BC141" i="1"/>
  <c r="BT140" i="1"/>
  <c r="BL140" i="1"/>
  <c r="BD140" i="1"/>
  <c r="BU139" i="1"/>
  <c r="BM139" i="1"/>
  <c r="BE139" i="1"/>
  <c r="BV138" i="1"/>
  <c r="BN138" i="1"/>
  <c r="BF138" i="1"/>
  <c r="BW137" i="1"/>
  <c r="BO137" i="1"/>
  <c r="BG137" i="1"/>
  <c r="BX136" i="1"/>
  <c r="BP136" i="1"/>
  <c r="BH136" i="1"/>
  <c r="AZ136" i="1"/>
  <c r="BQ135" i="1"/>
  <c r="BI135" i="1"/>
  <c r="BA135" i="1"/>
  <c r="BR134" i="1"/>
  <c r="BJ134" i="1"/>
  <c r="BB134" i="1"/>
  <c r="BS133" i="1"/>
  <c r="BK133" i="1"/>
  <c r="BC133" i="1"/>
  <c r="BT132" i="1"/>
  <c r="BL132" i="1"/>
  <c r="BD132" i="1"/>
  <c r="BU131" i="1"/>
  <c r="BM131" i="1"/>
  <c r="BE131" i="1"/>
  <c r="BV130" i="1"/>
  <c r="BN130" i="1"/>
  <c r="BF130" i="1"/>
  <c r="BW129" i="1"/>
  <c r="BO129" i="1"/>
  <c r="BG129" i="1"/>
  <c r="BX128" i="1"/>
  <c r="BP128" i="1"/>
  <c r="BH128" i="1"/>
  <c r="AZ128" i="1"/>
  <c r="BQ127" i="1"/>
  <c r="BI127" i="1"/>
  <c r="BA127" i="1"/>
  <c r="BR126" i="1"/>
  <c r="BJ126" i="1"/>
  <c r="BB126" i="1"/>
  <c r="BS125" i="1"/>
  <c r="BK125" i="1"/>
  <c r="BC125" i="1"/>
  <c r="BT124" i="1"/>
  <c r="BL124" i="1"/>
  <c r="BD124" i="1"/>
  <c r="BU123" i="1"/>
  <c r="BM123" i="1"/>
  <c r="BE123" i="1"/>
  <c r="BV122" i="1"/>
  <c r="BN122" i="1"/>
  <c r="BF122" i="1"/>
  <c r="BW121" i="1"/>
  <c r="BO121" i="1"/>
  <c r="BG121" i="1"/>
  <c r="BX120" i="1"/>
  <c r="BP120" i="1"/>
  <c r="BH120" i="1"/>
  <c r="AZ120" i="1"/>
  <c r="BQ119" i="1"/>
  <c r="BI119" i="1"/>
  <c r="BA119" i="1"/>
  <c r="BR118" i="1"/>
  <c r="BJ118" i="1"/>
  <c r="BB118" i="1"/>
  <c r="BS117" i="1"/>
  <c r="BK117" i="1"/>
  <c r="BC117" i="1"/>
  <c r="BT116" i="1"/>
  <c r="BL116" i="1"/>
  <c r="BD116" i="1"/>
  <c r="BU115" i="1"/>
  <c r="BM115" i="1"/>
  <c r="BE115" i="1"/>
  <c r="BV114" i="1"/>
  <c r="BN114" i="1"/>
  <c r="BF114" i="1"/>
  <c r="BW112" i="1"/>
  <c r="BO112" i="1"/>
  <c r="BG112" i="1"/>
  <c r="BX111" i="1"/>
  <c r="BP111" i="1"/>
  <c r="BH111" i="1"/>
  <c r="AZ111" i="1"/>
  <c r="BQ110" i="1"/>
  <c r="BI110" i="1"/>
  <c r="BA110" i="1"/>
  <c r="BR109" i="1"/>
  <c r="BJ109" i="1"/>
  <c r="BB109" i="1"/>
  <c r="BS108" i="1"/>
  <c r="BK108" i="1"/>
  <c r="BC108" i="1"/>
  <c r="BT107" i="1"/>
  <c r="BL107" i="1"/>
  <c r="BD107" i="1"/>
  <c r="BU106" i="1"/>
  <c r="BM106" i="1"/>
  <c r="BE106" i="1"/>
  <c r="BV105" i="1"/>
  <c r="BN105" i="1"/>
  <c r="BF105" i="1"/>
  <c r="BW104" i="1"/>
  <c r="BO104" i="1"/>
  <c r="BG104" i="1"/>
  <c r="BX103" i="1"/>
  <c r="BP103" i="1"/>
  <c r="BH103" i="1"/>
  <c r="AZ103" i="1"/>
  <c r="BQ102" i="1"/>
  <c r="BI102" i="1"/>
  <c r="BA102" i="1"/>
  <c r="BR101" i="1"/>
  <c r="BJ101" i="1"/>
  <c r="BB101" i="1"/>
  <c r="BS100" i="1"/>
  <c r="BK100" i="1"/>
  <c r="BC100" i="1"/>
  <c r="BT99" i="1"/>
  <c r="BL99" i="1"/>
  <c r="BD99" i="1"/>
  <c r="BU98" i="1"/>
  <c r="BM98" i="1"/>
  <c r="BE98" i="1"/>
  <c r="BV97" i="1"/>
  <c r="BN97" i="1"/>
  <c r="BF97" i="1"/>
  <c r="BW96" i="1"/>
  <c r="BO96" i="1"/>
  <c r="BG96" i="1"/>
  <c r="BX95" i="1"/>
  <c r="BP95" i="1"/>
  <c r="BH95" i="1"/>
  <c r="AZ95" i="1"/>
  <c r="BQ94" i="1"/>
  <c r="BI94" i="1"/>
  <c r="BA94" i="1"/>
  <c r="BR93" i="1"/>
  <c r="BJ93" i="1"/>
  <c r="BB93" i="1"/>
  <c r="BS92" i="1"/>
  <c r="BK92" i="1"/>
  <c r="BC92" i="1"/>
  <c r="BT91" i="1"/>
  <c r="BL91" i="1"/>
  <c r="BD91" i="1"/>
  <c r="BU90" i="1"/>
  <c r="BM90" i="1"/>
  <c r="BE90" i="1"/>
  <c r="BV89" i="1"/>
  <c r="BN89" i="1"/>
  <c r="BF89" i="1"/>
  <c r="BW88" i="1"/>
  <c r="BO88" i="1"/>
  <c r="BG88" i="1"/>
  <c r="BX87" i="1"/>
  <c r="BP87" i="1"/>
  <c r="BH87" i="1"/>
  <c r="AZ87" i="1"/>
  <c r="BQ86" i="1"/>
  <c r="BI86" i="1"/>
  <c r="BA86" i="1"/>
  <c r="BR85" i="1"/>
  <c r="BJ85" i="1"/>
  <c r="BB85" i="1"/>
  <c r="BS84" i="1"/>
  <c r="BK84" i="1"/>
  <c r="BC84" i="1"/>
  <c r="BT83" i="1"/>
  <c r="BL83" i="1"/>
  <c r="BD83" i="1"/>
  <c r="BU82" i="1"/>
  <c r="BM82" i="1"/>
  <c r="BE82" i="1"/>
  <c r="BV81" i="1"/>
  <c r="BN81" i="1"/>
  <c r="BF81" i="1"/>
  <c r="BW80" i="1"/>
  <c r="BO80" i="1"/>
  <c r="BG80" i="1"/>
  <c r="BX79" i="1"/>
  <c r="BP79" i="1"/>
  <c r="BH79" i="1"/>
  <c r="AZ79" i="1"/>
  <c r="BQ78" i="1"/>
  <c r="BI78" i="1"/>
  <c r="BA78" i="1"/>
  <c r="BR77" i="1"/>
  <c r="BJ77" i="1"/>
  <c r="BB77" i="1"/>
  <c r="BS76" i="1"/>
  <c r="BK76" i="1"/>
  <c r="BC76" i="1"/>
  <c r="BT75" i="1"/>
  <c r="BL75" i="1"/>
  <c r="BD75" i="1"/>
  <c r="BU74" i="1"/>
  <c r="BM74" i="1"/>
  <c r="BE74" i="1"/>
  <c r="BV73" i="1"/>
  <c r="BN73" i="1"/>
  <c r="BF73" i="1"/>
  <c r="BW72" i="1"/>
  <c r="BO72" i="1"/>
  <c r="BG72" i="1"/>
  <c r="BX71" i="1"/>
  <c r="BP71" i="1"/>
  <c r="BH71" i="1"/>
  <c r="AZ71" i="1"/>
  <c r="BQ70" i="1"/>
  <c r="BI70" i="1"/>
  <c r="BA70" i="1"/>
  <c r="BR69" i="1"/>
  <c r="BJ69" i="1"/>
  <c r="BB69" i="1"/>
  <c r="BS68" i="1"/>
  <c r="BK68" i="1"/>
  <c r="BC68" i="1"/>
  <c r="BT67" i="1"/>
  <c r="BL67" i="1"/>
  <c r="BD67" i="1"/>
  <c r="BU66" i="1"/>
  <c r="BM66" i="1"/>
  <c r="BE66" i="1"/>
  <c r="BV65" i="1"/>
  <c r="BN65" i="1"/>
  <c r="BF65" i="1"/>
  <c r="BW64" i="1"/>
  <c r="BO64" i="1"/>
  <c r="BG64" i="1"/>
  <c r="BX63" i="1"/>
  <c r="BP63" i="1"/>
  <c r="BH63" i="1"/>
  <c r="AZ63" i="1"/>
  <c r="BQ62" i="1"/>
  <c r="BI62" i="1"/>
  <c r="BA62" i="1"/>
  <c r="BR61" i="1"/>
  <c r="BJ61" i="1"/>
  <c r="BB61" i="1"/>
  <c r="BS60" i="1"/>
  <c r="BK60" i="1"/>
  <c r="BC60" i="1"/>
  <c r="BT59" i="1"/>
  <c r="BL59" i="1"/>
  <c r="BD59" i="1"/>
  <c r="BU58" i="1"/>
  <c r="BM58" i="1"/>
  <c r="BE58" i="1"/>
  <c r="BV57" i="1"/>
  <c r="BN57" i="1"/>
  <c r="BF57" i="1"/>
  <c r="BW56" i="1"/>
  <c r="BO56" i="1"/>
  <c r="BG56" i="1"/>
  <c r="BX55" i="1"/>
  <c r="BP55" i="1"/>
  <c r="BH55" i="1"/>
  <c r="AZ55" i="1"/>
  <c r="BQ54" i="1"/>
  <c r="BI54" i="1"/>
  <c r="BA54" i="1"/>
  <c r="BR53" i="1"/>
  <c r="BJ53" i="1"/>
  <c r="BB53" i="1"/>
  <c r="BS52" i="1"/>
  <c r="BK52" i="1"/>
  <c r="BC52" i="1"/>
  <c r="BT51" i="1"/>
  <c r="BL51" i="1"/>
  <c r="BD51" i="1"/>
  <c r="BU50" i="1"/>
  <c r="BM50" i="1"/>
  <c r="BE50" i="1"/>
  <c r="BV49" i="1"/>
  <c r="BN49" i="1"/>
  <c r="BF49" i="1"/>
  <c r="BW48" i="1"/>
  <c r="BO48" i="1"/>
  <c r="BG48" i="1"/>
  <c r="BX46" i="1"/>
  <c r="BP46" i="1"/>
  <c r="BH46" i="1"/>
  <c r="AZ46" i="1"/>
  <c r="BQ45" i="1"/>
  <c r="BI45" i="1"/>
  <c r="BA45" i="1"/>
  <c r="BR44" i="1"/>
  <c r="BJ44" i="1"/>
  <c r="BB44" i="1"/>
  <c r="BS43" i="1"/>
  <c r="BK43" i="1"/>
  <c r="BC43" i="1"/>
  <c r="BT42" i="1"/>
  <c r="BL42" i="1"/>
  <c r="BD42" i="1"/>
  <c r="BU40" i="1"/>
  <c r="BM40" i="1"/>
  <c r="BE40" i="1"/>
  <c r="BV39" i="1"/>
  <c r="BN39" i="1"/>
  <c r="BF39" i="1"/>
  <c r="BW38" i="1"/>
  <c r="BO38" i="1"/>
  <c r="BG38" i="1"/>
  <c r="BX37" i="1"/>
  <c r="BP37" i="1"/>
  <c r="BH37" i="1"/>
  <c r="AZ37" i="1"/>
  <c r="BQ36" i="1"/>
  <c r="BI36" i="1"/>
  <c r="BA36" i="1"/>
  <c r="BR35" i="1"/>
  <c r="BJ35" i="1"/>
  <c r="BB35" i="1"/>
  <c r="BS34" i="1"/>
  <c r="BK34" i="1"/>
  <c r="BC34" i="1"/>
  <c r="BT33" i="1"/>
  <c r="BL33" i="1"/>
  <c r="BD33" i="1"/>
  <c r="BU32" i="1"/>
  <c r="BM32" i="1"/>
  <c r="BE32" i="1"/>
  <c r="BV31" i="1"/>
  <c r="BN31" i="1"/>
  <c r="BF31" i="1"/>
  <c r="BW30" i="1"/>
  <c r="BO30" i="1"/>
  <c r="BG30" i="1"/>
  <c r="BX29" i="1"/>
  <c r="BP29" i="1"/>
  <c r="BH29" i="1"/>
  <c r="AZ29" i="1"/>
  <c r="BQ28" i="1"/>
  <c r="BI28" i="1"/>
  <c r="BA28" i="1"/>
  <c r="BR27" i="1"/>
  <c r="BJ27" i="1"/>
  <c r="BB27" i="1"/>
  <c r="BS26" i="1"/>
  <c r="BK26" i="1"/>
  <c r="BC26" i="1"/>
  <c r="BT25" i="1"/>
  <c r="BL25" i="1"/>
  <c r="BD25" i="1"/>
  <c r="BU24" i="1"/>
  <c r="BM24" i="1"/>
  <c r="BE24" i="1"/>
  <c r="BV23" i="1"/>
  <c r="BN23" i="1"/>
  <c r="BF23" i="1"/>
  <c r="BW22" i="1"/>
  <c r="BO22" i="1"/>
  <c r="BG22" i="1"/>
  <c r="BX21" i="1"/>
  <c r="BP21" i="1"/>
  <c r="BH21" i="1"/>
  <c r="AZ21" i="1"/>
  <c r="BQ20" i="1"/>
  <c r="BI20" i="1"/>
  <c r="BA20" i="1"/>
  <c r="BR19" i="1"/>
  <c r="BJ19" i="1"/>
  <c r="BB19" i="1"/>
  <c r="BS18" i="1"/>
  <c r="BK18" i="1"/>
  <c r="BC18" i="1"/>
  <c r="BT17" i="1"/>
  <c r="BL17" i="1"/>
  <c r="BD17" i="1"/>
  <c r="BU16" i="1"/>
  <c r="BM16" i="1"/>
  <c r="BE16" i="1"/>
  <c r="BV15" i="1"/>
  <c r="BN15" i="1"/>
  <c r="BF15" i="1"/>
  <c r="BW14" i="1"/>
  <c r="BO14" i="1"/>
  <c r="BG14" i="1"/>
  <c r="BX13" i="1"/>
  <c r="BP13" i="1"/>
  <c r="BH13" i="1"/>
  <c r="AZ13" i="1"/>
  <c r="BP12" i="1"/>
  <c r="BH12" i="1"/>
  <c r="AZ12" i="1"/>
  <c r="BQ11" i="1"/>
  <c r="BI11" i="1"/>
  <c r="BA11" i="1"/>
  <c r="BR10" i="1"/>
  <c r="BJ10" i="1"/>
  <c r="BB10" i="1"/>
  <c r="BS9" i="1"/>
  <c r="BK9" i="1"/>
  <c r="BC9" i="1"/>
  <c r="BT8" i="1"/>
  <c r="BL8" i="1"/>
  <c r="BD8" i="1"/>
  <c r="BU7" i="1"/>
  <c r="BM7" i="1"/>
  <c r="BE7" i="1"/>
  <c r="BV6" i="1"/>
  <c r="BN6" i="1"/>
  <c r="BF6" i="1"/>
  <c r="BW5" i="1"/>
  <c r="BO5" i="1"/>
  <c r="BG5" i="1"/>
  <c r="BX4" i="1"/>
  <c r="BP4" i="1"/>
  <c r="BH4" i="1"/>
  <c r="AZ4" i="1"/>
  <c r="BQ3" i="1"/>
  <c r="BI3" i="1"/>
  <c r="BA3" i="1"/>
  <c r="BR113" i="1"/>
  <c r="BJ113" i="1"/>
  <c r="BB113" i="1"/>
  <c r="BS146" i="1"/>
  <c r="BK146" i="1"/>
  <c r="BC146" i="1"/>
  <c r="BK251" i="1"/>
  <c r="BV248" i="1"/>
  <c r="BH246" i="1"/>
  <c r="BS243" i="1"/>
  <c r="BE241" i="1"/>
  <c r="BV236" i="1"/>
  <c r="BH234" i="1"/>
  <c r="BS231" i="1"/>
  <c r="BE229" i="1"/>
  <c r="BP226" i="1"/>
  <c r="BB224" i="1"/>
  <c r="BM221" i="1"/>
  <c r="BX218" i="1"/>
  <c r="BJ216" i="1"/>
  <c r="BU213" i="1"/>
  <c r="BG211" i="1"/>
  <c r="BR208" i="1"/>
  <c r="BD206" i="1"/>
  <c r="BJ131" i="1"/>
  <c r="BK130" i="1"/>
  <c r="BT129" i="1"/>
  <c r="BU128" i="1"/>
  <c r="BV127" i="1"/>
  <c r="BG126" i="1"/>
  <c r="BH125" i="1"/>
  <c r="BI124" i="1"/>
  <c r="BJ123" i="1"/>
  <c r="BC122" i="1"/>
  <c r="BV119" i="1"/>
  <c r="BW118" i="1"/>
  <c r="BX117" i="1"/>
  <c r="AZ117" i="1"/>
  <c r="BA116" i="1"/>
  <c r="BB115" i="1"/>
  <c r="BT112" i="1"/>
  <c r="BD112" i="1"/>
  <c r="BV110" i="1"/>
  <c r="BW109" i="1"/>
  <c r="BP108" i="1"/>
  <c r="BI107" i="1"/>
  <c r="BR106" i="1"/>
  <c r="BB106" i="1"/>
  <c r="BD104" i="1"/>
  <c r="BF102" i="1"/>
  <c r="BX100" i="1"/>
  <c r="AZ100" i="1"/>
  <c r="BA99" i="1"/>
  <c r="BB98" i="1"/>
  <c r="BL96" i="1"/>
  <c r="BM95" i="1"/>
  <c r="BN94" i="1"/>
  <c r="BO93" i="1"/>
  <c r="BQ91" i="1"/>
  <c r="BK89" i="1"/>
  <c r="BT88" i="1"/>
  <c r="BU87" i="1"/>
  <c r="BV86" i="1"/>
  <c r="BF86" i="1"/>
  <c r="BX84" i="1"/>
  <c r="BQ83" i="1"/>
  <c r="BR82" i="1"/>
  <c r="BK81" i="1"/>
  <c r="BL80" i="1"/>
  <c r="BM79" i="1"/>
  <c r="BF78" i="1"/>
  <c r="BO77" i="1"/>
  <c r="BP76" i="1"/>
  <c r="BI75" i="1"/>
  <c r="BR74" i="1"/>
  <c r="BB74" i="1"/>
  <c r="BK73" i="1"/>
  <c r="BC73" i="1"/>
  <c r="BD72" i="1"/>
  <c r="BM71" i="1"/>
  <c r="BE71" i="1"/>
  <c r="BF70" i="1"/>
  <c r="BW69" i="1"/>
  <c r="BP68" i="1"/>
  <c r="AZ68" i="1"/>
  <c r="BR66" i="1"/>
  <c r="BJ66" i="1"/>
  <c r="BC65" i="1"/>
  <c r="BM63" i="1"/>
  <c r="BN62" i="1"/>
  <c r="BG61" i="1"/>
  <c r="BH60" i="1"/>
  <c r="BA59" i="1"/>
  <c r="BS57" i="1"/>
  <c r="BL56" i="1"/>
  <c r="BM55" i="1"/>
  <c r="BF54" i="1"/>
  <c r="BX52" i="1"/>
  <c r="BQ51" i="1"/>
  <c r="BR50" i="1"/>
  <c r="BC49" i="1"/>
  <c r="BD48" i="1"/>
  <c r="BV45" i="1"/>
  <c r="BO44" i="1"/>
  <c r="BP43" i="1"/>
  <c r="BI42" i="1"/>
  <c r="BB40" i="1"/>
  <c r="BD38" i="1"/>
  <c r="BP237" i="1"/>
  <c r="AZ237" i="1"/>
  <c r="BR235" i="1"/>
  <c r="BJ235" i="1"/>
  <c r="BS234" i="1"/>
  <c r="BK234" i="1"/>
  <c r="BC234" i="1"/>
  <c r="BT233" i="1"/>
  <c r="BL233" i="1"/>
  <c r="BD233" i="1"/>
  <c r="BU232" i="1"/>
  <c r="BM232" i="1"/>
  <c r="BE232" i="1"/>
  <c r="BV231" i="1"/>
  <c r="BN231" i="1"/>
  <c r="BF231" i="1"/>
  <c r="BW230" i="1"/>
  <c r="BO230" i="1"/>
  <c r="BG230" i="1"/>
  <c r="BX229" i="1"/>
  <c r="BP229" i="1"/>
  <c r="BH229" i="1"/>
  <c r="AZ229" i="1"/>
  <c r="BQ228" i="1"/>
  <c r="BI228" i="1"/>
  <c r="BA228" i="1"/>
  <c r="BR227" i="1"/>
  <c r="BJ227" i="1"/>
  <c r="BB227" i="1"/>
  <c r="BS226" i="1"/>
  <c r="BK226" i="1"/>
  <c r="BC226" i="1"/>
  <c r="BT225" i="1"/>
  <c r="BL225" i="1"/>
  <c r="BD225" i="1"/>
  <c r="BU224" i="1"/>
  <c r="BM224" i="1"/>
  <c r="BE224" i="1"/>
  <c r="BV223" i="1"/>
  <c r="BN223" i="1"/>
  <c r="BF223" i="1"/>
  <c r="BW222" i="1"/>
  <c r="BO222" i="1"/>
  <c r="BG222" i="1"/>
  <c r="BX221" i="1"/>
  <c r="BP221" i="1"/>
  <c r="BH221" i="1"/>
  <c r="AZ221" i="1"/>
  <c r="BQ220" i="1"/>
  <c r="BI220" i="1"/>
  <c r="BA220" i="1"/>
  <c r="BR219" i="1"/>
  <c r="BJ219" i="1"/>
  <c r="BB219" i="1"/>
  <c r="BS218" i="1"/>
  <c r="BK218" i="1"/>
  <c r="BC218" i="1"/>
  <c r="BT217" i="1"/>
  <c r="BL217" i="1"/>
  <c r="BD217" i="1"/>
  <c r="BU216" i="1"/>
  <c r="BM216" i="1"/>
  <c r="BE216" i="1"/>
  <c r="BV215" i="1"/>
  <c r="BN215" i="1"/>
  <c r="BF215" i="1"/>
  <c r="BW214" i="1"/>
  <c r="BO214" i="1"/>
  <c r="BG214" i="1"/>
  <c r="BX213" i="1"/>
  <c r="BP213" i="1"/>
  <c r="BH213" i="1"/>
  <c r="AZ213" i="1"/>
  <c r="BQ212" i="1"/>
  <c r="BI212" i="1"/>
  <c r="BA212" i="1"/>
  <c r="BR211" i="1"/>
  <c r="BJ211" i="1"/>
  <c r="BB211" i="1"/>
  <c r="BS210" i="1"/>
  <c r="BK210" i="1"/>
  <c r="BC210" i="1"/>
  <c r="BT209" i="1"/>
  <c r="BL209" i="1"/>
  <c r="BD209" i="1"/>
  <c r="BU208" i="1"/>
  <c r="BM208" i="1"/>
  <c r="BE208" i="1"/>
  <c r="BV207" i="1"/>
  <c r="BN207" i="1"/>
  <c r="BF207" i="1"/>
  <c r="BW206" i="1"/>
  <c r="BO206" i="1"/>
  <c r="BG206" i="1"/>
  <c r="BX205" i="1"/>
  <c r="BP205" i="1"/>
  <c r="BH205" i="1"/>
  <c r="AZ205" i="1"/>
  <c r="BQ204" i="1"/>
  <c r="BI204" i="1"/>
  <c r="BA204" i="1"/>
  <c r="BR203" i="1"/>
  <c r="BJ203" i="1"/>
  <c r="BB203" i="1"/>
  <c r="BS202" i="1"/>
  <c r="BK202" i="1"/>
  <c r="BC202" i="1"/>
  <c r="BT201" i="1"/>
  <c r="BL201" i="1"/>
  <c r="BD201" i="1"/>
  <c r="BU200" i="1"/>
  <c r="BM200" i="1"/>
  <c r="BE200" i="1"/>
  <c r="BV199" i="1"/>
  <c r="BN199" i="1"/>
  <c r="BF199" i="1"/>
  <c r="BW198" i="1"/>
  <c r="BO198" i="1"/>
  <c r="BG198" i="1"/>
  <c r="BX197" i="1"/>
  <c r="BP197" i="1"/>
  <c r="BH197" i="1"/>
  <c r="AZ197" i="1"/>
  <c r="BQ196" i="1"/>
  <c r="BI196" i="1"/>
  <c r="BA196" i="1"/>
  <c r="BR195" i="1"/>
  <c r="BJ195" i="1"/>
  <c r="BB195" i="1"/>
  <c r="BS194" i="1"/>
  <c r="BK194" i="1"/>
  <c r="BC194" i="1"/>
  <c r="BT193" i="1"/>
  <c r="BL193" i="1"/>
  <c r="BD193" i="1"/>
  <c r="BU192" i="1"/>
  <c r="BM192" i="1"/>
  <c r="BE192" i="1"/>
  <c r="BV191" i="1"/>
  <c r="BN191" i="1"/>
  <c r="BF191" i="1"/>
  <c r="BW190" i="1"/>
  <c r="BO190" i="1"/>
  <c r="BG190" i="1"/>
  <c r="BX189" i="1"/>
  <c r="BP189" i="1"/>
  <c r="BH189" i="1"/>
  <c r="AZ189" i="1"/>
  <c r="BQ188" i="1"/>
  <c r="BI188" i="1"/>
  <c r="BA188" i="1"/>
  <c r="BR187" i="1"/>
  <c r="BJ187" i="1"/>
  <c r="BB187" i="1"/>
  <c r="BS186" i="1"/>
  <c r="BK186" i="1"/>
  <c r="BC186" i="1"/>
  <c r="BT185" i="1"/>
  <c r="BL185" i="1"/>
  <c r="BD185" i="1"/>
  <c r="BU184" i="1"/>
  <c r="BM184" i="1"/>
  <c r="BE184" i="1"/>
  <c r="BV183" i="1"/>
  <c r="BN183" i="1"/>
  <c r="BF183" i="1"/>
  <c r="BW182" i="1"/>
  <c r="BO182" i="1"/>
  <c r="BG182" i="1"/>
  <c r="BX181" i="1"/>
  <c r="BP181" i="1"/>
  <c r="BH181" i="1"/>
  <c r="AZ181" i="1"/>
  <c r="BQ180" i="1"/>
  <c r="BI180" i="1"/>
  <c r="BA180" i="1"/>
  <c r="BR179" i="1"/>
  <c r="BJ179" i="1"/>
  <c r="BB179" i="1"/>
  <c r="BS178" i="1"/>
  <c r="BK178" i="1"/>
  <c r="BC178" i="1"/>
  <c r="BT177" i="1"/>
  <c r="BL177" i="1"/>
  <c r="BD177" i="1"/>
  <c r="BU176" i="1"/>
  <c r="BM176" i="1"/>
  <c r="BE176" i="1"/>
  <c r="BV175" i="1"/>
  <c r="BN175" i="1"/>
  <c r="BF175" i="1"/>
  <c r="BO174" i="1"/>
  <c r="BG174" i="1"/>
  <c r="BX173" i="1"/>
  <c r="BP173" i="1"/>
  <c r="BH173" i="1"/>
  <c r="AZ173" i="1"/>
  <c r="BQ172" i="1"/>
  <c r="BI172" i="1"/>
  <c r="BA172" i="1"/>
  <c r="BR171" i="1"/>
  <c r="BJ171" i="1"/>
  <c r="BB171" i="1"/>
  <c r="BS170" i="1"/>
  <c r="BK170" i="1"/>
  <c r="BC170" i="1"/>
  <c r="BT169" i="1"/>
  <c r="BL169" i="1"/>
  <c r="BD169" i="1"/>
  <c r="BU168" i="1"/>
  <c r="BM168" i="1"/>
  <c r="BE168" i="1"/>
  <c r="BV167" i="1"/>
  <c r="BN167" i="1"/>
  <c r="BF167" i="1"/>
  <c r="BW166" i="1"/>
  <c r="BO166" i="1"/>
  <c r="BG166" i="1"/>
  <c r="BX165" i="1"/>
  <c r="BP165" i="1"/>
  <c r="BH165" i="1"/>
  <c r="AZ165" i="1"/>
  <c r="BQ164" i="1"/>
  <c r="BI164" i="1"/>
  <c r="BA164" i="1"/>
  <c r="BR163" i="1"/>
  <c r="BJ163" i="1"/>
  <c r="BB163" i="1"/>
  <c r="BS162" i="1"/>
  <c r="BK162" i="1"/>
  <c r="BC162" i="1"/>
  <c r="BT161" i="1"/>
  <c r="BL161" i="1"/>
  <c r="BD161" i="1"/>
  <c r="BU160" i="1"/>
  <c r="BM160" i="1"/>
  <c r="BE160" i="1"/>
  <c r="BV159" i="1"/>
  <c r="BN159" i="1"/>
  <c r="BF159" i="1"/>
  <c r="BW158" i="1"/>
  <c r="BO158" i="1"/>
  <c r="BG158" i="1"/>
  <c r="BX157" i="1"/>
  <c r="BP157" i="1"/>
  <c r="BH157" i="1"/>
  <c r="AZ157" i="1"/>
  <c r="BQ156" i="1"/>
  <c r="BI156" i="1"/>
  <c r="BA156" i="1"/>
  <c r="BR155" i="1"/>
  <c r="BJ155" i="1"/>
  <c r="BB155" i="1"/>
  <c r="BS154" i="1"/>
  <c r="BK154" i="1"/>
  <c r="BC154" i="1"/>
  <c r="BT153" i="1"/>
  <c r="BL153" i="1"/>
  <c r="BD153" i="1"/>
  <c r="BU152" i="1"/>
  <c r="BM152" i="1"/>
  <c r="BE152" i="1"/>
  <c r="BV151" i="1"/>
  <c r="BN151" i="1"/>
  <c r="BF151" i="1"/>
  <c r="BW150" i="1"/>
  <c r="BO150" i="1"/>
  <c r="BG150" i="1"/>
  <c r="BX149" i="1"/>
  <c r="BP149" i="1"/>
  <c r="BH149" i="1"/>
  <c r="AZ149" i="1"/>
  <c r="BQ148" i="1"/>
  <c r="BI148" i="1"/>
  <c r="BA148" i="1"/>
  <c r="BR147" i="1"/>
  <c r="BJ147" i="1"/>
  <c r="BB147" i="1"/>
  <c r="BS145" i="1"/>
  <c r="BK145" i="1"/>
  <c r="BC145" i="1"/>
  <c r="BT144" i="1"/>
  <c r="BL144" i="1"/>
  <c r="BD144" i="1"/>
  <c r="BU143" i="1"/>
  <c r="BM143" i="1"/>
  <c r="BE143" i="1"/>
  <c r="BV142" i="1"/>
  <c r="BN142" i="1"/>
  <c r="BF142" i="1"/>
  <c r="BW141" i="1"/>
  <c r="BO141" i="1"/>
  <c r="BG141" i="1"/>
  <c r="BX140" i="1"/>
  <c r="BP140" i="1"/>
  <c r="BH140" i="1"/>
  <c r="AZ140" i="1"/>
  <c r="BQ139" i="1"/>
  <c r="BI139" i="1"/>
  <c r="BA139" i="1"/>
  <c r="BR138" i="1"/>
  <c r="BJ138" i="1"/>
  <c r="BB138" i="1"/>
  <c r="BS137" i="1"/>
  <c r="BK137" i="1"/>
  <c r="BC137" i="1"/>
  <c r="BT136" i="1"/>
  <c r="BL136" i="1"/>
  <c r="BD136" i="1"/>
  <c r="BU135" i="1"/>
  <c r="BM135" i="1"/>
  <c r="BE135" i="1"/>
  <c r="BV134" i="1"/>
  <c r="BN134" i="1"/>
  <c r="BF134" i="1"/>
  <c r="BW133" i="1"/>
  <c r="BO133" i="1"/>
  <c r="BG133" i="1"/>
  <c r="BX132" i="1"/>
  <c r="BP132" i="1"/>
  <c r="BH132" i="1"/>
  <c r="AZ132" i="1"/>
  <c r="BQ131" i="1"/>
  <c r="BI131" i="1"/>
  <c r="BA131" i="1"/>
  <c r="BR130" i="1"/>
  <c r="BJ130" i="1"/>
  <c r="BB130" i="1"/>
  <c r="BS129" i="1"/>
  <c r="BK129" i="1"/>
  <c r="BC129" i="1"/>
  <c r="BT128" i="1"/>
  <c r="BL128" i="1"/>
  <c r="BD128" i="1"/>
  <c r="BU127" i="1"/>
  <c r="BM127" i="1"/>
  <c r="BE127" i="1"/>
  <c r="BV126" i="1"/>
  <c r="BN126" i="1"/>
  <c r="BF126" i="1"/>
  <c r="BW125" i="1"/>
  <c r="BO125" i="1"/>
  <c r="BG125" i="1"/>
  <c r="BX124" i="1"/>
  <c r="BP124" i="1"/>
  <c r="BH124" i="1"/>
  <c r="AZ124" i="1"/>
  <c r="BQ123" i="1"/>
  <c r="BI123" i="1"/>
  <c r="BA123" i="1"/>
  <c r="BR122" i="1"/>
  <c r="BJ122" i="1"/>
  <c r="BB122" i="1"/>
  <c r="BS121" i="1"/>
  <c r="BK121" i="1"/>
  <c r="BC121" i="1"/>
  <c r="BT120" i="1"/>
  <c r="BL120" i="1"/>
  <c r="BD120" i="1"/>
  <c r="BU119" i="1"/>
  <c r="BM119" i="1"/>
  <c r="BE119" i="1"/>
  <c r="BV118" i="1"/>
  <c r="BN118" i="1"/>
  <c r="BF118" i="1"/>
  <c r="BW117" i="1"/>
  <c r="BO117" i="1"/>
  <c r="BG117" i="1"/>
  <c r="BX116" i="1"/>
  <c r="BP116" i="1"/>
  <c r="BH116" i="1"/>
  <c r="AZ116" i="1"/>
  <c r="BQ115" i="1"/>
  <c r="BI115" i="1"/>
  <c r="BA115" i="1"/>
  <c r="BR114" i="1"/>
  <c r="BJ114" i="1"/>
  <c r="BB114" i="1"/>
  <c r="BS112" i="1"/>
  <c r="BK112" i="1"/>
  <c r="BC112" i="1"/>
  <c r="BT111" i="1"/>
  <c r="BL111" i="1"/>
  <c r="BD111" i="1"/>
  <c r="BU110" i="1"/>
  <c r="BM110" i="1"/>
  <c r="BE110" i="1"/>
  <c r="BV109" i="1"/>
  <c r="BN109" i="1"/>
  <c r="BF109" i="1"/>
  <c r="BW108" i="1"/>
  <c r="BO108" i="1"/>
  <c r="BG108" i="1"/>
  <c r="BX107" i="1"/>
  <c r="BP107" i="1"/>
  <c r="BH107" i="1"/>
  <c r="AZ107" i="1"/>
  <c r="BQ106" i="1"/>
  <c r="BI106" i="1"/>
  <c r="BA106" i="1"/>
  <c r="BR105" i="1"/>
  <c r="BJ105" i="1"/>
  <c r="BB105" i="1"/>
  <c r="BS104" i="1"/>
  <c r="BK104" i="1"/>
  <c r="BC104" i="1"/>
  <c r="BT103" i="1"/>
  <c r="BL103" i="1"/>
  <c r="BD103" i="1"/>
  <c r="BU102" i="1"/>
  <c r="BM102" i="1"/>
  <c r="BE102" i="1"/>
  <c r="BV101" i="1"/>
  <c r="BN101" i="1"/>
  <c r="BF101" i="1"/>
  <c r="BW100" i="1"/>
  <c r="BO100" i="1"/>
  <c r="BG100" i="1"/>
  <c r="BX99" i="1"/>
  <c r="BP99" i="1"/>
  <c r="BH99" i="1"/>
  <c r="AZ99" i="1"/>
  <c r="BQ98" i="1"/>
  <c r="BI98" i="1"/>
  <c r="BA98" i="1"/>
  <c r="BR97" i="1"/>
  <c r="BJ97" i="1"/>
  <c r="BB97" i="1"/>
  <c r="BS96" i="1"/>
  <c r="BK96" i="1"/>
  <c r="BC96" i="1"/>
  <c r="BT95" i="1"/>
  <c r="BL95" i="1"/>
  <c r="BD95" i="1"/>
  <c r="BU94" i="1"/>
  <c r="BM94" i="1"/>
  <c r="BE94" i="1"/>
  <c r="BV93" i="1"/>
  <c r="BN93" i="1"/>
  <c r="BF93" i="1"/>
  <c r="BW92" i="1"/>
  <c r="BO92" i="1"/>
  <c r="BG92" i="1"/>
  <c r="BX91" i="1"/>
  <c r="BP91" i="1"/>
  <c r="BH91" i="1"/>
  <c r="AZ91" i="1"/>
  <c r="BQ90" i="1"/>
  <c r="BI90" i="1"/>
  <c r="BA90" i="1"/>
  <c r="BR89" i="1"/>
  <c r="BJ89" i="1"/>
  <c r="BB89" i="1"/>
  <c r="BS88" i="1"/>
  <c r="BK88" i="1"/>
  <c r="BC88" i="1"/>
  <c r="BT87" i="1"/>
  <c r="BL87" i="1"/>
  <c r="BD87" i="1"/>
  <c r="BU86" i="1"/>
  <c r="BM86" i="1"/>
  <c r="BE86" i="1"/>
  <c r="BV85" i="1"/>
  <c r="BN85" i="1"/>
  <c r="BF85" i="1"/>
  <c r="BW84" i="1"/>
  <c r="BO84" i="1"/>
  <c r="BG84" i="1"/>
  <c r="BX83" i="1"/>
  <c r="BP83" i="1"/>
  <c r="BH83" i="1"/>
  <c r="AZ83" i="1"/>
  <c r="BQ82" i="1"/>
  <c r="BI82" i="1"/>
  <c r="BA82" i="1"/>
  <c r="BR81" i="1"/>
  <c r="BJ81" i="1"/>
  <c r="BB81" i="1"/>
  <c r="BS80" i="1"/>
  <c r="BK80" i="1"/>
  <c r="BC80" i="1"/>
  <c r="BT79" i="1"/>
  <c r="BL79" i="1"/>
  <c r="BD79" i="1"/>
  <c r="BU78" i="1"/>
  <c r="BM78" i="1"/>
  <c r="BE78" i="1"/>
  <c r="BV77" i="1"/>
  <c r="BN77" i="1"/>
  <c r="BF77" i="1"/>
  <c r="BW76" i="1"/>
  <c r="BO76" i="1"/>
  <c r="BG76" i="1"/>
  <c r="BX75" i="1"/>
  <c r="BP75" i="1"/>
  <c r="BH75" i="1"/>
  <c r="AZ75" i="1"/>
  <c r="BQ74" i="1"/>
  <c r="BI74" i="1"/>
  <c r="BA74" i="1"/>
  <c r="BR73" i="1"/>
  <c r="BJ73" i="1"/>
  <c r="BB73" i="1"/>
  <c r="BS72" i="1"/>
  <c r="BK72" i="1"/>
  <c r="BC72" i="1"/>
  <c r="BT71" i="1"/>
  <c r="BL71" i="1"/>
  <c r="BD71" i="1"/>
  <c r="BU70" i="1"/>
  <c r="BM70" i="1"/>
  <c r="BE70" i="1"/>
  <c r="BV69" i="1"/>
  <c r="BN69" i="1"/>
  <c r="BF69" i="1"/>
  <c r="BW68" i="1"/>
  <c r="BO68" i="1"/>
  <c r="BG68" i="1"/>
  <c r="BX67" i="1"/>
  <c r="BP67" i="1"/>
  <c r="BH67" i="1"/>
  <c r="AZ67" i="1"/>
  <c r="BQ66" i="1"/>
  <c r="BI66" i="1"/>
  <c r="BA66" i="1"/>
  <c r="BR65" i="1"/>
  <c r="BJ65" i="1"/>
  <c r="BB65" i="1"/>
  <c r="BS64" i="1"/>
  <c r="BK64" i="1"/>
  <c r="BC64" i="1"/>
  <c r="BT63" i="1"/>
  <c r="BL63" i="1"/>
  <c r="BD63" i="1"/>
  <c r="BU62" i="1"/>
  <c r="BM62" i="1"/>
  <c r="BE62" i="1"/>
  <c r="BV61" i="1"/>
  <c r="BN61" i="1"/>
  <c r="BF61" i="1"/>
  <c r="BW60" i="1"/>
  <c r="BO60" i="1"/>
  <c r="BG60" i="1"/>
  <c r="BX59" i="1"/>
  <c r="BP59" i="1"/>
  <c r="BH59" i="1"/>
  <c r="AZ59" i="1"/>
  <c r="BQ58" i="1"/>
  <c r="BI58" i="1"/>
  <c r="BA58" i="1"/>
  <c r="BR57" i="1"/>
  <c r="BJ57" i="1"/>
  <c r="BB57" i="1"/>
  <c r="BS56" i="1"/>
  <c r="BK56" i="1"/>
  <c r="BC56" i="1"/>
  <c r="BT55" i="1"/>
  <c r="BL55" i="1"/>
  <c r="BD55" i="1"/>
  <c r="BU54" i="1"/>
  <c r="BM54" i="1"/>
  <c r="BE54" i="1"/>
  <c r="BV53" i="1"/>
  <c r="BN53" i="1"/>
  <c r="BF53" i="1"/>
  <c r="BW52" i="1"/>
  <c r="BO52" i="1"/>
  <c r="BG52" i="1"/>
  <c r="BX51" i="1"/>
  <c r="BP51" i="1"/>
  <c r="BH51" i="1"/>
  <c r="AZ51" i="1"/>
  <c r="BQ50" i="1"/>
  <c r="BI50" i="1"/>
  <c r="BA50" i="1"/>
  <c r="BR49" i="1"/>
  <c r="BJ49" i="1"/>
  <c r="BB49" i="1"/>
  <c r="BS48" i="1"/>
  <c r="BK48" i="1"/>
  <c r="BC48" i="1"/>
  <c r="BT46" i="1"/>
  <c r="BL46" i="1"/>
  <c r="BD46" i="1"/>
  <c r="BU45" i="1"/>
  <c r="BM45" i="1"/>
  <c r="BE45" i="1"/>
  <c r="BV44" i="1"/>
  <c r="BN44" i="1"/>
  <c r="BF44" i="1"/>
  <c r="BW43" i="1"/>
  <c r="BO43" i="1"/>
  <c r="BG43" i="1"/>
  <c r="BX42" i="1"/>
  <c r="BP42" i="1"/>
  <c r="BH42" i="1"/>
  <c r="AZ42" i="1"/>
  <c r="BQ40" i="1"/>
  <c r="BI40" i="1"/>
  <c r="BA40" i="1"/>
  <c r="BR39" i="1"/>
  <c r="BJ39" i="1"/>
  <c r="BB39" i="1"/>
  <c r="BS38" i="1"/>
  <c r="BK38" i="1"/>
  <c r="BC38" i="1"/>
  <c r="BT37" i="1"/>
  <c r="BL37" i="1"/>
  <c r="BD37" i="1"/>
  <c r="BU36" i="1"/>
  <c r="BM36" i="1"/>
  <c r="BE36" i="1"/>
  <c r="BV35" i="1"/>
  <c r="BN35" i="1"/>
  <c r="BF35" i="1"/>
  <c r="BW34" i="1"/>
  <c r="BO34" i="1"/>
  <c r="BG34" i="1"/>
  <c r="BX33" i="1"/>
  <c r="BP33" i="1"/>
  <c r="BH33" i="1"/>
  <c r="AZ33" i="1"/>
  <c r="BQ32" i="1"/>
  <c r="BI32" i="1"/>
  <c r="BA32" i="1"/>
  <c r="BR31" i="1"/>
  <c r="BJ31" i="1"/>
  <c r="BB31" i="1"/>
  <c r="BS30" i="1"/>
  <c r="BK30" i="1"/>
  <c r="BC30" i="1"/>
  <c r="BT29" i="1"/>
  <c r="BL29" i="1"/>
  <c r="BD29" i="1"/>
  <c r="BU28" i="1"/>
  <c r="BM28" i="1"/>
  <c r="BE28" i="1"/>
  <c r="BV27" i="1"/>
  <c r="BN27" i="1"/>
  <c r="BF27" i="1"/>
  <c r="BW26" i="1"/>
  <c r="BO26" i="1"/>
  <c r="BG26" i="1"/>
  <c r="BX25" i="1"/>
  <c r="BP25" i="1"/>
  <c r="BH25" i="1"/>
  <c r="AZ25" i="1"/>
  <c r="BQ24" i="1"/>
  <c r="BI24" i="1"/>
  <c r="BA24" i="1"/>
  <c r="BR23" i="1"/>
  <c r="BJ23" i="1"/>
  <c r="BB23" i="1"/>
  <c r="BS22" i="1"/>
  <c r="BK22" i="1"/>
  <c r="BC22" i="1"/>
  <c r="BT21" i="1"/>
  <c r="BL21" i="1"/>
  <c r="BD21" i="1"/>
  <c r="BU20" i="1"/>
  <c r="BM20" i="1"/>
  <c r="BE20" i="1"/>
  <c r="BV19" i="1"/>
  <c r="BN19" i="1"/>
  <c r="BF19" i="1"/>
  <c r="BW18" i="1"/>
  <c r="BO18" i="1"/>
  <c r="BG18" i="1"/>
  <c r="BX17" i="1"/>
  <c r="BP17" i="1"/>
  <c r="BH17" i="1"/>
  <c r="AZ17" i="1"/>
  <c r="BQ16" i="1"/>
  <c r="BI16" i="1"/>
  <c r="BA16" i="1"/>
  <c r="BR15" i="1"/>
  <c r="BJ15" i="1"/>
  <c r="BB15" i="1"/>
  <c r="BS14" i="1"/>
  <c r="BK14" i="1"/>
  <c r="BC14" i="1"/>
  <c r="BT13" i="1"/>
  <c r="BL13" i="1"/>
  <c r="BD13" i="1"/>
  <c r="BL12" i="1"/>
  <c r="BD12" i="1"/>
  <c r="BU11" i="1"/>
  <c r="BM11" i="1"/>
  <c r="BE11" i="1"/>
  <c r="BV10" i="1"/>
  <c r="BN10" i="1"/>
  <c r="BF10" i="1"/>
  <c r="BW9" i="1"/>
  <c r="BO9" i="1"/>
  <c r="BG9" i="1"/>
  <c r="BX8" i="1"/>
  <c r="BP8" i="1"/>
  <c r="BH8" i="1"/>
  <c r="AZ8" i="1"/>
  <c r="BQ7" i="1"/>
  <c r="BI7" i="1"/>
  <c r="BA7" i="1"/>
  <c r="BR6" i="1"/>
  <c r="BJ6" i="1"/>
  <c r="BB6" i="1"/>
  <c r="BS5" i="1"/>
  <c r="BK5" i="1"/>
  <c r="BC5" i="1"/>
  <c r="BT4" i="1"/>
  <c r="BL4" i="1"/>
  <c r="BD4" i="1"/>
  <c r="BU3" i="1"/>
  <c r="BM3" i="1"/>
  <c r="BE3" i="1"/>
  <c r="BV113" i="1"/>
  <c r="BN113" i="1"/>
  <c r="BF113" i="1"/>
  <c r="BW146" i="1"/>
  <c r="BO146" i="1"/>
  <c r="BG146" i="1"/>
  <c r="BR252" i="1"/>
  <c r="BD250" i="1"/>
  <c r="BO247" i="1"/>
  <c r="BA245" i="1"/>
  <c r="BL242" i="1"/>
  <c r="BW239" i="1"/>
  <c r="BD238" i="1"/>
  <c r="BO235" i="1"/>
  <c r="BA233" i="1"/>
  <c r="BL230" i="1"/>
  <c r="BW227" i="1"/>
  <c r="BI225" i="1"/>
  <c r="BT222" i="1"/>
  <c r="BF220" i="1"/>
  <c r="BQ217" i="1"/>
  <c r="BC215" i="1"/>
  <c r="BN212" i="1"/>
  <c r="AZ210" i="1"/>
  <c r="BK207" i="1"/>
  <c r="BV204" i="1"/>
  <c r="BB131" i="1"/>
  <c r="BS130" i="1"/>
  <c r="BM128" i="1"/>
  <c r="BW126" i="1"/>
  <c r="BX125" i="1"/>
  <c r="AZ125" i="1"/>
  <c r="BR123" i="1"/>
  <c r="BS122" i="1"/>
  <c r="BL121" i="1"/>
  <c r="BM120" i="1"/>
  <c r="BN119" i="1"/>
  <c r="BO118" i="1"/>
  <c r="BP117" i="1"/>
  <c r="BI116" i="1"/>
  <c r="BS114" i="1"/>
  <c r="BU111" i="1"/>
  <c r="BN110" i="1"/>
  <c r="BX108" i="1"/>
  <c r="BQ107" i="1"/>
  <c r="BS105" i="1"/>
  <c r="BT104" i="1"/>
  <c r="BM103" i="1"/>
  <c r="BV102" i="1"/>
  <c r="BG101" i="1"/>
  <c r="BP100" i="1"/>
  <c r="BI99" i="1"/>
  <c r="BJ98" i="1"/>
  <c r="BC97" i="1"/>
  <c r="BD96" i="1"/>
  <c r="BV94" i="1"/>
  <c r="BG93" i="1"/>
  <c r="BP92" i="1"/>
  <c r="BH92" i="1"/>
  <c r="BI91" i="1"/>
  <c r="BJ90" i="1"/>
  <c r="BS89" i="1"/>
  <c r="BE87" i="1"/>
  <c r="BO85" i="1"/>
  <c r="BP84" i="1"/>
  <c r="BI83" i="1"/>
  <c r="BS81" i="1"/>
  <c r="BE79" i="1"/>
  <c r="BV70" i="1"/>
  <c r="BO69" i="1"/>
  <c r="BQ67" i="1"/>
  <c r="BB66" i="1"/>
  <c r="BT64" i="1"/>
  <c r="BU63" i="1"/>
  <c r="BE63" i="1"/>
  <c r="BF62" i="1"/>
  <c r="BX60" i="1"/>
  <c r="BQ59" i="1"/>
  <c r="BB58" i="1"/>
  <c r="BT56" i="1"/>
  <c r="BE55" i="1"/>
  <c r="BW53" i="1"/>
  <c r="BP52" i="1"/>
  <c r="BI51" i="1"/>
  <c r="BS49" i="1"/>
  <c r="BL48" i="1"/>
  <c r="BE46" i="1"/>
  <c r="BW44" i="1"/>
  <c r="BH43" i="1"/>
  <c r="BR40" i="1"/>
  <c r="BK39" i="1"/>
  <c r="BE37" i="1"/>
  <c r="BH237" i="1"/>
  <c r="BQ236" i="1"/>
  <c r="BI236" i="1"/>
  <c r="BA236" i="1"/>
  <c r="BB235" i="1"/>
  <c r="BQ2" i="1"/>
  <c r="BI2" i="1"/>
  <c r="BI252" i="1"/>
  <c r="BR251" i="1"/>
  <c r="BJ251" i="1"/>
  <c r="BK250" i="1"/>
  <c r="BC250" i="1"/>
  <c r="BM248" i="1"/>
  <c r="BV247" i="1"/>
  <c r="BW246" i="1"/>
  <c r="BO246" i="1"/>
  <c r="BH245" i="1"/>
  <c r="BI244" i="1"/>
  <c r="BR243" i="1"/>
  <c r="BS242" i="1"/>
  <c r="BK242" i="1"/>
  <c r="BT241" i="1"/>
  <c r="BO237" i="1"/>
  <c r="BG237" i="1"/>
  <c r="BP236" i="1"/>
  <c r="AZ236" i="1"/>
  <c r="BA235" i="1"/>
  <c r="BB234" i="1"/>
  <c r="BK233" i="1"/>
  <c r="BL232" i="1"/>
  <c r="BU231" i="1"/>
  <c r="BE231" i="1"/>
  <c r="BN230" i="1"/>
  <c r="BW229" i="1"/>
  <c r="BX228" i="1"/>
  <c r="BH228" i="1"/>
  <c r="BI227" i="1"/>
  <c r="BF222" i="1"/>
  <c r="BO221" i="1"/>
  <c r="BX220" i="1"/>
  <c r="BH220" i="1"/>
  <c r="BQ219" i="1"/>
  <c r="BA219" i="1"/>
  <c r="BJ218" i="1"/>
  <c r="BS217" i="1"/>
  <c r="BK217" i="1"/>
  <c r="BC217" i="1"/>
  <c r="BT216" i="1"/>
  <c r="BL216" i="1"/>
  <c r="BD216" i="1"/>
  <c r="BM215" i="1"/>
  <c r="BE215" i="1"/>
  <c r="BV214" i="1"/>
  <c r="BN214" i="1"/>
  <c r="BF214" i="1"/>
  <c r="BW213" i="1"/>
  <c r="BO213" i="1"/>
  <c r="BG213" i="1"/>
  <c r="BX212" i="1"/>
  <c r="BP212" i="1"/>
  <c r="BH212" i="1"/>
  <c r="AZ212" i="1"/>
  <c r="BQ211" i="1"/>
  <c r="BI211" i="1"/>
  <c r="BA211" i="1"/>
  <c r="BR210" i="1"/>
  <c r="BJ210" i="1"/>
  <c r="BB210" i="1"/>
  <c r="BS209" i="1"/>
  <c r="BK209" i="1"/>
  <c r="BC209" i="1"/>
  <c r="BT208" i="1"/>
  <c r="BL208" i="1"/>
  <c r="BD208" i="1"/>
  <c r="BU207" i="1"/>
  <c r="BM207" i="1"/>
  <c r="BE207" i="1"/>
  <c r="BV206" i="1"/>
  <c r="BN206" i="1"/>
  <c r="BF206" i="1"/>
  <c r="BW205" i="1"/>
  <c r="BO205" i="1"/>
  <c r="BG205" i="1"/>
  <c r="BX204" i="1"/>
  <c r="BP204" i="1"/>
  <c r="BH204" i="1"/>
  <c r="AZ204" i="1"/>
  <c r="BQ203" i="1"/>
  <c r="BI203" i="1"/>
  <c r="BA203" i="1"/>
  <c r="BR202" i="1"/>
  <c r="BJ202" i="1"/>
  <c r="BB202" i="1"/>
  <c r="BS201" i="1"/>
  <c r="BK201" i="1"/>
  <c r="BC201" i="1"/>
  <c r="BT200" i="1"/>
  <c r="BL200" i="1"/>
  <c r="BD200" i="1"/>
  <c r="BU199" i="1"/>
  <c r="BM199" i="1"/>
  <c r="BE199" i="1"/>
  <c r="BV198" i="1"/>
  <c r="BN198" i="1"/>
  <c r="BF198" i="1"/>
  <c r="BW197" i="1"/>
  <c r="BO197" i="1"/>
  <c r="BG197" i="1"/>
  <c r="BX196" i="1"/>
  <c r="BP196" i="1"/>
  <c r="BH196" i="1"/>
  <c r="AZ196" i="1"/>
  <c r="BQ195" i="1"/>
  <c r="BI195" i="1"/>
  <c r="BA195" i="1"/>
  <c r="BR194" i="1"/>
  <c r="BJ194" i="1"/>
  <c r="BB194" i="1"/>
  <c r="BS193" i="1"/>
  <c r="BK193" i="1"/>
  <c r="BC193" i="1"/>
  <c r="BT192" i="1"/>
  <c r="BL192" i="1"/>
  <c r="BD192" i="1"/>
  <c r="BU191" i="1"/>
  <c r="BM191" i="1"/>
  <c r="BE191" i="1"/>
  <c r="BV190" i="1"/>
  <c r="BN190" i="1"/>
  <c r="BF190" i="1"/>
  <c r="BW189" i="1"/>
  <c r="BO189" i="1"/>
  <c r="BG189" i="1"/>
  <c r="BX188" i="1"/>
  <c r="BP188" i="1"/>
  <c r="BH188" i="1"/>
  <c r="AZ188" i="1"/>
  <c r="BQ187" i="1"/>
  <c r="BI187" i="1"/>
  <c r="BA187" i="1"/>
  <c r="BR186" i="1"/>
  <c r="BJ186" i="1"/>
  <c r="BB186" i="1"/>
  <c r="BS185" i="1"/>
  <c r="BK185" i="1"/>
  <c r="BC185" i="1"/>
  <c r="BT184" i="1"/>
  <c r="BL184" i="1"/>
  <c r="BD184" i="1"/>
  <c r="BU183" i="1"/>
  <c r="BM183" i="1"/>
  <c r="BE183" i="1"/>
  <c r="BV182" i="1"/>
  <c r="BN182" i="1"/>
  <c r="BF182" i="1"/>
  <c r="BW181" i="1"/>
  <c r="BO181" i="1"/>
  <c r="BG181" i="1"/>
  <c r="BX180" i="1"/>
  <c r="BP180" i="1"/>
  <c r="BH180" i="1"/>
  <c r="AZ180" i="1"/>
  <c r="BQ179" i="1"/>
  <c r="BI179" i="1"/>
  <c r="BA179" i="1"/>
  <c r="BR178" i="1"/>
  <c r="BJ178" i="1"/>
  <c r="BB178" i="1"/>
  <c r="BS177" i="1"/>
  <c r="BK177" i="1"/>
  <c r="BC177" i="1"/>
  <c r="BT176" i="1"/>
  <c r="BL176" i="1"/>
  <c r="BD176" i="1"/>
  <c r="BU175" i="1"/>
  <c r="BM175" i="1"/>
  <c r="BE175" i="1"/>
  <c r="BV174" i="1"/>
  <c r="BN174" i="1"/>
  <c r="BF174" i="1"/>
  <c r="BO173" i="1"/>
  <c r="BG173" i="1"/>
  <c r="BX172" i="1"/>
  <c r="BP172" i="1"/>
  <c r="BH172" i="1"/>
  <c r="AZ172" i="1"/>
  <c r="BQ171" i="1"/>
  <c r="BI171" i="1"/>
  <c r="BA171" i="1"/>
  <c r="BR170" i="1"/>
  <c r="BJ170" i="1"/>
  <c r="BB170" i="1"/>
  <c r="BS169" i="1"/>
  <c r="BK169" i="1"/>
  <c r="BC169" i="1"/>
  <c r="BT168" i="1"/>
  <c r="BL168" i="1"/>
  <c r="BD168" i="1"/>
  <c r="BU167" i="1"/>
  <c r="BM167" i="1"/>
  <c r="BE167" i="1"/>
  <c r="BV166" i="1"/>
  <c r="BN166" i="1"/>
  <c r="BF166" i="1"/>
  <c r="BW165" i="1"/>
  <c r="BO165" i="1"/>
  <c r="BG165" i="1"/>
  <c r="BX164" i="1"/>
  <c r="BP164" i="1"/>
  <c r="BH164" i="1"/>
  <c r="AZ164" i="1"/>
  <c r="BQ163" i="1"/>
  <c r="BI163" i="1"/>
  <c r="BA163" i="1"/>
  <c r="BR162" i="1"/>
  <c r="BJ162" i="1"/>
  <c r="BB162" i="1"/>
  <c r="BS161" i="1"/>
  <c r="BK161" i="1"/>
  <c r="BC161" i="1"/>
  <c r="BT160" i="1"/>
  <c r="BL160" i="1"/>
  <c r="BD160" i="1"/>
  <c r="BU159" i="1"/>
  <c r="BM159" i="1"/>
  <c r="BE159" i="1"/>
  <c r="BV158" i="1"/>
  <c r="BN158" i="1"/>
  <c r="BF158" i="1"/>
  <c r="BW157" i="1"/>
  <c r="BO157" i="1"/>
  <c r="BG157" i="1"/>
  <c r="BX156" i="1"/>
  <c r="BP156" i="1"/>
  <c r="BH156" i="1"/>
  <c r="AZ156" i="1"/>
  <c r="BQ155" i="1"/>
  <c r="BI155" i="1"/>
  <c r="BA155" i="1"/>
  <c r="BR154" i="1"/>
  <c r="BJ154" i="1"/>
  <c r="BB154" i="1"/>
  <c r="BS153" i="1"/>
  <c r="BK153" i="1"/>
  <c r="BC153" i="1"/>
  <c r="BT152" i="1"/>
  <c r="BL152" i="1"/>
  <c r="BD152" i="1"/>
  <c r="BU151" i="1"/>
  <c r="BM151" i="1"/>
  <c r="BE151" i="1"/>
  <c r="BV150" i="1"/>
  <c r="BN150" i="1"/>
  <c r="BF150" i="1"/>
  <c r="BW149" i="1"/>
  <c r="BO149" i="1"/>
  <c r="BG149" i="1"/>
  <c r="BX148" i="1"/>
  <c r="BP148" i="1"/>
  <c r="BH148" i="1"/>
  <c r="AZ148" i="1"/>
  <c r="BQ147" i="1"/>
  <c r="BI147" i="1"/>
  <c r="BA147" i="1"/>
  <c r="BR145" i="1"/>
  <c r="BJ145" i="1"/>
  <c r="BB145" i="1"/>
  <c r="BS144" i="1"/>
  <c r="BK144" i="1"/>
  <c r="BC144" i="1"/>
  <c r="BT143" i="1"/>
  <c r="BL143" i="1"/>
  <c r="BD143" i="1"/>
  <c r="BU142" i="1"/>
  <c r="BM142" i="1"/>
  <c r="BE142" i="1"/>
  <c r="BV141" i="1"/>
  <c r="BN141" i="1"/>
  <c r="BF141" i="1"/>
  <c r="BW140" i="1"/>
  <c r="BO140" i="1"/>
  <c r="BG140" i="1"/>
  <c r="BX139" i="1"/>
  <c r="BP139" i="1"/>
  <c r="BH139" i="1"/>
  <c r="AZ139" i="1"/>
  <c r="BQ138" i="1"/>
  <c r="BI138" i="1"/>
  <c r="BA138" i="1"/>
  <c r="BR137" i="1"/>
  <c r="BJ137" i="1"/>
  <c r="BB137" i="1"/>
  <c r="BS136" i="1"/>
  <c r="BK136" i="1"/>
  <c r="BC136" i="1"/>
  <c r="BT135" i="1"/>
  <c r="BL135" i="1"/>
  <c r="BD135" i="1"/>
  <c r="BU134" i="1"/>
  <c r="BM134" i="1"/>
  <c r="BE134" i="1"/>
  <c r="BV133" i="1"/>
  <c r="BN133" i="1"/>
  <c r="BF133" i="1"/>
  <c r="BW132" i="1"/>
  <c r="BO132" i="1"/>
  <c r="BG132" i="1"/>
  <c r="BX131" i="1"/>
  <c r="BP131" i="1"/>
  <c r="BH131" i="1"/>
  <c r="AZ131" i="1"/>
  <c r="BQ130" i="1"/>
  <c r="BI130" i="1"/>
  <c r="BA130" i="1"/>
  <c r="BR129" i="1"/>
  <c r="BJ129" i="1"/>
  <c r="BB129" i="1"/>
  <c r="BS128" i="1"/>
  <c r="BK128" i="1"/>
  <c r="BC128" i="1"/>
  <c r="BT127" i="1"/>
  <c r="BL127" i="1"/>
  <c r="BD127" i="1"/>
  <c r="BU126" i="1"/>
  <c r="BM126" i="1"/>
  <c r="BE126" i="1"/>
  <c r="BV125" i="1"/>
  <c r="BN125" i="1"/>
  <c r="BF125" i="1"/>
  <c r="BW124" i="1"/>
  <c r="BO124" i="1"/>
  <c r="BG124" i="1"/>
  <c r="BX123" i="1"/>
  <c r="BP123" i="1"/>
  <c r="BH123" i="1"/>
  <c r="AZ123" i="1"/>
  <c r="BQ122" i="1"/>
  <c r="BI122" i="1"/>
  <c r="BA122" i="1"/>
  <c r="BR121" i="1"/>
  <c r="BJ121" i="1"/>
  <c r="BB121" i="1"/>
  <c r="BS120" i="1"/>
  <c r="BK120" i="1"/>
  <c r="BC120" i="1"/>
  <c r="BT119" i="1"/>
  <c r="BL119" i="1"/>
  <c r="BD119" i="1"/>
  <c r="BU118" i="1"/>
  <c r="BM118" i="1"/>
  <c r="BE118" i="1"/>
  <c r="BV117" i="1"/>
  <c r="BN117" i="1"/>
  <c r="BF117" i="1"/>
  <c r="BW116" i="1"/>
  <c r="BO116" i="1"/>
  <c r="BG116" i="1"/>
  <c r="BX115" i="1"/>
  <c r="BP115" i="1"/>
  <c r="BH115" i="1"/>
  <c r="AZ115" i="1"/>
  <c r="BQ114" i="1"/>
  <c r="BI114" i="1"/>
  <c r="BA114" i="1"/>
  <c r="BR112" i="1"/>
  <c r="BJ112" i="1"/>
  <c r="BB112" i="1"/>
  <c r="BS111" i="1"/>
  <c r="BK111" i="1"/>
  <c r="BC111" i="1"/>
  <c r="BT110" i="1"/>
  <c r="BL110" i="1"/>
  <c r="BD110" i="1"/>
  <c r="BU109" i="1"/>
  <c r="BM109" i="1"/>
  <c r="BE109" i="1"/>
  <c r="BV108" i="1"/>
  <c r="BN108" i="1"/>
  <c r="BF108" i="1"/>
  <c r="BW107" i="1"/>
  <c r="BO107" i="1"/>
  <c r="BG107" i="1"/>
  <c r="BX106" i="1"/>
  <c r="BP106" i="1"/>
  <c r="BH106" i="1"/>
  <c r="AZ106" i="1"/>
  <c r="BQ105" i="1"/>
  <c r="BI105" i="1"/>
  <c r="BA105" i="1"/>
  <c r="BR104" i="1"/>
  <c r="BJ104" i="1"/>
  <c r="BB104" i="1"/>
  <c r="BS103" i="1"/>
  <c r="BK103" i="1"/>
  <c r="BC103" i="1"/>
  <c r="BT102" i="1"/>
  <c r="BL102" i="1"/>
  <c r="BD102" i="1"/>
  <c r="BU101" i="1"/>
  <c r="BM101" i="1"/>
  <c r="BE101" i="1"/>
  <c r="BV100" i="1"/>
  <c r="BN100" i="1"/>
  <c r="BF100" i="1"/>
  <c r="BW99" i="1"/>
  <c r="BO99" i="1"/>
  <c r="BG99" i="1"/>
  <c r="BX98" i="1"/>
  <c r="BP98" i="1"/>
  <c r="BH98" i="1"/>
  <c r="AZ98" i="1"/>
  <c r="BQ97" i="1"/>
  <c r="BI97" i="1"/>
  <c r="BA97" i="1"/>
  <c r="BR96" i="1"/>
  <c r="BJ96" i="1"/>
  <c r="BB96" i="1"/>
  <c r="BS95" i="1"/>
  <c r="BK95" i="1"/>
  <c r="BC95" i="1"/>
  <c r="BT94" i="1"/>
  <c r="BL94" i="1"/>
  <c r="BD94" i="1"/>
  <c r="BU93" i="1"/>
  <c r="BM93" i="1"/>
  <c r="BE93" i="1"/>
  <c r="BV92" i="1"/>
  <c r="BN92" i="1"/>
  <c r="BF92" i="1"/>
  <c r="BW91" i="1"/>
  <c r="BO91" i="1"/>
  <c r="BG91" i="1"/>
  <c r="BX90" i="1"/>
  <c r="BP90" i="1"/>
  <c r="BH90" i="1"/>
  <c r="AZ90" i="1"/>
  <c r="BQ89" i="1"/>
  <c r="BI89" i="1"/>
  <c r="BA89" i="1"/>
  <c r="BR88" i="1"/>
  <c r="BJ88" i="1"/>
  <c r="BB88" i="1"/>
  <c r="BS87" i="1"/>
  <c r="BK87" i="1"/>
  <c r="BC87" i="1"/>
  <c r="BT86" i="1"/>
  <c r="BL86" i="1"/>
  <c r="BD86" i="1"/>
  <c r="BU85" i="1"/>
  <c r="BM85" i="1"/>
  <c r="BE85" i="1"/>
  <c r="BV84" i="1"/>
  <c r="BN84" i="1"/>
  <c r="BF84" i="1"/>
  <c r="BW83" i="1"/>
  <c r="BO83" i="1"/>
  <c r="BG83" i="1"/>
  <c r="BX82" i="1"/>
  <c r="BP82" i="1"/>
  <c r="BH82" i="1"/>
  <c r="AZ82" i="1"/>
  <c r="BQ81" i="1"/>
  <c r="BI81" i="1"/>
  <c r="BA81" i="1"/>
  <c r="BR80" i="1"/>
  <c r="BJ80" i="1"/>
  <c r="BB80" i="1"/>
  <c r="BS79" i="1"/>
  <c r="BK79" i="1"/>
  <c r="BC79" i="1"/>
  <c r="BT78" i="1"/>
  <c r="BL78" i="1"/>
  <c r="BD78" i="1"/>
  <c r="BU77" i="1"/>
  <c r="BM77" i="1"/>
  <c r="BE77" i="1"/>
  <c r="BV76" i="1"/>
  <c r="BN76" i="1"/>
  <c r="BF76" i="1"/>
  <c r="BW75" i="1"/>
  <c r="BO75" i="1"/>
  <c r="BG75" i="1"/>
  <c r="BX74" i="1"/>
  <c r="BP74" i="1"/>
  <c r="BH74" i="1"/>
  <c r="AZ74" i="1"/>
  <c r="BQ73" i="1"/>
  <c r="BI73" i="1"/>
  <c r="BA73" i="1"/>
  <c r="BR72" i="1"/>
  <c r="BJ72" i="1"/>
  <c r="BB72" i="1"/>
  <c r="BS71" i="1"/>
  <c r="BK71" i="1"/>
  <c r="BC71" i="1"/>
  <c r="BT70" i="1"/>
  <c r="BL70" i="1"/>
  <c r="BD70" i="1"/>
  <c r="BU69" i="1"/>
  <c r="BM69" i="1"/>
  <c r="BE69" i="1"/>
  <c r="BV68" i="1"/>
  <c r="BN68" i="1"/>
  <c r="BF68" i="1"/>
  <c r="BW67" i="1"/>
  <c r="BO67" i="1"/>
  <c r="BG67" i="1"/>
  <c r="BX66" i="1"/>
  <c r="BP66" i="1"/>
  <c r="BH66" i="1"/>
  <c r="AZ66" i="1"/>
  <c r="BQ65" i="1"/>
  <c r="BI65" i="1"/>
  <c r="BA65" i="1"/>
  <c r="BR64" i="1"/>
  <c r="BJ64" i="1"/>
  <c r="BB64" i="1"/>
  <c r="BS63" i="1"/>
  <c r="BK63" i="1"/>
  <c r="BC63" i="1"/>
  <c r="BT62" i="1"/>
  <c r="BL62" i="1"/>
  <c r="BD62" i="1"/>
  <c r="BU61" i="1"/>
  <c r="BM61" i="1"/>
  <c r="BE61" i="1"/>
  <c r="BV60" i="1"/>
  <c r="BN60" i="1"/>
  <c r="BF60" i="1"/>
  <c r="BW59" i="1"/>
  <c r="BO59" i="1"/>
  <c r="BG59" i="1"/>
  <c r="BX58" i="1"/>
  <c r="BP58" i="1"/>
  <c r="BH58" i="1"/>
  <c r="AZ58" i="1"/>
  <c r="BQ57" i="1"/>
  <c r="BI57" i="1"/>
  <c r="BA57" i="1"/>
  <c r="BR56" i="1"/>
  <c r="BJ56" i="1"/>
  <c r="BB56" i="1"/>
  <c r="BS55" i="1"/>
  <c r="BK55" i="1"/>
  <c r="BC55" i="1"/>
  <c r="BT54" i="1"/>
  <c r="BL54" i="1"/>
  <c r="BD54" i="1"/>
  <c r="BU53" i="1"/>
  <c r="BM53" i="1"/>
  <c r="BE53" i="1"/>
  <c r="BV52" i="1"/>
  <c r="BN52" i="1"/>
  <c r="BF52" i="1"/>
  <c r="BW51" i="1"/>
  <c r="BO51" i="1"/>
  <c r="BG51" i="1"/>
  <c r="BX50" i="1"/>
  <c r="BP50" i="1"/>
  <c r="BH50" i="1"/>
  <c r="AZ50" i="1"/>
  <c r="BQ49" i="1"/>
  <c r="BI49" i="1"/>
  <c r="BA49" i="1"/>
  <c r="BR48" i="1"/>
  <c r="BJ48" i="1"/>
  <c r="BB48" i="1"/>
  <c r="BS46" i="1"/>
  <c r="BK46" i="1"/>
  <c r="BC46" i="1"/>
  <c r="BT45" i="1"/>
  <c r="BL45" i="1"/>
  <c r="BD45" i="1"/>
  <c r="BU44" i="1"/>
  <c r="BM44" i="1"/>
  <c r="BE44" i="1"/>
  <c r="BV43" i="1"/>
  <c r="BN43" i="1"/>
  <c r="BF43" i="1"/>
  <c r="BW42" i="1"/>
  <c r="BO42" i="1"/>
  <c r="BG42" i="1"/>
  <c r="BX40" i="1"/>
  <c r="BP40" i="1"/>
  <c r="BH40" i="1"/>
  <c r="AZ40" i="1"/>
  <c r="BQ39" i="1"/>
  <c r="BI39" i="1"/>
  <c r="BA39" i="1"/>
  <c r="BR38" i="1"/>
  <c r="BJ38" i="1"/>
  <c r="BB38" i="1"/>
  <c r="BS37" i="1"/>
  <c r="BK37" i="1"/>
  <c r="BC37" i="1"/>
  <c r="BT36" i="1"/>
  <c r="BL36" i="1"/>
  <c r="BD36" i="1"/>
  <c r="BU35" i="1"/>
  <c r="BM35" i="1"/>
  <c r="BE35" i="1"/>
  <c r="BV34" i="1"/>
  <c r="BN34" i="1"/>
  <c r="BF34" i="1"/>
  <c r="BW33" i="1"/>
  <c r="BO33" i="1"/>
  <c r="BG33" i="1"/>
  <c r="BX32" i="1"/>
  <c r="BS251" i="1"/>
  <c r="BE249" i="1"/>
  <c r="BP246" i="1"/>
  <c r="BB244" i="1"/>
  <c r="BM241" i="1"/>
  <c r="BX238" i="1"/>
  <c r="BE237" i="1"/>
  <c r="BP234" i="1"/>
  <c r="BB232" i="1"/>
  <c r="BM229" i="1"/>
  <c r="BX226" i="1"/>
  <c r="BJ224" i="1"/>
  <c r="BU221" i="1"/>
  <c r="BG219" i="1"/>
  <c r="BR216" i="1"/>
  <c r="BD214" i="1"/>
  <c r="BO211" i="1"/>
  <c r="BA209" i="1"/>
  <c r="BL206" i="1"/>
  <c r="BC130" i="1"/>
  <c r="BD129" i="1"/>
  <c r="BN127" i="1"/>
  <c r="BP125" i="1"/>
  <c r="BA124" i="1"/>
  <c r="BB123" i="1"/>
  <c r="BT121" i="1"/>
  <c r="BU120" i="1"/>
  <c r="BJ115" i="1"/>
  <c r="BK114" i="1"/>
  <c r="BL112" i="1"/>
  <c r="BE111" i="1"/>
  <c r="BO109" i="1"/>
  <c r="BH108" i="1"/>
  <c r="BA107" i="1"/>
  <c r="BJ106" i="1"/>
  <c r="BC105" i="1"/>
  <c r="BU103" i="1"/>
  <c r="BN102" i="1"/>
  <c r="BW101" i="1"/>
  <c r="BQ99" i="1"/>
  <c r="BS97" i="1"/>
  <c r="BU95" i="1"/>
  <c r="BF94" i="1"/>
  <c r="BX92" i="1"/>
  <c r="BA91" i="1"/>
  <c r="BB90" i="1"/>
  <c r="BL88" i="1"/>
  <c r="BM87" i="1"/>
  <c r="BW85" i="1"/>
  <c r="BH84" i="1"/>
  <c r="BA83" i="1"/>
  <c r="BB82" i="1"/>
  <c r="BT80" i="1"/>
  <c r="BU79" i="1"/>
  <c r="BN78" i="1"/>
  <c r="BG77" i="1"/>
  <c r="BH76" i="1"/>
  <c r="BA75" i="1"/>
  <c r="BX68" i="1"/>
  <c r="BA67" i="1"/>
  <c r="BS65" i="1"/>
  <c r="BD64" i="1"/>
  <c r="BW61" i="1"/>
  <c r="BP60" i="1"/>
  <c r="BI59" i="1"/>
  <c r="BJ58" i="1"/>
  <c r="BC57" i="1"/>
  <c r="BU55" i="1"/>
  <c r="BN54" i="1"/>
  <c r="BG53" i="1"/>
  <c r="AZ52" i="1"/>
  <c r="BJ50" i="1"/>
  <c r="BK49" i="1"/>
  <c r="BU46" i="1"/>
  <c r="BN45" i="1"/>
  <c r="BG44" i="1"/>
  <c r="AZ43" i="1"/>
  <c r="BJ40" i="1"/>
  <c r="BC39" i="1"/>
  <c r="BU37" i="1"/>
  <c r="BX237" i="1"/>
  <c r="BA2" i="1"/>
  <c r="BQ252" i="1"/>
  <c r="BA252" i="1"/>
  <c r="BB251" i="1"/>
  <c r="BS250" i="1"/>
  <c r="BT249" i="1"/>
  <c r="BL249" i="1"/>
  <c r="BD249" i="1"/>
  <c r="BU248" i="1"/>
  <c r="BE248" i="1"/>
  <c r="BN247" i="1"/>
  <c r="BF247" i="1"/>
  <c r="BG246" i="1"/>
  <c r="BX245" i="1"/>
  <c r="BP245" i="1"/>
  <c r="AZ245" i="1"/>
  <c r="BQ244" i="1"/>
  <c r="BA244" i="1"/>
  <c r="BJ243" i="1"/>
  <c r="BB243" i="1"/>
  <c r="BC242" i="1"/>
  <c r="BL241" i="1"/>
  <c r="BD241" i="1"/>
  <c r="BU240" i="1"/>
  <c r="BM240" i="1"/>
  <c r="BE240" i="1"/>
  <c r="BV239" i="1"/>
  <c r="BN239" i="1"/>
  <c r="BF239" i="1"/>
  <c r="BW237" i="1"/>
  <c r="BX236" i="1"/>
  <c r="BH236" i="1"/>
  <c r="BQ235" i="1"/>
  <c r="BI235" i="1"/>
  <c r="BR234" i="1"/>
  <c r="BJ234" i="1"/>
  <c r="BS233" i="1"/>
  <c r="BC233" i="1"/>
  <c r="BT232" i="1"/>
  <c r="BD232" i="1"/>
  <c r="BM231" i="1"/>
  <c r="BV230" i="1"/>
  <c r="BF230" i="1"/>
  <c r="BO229" i="1"/>
  <c r="BG229" i="1"/>
  <c r="BP228" i="1"/>
  <c r="AZ228" i="1"/>
  <c r="BQ227" i="1"/>
  <c r="BA227" i="1"/>
  <c r="BR226" i="1"/>
  <c r="BJ226" i="1"/>
  <c r="BB226" i="1"/>
  <c r="BS225" i="1"/>
  <c r="BK225" i="1"/>
  <c r="BC225" i="1"/>
  <c r="BT224" i="1"/>
  <c r="BL224" i="1"/>
  <c r="BD224" i="1"/>
  <c r="BU223" i="1"/>
  <c r="BM223" i="1"/>
  <c r="BE223" i="1"/>
  <c r="BV222" i="1"/>
  <c r="BN222" i="1"/>
  <c r="BW221" i="1"/>
  <c r="BG221" i="1"/>
  <c r="BP220" i="1"/>
  <c r="AZ220" i="1"/>
  <c r="BI219" i="1"/>
  <c r="BR218" i="1"/>
  <c r="BB218" i="1"/>
  <c r="BU215" i="1"/>
  <c r="BX2" i="1"/>
  <c r="BP2" i="1"/>
  <c r="BH2" i="1"/>
  <c r="BX252" i="1"/>
  <c r="BP252" i="1"/>
  <c r="BH252" i="1"/>
  <c r="AZ252" i="1"/>
  <c r="BQ251" i="1"/>
  <c r="BI251" i="1"/>
  <c r="BA251" i="1"/>
  <c r="BR250" i="1"/>
  <c r="BJ250" i="1"/>
  <c r="BB250" i="1"/>
  <c r="BS249" i="1"/>
  <c r="BK249" i="1"/>
  <c r="BC249" i="1"/>
  <c r="BT248" i="1"/>
  <c r="BL248" i="1"/>
  <c r="BD248" i="1"/>
  <c r="BU247" i="1"/>
  <c r="BM247" i="1"/>
  <c r="BE247" i="1"/>
  <c r="BV246" i="1"/>
  <c r="BN246" i="1"/>
  <c r="BF246" i="1"/>
  <c r="BW245" i="1"/>
  <c r="BO245" i="1"/>
  <c r="BG245" i="1"/>
  <c r="BX244" i="1"/>
  <c r="BP244" i="1"/>
  <c r="BH244" i="1"/>
  <c r="AZ244" i="1"/>
  <c r="BQ243" i="1"/>
  <c r="BI243" i="1"/>
  <c r="BA243" i="1"/>
  <c r="BR242" i="1"/>
  <c r="BJ242" i="1"/>
  <c r="BB242" i="1"/>
  <c r="BS241" i="1"/>
  <c r="BK241" i="1"/>
  <c r="BC241" i="1"/>
  <c r="BT240" i="1"/>
  <c r="BL240" i="1"/>
  <c r="BD240" i="1"/>
  <c r="BU239" i="1"/>
  <c r="BM239" i="1"/>
  <c r="BE239" i="1"/>
  <c r="BV237" i="1"/>
  <c r="BN237" i="1"/>
  <c r="BF237" i="1"/>
  <c r="BW236" i="1"/>
  <c r="BO236" i="1"/>
  <c r="BG236" i="1"/>
  <c r="BP235" i="1"/>
  <c r="BH235" i="1"/>
  <c r="AZ235" i="1"/>
  <c r="BQ234" i="1"/>
  <c r="BI234" i="1"/>
  <c r="BA234" i="1"/>
  <c r="BR233" i="1"/>
  <c r="BJ233" i="1"/>
  <c r="BB233" i="1"/>
  <c r="BS232" i="1"/>
  <c r="BK232" i="1"/>
  <c r="BC232" i="1"/>
  <c r="BT231" i="1"/>
  <c r="BL231" i="1"/>
  <c r="BD231" i="1"/>
  <c r="BU230" i="1"/>
  <c r="BM230" i="1"/>
  <c r="BE230" i="1"/>
  <c r="BV229" i="1"/>
  <c r="BN229" i="1"/>
  <c r="BF229" i="1"/>
  <c r="BW228" i="1"/>
  <c r="BO228" i="1"/>
  <c r="BG228" i="1"/>
  <c r="BX227" i="1"/>
  <c r="BP227" i="1"/>
  <c r="BH227" i="1"/>
  <c r="AZ227" i="1"/>
  <c r="BQ226" i="1"/>
  <c r="BI226" i="1"/>
  <c r="BA226" i="1"/>
  <c r="BR225" i="1"/>
  <c r="BJ225" i="1"/>
  <c r="BB225" i="1"/>
  <c r="BS224" i="1"/>
  <c r="BK224" i="1"/>
  <c r="BC224" i="1"/>
  <c r="BT223" i="1"/>
  <c r="BL223" i="1"/>
  <c r="BD223" i="1"/>
  <c r="BU222" i="1"/>
  <c r="BM222" i="1"/>
  <c r="BE222" i="1"/>
  <c r="BV221" i="1"/>
  <c r="BN221" i="1"/>
  <c r="BF221" i="1"/>
  <c r="BW220" i="1"/>
  <c r="BO220" i="1"/>
  <c r="BG220" i="1"/>
  <c r="BX219" i="1"/>
  <c r="BP219" i="1"/>
  <c r="BH219" i="1"/>
  <c r="AZ219" i="1"/>
  <c r="BQ218" i="1"/>
  <c r="BI218" i="1"/>
  <c r="BA218" i="1"/>
  <c r="BR217" i="1"/>
  <c r="BJ217" i="1"/>
  <c r="BB217" i="1"/>
  <c r="BS216" i="1"/>
  <c r="BK216" i="1"/>
  <c r="BC216" i="1"/>
  <c r="BT215" i="1"/>
  <c r="BL215" i="1"/>
  <c r="BD215" i="1"/>
  <c r="BU214" i="1"/>
  <c r="BM214" i="1"/>
  <c r="BE214" i="1"/>
  <c r="BV213" i="1"/>
  <c r="BN213" i="1"/>
  <c r="BF213" i="1"/>
  <c r="BW212" i="1"/>
  <c r="BO212" i="1"/>
  <c r="BG212" i="1"/>
  <c r="BX211" i="1"/>
  <c r="BP211" i="1"/>
  <c r="BH211" i="1"/>
  <c r="AZ211" i="1"/>
  <c r="BQ210" i="1"/>
  <c r="BI210" i="1"/>
  <c r="BA210" i="1"/>
  <c r="BR209" i="1"/>
  <c r="BJ209" i="1"/>
  <c r="BB209" i="1"/>
  <c r="BS208" i="1"/>
  <c r="BK208" i="1"/>
  <c r="BC208" i="1"/>
  <c r="BT207" i="1"/>
  <c r="BL207" i="1"/>
  <c r="BD207" i="1"/>
  <c r="BU206" i="1"/>
  <c r="BM206" i="1"/>
  <c r="BE206" i="1"/>
  <c r="BV205" i="1"/>
  <c r="BN205" i="1"/>
  <c r="BF205" i="1"/>
  <c r="BW204" i="1"/>
  <c r="BO204" i="1"/>
  <c r="BG204" i="1"/>
  <c r="BX203" i="1"/>
  <c r="BP203" i="1"/>
  <c r="BH203" i="1"/>
  <c r="AZ203" i="1"/>
  <c r="BQ202" i="1"/>
  <c r="BI202" i="1"/>
  <c r="BA202" i="1"/>
  <c r="BR201" i="1"/>
  <c r="BJ201" i="1"/>
  <c r="BB201" i="1"/>
  <c r="BS200" i="1"/>
  <c r="BK200" i="1"/>
  <c r="BC200" i="1"/>
  <c r="BT199" i="1"/>
  <c r="BL199" i="1"/>
  <c r="BD199" i="1"/>
  <c r="BU198" i="1"/>
  <c r="BM198" i="1"/>
  <c r="BE198" i="1"/>
  <c r="BV197" i="1"/>
  <c r="BN197" i="1"/>
  <c r="BF197" i="1"/>
  <c r="BW196" i="1"/>
  <c r="BO196" i="1"/>
  <c r="BG196" i="1"/>
  <c r="BX195" i="1"/>
  <c r="BP195" i="1"/>
  <c r="BH195" i="1"/>
  <c r="AZ195" i="1"/>
  <c r="BQ194" i="1"/>
  <c r="BI194" i="1"/>
  <c r="BA194" i="1"/>
  <c r="BR193" i="1"/>
  <c r="BJ193" i="1"/>
  <c r="BB193" i="1"/>
  <c r="BS192" i="1"/>
  <c r="BK192" i="1"/>
  <c r="BC192" i="1"/>
  <c r="BT191" i="1"/>
  <c r="BL191" i="1"/>
  <c r="BD191" i="1"/>
  <c r="BU190" i="1"/>
  <c r="BM190" i="1"/>
  <c r="BE190" i="1"/>
  <c r="BV189" i="1"/>
  <c r="BN189" i="1"/>
  <c r="BF189" i="1"/>
  <c r="BW188" i="1"/>
  <c r="BO188" i="1"/>
  <c r="BG188" i="1"/>
  <c r="BX187" i="1"/>
  <c r="BP187" i="1"/>
  <c r="BH187" i="1"/>
  <c r="AZ187" i="1"/>
  <c r="BQ186" i="1"/>
  <c r="BI186" i="1"/>
  <c r="BA186" i="1"/>
  <c r="BR185" i="1"/>
  <c r="BJ185" i="1"/>
  <c r="BB185" i="1"/>
  <c r="BS184" i="1"/>
  <c r="BK184" i="1"/>
  <c r="BC184" i="1"/>
  <c r="BT183" i="1"/>
  <c r="BL183" i="1"/>
  <c r="BD183" i="1"/>
  <c r="BU182" i="1"/>
  <c r="BM182" i="1"/>
  <c r="BE182" i="1"/>
  <c r="BV181" i="1"/>
  <c r="BN181" i="1"/>
  <c r="BF181" i="1"/>
  <c r="BW180" i="1"/>
  <c r="BO180" i="1"/>
  <c r="BG180" i="1"/>
  <c r="BX179" i="1"/>
  <c r="BP179" i="1"/>
  <c r="BH179" i="1"/>
  <c r="AZ179" i="1"/>
  <c r="BQ178" i="1"/>
  <c r="BI178" i="1"/>
  <c r="BA178" i="1"/>
  <c r="BR177" i="1"/>
  <c r="BJ177" i="1"/>
  <c r="BB177" i="1"/>
  <c r="BS176" i="1"/>
  <c r="BK176" i="1"/>
  <c r="BC176" i="1"/>
  <c r="BT175" i="1"/>
  <c r="BL175" i="1"/>
  <c r="BD175" i="1"/>
  <c r="BU174" i="1"/>
  <c r="BM174" i="1"/>
  <c r="BE174" i="1"/>
  <c r="BN173" i="1"/>
  <c r="BF173" i="1"/>
  <c r="BO172" i="1"/>
  <c r="BG172" i="1"/>
  <c r="BX171" i="1"/>
  <c r="BP171" i="1"/>
  <c r="BH171" i="1"/>
  <c r="AZ171" i="1"/>
  <c r="BQ170" i="1"/>
  <c r="BI170" i="1"/>
  <c r="BA170" i="1"/>
  <c r="BR169" i="1"/>
  <c r="BJ169" i="1"/>
  <c r="BB169" i="1"/>
  <c r="BS168" i="1"/>
  <c r="BK168" i="1"/>
  <c r="BC168" i="1"/>
  <c r="BT167" i="1"/>
  <c r="BL167" i="1"/>
  <c r="BD167" i="1"/>
  <c r="BU166" i="1"/>
  <c r="BM166" i="1"/>
  <c r="BE166" i="1"/>
  <c r="BV165" i="1"/>
  <c r="BN165" i="1"/>
  <c r="BF165" i="1"/>
  <c r="BW164" i="1"/>
  <c r="BO164" i="1"/>
  <c r="BG164" i="1"/>
  <c r="BX163" i="1"/>
  <c r="BP163" i="1"/>
  <c r="BH163" i="1"/>
  <c r="AZ163" i="1"/>
  <c r="BQ162" i="1"/>
  <c r="BI162" i="1"/>
  <c r="BA162" i="1"/>
  <c r="BR161" i="1"/>
  <c r="BJ161" i="1"/>
  <c r="BB161" i="1"/>
  <c r="BS160" i="1"/>
  <c r="BK160" i="1"/>
  <c r="BC160" i="1"/>
  <c r="BT159" i="1"/>
  <c r="BL159" i="1"/>
  <c r="BD159" i="1"/>
  <c r="BU158" i="1"/>
  <c r="BM158" i="1"/>
  <c r="BE158" i="1"/>
  <c r="BV157" i="1"/>
  <c r="BN157" i="1"/>
  <c r="BF157" i="1"/>
  <c r="BW156" i="1"/>
  <c r="BO156" i="1"/>
  <c r="BG156" i="1"/>
  <c r="BX155" i="1"/>
  <c r="BP155" i="1"/>
  <c r="BH155" i="1"/>
  <c r="AZ155" i="1"/>
  <c r="BQ154" i="1"/>
  <c r="BI154" i="1"/>
  <c r="BA154" i="1"/>
  <c r="BR153" i="1"/>
  <c r="BJ153" i="1"/>
  <c r="BB153" i="1"/>
  <c r="BS152" i="1"/>
  <c r="BK152" i="1"/>
  <c r="BC152" i="1"/>
  <c r="BT151" i="1"/>
  <c r="BL151" i="1"/>
  <c r="BD151" i="1"/>
  <c r="BU150" i="1"/>
  <c r="BM150" i="1"/>
  <c r="BE150" i="1"/>
  <c r="BV149" i="1"/>
  <c r="BN149" i="1"/>
  <c r="BF149" i="1"/>
  <c r="BW148" i="1"/>
  <c r="BO148" i="1"/>
  <c r="BG148" i="1"/>
  <c r="BX147" i="1"/>
  <c r="BP147" i="1"/>
  <c r="BH147" i="1"/>
  <c r="AZ147" i="1"/>
  <c r="BQ145" i="1"/>
  <c r="BI145" i="1"/>
  <c r="BA145" i="1"/>
  <c r="BR144" i="1"/>
  <c r="BJ144" i="1"/>
  <c r="BB144" i="1"/>
  <c r="BS143" i="1"/>
  <c r="BK143" i="1"/>
  <c r="BC143" i="1"/>
  <c r="BT142" i="1"/>
  <c r="BL142" i="1"/>
  <c r="BD142" i="1"/>
  <c r="BU141" i="1"/>
  <c r="BM141" i="1"/>
  <c r="BE141" i="1"/>
  <c r="BV140" i="1"/>
  <c r="BN140" i="1"/>
  <c r="BF140" i="1"/>
  <c r="BW139" i="1"/>
  <c r="BO139" i="1"/>
  <c r="BG139" i="1"/>
  <c r="BX138" i="1"/>
  <c r="BP138" i="1"/>
  <c r="BH138" i="1"/>
  <c r="AZ138" i="1"/>
  <c r="BQ137" i="1"/>
  <c r="BI137" i="1"/>
  <c r="BA137" i="1"/>
  <c r="BR136" i="1"/>
  <c r="BJ136" i="1"/>
  <c r="BB136" i="1"/>
  <c r="BS135" i="1"/>
  <c r="BK135" i="1"/>
  <c r="BC135" i="1"/>
  <c r="BT134" i="1"/>
  <c r="BL134" i="1"/>
  <c r="BD134" i="1"/>
  <c r="BU133" i="1"/>
  <c r="BM133" i="1"/>
  <c r="BE133" i="1"/>
  <c r="BV132" i="1"/>
  <c r="BN132" i="1"/>
  <c r="BF132" i="1"/>
  <c r="BW131" i="1"/>
  <c r="BO131" i="1"/>
  <c r="BG131" i="1"/>
  <c r="BX130" i="1"/>
  <c r="BP130" i="1"/>
  <c r="BH130" i="1"/>
  <c r="AZ130" i="1"/>
  <c r="BQ129" i="1"/>
  <c r="BI129" i="1"/>
  <c r="BA129" i="1"/>
  <c r="BR128" i="1"/>
  <c r="BJ128" i="1"/>
  <c r="BB128" i="1"/>
  <c r="BS127" i="1"/>
  <c r="BK127" i="1"/>
  <c r="BC127" i="1"/>
  <c r="BT126" i="1"/>
  <c r="BL126" i="1"/>
  <c r="BD126" i="1"/>
  <c r="BU125" i="1"/>
  <c r="BM125" i="1"/>
  <c r="BE125" i="1"/>
  <c r="BV124" i="1"/>
  <c r="BN124" i="1"/>
  <c r="BF124" i="1"/>
  <c r="BW123" i="1"/>
  <c r="BO123" i="1"/>
  <c r="BG123" i="1"/>
  <c r="BX122" i="1"/>
  <c r="BP122" i="1"/>
  <c r="BH122" i="1"/>
  <c r="AZ122" i="1"/>
  <c r="BQ121" i="1"/>
  <c r="BI121" i="1"/>
  <c r="BA121" i="1"/>
  <c r="BR120" i="1"/>
  <c r="BJ120" i="1"/>
  <c r="BB120" i="1"/>
  <c r="BS119" i="1"/>
  <c r="BK119" i="1"/>
  <c r="BC119" i="1"/>
  <c r="BT118" i="1"/>
  <c r="BL118" i="1"/>
  <c r="BD118" i="1"/>
  <c r="BU117" i="1"/>
  <c r="BM117" i="1"/>
  <c r="BE117" i="1"/>
  <c r="BV116" i="1"/>
  <c r="BN116" i="1"/>
  <c r="BF116" i="1"/>
  <c r="BW115" i="1"/>
  <c r="BO115" i="1"/>
  <c r="BG115" i="1"/>
  <c r="BX114" i="1"/>
  <c r="BP114" i="1"/>
  <c r="BH114" i="1"/>
  <c r="AZ114" i="1"/>
  <c r="BQ112" i="1"/>
  <c r="BI112" i="1"/>
  <c r="BA112" i="1"/>
  <c r="BR111" i="1"/>
  <c r="BJ111" i="1"/>
  <c r="BB111" i="1"/>
  <c r="BS110" i="1"/>
  <c r="BK110" i="1"/>
  <c r="BC110" i="1"/>
  <c r="BT109" i="1"/>
  <c r="BL109" i="1"/>
  <c r="BD109" i="1"/>
  <c r="BU108" i="1"/>
  <c r="BM108" i="1"/>
  <c r="BE108" i="1"/>
  <c r="BV107" i="1"/>
  <c r="BN107" i="1"/>
  <c r="BF107" i="1"/>
  <c r="BW106" i="1"/>
  <c r="BO106" i="1"/>
  <c r="BG106" i="1"/>
  <c r="BX105" i="1"/>
  <c r="BP105" i="1"/>
  <c r="BH105" i="1"/>
  <c r="AZ105" i="1"/>
  <c r="BQ104" i="1"/>
  <c r="BI104" i="1"/>
  <c r="BA104" i="1"/>
  <c r="BR103" i="1"/>
  <c r="BJ103" i="1"/>
  <c r="BB103" i="1"/>
  <c r="BS102" i="1"/>
  <c r="BK102" i="1"/>
  <c r="BC102" i="1"/>
  <c r="BT101" i="1"/>
  <c r="BL101" i="1"/>
  <c r="BD101" i="1"/>
  <c r="BU100" i="1"/>
  <c r="BM100" i="1"/>
  <c r="BE100" i="1"/>
  <c r="BV99" i="1"/>
  <c r="BN99" i="1"/>
  <c r="BF99" i="1"/>
  <c r="BW98" i="1"/>
  <c r="BO98" i="1"/>
  <c r="BG98" i="1"/>
  <c r="BX97" i="1"/>
  <c r="BP97" i="1"/>
  <c r="BH97" i="1"/>
  <c r="AZ97" i="1"/>
  <c r="BQ96" i="1"/>
  <c r="BI96" i="1"/>
  <c r="BA96" i="1"/>
  <c r="BR95" i="1"/>
  <c r="BJ95" i="1"/>
  <c r="BB95" i="1"/>
  <c r="BS94" i="1"/>
  <c r="BK94" i="1"/>
  <c r="BC94" i="1"/>
  <c r="BT93" i="1"/>
  <c r="BL93" i="1"/>
  <c r="BD93" i="1"/>
  <c r="BU92" i="1"/>
  <c r="BM92" i="1"/>
  <c r="BE92" i="1"/>
  <c r="BV91" i="1"/>
  <c r="BN91" i="1"/>
  <c r="BF91" i="1"/>
  <c r="BW90" i="1"/>
  <c r="BO90" i="1"/>
  <c r="BG90" i="1"/>
  <c r="BX89" i="1"/>
  <c r="BP89" i="1"/>
  <c r="BH89" i="1"/>
  <c r="AZ89" i="1"/>
  <c r="BQ88" i="1"/>
  <c r="BI88" i="1"/>
  <c r="BA88" i="1"/>
  <c r="BR87" i="1"/>
  <c r="BJ87" i="1"/>
  <c r="BB87" i="1"/>
  <c r="BS86" i="1"/>
  <c r="BK86" i="1"/>
  <c r="BC86" i="1"/>
  <c r="BT85" i="1"/>
  <c r="BL85" i="1"/>
  <c r="BD85" i="1"/>
  <c r="BU84" i="1"/>
  <c r="BM84" i="1"/>
  <c r="BE84" i="1"/>
  <c r="BV83" i="1"/>
  <c r="BN83" i="1"/>
  <c r="BF83" i="1"/>
  <c r="BW82" i="1"/>
  <c r="BO82" i="1"/>
  <c r="BG82" i="1"/>
  <c r="BX81" i="1"/>
  <c r="BP81" i="1"/>
  <c r="BH81" i="1"/>
  <c r="AZ81" i="1"/>
  <c r="BQ80" i="1"/>
  <c r="BI80" i="1"/>
  <c r="BA80" i="1"/>
  <c r="BR79" i="1"/>
  <c r="BJ79" i="1"/>
  <c r="BB79" i="1"/>
  <c r="BS78" i="1"/>
  <c r="BK78" i="1"/>
  <c r="BC78" i="1"/>
  <c r="BT77" i="1"/>
  <c r="BL77" i="1"/>
  <c r="BD77" i="1"/>
  <c r="BU76" i="1"/>
  <c r="BM76" i="1"/>
  <c r="BE76" i="1"/>
  <c r="BV75" i="1"/>
  <c r="BN75" i="1"/>
  <c r="BF75" i="1"/>
  <c r="BW74" i="1"/>
  <c r="BO74" i="1"/>
  <c r="BG74" i="1"/>
  <c r="BX73" i="1"/>
  <c r="BP73" i="1"/>
  <c r="BH73" i="1"/>
  <c r="AZ73" i="1"/>
  <c r="BQ72" i="1"/>
  <c r="BI72" i="1"/>
  <c r="BA72" i="1"/>
  <c r="BR71" i="1"/>
  <c r="BJ71" i="1"/>
  <c r="BB71" i="1"/>
  <c r="BS70" i="1"/>
  <c r="BK70" i="1"/>
  <c r="BC70" i="1"/>
  <c r="BT69" i="1"/>
  <c r="BL69" i="1"/>
  <c r="BD69" i="1"/>
  <c r="BU68" i="1"/>
  <c r="BM68" i="1"/>
  <c r="BE68" i="1"/>
  <c r="BV67" i="1"/>
  <c r="BN67" i="1"/>
  <c r="BF67" i="1"/>
  <c r="BW66" i="1"/>
  <c r="BO66" i="1"/>
  <c r="BG66" i="1"/>
  <c r="BX65" i="1"/>
  <c r="BP65" i="1"/>
  <c r="BH65" i="1"/>
  <c r="AZ65" i="1"/>
  <c r="BQ64" i="1"/>
  <c r="BI64" i="1"/>
  <c r="BA64" i="1"/>
  <c r="BR63" i="1"/>
  <c r="BJ63" i="1"/>
  <c r="BB63" i="1"/>
  <c r="BS62" i="1"/>
  <c r="BK62" i="1"/>
  <c r="BC62" i="1"/>
  <c r="BT61" i="1"/>
  <c r="BL61" i="1"/>
  <c r="BD61" i="1"/>
  <c r="BU60" i="1"/>
  <c r="BM60" i="1"/>
  <c r="BE60" i="1"/>
  <c r="BV59" i="1"/>
  <c r="BN59" i="1"/>
  <c r="BF59" i="1"/>
  <c r="BW58" i="1"/>
  <c r="BO58" i="1"/>
  <c r="BG58" i="1"/>
  <c r="BX57" i="1"/>
  <c r="BP57" i="1"/>
  <c r="BH57" i="1"/>
  <c r="AZ57" i="1"/>
  <c r="BQ56" i="1"/>
  <c r="BI56" i="1"/>
  <c r="BA56" i="1"/>
  <c r="BR55" i="1"/>
  <c r="BJ55" i="1"/>
  <c r="BB55" i="1"/>
  <c r="BS54" i="1"/>
  <c r="BK54" i="1"/>
  <c r="BC54" i="1"/>
  <c r="BT53" i="1"/>
  <c r="BL53" i="1"/>
  <c r="BD53" i="1"/>
  <c r="BU52" i="1"/>
  <c r="BM52" i="1"/>
  <c r="BE52" i="1"/>
  <c r="BV51" i="1"/>
  <c r="BN51" i="1"/>
  <c r="BF51" i="1"/>
  <c r="BW50" i="1"/>
  <c r="BO50" i="1"/>
  <c r="BG50" i="1"/>
  <c r="BX49" i="1"/>
  <c r="BP49" i="1"/>
  <c r="BH49" i="1"/>
  <c r="AZ49" i="1"/>
  <c r="BQ48" i="1"/>
  <c r="BI48" i="1"/>
  <c r="BA48" i="1"/>
  <c r="BR46" i="1"/>
  <c r="BJ46" i="1"/>
  <c r="BB46" i="1"/>
  <c r="BS45" i="1"/>
  <c r="BK45" i="1"/>
  <c r="BC45" i="1"/>
  <c r="BT44" i="1"/>
  <c r="BL44" i="1"/>
  <c r="BD44" i="1"/>
  <c r="BU43" i="1"/>
  <c r="BM43" i="1"/>
  <c r="BE43" i="1"/>
  <c r="BV42" i="1"/>
  <c r="BN42" i="1"/>
  <c r="BF42" i="1"/>
  <c r="BW40" i="1"/>
  <c r="BO40" i="1"/>
  <c r="BG40" i="1"/>
  <c r="BX39" i="1"/>
  <c r="BP39" i="1"/>
  <c r="BH39" i="1"/>
  <c r="AZ39" i="1"/>
  <c r="BQ38" i="1"/>
  <c r="BI38" i="1"/>
  <c r="BA38" i="1"/>
  <c r="BR37" i="1"/>
  <c r="BJ37" i="1"/>
  <c r="BB37" i="1"/>
  <c r="BJ2" i="1"/>
  <c r="BT250" i="1"/>
  <c r="BF248" i="1"/>
  <c r="BQ245" i="1"/>
  <c r="BC243" i="1"/>
  <c r="BN240" i="1"/>
  <c r="BT238" i="1"/>
  <c r="BF236" i="1"/>
  <c r="BQ233" i="1"/>
  <c r="BC231" i="1"/>
  <c r="BN228" i="1"/>
  <c r="AZ226" i="1"/>
  <c r="BK223" i="1"/>
  <c r="BV220" i="1"/>
  <c r="BH218" i="1"/>
  <c r="BS215" i="1"/>
  <c r="BE213" i="1"/>
  <c r="BP210" i="1"/>
  <c r="BB208" i="1"/>
  <c r="BM205" i="1"/>
  <c r="BR131" i="1"/>
  <c r="BL129" i="1"/>
  <c r="BE128" i="1"/>
  <c r="BF127" i="1"/>
  <c r="BO126" i="1"/>
  <c r="BQ124" i="1"/>
  <c r="BK122" i="1"/>
  <c r="BD121" i="1"/>
  <c r="BE120" i="1"/>
  <c r="BF119" i="1"/>
  <c r="BG118" i="1"/>
  <c r="BH117" i="1"/>
  <c r="BR115" i="1"/>
  <c r="BC114" i="1"/>
  <c r="BM111" i="1"/>
  <c r="BF110" i="1"/>
  <c r="BG109" i="1"/>
  <c r="AZ108" i="1"/>
  <c r="BK105" i="1"/>
  <c r="BL104" i="1"/>
  <c r="BE103" i="1"/>
  <c r="BO101" i="1"/>
  <c r="BH100" i="1"/>
  <c r="BR98" i="1"/>
  <c r="BK97" i="1"/>
  <c r="BT96" i="1"/>
  <c r="BE95" i="1"/>
  <c r="BW93" i="1"/>
  <c r="AZ92" i="1"/>
  <c r="BR90" i="1"/>
  <c r="BC89" i="1"/>
  <c r="BD88" i="1"/>
  <c r="BN86" i="1"/>
  <c r="BG85" i="1"/>
  <c r="AZ84" i="1"/>
  <c r="BJ82" i="1"/>
  <c r="BC81" i="1"/>
  <c r="BD80" i="1"/>
  <c r="BV78" i="1"/>
  <c r="BW77" i="1"/>
  <c r="BX76" i="1"/>
  <c r="AZ76" i="1"/>
  <c r="BQ75" i="1"/>
  <c r="BJ74" i="1"/>
  <c r="BS73" i="1"/>
  <c r="BT72" i="1"/>
  <c r="BL72" i="1"/>
  <c r="BU71" i="1"/>
  <c r="BN70" i="1"/>
  <c r="BG69" i="1"/>
  <c r="BH68" i="1"/>
  <c r="BI67" i="1"/>
  <c r="BK65" i="1"/>
  <c r="BL64" i="1"/>
  <c r="BV62" i="1"/>
  <c r="BO61" i="1"/>
  <c r="AZ60" i="1"/>
  <c r="BR58" i="1"/>
  <c r="BK57" i="1"/>
  <c r="BD56" i="1"/>
  <c r="BV54" i="1"/>
  <c r="BO53" i="1"/>
  <c r="BH52" i="1"/>
  <c r="BA51" i="1"/>
  <c r="BB50" i="1"/>
  <c r="BT48" i="1"/>
  <c r="BM46" i="1"/>
  <c r="BF45" i="1"/>
  <c r="BX43" i="1"/>
  <c r="BQ42" i="1"/>
  <c r="BA42" i="1"/>
  <c r="BS39" i="1"/>
  <c r="BT38" i="1"/>
  <c r="BL38" i="1"/>
  <c r="BM37" i="1"/>
  <c r="BW2" i="1"/>
  <c r="BO2" i="1"/>
  <c r="BG2" i="1"/>
  <c r="BW252" i="1"/>
  <c r="BO252" i="1"/>
  <c r="BG252" i="1"/>
  <c r="BX251" i="1"/>
  <c r="BP251" i="1"/>
  <c r="BH251" i="1"/>
  <c r="AZ251" i="1"/>
  <c r="BQ250" i="1"/>
  <c r="BI250" i="1"/>
  <c r="BA250" i="1"/>
  <c r="BR249" i="1"/>
  <c r="BJ249" i="1"/>
  <c r="BB249" i="1"/>
  <c r="BS248" i="1"/>
  <c r="BK248" i="1"/>
  <c r="BC248" i="1"/>
  <c r="BT247" i="1"/>
  <c r="BL247" i="1"/>
  <c r="BD247" i="1"/>
  <c r="BU246" i="1"/>
  <c r="BM246" i="1"/>
  <c r="BE246" i="1"/>
  <c r="BV245" i="1"/>
  <c r="BN245" i="1"/>
  <c r="BF245" i="1"/>
  <c r="BW244" i="1"/>
  <c r="BO244" i="1"/>
  <c r="BG244" i="1"/>
  <c r="BX243" i="1"/>
  <c r="BP243" i="1"/>
  <c r="BH243" i="1"/>
  <c r="AZ243" i="1"/>
  <c r="BQ242" i="1"/>
  <c r="BI242" i="1"/>
  <c r="BA242" i="1"/>
  <c r="BR241" i="1"/>
  <c r="BJ241" i="1"/>
  <c r="BB241" i="1"/>
  <c r="BS240" i="1"/>
  <c r="BK240" i="1"/>
  <c r="BC240" i="1"/>
  <c r="BT239" i="1"/>
  <c r="BL239" i="1"/>
  <c r="BD239" i="1"/>
  <c r="BO203" i="1"/>
  <c r="BG203" i="1"/>
  <c r="BX202" i="1"/>
  <c r="BP202" i="1"/>
  <c r="BH202" i="1"/>
  <c r="AZ202" i="1"/>
  <c r="BQ201" i="1"/>
  <c r="BI201" i="1"/>
  <c r="BA201" i="1"/>
  <c r="BR200" i="1"/>
  <c r="BJ200" i="1"/>
  <c r="BB200" i="1"/>
  <c r="BS199" i="1"/>
  <c r="BK199" i="1"/>
  <c r="BC199" i="1"/>
  <c r="BT198" i="1"/>
  <c r="BL198" i="1"/>
  <c r="BD198" i="1"/>
  <c r="BU197" i="1"/>
  <c r="BM197" i="1"/>
  <c r="BE197" i="1"/>
  <c r="BV196" i="1"/>
  <c r="BN196" i="1"/>
  <c r="BF196" i="1"/>
  <c r="BW195" i="1"/>
  <c r="BO195" i="1"/>
  <c r="BG195" i="1"/>
  <c r="BX194" i="1"/>
  <c r="BP194" i="1"/>
  <c r="BH194" i="1"/>
  <c r="AZ194" i="1"/>
  <c r="BQ193" i="1"/>
  <c r="BI193" i="1"/>
  <c r="BA193" i="1"/>
  <c r="BR192" i="1"/>
  <c r="BJ192" i="1"/>
  <c r="BB192" i="1"/>
  <c r="BS191" i="1"/>
  <c r="BK191" i="1"/>
  <c r="BC191" i="1"/>
  <c r="BT190" i="1"/>
  <c r="BL190" i="1"/>
  <c r="BD190" i="1"/>
  <c r="BU189" i="1"/>
  <c r="BM189" i="1"/>
  <c r="BE189" i="1"/>
  <c r="BV188" i="1"/>
  <c r="BN188" i="1"/>
  <c r="BF188" i="1"/>
  <c r="BW187" i="1"/>
  <c r="BO187" i="1"/>
  <c r="BG187" i="1"/>
  <c r="BX186" i="1"/>
  <c r="BP186" i="1"/>
  <c r="BH186" i="1"/>
  <c r="AZ186" i="1"/>
  <c r="BQ185" i="1"/>
  <c r="BI185" i="1"/>
  <c r="BA185" i="1"/>
  <c r="BR184" i="1"/>
  <c r="BJ184" i="1"/>
  <c r="BB184" i="1"/>
  <c r="BS183" i="1"/>
  <c r="BK183" i="1"/>
  <c r="BC183" i="1"/>
  <c r="BT182" i="1"/>
  <c r="BL182" i="1"/>
  <c r="BD182" i="1"/>
  <c r="BU181" i="1"/>
  <c r="BM181" i="1"/>
  <c r="BE181" i="1"/>
  <c r="BV180" i="1"/>
  <c r="BN180" i="1"/>
  <c r="BF180" i="1"/>
  <c r="BW179" i="1"/>
  <c r="BO179" i="1"/>
  <c r="BG179" i="1"/>
  <c r="BX178" i="1"/>
  <c r="BP178" i="1"/>
  <c r="BH178" i="1"/>
  <c r="AZ178" i="1"/>
  <c r="BQ177" i="1"/>
  <c r="BI177" i="1"/>
  <c r="BA177" i="1"/>
  <c r="BR176" i="1"/>
  <c r="BJ176" i="1"/>
  <c r="BB176" i="1"/>
  <c r="BS175" i="1"/>
  <c r="BK175" i="1"/>
  <c r="BC175" i="1"/>
  <c r="BT174" i="1"/>
  <c r="BL174" i="1"/>
  <c r="BD174" i="1"/>
  <c r="BU173" i="1"/>
  <c r="BM173" i="1"/>
  <c r="BE173" i="1"/>
  <c r="BN172" i="1"/>
  <c r="BF172" i="1"/>
  <c r="BO171" i="1"/>
  <c r="BG171" i="1"/>
  <c r="BX170" i="1"/>
  <c r="BP170" i="1"/>
  <c r="BH170" i="1"/>
  <c r="AZ170" i="1"/>
  <c r="BQ169" i="1"/>
  <c r="BI169" i="1"/>
  <c r="BA169" i="1"/>
  <c r="BR168" i="1"/>
  <c r="BJ168" i="1"/>
  <c r="BB168" i="1"/>
  <c r="BS167" i="1"/>
  <c r="BK167" i="1"/>
  <c r="BC167" i="1"/>
  <c r="BT166" i="1"/>
  <c r="BL166" i="1"/>
  <c r="BD166" i="1"/>
  <c r="BU165" i="1"/>
  <c r="BM165" i="1"/>
  <c r="BE165" i="1"/>
  <c r="BV164" i="1"/>
  <c r="BN164" i="1"/>
  <c r="BF164" i="1"/>
  <c r="BW163" i="1"/>
  <c r="BO163" i="1"/>
  <c r="BG163" i="1"/>
  <c r="BX162" i="1"/>
  <c r="BP162" i="1"/>
  <c r="BH162" i="1"/>
  <c r="AZ162" i="1"/>
  <c r="BQ161" i="1"/>
  <c r="BI161" i="1"/>
  <c r="BA161" i="1"/>
  <c r="BR160" i="1"/>
  <c r="BJ160" i="1"/>
  <c r="BB160" i="1"/>
  <c r="BS159" i="1"/>
  <c r="BK159" i="1"/>
  <c r="BC159" i="1"/>
  <c r="BT158" i="1"/>
  <c r="BL158" i="1"/>
  <c r="BD158" i="1"/>
  <c r="BU157" i="1"/>
  <c r="BM157" i="1"/>
  <c r="BE157" i="1"/>
  <c r="BV156" i="1"/>
  <c r="BN156" i="1"/>
  <c r="BF156" i="1"/>
  <c r="BW155" i="1"/>
  <c r="BO155" i="1"/>
  <c r="BG155" i="1"/>
  <c r="BX154" i="1"/>
  <c r="BP154" i="1"/>
  <c r="BH154" i="1"/>
  <c r="AZ154" i="1"/>
  <c r="BQ153" i="1"/>
  <c r="BI153" i="1"/>
  <c r="BA153" i="1"/>
  <c r="BR152" i="1"/>
  <c r="BJ152" i="1"/>
  <c r="BB152" i="1"/>
  <c r="BS151" i="1"/>
  <c r="BK151" i="1"/>
  <c r="BC151" i="1"/>
  <c r="BT150" i="1"/>
  <c r="BL150" i="1"/>
  <c r="BD150" i="1"/>
  <c r="BU149" i="1"/>
  <c r="BM149" i="1"/>
  <c r="BE149" i="1"/>
  <c r="BV148" i="1"/>
  <c r="BN148" i="1"/>
  <c r="BF148" i="1"/>
  <c r="BW147" i="1"/>
  <c r="BO147" i="1"/>
  <c r="BG147" i="1"/>
  <c r="BX145" i="1"/>
  <c r="BP145" i="1"/>
  <c r="BH145" i="1"/>
  <c r="AZ145" i="1"/>
  <c r="BQ144" i="1"/>
  <c r="BI144" i="1"/>
  <c r="BA144" i="1"/>
  <c r="BR143" i="1"/>
  <c r="BJ143" i="1"/>
  <c r="BB143" i="1"/>
  <c r="BS142" i="1"/>
  <c r="BK142" i="1"/>
  <c r="BC142" i="1"/>
  <c r="BT141" i="1"/>
  <c r="BL141" i="1"/>
  <c r="BD141" i="1"/>
  <c r="BU140" i="1"/>
  <c r="BM140" i="1"/>
  <c r="BE140" i="1"/>
  <c r="BV139" i="1"/>
  <c r="BN139" i="1"/>
  <c r="BF139" i="1"/>
  <c r="BW138" i="1"/>
  <c r="BO138" i="1"/>
  <c r="BG138" i="1"/>
  <c r="BX137" i="1"/>
  <c r="BP137" i="1"/>
  <c r="BH137" i="1"/>
  <c r="AZ137" i="1"/>
  <c r="BQ136" i="1"/>
  <c r="BI136" i="1"/>
  <c r="BA136" i="1"/>
  <c r="BR135" i="1"/>
  <c r="BJ135" i="1"/>
  <c r="BB135" i="1"/>
  <c r="BS134" i="1"/>
  <c r="BK134" i="1"/>
  <c r="BC134" i="1"/>
  <c r="BT133" i="1"/>
  <c r="BL133" i="1"/>
  <c r="BD133" i="1"/>
  <c r="BU132" i="1"/>
  <c r="BM132" i="1"/>
  <c r="BE132" i="1"/>
  <c r="BV131" i="1"/>
  <c r="BN131" i="1"/>
  <c r="BF131" i="1"/>
  <c r="BW130" i="1"/>
  <c r="BO130" i="1"/>
  <c r="BG130" i="1"/>
  <c r="BX129" i="1"/>
  <c r="BP129" i="1"/>
  <c r="BH129" i="1"/>
  <c r="AZ129" i="1"/>
  <c r="BQ128" i="1"/>
  <c r="BI128" i="1"/>
  <c r="BA128" i="1"/>
  <c r="BR127" i="1"/>
  <c r="BJ127" i="1"/>
  <c r="BB127" i="1"/>
  <c r="BS126" i="1"/>
  <c r="BK126" i="1"/>
  <c r="BC126" i="1"/>
  <c r="BT125" i="1"/>
  <c r="BL125" i="1"/>
  <c r="BD125" i="1"/>
  <c r="BU124" i="1"/>
  <c r="BM124" i="1"/>
  <c r="BE124" i="1"/>
  <c r="BV123" i="1"/>
  <c r="BN123" i="1"/>
  <c r="BF123" i="1"/>
  <c r="BW122" i="1"/>
  <c r="BO122" i="1"/>
  <c r="BG122" i="1"/>
  <c r="BX121" i="1"/>
  <c r="BP121" i="1"/>
  <c r="BH121" i="1"/>
  <c r="AZ121" i="1"/>
  <c r="BQ120" i="1"/>
  <c r="BI120" i="1"/>
  <c r="BA120" i="1"/>
  <c r="BR119" i="1"/>
  <c r="BJ119" i="1"/>
  <c r="BB119" i="1"/>
  <c r="BS118" i="1"/>
  <c r="BK118" i="1"/>
  <c r="BC118" i="1"/>
  <c r="BT117" i="1"/>
  <c r="BL117" i="1"/>
  <c r="BD117" i="1"/>
  <c r="BU116" i="1"/>
  <c r="BM116" i="1"/>
  <c r="BE116" i="1"/>
  <c r="BV115" i="1"/>
  <c r="BN115" i="1"/>
  <c r="BF115" i="1"/>
  <c r="BW114" i="1"/>
  <c r="BO114" i="1"/>
  <c r="BG114" i="1"/>
  <c r="BX112" i="1"/>
  <c r="BP112" i="1"/>
  <c r="BH112" i="1"/>
  <c r="AZ112" i="1"/>
  <c r="BQ111" i="1"/>
  <c r="BI111" i="1"/>
  <c r="BA111" i="1"/>
  <c r="BR110" i="1"/>
  <c r="BJ110" i="1"/>
  <c r="BB110" i="1"/>
  <c r="BS109" i="1"/>
  <c r="BK109" i="1"/>
  <c r="BC109" i="1"/>
  <c r="BT108" i="1"/>
  <c r="BL108" i="1"/>
  <c r="BD108" i="1"/>
  <c r="BU107" i="1"/>
  <c r="BM107" i="1"/>
  <c r="BE107" i="1"/>
  <c r="BV106" i="1"/>
  <c r="BN106" i="1"/>
  <c r="BF106" i="1"/>
  <c r="BW105" i="1"/>
  <c r="BO105" i="1"/>
  <c r="BG105" i="1"/>
  <c r="BX104" i="1"/>
  <c r="BP104" i="1"/>
  <c r="BH104" i="1"/>
  <c r="AZ104" i="1"/>
  <c r="BQ103" i="1"/>
  <c r="BI103" i="1"/>
  <c r="BA103" i="1"/>
  <c r="BR102" i="1"/>
  <c r="BJ102" i="1"/>
  <c r="BB102" i="1"/>
  <c r="BS101" i="1"/>
  <c r="BK101" i="1"/>
  <c r="BC101" i="1"/>
  <c r="BT100" i="1"/>
  <c r="BL100" i="1"/>
  <c r="BD100" i="1"/>
  <c r="BU99" i="1"/>
  <c r="BM99" i="1"/>
  <c r="BE99" i="1"/>
  <c r="BV98" i="1"/>
  <c r="BN98" i="1"/>
  <c r="BF98" i="1"/>
  <c r="BW97" i="1"/>
  <c r="BO97" i="1"/>
  <c r="BG97" i="1"/>
  <c r="BX96" i="1"/>
  <c r="BP96" i="1"/>
  <c r="BH96" i="1"/>
  <c r="AZ96" i="1"/>
  <c r="BQ95" i="1"/>
  <c r="BI95" i="1"/>
  <c r="BA95" i="1"/>
  <c r="BR94" i="1"/>
  <c r="BJ94" i="1"/>
  <c r="BB94" i="1"/>
  <c r="BS93" i="1"/>
  <c r="BK93" i="1"/>
  <c r="BC93" i="1"/>
  <c r="BT92" i="1"/>
  <c r="BL92" i="1"/>
  <c r="BD92" i="1"/>
  <c r="BU91" i="1"/>
  <c r="BM91" i="1"/>
  <c r="BE91" i="1"/>
  <c r="BV90" i="1"/>
  <c r="BN90" i="1"/>
  <c r="BF90" i="1"/>
  <c r="BW89" i="1"/>
  <c r="BO89" i="1"/>
  <c r="BG89" i="1"/>
  <c r="BX88" i="1"/>
  <c r="BP88" i="1"/>
  <c r="BH88" i="1"/>
  <c r="AZ88" i="1"/>
  <c r="BQ87" i="1"/>
  <c r="BI87" i="1"/>
  <c r="BA87" i="1"/>
  <c r="BR86" i="1"/>
  <c r="BJ86" i="1"/>
  <c r="BB86" i="1"/>
  <c r="BS85" i="1"/>
  <c r="BK85" i="1"/>
  <c r="BC85" i="1"/>
  <c r="BT84" i="1"/>
  <c r="BL84" i="1"/>
  <c r="BD84" i="1"/>
  <c r="BU83" i="1"/>
  <c r="BM83" i="1"/>
  <c r="BE83" i="1"/>
  <c r="BV82" i="1"/>
  <c r="BN82" i="1"/>
  <c r="BF82" i="1"/>
  <c r="BW81" i="1"/>
  <c r="BO81" i="1"/>
  <c r="BG81" i="1"/>
  <c r="BX80" i="1"/>
  <c r="BP80" i="1"/>
  <c r="BH80" i="1"/>
  <c r="AZ80" i="1"/>
  <c r="BQ79" i="1"/>
  <c r="BI79" i="1"/>
  <c r="BA79" i="1"/>
  <c r="BR78" i="1"/>
  <c r="BJ78" i="1"/>
  <c r="BB78" i="1"/>
  <c r="BS77" i="1"/>
  <c r="BK77" i="1"/>
  <c r="BC77" i="1"/>
  <c r="BT76" i="1"/>
  <c r="BL76" i="1"/>
  <c r="BD76" i="1"/>
  <c r="BU75" i="1"/>
  <c r="BM75" i="1"/>
  <c r="BE75" i="1"/>
  <c r="BV74" i="1"/>
  <c r="BN74" i="1"/>
  <c r="BF74" i="1"/>
  <c r="BW73" i="1"/>
  <c r="BO73" i="1"/>
  <c r="BG73" i="1"/>
  <c r="BX72" i="1"/>
  <c r="BP72" i="1"/>
  <c r="BH72" i="1"/>
  <c r="AZ72" i="1"/>
  <c r="BQ71" i="1"/>
  <c r="BI71" i="1"/>
  <c r="BA71" i="1"/>
  <c r="BR70" i="1"/>
  <c r="BJ70" i="1"/>
  <c r="BB70" i="1"/>
  <c r="BS69" i="1"/>
  <c r="BK69" i="1"/>
  <c r="BC69" i="1"/>
  <c r="BT68" i="1"/>
  <c r="BL68" i="1"/>
  <c r="BD68" i="1"/>
  <c r="BU67" i="1"/>
  <c r="BM67" i="1"/>
  <c r="BE67" i="1"/>
  <c r="BV66" i="1"/>
  <c r="BN66" i="1"/>
  <c r="BF66" i="1"/>
  <c r="BW65" i="1"/>
  <c r="BO65" i="1"/>
  <c r="BG65" i="1"/>
  <c r="BX64" i="1"/>
  <c r="BP64" i="1"/>
  <c r="BH64" i="1"/>
  <c r="AZ64" i="1"/>
  <c r="BQ63" i="1"/>
  <c r="BI63" i="1"/>
  <c r="BA63" i="1"/>
  <c r="BR62" i="1"/>
  <c r="BJ62" i="1"/>
  <c r="BB62" i="1"/>
  <c r="BS61" i="1"/>
  <c r="BK61" i="1"/>
  <c r="BC61" i="1"/>
  <c r="BT60" i="1"/>
  <c r="BL60" i="1"/>
  <c r="BD60" i="1"/>
  <c r="BU59" i="1"/>
  <c r="BM59" i="1"/>
  <c r="BE59" i="1"/>
  <c r="BV58" i="1"/>
  <c r="BN58" i="1"/>
  <c r="BF58" i="1"/>
  <c r="BW57" i="1"/>
  <c r="BO57" i="1"/>
  <c r="BG57" i="1"/>
  <c r="BX56" i="1"/>
  <c r="BP56" i="1"/>
  <c r="BH56" i="1"/>
  <c r="AZ56" i="1"/>
  <c r="BQ55" i="1"/>
  <c r="BI55" i="1"/>
  <c r="BA55" i="1"/>
  <c r="BR54" i="1"/>
  <c r="BJ54" i="1"/>
  <c r="BB54" i="1"/>
  <c r="BS53" i="1"/>
  <c r="BK53" i="1"/>
  <c r="BC53" i="1"/>
  <c r="BT52" i="1"/>
  <c r="BL52" i="1"/>
  <c r="BD52" i="1"/>
  <c r="BU51" i="1"/>
  <c r="BM51" i="1"/>
  <c r="BE51" i="1"/>
  <c r="BV50" i="1"/>
  <c r="BN50" i="1"/>
  <c r="BF50" i="1"/>
  <c r="BW49" i="1"/>
  <c r="BO49" i="1"/>
  <c r="BG49" i="1"/>
  <c r="BX48" i="1"/>
  <c r="BP48" i="1"/>
  <c r="BH48" i="1"/>
  <c r="AZ48" i="1"/>
  <c r="BQ46" i="1"/>
  <c r="BI46" i="1"/>
  <c r="BA46" i="1"/>
  <c r="BR45" i="1"/>
  <c r="BJ45" i="1"/>
  <c r="BB45" i="1"/>
  <c r="BS44" i="1"/>
  <c r="BK44" i="1"/>
  <c r="BC44" i="1"/>
  <c r="BT43" i="1"/>
  <c r="BL43" i="1"/>
  <c r="BD43" i="1"/>
  <c r="BU42" i="1"/>
  <c r="BM42" i="1"/>
  <c r="BE42" i="1"/>
  <c r="BV40" i="1"/>
  <c r="BN40" i="1"/>
  <c r="BF40" i="1"/>
  <c r="BW39" i="1"/>
  <c r="BO39" i="1"/>
  <c r="BG39" i="1"/>
  <c r="BX38" i="1"/>
  <c r="BP38" i="1"/>
  <c r="BH38" i="1"/>
  <c r="AZ38" i="1"/>
  <c r="BQ37" i="1"/>
  <c r="BI37" i="1"/>
  <c r="BA37" i="1"/>
  <c r="BR36" i="1"/>
  <c r="BJ36" i="1"/>
  <c r="BB36" i="1"/>
  <c r="BS35" i="1"/>
  <c r="BK35" i="1"/>
  <c r="BC35" i="1"/>
  <c r="BT34" i="1"/>
  <c r="BL34" i="1"/>
  <c r="BD34" i="1"/>
  <c r="BU33" i="1"/>
  <c r="BM33" i="1"/>
  <c r="BE33" i="1"/>
  <c r="BV32" i="1"/>
  <c r="BN32" i="1"/>
  <c r="BF32" i="1"/>
  <c r="BW31" i="1"/>
  <c r="BO31" i="1"/>
  <c r="BG31" i="1"/>
  <c r="BX30" i="1"/>
  <c r="BP30" i="1"/>
  <c r="BH30" i="1"/>
  <c r="AZ30" i="1"/>
  <c r="BQ29" i="1"/>
  <c r="BI29" i="1"/>
  <c r="BA29" i="1"/>
  <c r="BR28" i="1"/>
  <c r="BJ28" i="1"/>
  <c r="BB28" i="1"/>
  <c r="BS27" i="1"/>
  <c r="BK27" i="1"/>
  <c r="BC27" i="1"/>
  <c r="BT26" i="1"/>
  <c r="BL26" i="1"/>
  <c r="BD26" i="1"/>
  <c r="BU25" i="1"/>
  <c r="BM25" i="1"/>
  <c r="BE25" i="1"/>
  <c r="BV24" i="1"/>
  <c r="BN24" i="1"/>
  <c r="BF24" i="1"/>
  <c r="BW23" i="1"/>
  <c r="BO23" i="1"/>
  <c r="BG23" i="1"/>
  <c r="BX22" i="1"/>
  <c r="BP22" i="1"/>
  <c r="BH22" i="1"/>
  <c r="AZ22" i="1"/>
  <c r="BQ21" i="1"/>
  <c r="BI21" i="1"/>
  <c r="BA21" i="1"/>
  <c r="BR20" i="1"/>
  <c r="BJ20" i="1"/>
  <c r="BB20" i="1"/>
  <c r="BS19" i="1"/>
  <c r="BK19" i="1"/>
  <c r="BC19" i="1"/>
  <c r="BT18" i="1"/>
  <c r="BL18" i="1"/>
  <c r="BD18" i="1"/>
  <c r="BU17" i="1"/>
  <c r="BM17" i="1"/>
  <c r="BE17" i="1"/>
  <c r="BV16" i="1"/>
  <c r="BN16" i="1"/>
  <c r="BF16" i="1"/>
  <c r="BW15" i="1"/>
  <c r="BO15" i="1"/>
  <c r="BG15" i="1"/>
  <c r="BX14" i="1"/>
  <c r="BP14" i="1"/>
  <c r="BH14" i="1"/>
  <c r="AZ14" i="1"/>
  <c r="BQ13" i="1"/>
  <c r="BI13" i="1"/>
  <c r="BA13" i="1"/>
  <c r="BQ12" i="1"/>
  <c r="BI12" i="1"/>
  <c r="BA12" i="1"/>
  <c r="BR11" i="1"/>
  <c r="BJ11" i="1"/>
  <c r="BB11" i="1"/>
  <c r="BS10" i="1"/>
  <c r="BK10" i="1"/>
  <c r="BC10" i="1"/>
  <c r="BT9" i="1"/>
  <c r="BL9" i="1"/>
  <c r="BD9" i="1"/>
  <c r="BU8" i="1"/>
  <c r="BM8" i="1"/>
  <c r="BE8" i="1"/>
  <c r="BV7" i="1"/>
  <c r="BN7" i="1"/>
  <c r="BF7" i="1"/>
  <c r="BW6" i="1"/>
  <c r="BO6" i="1"/>
  <c r="BG6" i="1"/>
  <c r="BX5" i="1"/>
  <c r="BP5" i="1"/>
  <c r="BH5" i="1"/>
  <c r="AZ5" i="1"/>
  <c r="BQ4" i="1"/>
  <c r="BI4" i="1"/>
  <c r="BA4" i="1"/>
  <c r="BR3" i="1"/>
  <c r="BJ3" i="1"/>
  <c r="BB3" i="1"/>
  <c r="BS113" i="1"/>
  <c r="BK113" i="1"/>
  <c r="BC113" i="1"/>
  <c r="BT146" i="1"/>
  <c r="BL146" i="1"/>
  <c r="BD146" i="1"/>
  <c r="BU238" i="1"/>
  <c r="BM238" i="1"/>
  <c r="BE238" i="1"/>
  <c r="BJ252" i="1"/>
  <c r="BU249" i="1"/>
  <c r="BG247" i="1"/>
  <c r="BR244" i="1"/>
  <c r="BD242" i="1"/>
  <c r="BO239" i="1"/>
  <c r="BU237" i="1"/>
  <c r="BG235" i="1"/>
  <c r="BR232" i="1"/>
  <c r="BD230" i="1"/>
  <c r="BO227" i="1"/>
  <c r="BA225" i="1"/>
  <c r="BL222" i="1"/>
  <c r="BW219" i="1"/>
  <c r="BI217" i="1"/>
  <c r="BT214" i="1"/>
  <c r="BF212" i="1"/>
  <c r="BQ209" i="1"/>
  <c r="BC207" i="1"/>
  <c r="BN204" i="1"/>
  <c r="BP32" i="1"/>
  <c r="BH32" i="1"/>
  <c r="AZ32" i="1"/>
  <c r="BQ31" i="1"/>
  <c r="BI31" i="1"/>
  <c r="BA31" i="1"/>
  <c r="BR30" i="1"/>
  <c r="BJ30" i="1"/>
  <c r="BB30" i="1"/>
  <c r="BS29" i="1"/>
  <c r="BK29" i="1"/>
  <c r="BC29" i="1"/>
  <c r="BT28" i="1"/>
  <c r="BL28" i="1"/>
  <c r="BD28" i="1"/>
  <c r="BU27" i="1"/>
  <c r="BM27" i="1"/>
  <c r="BE27" i="1"/>
  <c r="BV26" i="1"/>
  <c r="BN26" i="1"/>
  <c r="BF26" i="1"/>
  <c r="BW25" i="1"/>
  <c r="BO25" i="1"/>
  <c r="BG25" i="1"/>
  <c r="BX24" i="1"/>
  <c r="BP24" i="1"/>
  <c r="BH24" i="1"/>
  <c r="AZ24" i="1"/>
  <c r="BQ23" i="1"/>
  <c r="BI23" i="1"/>
  <c r="BA23" i="1"/>
  <c r="BR22" i="1"/>
  <c r="BJ22" i="1"/>
  <c r="BB22" i="1"/>
  <c r="BS21" i="1"/>
  <c r="BK21" i="1"/>
  <c r="BC21" i="1"/>
  <c r="BT20" i="1"/>
  <c r="BL20" i="1"/>
  <c r="BD20" i="1"/>
  <c r="BU19" i="1"/>
  <c r="BM19" i="1"/>
  <c r="BE19" i="1"/>
  <c r="BV18" i="1"/>
  <c r="BN18" i="1"/>
  <c r="BF18" i="1"/>
  <c r="BW17" i="1"/>
  <c r="BO17" i="1"/>
  <c r="BG17" i="1"/>
  <c r="BX16" i="1"/>
  <c r="BP16" i="1"/>
  <c r="BH16" i="1"/>
  <c r="AZ16" i="1"/>
  <c r="BQ15" i="1"/>
  <c r="BI15" i="1"/>
  <c r="BA15" i="1"/>
  <c r="BR14" i="1"/>
  <c r="BJ14" i="1"/>
  <c r="BB14" i="1"/>
  <c r="BS13" i="1"/>
  <c r="BK13" i="1"/>
  <c r="BC13" i="1"/>
  <c r="BK12" i="1"/>
  <c r="BC12" i="1"/>
  <c r="BT11" i="1"/>
  <c r="BL11" i="1"/>
  <c r="BD11" i="1"/>
  <c r="BU10" i="1"/>
  <c r="BM10" i="1"/>
  <c r="BE10" i="1"/>
  <c r="BV9" i="1"/>
  <c r="BN9" i="1"/>
  <c r="BF9" i="1"/>
  <c r="BW8" i="1"/>
  <c r="BO8" i="1"/>
  <c r="BG8" i="1"/>
  <c r="BX7" i="1"/>
  <c r="BP7" i="1"/>
  <c r="BH7" i="1"/>
  <c r="AZ7" i="1"/>
  <c r="BQ6" i="1"/>
  <c r="BI6" i="1"/>
  <c r="BA6" i="1"/>
  <c r="BR5" i="1"/>
  <c r="BJ5" i="1"/>
  <c r="BB5" i="1"/>
  <c r="BS4" i="1"/>
  <c r="BK4" i="1"/>
  <c r="BC4" i="1"/>
  <c r="BT3" i="1"/>
  <c r="BL3" i="1"/>
  <c r="BD3" i="1"/>
  <c r="BU113" i="1"/>
  <c r="BM113" i="1"/>
  <c r="BE113" i="1"/>
  <c r="BV146" i="1"/>
  <c r="BN146" i="1"/>
  <c r="BF146" i="1"/>
  <c r="BS238" i="1"/>
  <c r="BK238" i="1"/>
  <c r="BC238" i="1"/>
  <c r="BS36" i="1"/>
  <c r="BK36" i="1"/>
  <c r="BC36" i="1"/>
  <c r="BT35" i="1"/>
  <c r="BL35" i="1"/>
  <c r="BD35" i="1"/>
  <c r="BU34" i="1"/>
  <c r="BM34" i="1"/>
  <c r="BE34" i="1"/>
  <c r="BV33" i="1"/>
  <c r="BN33" i="1"/>
  <c r="BF33" i="1"/>
  <c r="BW32" i="1"/>
  <c r="BO32" i="1"/>
  <c r="BG32" i="1"/>
  <c r="BX31" i="1"/>
  <c r="BP31" i="1"/>
  <c r="BH31" i="1"/>
  <c r="AZ31" i="1"/>
  <c r="BQ30" i="1"/>
  <c r="BI30" i="1"/>
  <c r="BA30" i="1"/>
  <c r="BR29" i="1"/>
  <c r="BJ29" i="1"/>
  <c r="BB29" i="1"/>
  <c r="BS28" i="1"/>
  <c r="BK28" i="1"/>
  <c r="BC28" i="1"/>
  <c r="BT27" i="1"/>
  <c r="BL27" i="1"/>
  <c r="BD27" i="1"/>
  <c r="BU26" i="1"/>
  <c r="BM26" i="1"/>
  <c r="BE26" i="1"/>
  <c r="BV25" i="1"/>
  <c r="BN25" i="1"/>
  <c r="BF25" i="1"/>
  <c r="BW24" i="1"/>
  <c r="BO24" i="1"/>
  <c r="BG24" i="1"/>
  <c r="BX23" i="1"/>
  <c r="BP23" i="1"/>
  <c r="BH23" i="1"/>
  <c r="AZ23" i="1"/>
  <c r="BQ22" i="1"/>
  <c r="BI22" i="1"/>
  <c r="BA22" i="1"/>
  <c r="BR21" i="1"/>
  <c r="BJ21" i="1"/>
  <c r="BB21" i="1"/>
  <c r="BS20" i="1"/>
  <c r="BK20" i="1"/>
  <c r="BC20" i="1"/>
  <c r="BT19" i="1"/>
  <c r="BL19" i="1"/>
  <c r="BD19" i="1"/>
  <c r="BU18" i="1"/>
  <c r="BM18" i="1"/>
  <c r="BE18" i="1"/>
  <c r="BV17" i="1"/>
  <c r="BN17" i="1"/>
  <c r="BF17" i="1"/>
  <c r="BW16" i="1"/>
  <c r="BO16" i="1"/>
  <c r="BG16" i="1"/>
  <c r="BX15" i="1"/>
  <c r="BP15" i="1"/>
  <c r="BH15" i="1"/>
  <c r="AZ15" i="1"/>
  <c r="BQ14" i="1"/>
  <c r="BI14" i="1"/>
  <c r="BA14" i="1"/>
  <c r="BR13" i="1"/>
  <c r="BJ13" i="1"/>
  <c r="BB13" i="1"/>
  <c r="BJ12" i="1"/>
  <c r="BB12" i="1"/>
  <c r="BS11" i="1"/>
  <c r="BK11" i="1"/>
  <c r="BC11" i="1"/>
  <c r="BT10" i="1"/>
  <c r="BL10" i="1"/>
  <c r="BD10" i="1"/>
  <c r="BU9" i="1"/>
  <c r="BM9" i="1"/>
  <c r="BE9" i="1"/>
  <c r="BV8" i="1"/>
  <c r="BN8" i="1"/>
  <c r="BF8" i="1"/>
  <c r="BW7" i="1"/>
  <c r="BO7" i="1"/>
  <c r="BG7" i="1"/>
  <c r="BX6" i="1"/>
  <c r="BP6" i="1"/>
  <c r="BH6" i="1"/>
  <c r="AZ6" i="1"/>
  <c r="BQ5" i="1"/>
  <c r="BI5" i="1"/>
  <c r="BA5" i="1"/>
  <c r="BR4" i="1"/>
  <c r="BJ4" i="1"/>
  <c r="BB4" i="1"/>
  <c r="BS3" i="1"/>
  <c r="BK3" i="1"/>
  <c r="BC3" i="1"/>
  <c r="BT113" i="1"/>
  <c r="BL113" i="1"/>
  <c r="BD113" i="1"/>
  <c r="BU146" i="1"/>
  <c r="BM146" i="1"/>
  <c r="BE146" i="1"/>
  <c r="BR238" i="1"/>
  <c r="BJ238" i="1"/>
  <c r="BB238" i="1"/>
  <c r="BP36" i="1"/>
  <c r="BH36" i="1"/>
  <c r="AZ36" i="1"/>
  <c r="BQ35" i="1"/>
  <c r="BI35" i="1"/>
  <c r="BA35" i="1"/>
  <c r="BR34" i="1"/>
  <c r="BJ34" i="1"/>
  <c r="BB34" i="1"/>
  <c r="BS33" i="1"/>
  <c r="BK33" i="1"/>
  <c r="BC33" i="1"/>
  <c r="BT32" i="1"/>
  <c r="BL32" i="1"/>
  <c r="BD32" i="1"/>
  <c r="BU31" i="1"/>
  <c r="BM31" i="1"/>
  <c r="BE31" i="1"/>
  <c r="BV30" i="1"/>
  <c r="BN30" i="1"/>
  <c r="BF30" i="1"/>
  <c r="BW29" i="1"/>
  <c r="BO29" i="1"/>
  <c r="BG29" i="1"/>
  <c r="BX28" i="1"/>
  <c r="BP28" i="1"/>
  <c r="BH28" i="1"/>
  <c r="AZ28" i="1"/>
  <c r="BQ27" i="1"/>
  <c r="BI27" i="1"/>
  <c r="BA27" i="1"/>
  <c r="BR26" i="1"/>
  <c r="BJ26" i="1"/>
  <c r="BB26" i="1"/>
  <c r="BS25" i="1"/>
  <c r="BK25" i="1"/>
  <c r="BC25" i="1"/>
  <c r="BT24" i="1"/>
  <c r="BL24" i="1"/>
  <c r="BD24" i="1"/>
  <c r="BU23" i="1"/>
  <c r="BM23" i="1"/>
  <c r="BE23" i="1"/>
  <c r="BV22" i="1"/>
  <c r="BN22" i="1"/>
  <c r="BF22" i="1"/>
  <c r="BW21" i="1"/>
  <c r="BO21" i="1"/>
  <c r="BG21" i="1"/>
  <c r="BX20" i="1"/>
  <c r="BP20" i="1"/>
  <c r="BH20" i="1"/>
  <c r="AZ20" i="1"/>
  <c r="BQ19" i="1"/>
  <c r="BI19" i="1"/>
  <c r="BA19" i="1"/>
  <c r="BR18" i="1"/>
  <c r="BJ18" i="1"/>
  <c r="BB18" i="1"/>
  <c r="BS17" i="1"/>
  <c r="BK17" i="1"/>
  <c r="BC17" i="1"/>
  <c r="BT16" i="1"/>
  <c r="BL16" i="1"/>
  <c r="BD16" i="1"/>
  <c r="BU15" i="1"/>
  <c r="BM15" i="1"/>
  <c r="BE15" i="1"/>
  <c r="BV14" i="1"/>
  <c r="BN14" i="1"/>
  <c r="BF14" i="1"/>
  <c r="BW13" i="1"/>
  <c r="BO13" i="1"/>
  <c r="BG13" i="1"/>
  <c r="BX12" i="1"/>
  <c r="BO12" i="1"/>
  <c r="BG12" i="1"/>
  <c r="BX11" i="1"/>
  <c r="BP11" i="1"/>
  <c r="BH11" i="1"/>
  <c r="AZ11" i="1"/>
  <c r="BQ10" i="1"/>
  <c r="BI10" i="1"/>
  <c r="BA10" i="1"/>
  <c r="BR9" i="1"/>
  <c r="BJ9" i="1"/>
  <c r="BB9" i="1"/>
  <c r="BS8" i="1"/>
  <c r="BK8" i="1"/>
  <c r="BC8" i="1"/>
  <c r="BT7" i="1"/>
  <c r="BL7" i="1"/>
  <c r="BD7" i="1"/>
  <c r="BU6" i="1"/>
  <c r="BM6" i="1"/>
  <c r="BE6" i="1"/>
  <c r="BV5" i="1"/>
  <c r="BN5" i="1"/>
  <c r="BF5" i="1"/>
  <c r="BW4" i="1"/>
  <c r="BO4" i="1"/>
  <c r="BG4" i="1"/>
  <c r="BX3" i="1"/>
  <c r="BP3" i="1"/>
  <c r="BH3" i="1"/>
  <c r="AZ3" i="1"/>
  <c r="AZ113" i="1"/>
  <c r="BQ113" i="1"/>
  <c r="BI113" i="1"/>
  <c r="BA113" i="1"/>
  <c r="BR146" i="1"/>
  <c r="BJ146" i="1"/>
  <c r="BB146" i="1"/>
  <c r="BW238" i="1"/>
  <c r="BO238" i="1"/>
  <c r="BG238" i="1"/>
  <c r="BO36" i="1"/>
  <c r="BG36" i="1"/>
  <c r="BX35" i="1"/>
  <c r="BP35" i="1"/>
  <c r="BH35" i="1"/>
  <c r="AZ35" i="1"/>
  <c r="BQ34" i="1"/>
  <c r="BI34" i="1"/>
  <c r="BA34" i="1"/>
  <c r="BR33" i="1"/>
  <c r="BJ33" i="1"/>
  <c r="BB33" i="1"/>
  <c r="BS32" i="1"/>
  <c r="BK32" i="1"/>
  <c r="BC32" i="1"/>
  <c r="BT31" i="1"/>
  <c r="BL31" i="1"/>
  <c r="BD31" i="1"/>
  <c r="BU30" i="1"/>
  <c r="BM30" i="1"/>
  <c r="BE30" i="1"/>
  <c r="BV29" i="1"/>
  <c r="BN29" i="1"/>
  <c r="BF29" i="1"/>
  <c r="BW28" i="1"/>
  <c r="BO28" i="1"/>
  <c r="BG28" i="1"/>
  <c r="BX27" i="1"/>
  <c r="BP27" i="1"/>
  <c r="BH27" i="1"/>
  <c r="AZ27" i="1"/>
  <c r="BQ26" i="1"/>
  <c r="BI26" i="1"/>
  <c r="BA26" i="1"/>
  <c r="BR25" i="1"/>
  <c r="BJ25" i="1"/>
  <c r="BB25" i="1"/>
  <c r="BS24" i="1"/>
  <c r="BK24" i="1"/>
  <c r="BC24" i="1"/>
  <c r="BT23" i="1"/>
  <c r="BL23" i="1"/>
  <c r="BD23" i="1"/>
  <c r="BU22" i="1"/>
  <c r="BM22" i="1"/>
  <c r="BE22" i="1"/>
  <c r="BV21" i="1"/>
  <c r="BN21" i="1"/>
  <c r="BF21" i="1"/>
  <c r="BW20" i="1"/>
  <c r="BO20" i="1"/>
  <c r="BG20" i="1"/>
  <c r="BX19" i="1"/>
  <c r="BP19" i="1"/>
  <c r="BH19" i="1"/>
  <c r="AZ19" i="1"/>
  <c r="BQ18" i="1"/>
  <c r="BI18" i="1"/>
  <c r="BA18" i="1"/>
  <c r="BR17" i="1"/>
  <c r="BJ17" i="1"/>
  <c r="BB17" i="1"/>
  <c r="BS16" i="1"/>
  <c r="BK16" i="1"/>
  <c r="BC16" i="1"/>
  <c r="BT15" i="1"/>
  <c r="BL15" i="1"/>
  <c r="BD15" i="1"/>
  <c r="BU14" i="1"/>
  <c r="BM14" i="1"/>
  <c r="BE14" i="1"/>
  <c r="BV13" i="1"/>
  <c r="BN13" i="1"/>
  <c r="BF13" i="1"/>
  <c r="BN12" i="1"/>
  <c r="BF12" i="1"/>
  <c r="BW11" i="1"/>
  <c r="BO11" i="1"/>
  <c r="BG11" i="1"/>
  <c r="BX10" i="1"/>
  <c r="BP10" i="1"/>
  <c r="BH10" i="1"/>
  <c r="AZ10" i="1"/>
  <c r="BQ9" i="1"/>
  <c r="BI9" i="1"/>
  <c r="BA9" i="1"/>
  <c r="BR8" i="1"/>
  <c r="BJ8" i="1"/>
  <c r="BB8" i="1"/>
  <c r="BS7" i="1"/>
  <c r="BK7" i="1"/>
  <c r="BC7" i="1"/>
  <c r="BT6" i="1"/>
  <c r="BL6" i="1"/>
  <c r="BD6" i="1"/>
  <c r="BU5" i="1"/>
  <c r="BM5" i="1"/>
  <c r="BE5" i="1"/>
  <c r="BV4" i="1"/>
  <c r="BN4" i="1"/>
  <c r="BF4" i="1"/>
  <c r="BW3" i="1"/>
  <c r="BO3" i="1"/>
  <c r="BG3" i="1"/>
  <c r="BX113" i="1"/>
  <c r="BP113" i="1"/>
  <c r="BH113" i="1"/>
  <c r="AZ146" i="1"/>
  <c r="BQ146" i="1"/>
  <c r="BI146" i="1"/>
  <c r="BA146" i="1"/>
  <c r="BV238" i="1"/>
  <c r="BN238" i="1"/>
  <c r="BF238" i="1"/>
  <c r="BV36" i="1"/>
  <c r="BN36" i="1"/>
  <c r="BF36" i="1"/>
  <c r="BW35" i="1"/>
  <c r="BO35" i="1"/>
  <c r="BG35" i="1"/>
  <c r="BX34" i="1"/>
  <c r="BP34" i="1"/>
  <c r="BH34" i="1"/>
  <c r="AZ34" i="1"/>
  <c r="BQ33" i="1"/>
  <c r="BI33" i="1"/>
  <c r="BA33" i="1"/>
  <c r="BR32" i="1"/>
  <c r="BJ32" i="1"/>
  <c r="BB32" i="1"/>
  <c r="BS31" i="1"/>
  <c r="BK31" i="1"/>
  <c r="BC31" i="1"/>
  <c r="BT30" i="1"/>
  <c r="BL30" i="1"/>
  <c r="BD30" i="1"/>
  <c r="BU29" i="1"/>
  <c r="BM29" i="1"/>
  <c r="BE29" i="1"/>
  <c r="BV28" i="1"/>
  <c r="BN28" i="1"/>
  <c r="BF28" i="1"/>
  <c r="BW27" i="1"/>
  <c r="BO27" i="1"/>
  <c r="BG27" i="1"/>
  <c r="BX26" i="1"/>
  <c r="BP26" i="1"/>
  <c r="BH26" i="1"/>
  <c r="AZ26" i="1"/>
  <c r="BQ25" i="1"/>
  <c r="BI25" i="1"/>
  <c r="BA25" i="1"/>
  <c r="BR24" i="1"/>
  <c r="BJ24" i="1"/>
  <c r="BB24" i="1"/>
  <c r="BS23" i="1"/>
  <c r="BK23" i="1"/>
  <c r="BC23" i="1"/>
  <c r="BT22" i="1"/>
  <c r="BL22" i="1"/>
  <c r="BD22" i="1"/>
  <c r="BU21" i="1"/>
  <c r="BM21" i="1"/>
  <c r="BE21" i="1"/>
  <c r="BV20" i="1"/>
  <c r="BN20" i="1"/>
  <c r="BF20" i="1"/>
  <c r="BW19" i="1"/>
  <c r="BO19" i="1"/>
  <c r="BG19" i="1"/>
  <c r="BX18" i="1"/>
  <c r="BP18" i="1"/>
  <c r="BH18" i="1"/>
  <c r="AZ18" i="1"/>
  <c r="BQ17" i="1"/>
  <c r="BI17" i="1"/>
  <c r="BA17" i="1"/>
  <c r="BR16" i="1"/>
  <c r="BJ16" i="1"/>
  <c r="BB16" i="1"/>
  <c r="BS15" i="1"/>
  <c r="BK15" i="1"/>
  <c r="BC15" i="1"/>
  <c r="BT14" i="1"/>
  <c r="BL14" i="1"/>
  <c r="BD14" i="1"/>
  <c r="BU13" i="1"/>
  <c r="BM13" i="1"/>
  <c r="BE13" i="1"/>
  <c r="BM12" i="1"/>
  <c r="BE12" i="1"/>
  <c r="BV11" i="1"/>
  <c r="BN11" i="1"/>
  <c r="BF11" i="1"/>
  <c r="BW10" i="1"/>
  <c r="BO10" i="1"/>
  <c r="BG10" i="1"/>
  <c r="BX9" i="1"/>
  <c r="BP9" i="1"/>
  <c r="BH9" i="1"/>
  <c r="AZ9" i="1"/>
  <c r="BQ8" i="1"/>
  <c r="BI8" i="1"/>
  <c r="BA8" i="1"/>
  <c r="BR7" i="1"/>
  <c r="BJ7" i="1"/>
  <c r="BB7" i="1"/>
  <c r="BS6" i="1"/>
  <c r="BK6" i="1"/>
  <c r="BC6" i="1"/>
  <c r="BT5" i="1"/>
  <c r="BL5" i="1"/>
  <c r="BD5" i="1"/>
  <c r="BU4" i="1"/>
  <c r="BM4" i="1"/>
  <c r="BE4" i="1"/>
  <c r="BV3" i="1"/>
  <c r="BN3" i="1"/>
  <c r="BF3" i="1"/>
  <c r="BW113" i="1"/>
  <c r="BO113" i="1"/>
  <c r="BG113" i="1"/>
  <c r="BX146" i="1"/>
  <c r="BP146" i="1"/>
  <c r="BH146" i="1"/>
  <c r="BV12" i="1"/>
  <c r="BU12" i="1"/>
  <c r="BS12" i="1"/>
  <c r="BR12" i="1"/>
  <c r="O8" i="4"/>
  <c r="O47" i="6" s="1"/>
  <c r="G8" i="4"/>
  <c r="G47" i="6" s="1"/>
  <c r="U8" i="4"/>
  <c r="U47" i="6" s="1"/>
  <c r="E8" i="4"/>
  <c r="E47" i="6" s="1"/>
  <c r="S8" i="4"/>
  <c r="S47" i="6" s="1"/>
  <c r="C8" i="4"/>
  <c r="C47" i="6" s="1"/>
  <c r="B8" i="4"/>
  <c r="B47" i="6" s="1"/>
  <c r="X8" i="4"/>
  <c r="X47" i="6" s="1"/>
  <c r="P8" i="4"/>
  <c r="P47" i="6" s="1"/>
  <c r="H8" i="4"/>
  <c r="H47" i="6" s="1"/>
  <c r="M8" i="4"/>
  <c r="M47" i="6" s="1"/>
  <c r="K8" i="4"/>
  <c r="K47" i="6" s="1"/>
  <c r="Y8" i="4"/>
  <c r="Y47" i="6" s="1"/>
  <c r="Q8" i="4"/>
  <c r="Q47" i="6" s="1"/>
  <c r="I8" i="4"/>
  <c r="I47" i="6" s="1"/>
  <c r="J18" i="4"/>
  <c r="J41" i="6" s="1"/>
  <c r="R18" i="4" l="1"/>
  <c r="R41" i="6" s="1"/>
  <c r="X18" i="4"/>
  <c r="X41" i="6" s="1"/>
  <c r="W18" i="4"/>
  <c r="W41" i="6" s="1"/>
  <c r="M18" i="4"/>
  <c r="M41" i="6" s="1"/>
  <c r="K18" i="4"/>
  <c r="K41" i="6" s="1"/>
  <c r="H18" i="4"/>
  <c r="H41" i="6" s="1"/>
  <c r="Y169" i="6"/>
  <c r="Y169" i="5"/>
  <c r="BW169" i="1" s="1"/>
  <c r="Y173" i="5"/>
  <c r="BW173" i="1" s="1"/>
  <c r="Y173" i="6"/>
  <c r="X172" i="6"/>
  <c r="X172" i="5"/>
  <c r="BV172" i="1" s="1"/>
  <c r="X169" i="5"/>
  <c r="BV169" i="1" s="1"/>
  <c r="X169" i="6"/>
  <c r="W171" i="5"/>
  <c r="BU171" i="1" s="1"/>
  <c r="W171" i="6"/>
  <c r="Y170" i="6"/>
  <c r="Y170" i="5"/>
  <c r="BW170" i="1" s="1"/>
  <c r="X173" i="6"/>
  <c r="X173" i="5"/>
  <c r="BV173" i="1" s="1"/>
  <c r="Y174" i="5"/>
  <c r="BW174" i="1" s="1"/>
  <c r="Y174" i="6"/>
  <c r="T18" i="4"/>
  <c r="T41" i="6" s="1"/>
  <c r="Z18" i="4"/>
  <c r="Z41" i="6" s="1"/>
  <c r="B18" i="4"/>
  <c r="B41" i="6" s="1"/>
  <c r="E18" i="4"/>
  <c r="E41" i="6" s="1"/>
  <c r="L18" i="4"/>
  <c r="L41" i="6" s="1"/>
  <c r="G18" i="4"/>
  <c r="G41" i="6" s="1"/>
  <c r="O18" i="4"/>
  <c r="O41" i="6" s="1"/>
  <c r="V18" i="4"/>
  <c r="V41" i="6" s="1"/>
  <c r="Y18" i="4"/>
  <c r="Y41" i="6" s="1"/>
  <c r="N18" i="4"/>
  <c r="N41" i="6" s="1"/>
  <c r="P18" i="4"/>
  <c r="P41" i="6" s="1"/>
  <c r="D18" i="4"/>
  <c r="D41" i="6" s="1"/>
  <c r="S18" i="4"/>
  <c r="S41" i="6" s="1"/>
  <c r="I18" i="4"/>
  <c r="I41" i="6" s="1"/>
  <c r="Q18" i="4"/>
  <c r="Q41" i="6" s="1"/>
  <c r="C18" i="4"/>
  <c r="C41" i="6" s="1"/>
  <c r="F18" i="4"/>
  <c r="F41" i="6" s="1"/>
  <c r="X171" i="6" l="1"/>
  <c r="X171" i="5"/>
  <c r="BV171" i="1" s="1"/>
  <c r="Y172" i="6"/>
  <c r="Y172" i="5"/>
  <c r="BW172" i="1" s="1"/>
  <c r="Y171" i="6" l="1"/>
  <c r="Y171" i="5"/>
  <c r="BW171" i="1" s="1"/>
</calcChain>
</file>

<file path=xl/sharedStrings.xml><?xml version="1.0" encoding="utf-8"?>
<sst xmlns="http://schemas.openxmlformats.org/spreadsheetml/2006/main" count="15011" uniqueCount="1276">
  <si>
    <t>ds_country</t>
  </si>
  <si>
    <t>iso_country</t>
  </si>
  <si>
    <t xml:space="preserve">region </t>
  </si>
  <si>
    <t>eu_list</t>
  </si>
  <si>
    <t>iea_name</t>
  </si>
  <si>
    <t>other_name</t>
  </si>
  <si>
    <t>iso2</t>
  </si>
  <si>
    <t>iso3</t>
  </si>
  <si>
    <t>iso_numeric</t>
  </si>
  <si>
    <t>co2_law</t>
  </si>
  <si>
    <t>implemented_mechanisms</t>
  </si>
  <si>
    <t>co2_status</t>
  </si>
  <si>
    <t>co2_coverage</t>
  </si>
  <si>
    <t>start_year</t>
  </si>
  <si>
    <t>1991</t>
  </si>
  <si>
    <t>1992</t>
  </si>
  <si>
    <t>1993</t>
  </si>
  <si>
    <t>1994</t>
  </si>
  <si>
    <t>1995</t>
  </si>
  <si>
    <t>1996</t>
  </si>
  <si>
    <t>1997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</si>
  <si>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</si>
  <si>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</si>
  <si>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</si>
  <si>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</si>
  <si>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</si>
  <si>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</si>
  <si>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</si>
  <si>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</si>
  <si>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</si>
  <si>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</si>
  <si>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</si>
  <si>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</si>
  <si>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</si>
  <si>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</si>
  <si>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</si>
  <si>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</si>
  <si>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</si>
  <si>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</si>
  <si>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</si>
  <si>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</si>
  <si>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</si>
  <si>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</si>
  <si>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</si>
  <si>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</si>
  <si>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Afghanistan</t>
  </si>
  <si>
    <t>South Asia</t>
  </si>
  <si>
    <t>AF</t>
  </si>
  <si>
    <t>AFG</t>
  </si>
  <si>
    <t>No</t>
  </si>
  <si>
    <t>Aland Islands</t>
  </si>
  <si>
    <t>Other</t>
  </si>
  <si>
    <t>World</t>
  </si>
  <si>
    <t>AX</t>
  </si>
  <si>
    <t>ALA</t>
  </si>
  <si>
    <t>Albania</t>
  </si>
  <si>
    <t>Europe &amp; Central Asia</t>
  </si>
  <si>
    <t>AL</t>
  </si>
  <si>
    <t>ALB</t>
  </si>
  <si>
    <t>Implemented</t>
  </si>
  <si>
    <t>National</t>
  </si>
  <si>
    <t>Algeria</t>
  </si>
  <si>
    <t>Middle East &amp; North Africa</t>
  </si>
  <si>
    <t>DZ</t>
  </si>
  <si>
    <t>DZA</t>
  </si>
  <si>
    <t>American Samoa</t>
  </si>
  <si>
    <t>East Asia &amp; Pacific</t>
  </si>
  <si>
    <t>AS</t>
  </si>
  <si>
    <t>ASM</t>
  </si>
  <si>
    <t>Andorra</t>
  </si>
  <si>
    <t>Europe</t>
  </si>
  <si>
    <t>AD</t>
  </si>
  <si>
    <t>AND</t>
  </si>
  <si>
    <t>Angola</t>
  </si>
  <si>
    <t>Sub-Saharan Africa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</si>
  <si>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</si>
  <si>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</si>
  <si>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</si>
  <si>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</si>
  <si>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</si>
  <si>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</si>
  <si>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</si>
  <si>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</si>
  <si>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</si>
  <si>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Latin America &amp; Caribbean</t>
  </si>
  <si>
    <t>AG</t>
  </si>
  <si>
    <t>ATG</t>
  </si>
  <si>
    <t>Argentina</t>
  </si>
  <si>
    <t>AR</t>
  </si>
  <si>
    <t>ARG</t>
  </si>
  <si>
    <t>Yes</t>
  </si>
  <si>
    <t>Armenia</t>
  </si>
  <si>
    <t>AM</t>
  </si>
  <si>
    <t>ARM</t>
  </si>
  <si>
    <t>Aruba</t>
  </si>
  <si>
    <t>AW</t>
  </si>
  <si>
    <t>ABW</t>
  </si>
  <si>
    <t>Australia</t>
  </si>
  <si>
    <t>AU</t>
  </si>
  <si>
    <t>AUS</t>
  </si>
  <si>
    <t>ETS</t>
  </si>
  <si>
    <t>Austria</t>
  </si>
  <si>
    <t>AT</t>
  </si>
  <si>
    <t>AUT</t>
  </si>
  <si>
    <t>supranational ETS, ETS</t>
  </si>
  <si>
    <t>Azerbaijan</t>
  </si>
  <si>
    <t>AZ</t>
  </si>
  <si>
    <t>AZE</t>
  </si>
  <si>
    <t>Bahamas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</si>
  <si>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</si>
  <si>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</si>
  <si>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</si>
  <si>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</si>
  <si>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</si>
  <si>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</si>
  <si>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</si>
  <si>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</si>
  <si>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</si>
  <si>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</si>
  <si>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</si>
  <si>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</si>
  <si>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</si>
  <si>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</si>
  <si>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</si>
  <si>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</si>
  <si>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</si>
  <si>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supranational ETS</t>
  </si>
  <si>
    <t>Belize</t>
  </si>
  <si>
    <t>BZ</t>
  </si>
  <si>
    <t>BLZ</t>
  </si>
  <si>
    <t>Benin</t>
  </si>
  <si>
    <t>BJ</t>
  </si>
  <si>
    <t>BEN</t>
  </si>
  <si>
    <t>Bermuda</t>
  </si>
  <si>
    <t>North America</t>
  </si>
  <si>
    <t>OECD Americas</t>
  </si>
  <si>
    <t>BM</t>
  </si>
  <si>
    <t>BMU</t>
  </si>
  <si>
    <t>Bhutan</t>
  </si>
  <si>
    <t>BT</t>
  </si>
  <si>
    <t>BTN</t>
  </si>
  <si>
    <t>Bolivia</t>
  </si>
  <si>
    <t>BO</t>
  </si>
  <si>
    <t>BOL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</si>
  <si>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</si>
  <si>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</si>
  <si>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</si>
  <si>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</si>
  <si>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</si>
  <si>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</si>
  <si>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</si>
  <si>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</si>
  <si>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</si>
  <si>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Brazil</t>
  </si>
  <si>
    <t>BR</t>
  </si>
  <si>
    <t>BRA</t>
  </si>
  <si>
    <t>Undecided</t>
  </si>
  <si>
    <t>Under consideration</t>
  </si>
  <si>
    <t>British Indian Ocean Territory</t>
  </si>
  <si>
    <t>IO</t>
  </si>
  <si>
    <t>IOT</t>
  </si>
  <si>
    <t>British Virgin Islands</t>
  </si>
  <si>
    <t>VG</t>
  </si>
  <si>
    <t>VGB</t>
  </si>
  <si>
    <t>Brunei</t>
  </si>
  <si>
    <t>Brunei Darussalam</t>
  </si>
  <si>
    <t>BN</t>
  </si>
  <si>
    <t>BRN</t>
  </si>
  <si>
    <t>Bulgaria</t>
  </si>
  <si>
    <t>BG</t>
  </si>
  <si>
    <t>BGR</t>
  </si>
  <si>
    <t>Burkina Faso</t>
  </si>
  <si>
    <t>Other Africa</t>
  </si>
  <si>
    <t>BF</t>
  </si>
  <si>
    <t>BFA</t>
  </si>
  <si>
    <t>Burundi</t>
  </si>
  <si>
    <t>BI</t>
  </si>
  <si>
    <t>BDI</t>
  </si>
  <si>
    <t>Cambodia</t>
  </si>
  <si>
    <t>KH</t>
  </si>
  <si>
    <t>KHM</t>
  </si>
  <si>
    <t>Cameroon</t>
  </si>
  <si>
    <t>CM</t>
  </si>
  <si>
    <t>CMR</t>
  </si>
  <si>
    <t>Canada</t>
  </si>
  <si>
    <t>CA</t>
  </si>
  <si>
    <t>CAN</t>
  </si>
  <si>
    <t>Cape Verde</t>
  </si>
  <si>
    <t>CV</t>
  </si>
  <si>
    <t>CPV</t>
  </si>
  <si>
    <t>Cayman Islands</t>
  </si>
  <si>
    <t>KY</t>
  </si>
  <si>
    <t>CYM</t>
  </si>
  <si>
    <t>Central African Republic</t>
  </si>
  <si>
    <t>CF</t>
  </si>
  <si>
    <t>CAF</t>
  </si>
  <si>
    <t>Chad</t>
  </si>
  <si>
    <t>TD</t>
  </si>
  <si>
    <t>TCD</t>
  </si>
  <si>
    <t>Chile</t>
  </si>
  <si>
    <t>CL</t>
  </si>
  <si>
    <t>CHL</t>
  </si>
  <si>
    <t>China</t>
  </si>
  <si>
    <t>People's Rep. of China</t>
  </si>
  <si>
    <t>CN</t>
  </si>
  <si>
    <t>CHN</t>
  </si>
  <si>
    <t>ETS, subnational ETS</t>
  </si>
  <si>
    <t>Christmas Island</t>
  </si>
  <si>
    <t>CX</t>
  </si>
  <si>
    <t>CXR</t>
  </si>
  <si>
    <t>Cocos (Keeling) Islands</t>
  </si>
  <si>
    <t>CC</t>
  </si>
  <si>
    <t>CCK</t>
  </si>
  <si>
    <t>Colombia</t>
  </si>
  <si>
    <t>CO</t>
  </si>
  <si>
    <t>COL</t>
  </si>
  <si>
    <t>Comoros</t>
  </si>
  <si>
    <t>KM</t>
  </si>
  <si>
    <t>COM</t>
  </si>
  <si>
    <t>Congo</t>
  </si>
  <si>
    <t>Congo (Brazzaville)</t>
  </si>
  <si>
    <t>Democratic Republic of the Congo</t>
  </si>
  <si>
    <t>CG</t>
  </si>
  <si>
    <t>COG</t>
  </si>
  <si>
    <t>Congo, (Kinshasa)</t>
  </si>
  <si>
    <t>CD</t>
  </si>
  <si>
    <t>COD</t>
  </si>
  <si>
    <t>Cook Islands</t>
  </si>
  <si>
    <t>CK</t>
  </si>
  <si>
    <t>COK</t>
  </si>
  <si>
    <t>Costa Rica</t>
  </si>
  <si>
    <t>CR</t>
  </si>
  <si>
    <t>CRI</t>
  </si>
  <si>
    <t>Ivory Coast</t>
  </si>
  <si>
    <t>Côte d'Ivoire</t>
  </si>
  <si>
    <t>CI</t>
  </si>
  <si>
    <t>CIV</t>
  </si>
  <si>
    <t>Croatia</t>
  </si>
  <si>
    <t>HR</t>
  </si>
  <si>
    <t>HRV</t>
  </si>
  <si>
    <t>Cuba</t>
  </si>
  <si>
    <t>CU</t>
  </si>
  <si>
    <t>CUB</t>
  </si>
  <si>
    <t>Curacao</t>
  </si>
  <si>
    <t>CUW</t>
  </si>
  <si>
    <t>Cyprus</t>
  </si>
  <si>
    <t>CY</t>
  </si>
  <si>
    <t>CYP</t>
  </si>
  <si>
    <t>Czech Republic</t>
  </si>
  <si>
    <t>CZ</t>
  </si>
  <si>
    <t>CZE</t>
  </si>
  <si>
    <t>Denmark</t>
  </si>
  <si>
    <t>DK</t>
  </si>
  <si>
    <t>DNK</t>
  </si>
  <si>
    <t>Djibouti</t>
  </si>
  <si>
    <t>Middle East</t>
  </si>
  <si>
    <t>DJ</t>
  </si>
  <si>
    <t>DJI</t>
  </si>
  <si>
    <t>Dominica</t>
  </si>
  <si>
    <t>DM</t>
  </si>
  <si>
    <t>DMA</t>
  </si>
  <si>
    <t>Dominican Republic</t>
  </si>
  <si>
    <t>DO</t>
  </si>
  <si>
    <t>DOM</t>
  </si>
  <si>
    <t>Ecuador</t>
  </si>
  <si>
    <t>EC</t>
  </si>
  <si>
    <t>ECU</t>
  </si>
  <si>
    <t>Egypt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</si>
  <si>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</si>
  <si>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</si>
  <si>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</si>
  <si>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</si>
  <si>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</si>
  <si>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</si>
  <si>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</si>
  <si>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</si>
  <si>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</si>
  <si>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</si>
  <si>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</si>
  <si>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</si>
  <si>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</si>
  <si>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</si>
  <si>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Ethiopia</t>
  </si>
  <si>
    <t>ET</t>
  </si>
  <si>
    <t>ETH</t>
  </si>
  <si>
    <t>Falkland Islands (Malvinas)</t>
  </si>
  <si>
    <t>FK</t>
  </si>
  <si>
    <t>FLK</t>
  </si>
  <si>
    <t>Faroe Islands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</si>
  <si>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</si>
  <si>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</si>
  <si>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</si>
  <si>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</si>
  <si>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</si>
  <si>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</si>
  <si>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</si>
  <si>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</si>
  <si>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</si>
  <si>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</si>
  <si>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</si>
  <si>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</si>
  <si>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</si>
  <si>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</si>
  <si>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</si>
  <si>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</si>
  <si>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</si>
  <si>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</t>
  </si>
  <si>
    <t>TF</t>
  </si>
  <si>
    <t>ATF</t>
  </si>
  <si>
    <t>Gabon</t>
  </si>
  <si>
    <t>GA</t>
  </si>
  <si>
    <t>GAB</t>
  </si>
  <si>
    <t>Gambia</t>
  </si>
  <si>
    <t>GM</t>
  </si>
  <si>
    <t>GMB</t>
  </si>
  <si>
    <t>Georgia</t>
  </si>
  <si>
    <t>GE</t>
  </si>
  <si>
    <t>GEO</t>
  </si>
  <si>
    <t>Germany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</si>
  <si>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</si>
  <si>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</si>
  <si>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</si>
  <si>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</si>
  <si>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</si>
  <si>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</si>
  <si>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</si>
  <si>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</si>
  <si>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</si>
  <si>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</si>
  <si>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</si>
  <si>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</si>
  <si>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</si>
  <si>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</si>
  <si>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</si>
  <si>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</si>
  <si>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</si>
  <si>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</si>
  <si>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</si>
  <si>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</si>
  <si>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</si>
  <si>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</si>
  <si>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</si>
  <si>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</si>
  <si>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</si>
  <si>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</si>
  <si>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</si>
  <si>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</si>
  <si>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</si>
  <si>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</si>
  <si>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</si>
  <si>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</si>
  <si>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</si>
  <si>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</si>
  <si>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</si>
  <si>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</si>
  <si>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</si>
  <si>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</si>
  <si>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</si>
  <si>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</si>
  <si>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</si>
  <si>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and Mcdonald Islands</t>
  </si>
  <si>
    <t>HM</t>
  </si>
  <si>
    <t>HMD</t>
  </si>
  <si>
    <t>Holy See (Vatican City State)</t>
  </si>
  <si>
    <t>VA</t>
  </si>
  <si>
    <t>VAT</t>
  </si>
  <si>
    <t>Honduras</t>
  </si>
  <si>
    <t>HN</t>
  </si>
  <si>
    <t>HND</t>
  </si>
  <si>
    <t>Hong Kong</t>
  </si>
  <si>
    <t>Hong Kong, SAR China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</si>
  <si>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</si>
  <si>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</si>
  <si>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</si>
  <si>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</si>
  <si>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</si>
  <si>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</si>
  <si>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</si>
  <si>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</si>
  <si>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</si>
  <si>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</si>
  <si>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</si>
  <si>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</si>
  <si>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</si>
  <si>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</si>
  <si>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</t>
  </si>
  <si>
    <t>Iran, Islamic Republic of</t>
  </si>
  <si>
    <t>IR</t>
  </si>
  <si>
    <t>IRN</t>
  </si>
  <si>
    <t>Iraq</t>
  </si>
  <si>
    <t>IQ</t>
  </si>
  <si>
    <t>IRQ</t>
  </si>
  <si>
    <t>Ireland</t>
  </si>
  <si>
    <t>Ireland; Republic of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</si>
  <si>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</si>
  <si>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</si>
  <si>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</si>
  <si>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</si>
  <si>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</si>
  <si>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</si>
  <si>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</si>
  <si>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</si>
  <si>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</si>
  <si>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</si>
  <si>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</si>
  <si>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</si>
  <si>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</si>
  <si>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</si>
  <si>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</si>
  <si>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</si>
  <si>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</si>
  <si>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</si>
  <si>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</si>
  <si>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</si>
  <si>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</si>
  <si>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</si>
  <si>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</si>
  <si>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</si>
  <si>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</si>
  <si>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</si>
  <si>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</si>
  <si>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</si>
  <si>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</si>
  <si>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</si>
  <si>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</si>
  <si>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</si>
  <si>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North Korea</t>
  </si>
  <si>
    <t>Korea, Dem. Peoples Rep.</t>
  </si>
  <si>
    <t>KP</t>
  </si>
  <si>
    <t>PRK</t>
  </si>
  <si>
    <t>Korea (South)</t>
  </si>
  <si>
    <t>Korea (South)</t>
  </si>
  <si>
    <t>Korea</t>
  </si>
  <si>
    <t>KR</t>
  </si>
  <si>
    <t>KOR</t>
  </si>
  <si>
    <t>Kosovo</t>
  </si>
  <si>
    <t>UNK</t>
  </si>
  <si>
    <t>Kuwait</t>
  </si>
  <si>
    <t>KW</t>
  </si>
  <si>
    <t>KWT</t>
  </si>
  <si>
    <t>Kyrgystan</t>
  </si>
  <si>
    <t>Kyrgyzstan</t>
  </si>
  <si>
    <t>KG</t>
  </si>
  <si>
    <t>KGZ</t>
  </si>
  <si>
    <t>Laos</t>
  </si>
  <si>
    <t>Lao PDR</t>
  </si>
  <si>
    <t>LA</t>
  </si>
  <si>
    <t>LAO</t>
  </si>
  <si>
    <t>Latvia</t>
  </si>
  <si>
    <t>LV</t>
  </si>
  <si>
    <t>LVA</t>
  </si>
  <si>
    <t>Lebanon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</si>
  <si>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</si>
  <si>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</si>
  <si>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</si>
  <si>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</si>
  <si>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</si>
  <si>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</si>
  <si>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</si>
  <si>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</si>
  <si>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</si>
  <si>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</si>
  <si>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</si>
  <si>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</si>
  <si>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</si>
  <si>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</si>
  <si>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</si>
  <si>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</si>
  <si>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</si>
  <si>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</si>
  <si>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</si>
  <si>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</si>
  <si>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Macau</t>
  </si>
  <si>
    <t>Macao, SAR China</t>
  </si>
  <si>
    <t>MO</t>
  </si>
  <si>
    <t>MAC</t>
  </si>
  <si>
    <t>Macedonia</t>
  </si>
  <si>
    <t>Macedonia, Republic of</t>
  </si>
  <si>
    <t>MK</t>
  </si>
  <si>
    <t>MKD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</si>
  <si>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</si>
  <si>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</si>
  <si>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</si>
  <si>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</si>
  <si>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</si>
  <si>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</si>
  <si>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</si>
  <si>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</si>
  <si>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</si>
  <si>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</si>
  <si>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</si>
  <si>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</si>
  <si>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</si>
  <si>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</si>
  <si>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</si>
  <si>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</si>
  <si>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</si>
  <si>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</si>
  <si>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</si>
  <si>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</si>
  <si>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</si>
  <si>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</si>
  <si>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</si>
  <si>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</si>
  <si>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</si>
  <si>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</si>
  <si>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</si>
  <si>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</si>
  <si>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</si>
  <si>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</si>
  <si>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</si>
  <si>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</si>
  <si>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</si>
  <si>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</si>
  <si>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</si>
  <si>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</si>
  <si>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carbon tax</t>
  </si>
  <si>
    <t>Micronesia, Federated States of</t>
  </si>
  <si>
    <t>FM</t>
  </si>
  <si>
    <t>FSM</t>
  </si>
  <si>
    <t>Moldova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</si>
  <si>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</si>
  <si>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</si>
  <si>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</si>
  <si>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</si>
  <si>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</si>
  <si>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</si>
  <si>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</si>
  <si>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</si>
  <si>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</si>
  <si>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Republic of Montenegro</t>
  </si>
  <si>
    <t>ME</t>
  </si>
  <si>
    <t>MNE</t>
  </si>
  <si>
    <t xml:space="preserve">Implemented 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</si>
  <si>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</si>
  <si>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</si>
  <si>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</si>
  <si>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</si>
  <si>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</si>
  <si>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</si>
  <si>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</si>
  <si>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</si>
  <si>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</si>
  <si>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</si>
  <si>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Myanmar; formerly Burma</t>
  </si>
  <si>
    <t>MM</t>
  </si>
  <si>
    <t>MMR</t>
  </si>
  <si>
    <t>Namibia</t>
  </si>
  <si>
    <t>NAM</t>
  </si>
  <si>
    <t>Nauru</t>
  </si>
  <si>
    <t>NR</t>
  </si>
  <si>
    <t>NRU</t>
  </si>
  <si>
    <t>Nepal</t>
  </si>
  <si>
    <t>NP</t>
  </si>
  <si>
    <t>NPL</t>
  </si>
  <si>
    <t>Netherlands</t>
  </si>
  <si>
    <t>NL</t>
  </si>
  <si>
    <t>NLD</t>
  </si>
  <si>
    <t>Netherlands Antilles</t>
  </si>
  <si>
    <t>AN</t>
  </si>
  <si>
    <t>ANT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</si>
  <si>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</si>
  <si>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</si>
  <si>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</si>
  <si>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</si>
  <si>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</si>
  <si>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</si>
  <si>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</si>
  <si>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</si>
  <si>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</si>
  <si>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</si>
  <si>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</si>
  <si>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</si>
  <si>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</si>
  <si>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</si>
  <si>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</si>
  <si>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</si>
  <si>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</si>
  <si>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</si>
  <si>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</si>
  <si>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</si>
  <si>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</si>
  <si>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</t>
  </si>
  <si>
    <t>MP</t>
  </si>
  <si>
    <t>MNP</t>
  </si>
  <si>
    <t>Norway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</si>
  <si>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</si>
  <si>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</si>
  <si>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</si>
  <si>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</si>
  <si>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</si>
  <si>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</si>
  <si>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</si>
  <si>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</si>
  <si>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</si>
  <si>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</t>
  </si>
  <si>
    <t>Palestinian Territory</t>
  </si>
  <si>
    <t>PS</t>
  </si>
  <si>
    <t>PSE</t>
  </si>
  <si>
    <t>Panama</t>
  </si>
  <si>
    <t>PA</t>
  </si>
  <si>
    <t>PAN</t>
  </si>
  <si>
    <t>Papua New Guinea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</si>
  <si>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</si>
  <si>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</si>
  <si>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</si>
  <si>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</si>
  <si>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</si>
  <si>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</si>
  <si>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</si>
  <si>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</si>
  <si>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</t>
  </si>
  <si>
    <t>PH</t>
  </si>
  <si>
    <t>PHL</t>
  </si>
  <si>
    <t>Pitcairn</t>
  </si>
  <si>
    <t>PN</t>
  </si>
  <si>
    <t>PCN</t>
  </si>
  <si>
    <t>Poland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</si>
  <si>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</si>
  <si>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</si>
  <si>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</si>
  <si>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</si>
  <si>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</si>
  <si>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</si>
  <si>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</si>
  <si>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</si>
  <si>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</si>
  <si>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</si>
  <si>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</si>
  <si>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Réunion</t>
  </si>
  <si>
    <t>RE</t>
  </si>
  <si>
    <t>REU</t>
  </si>
  <si>
    <t>Romania</t>
  </si>
  <si>
    <t>RO</t>
  </si>
  <si>
    <t>ROU</t>
  </si>
  <si>
    <t>Russia</t>
  </si>
  <si>
    <t>Russian Federation</t>
  </si>
  <si>
    <t>RU</t>
  </si>
  <si>
    <t>RUS</t>
  </si>
  <si>
    <t>Rwanda</t>
  </si>
  <si>
    <t>RW</t>
  </si>
  <si>
    <t>RWA</t>
  </si>
  <si>
    <t>Saint Helena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</si>
  <si>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</si>
  <si>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</si>
  <si>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</si>
  <si>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</si>
  <si>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</si>
  <si>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</si>
  <si>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</si>
  <si>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</si>
  <si>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Pierre and Miquelon</t>
  </si>
  <si>
    <t>PM</t>
  </si>
  <si>
    <t>SPM</t>
  </si>
  <si>
    <t>Saint Vincent and Grenadines</t>
  </si>
  <si>
    <t>VC</t>
  </si>
  <si>
    <t>VCT</t>
  </si>
  <si>
    <t>Saint-Barthélemy</t>
  </si>
  <si>
    <t>BL</t>
  </si>
  <si>
    <t>BLM</t>
  </si>
  <si>
    <t>Saint-Martin (French part)</t>
  </si>
  <si>
    <t>MF</t>
  </si>
  <si>
    <t>MAF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</si>
  <si>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</si>
  <si>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</si>
  <si>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</si>
  <si>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</si>
  <si>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</si>
  <si>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</si>
  <si>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</si>
  <si>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</si>
  <si>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</si>
  <si>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</si>
  <si>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</si>
  <si>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</si>
  <si>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</si>
  <si>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</si>
  <si>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</si>
  <si>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</si>
  <si>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Republic of 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</si>
  <si>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</si>
  <si>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</si>
  <si>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</si>
  <si>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</si>
  <si>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</si>
  <si>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</si>
  <si>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</si>
  <si>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</si>
  <si>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</si>
  <si>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</si>
  <si>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</si>
  <si>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Slovakia</t>
  </si>
  <si>
    <t>Slovak Republic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</si>
  <si>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</si>
  <si>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</si>
  <si>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</si>
  <si>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</si>
  <si>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</si>
  <si>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</si>
  <si>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</si>
  <si>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</si>
  <si>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</si>
  <si>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</si>
  <si>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</si>
  <si>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</si>
  <si>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</si>
  <si>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</si>
  <si>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</si>
  <si>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</si>
  <si>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</si>
  <si>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</si>
  <si>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</si>
  <si>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</si>
  <si>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</si>
  <si>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</si>
  <si>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</si>
  <si>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carbon tax, supranational ETS</t>
  </si>
  <si>
    <t>Sri Lanka</t>
  </si>
  <si>
    <t>LK</t>
  </si>
  <si>
    <t>LKA</t>
  </si>
  <si>
    <t>Sudan</t>
  </si>
  <si>
    <t>SD</t>
  </si>
  <si>
    <t>SDN</t>
  </si>
  <si>
    <t>Suriname</t>
  </si>
  <si>
    <t>SR</t>
  </si>
  <si>
    <t>SUR</t>
  </si>
  <si>
    <t>Svalbard and Jan Mayen Islands</t>
  </si>
  <si>
    <t>SJ</t>
  </si>
  <si>
    <t>SJM</t>
  </si>
  <si>
    <t>Swaziland</t>
  </si>
  <si>
    <t>SZ</t>
  </si>
  <si>
    <t>SWZ</t>
  </si>
  <si>
    <t>Sweden</t>
  </si>
  <si>
    <t>SE</t>
  </si>
  <si>
    <t>SWE</t>
  </si>
  <si>
    <t>Switzerland</t>
  </si>
  <si>
    <t>CH</t>
  </si>
  <si>
    <t>CHE</t>
  </si>
  <si>
    <t>Syria</t>
  </si>
  <si>
    <t>Syrian Arab Republic (Syria)</t>
  </si>
  <si>
    <t>SY</t>
  </si>
  <si>
    <t>SYR</t>
  </si>
  <si>
    <t>Taiwan</t>
  </si>
  <si>
    <t>Taiwan, Republic of China</t>
  </si>
  <si>
    <t>TW</t>
  </si>
  <si>
    <t>TWN</t>
  </si>
  <si>
    <t>Subnational</t>
  </si>
  <si>
    <t>Tajikistan</t>
  </si>
  <si>
    <t>TJ</t>
  </si>
  <si>
    <t>TJK</t>
  </si>
  <si>
    <t>Tanzania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</si>
  <si>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</si>
  <si>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</si>
  <si>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</si>
  <si>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</si>
  <si>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</si>
  <si>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</si>
  <si>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</si>
  <si>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</si>
  <si>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</si>
  <si>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</si>
  <si>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</si>
  <si>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</si>
  <si>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</si>
  <si>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</si>
  <si>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</si>
  <si>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</si>
  <si>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</si>
  <si>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</si>
  <si>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</si>
  <si>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</si>
  <si>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</si>
  <si>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</si>
  <si>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</si>
  <si>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</si>
  <si>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Turkey</t>
  </si>
  <si>
    <t>TR</t>
  </si>
  <si>
    <t>TUR</t>
  </si>
  <si>
    <t>Turkmenistan</t>
  </si>
  <si>
    <t>TM</t>
  </si>
  <si>
    <t>TKM</t>
  </si>
  <si>
    <t>Turks and Caicos Islands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</si>
  <si>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</si>
  <si>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</si>
  <si>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</si>
  <si>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</si>
  <si>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</si>
  <si>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</si>
  <si>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</si>
  <si>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</si>
  <si>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</si>
  <si>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</si>
  <si>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</si>
  <si>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carbon tax, ETS</t>
  </si>
  <si>
    <t>United Arab Emirates</t>
  </si>
  <si>
    <t>AE</t>
  </si>
  <si>
    <t>ARE</t>
  </si>
  <si>
    <t>United Kingdom</t>
  </si>
  <si>
    <t>GB</t>
  </si>
  <si>
    <t>GBR</t>
  </si>
  <si>
    <t>USA</t>
  </si>
  <si>
    <t>United States of America</t>
  </si>
  <si>
    <t>United States</t>
  </si>
  <si>
    <t>US</t>
  </si>
  <si>
    <t>subnational ETS</t>
  </si>
  <si>
    <t>Uruguay</t>
  </si>
  <si>
    <t>UY</t>
  </si>
  <si>
    <t>URY</t>
  </si>
  <si>
    <t>US Minor Outlying Islands</t>
  </si>
  <si>
    <t>UM</t>
  </si>
  <si>
    <t>UMI</t>
  </si>
  <si>
    <t>Uzbekistan</t>
  </si>
  <si>
    <t>UZ</t>
  </si>
  <si>
    <t>UZB</t>
  </si>
  <si>
    <t>Vanuatu</t>
  </si>
  <si>
    <t>VU</t>
  </si>
  <si>
    <t>VUT</t>
  </si>
  <si>
    <t>Venezuela</t>
  </si>
  <si>
    <t>Venezuela (Bolivarian Republic)</t>
  </si>
  <si>
    <t>VE</t>
  </si>
  <si>
    <t>VEN</t>
  </si>
  <si>
    <t>Vietnam</t>
  </si>
  <si>
    <t>Viet Nam</t>
  </si>
  <si>
    <t>VN</t>
  </si>
  <si>
    <t>VNM</t>
  </si>
  <si>
    <t>Virgin Islands, US</t>
  </si>
  <si>
    <t>Virgin Islands; United States</t>
  </si>
  <si>
    <t>VI</t>
  </si>
  <si>
    <t>VIR</t>
  </si>
  <si>
    <t>Wallis and Futuna Islands</t>
  </si>
  <si>
    <t>WF</t>
  </si>
  <si>
    <t>WLF</t>
  </si>
  <si>
    <t>Western Sahara</t>
  </si>
  <si>
    <t>EH</t>
  </si>
  <si>
    <t>ESH</t>
  </si>
  <si>
    <t>Yemen</t>
  </si>
  <si>
    <t>YE</t>
  </si>
  <si>
    <t>YEM</t>
  </si>
  <si>
    <t>Yugoslavia</t>
  </si>
  <si>
    <t>SCG</t>
  </si>
  <si>
    <t>Zaire</t>
  </si>
  <si>
    <t>Zambia</t>
  </si>
  <si>
    <t>ZM</t>
  </si>
  <si>
    <t>ZMB</t>
  </si>
  <si>
    <t>Zimbabwe</t>
  </si>
  <si>
    <t>ZW</t>
  </si>
  <si>
    <t>ZWE</t>
  </si>
  <si>
    <t>SupETS_2001</t>
  </si>
  <si>
    <t>NETS_2001</t>
  </si>
  <si>
    <t>NCT_2001</t>
  </si>
  <si>
    <t>SupETS_2000</t>
  </si>
  <si>
    <t>NETS_2000</t>
  </si>
  <si>
    <t>NCT_2000</t>
  </si>
  <si>
    <t>NCT_2002</t>
  </si>
  <si>
    <t>NCT_2003</t>
  </si>
  <si>
    <t>NCT_2004</t>
  </si>
  <si>
    <t>NCT_2005</t>
  </si>
  <si>
    <t>NCT_2006</t>
  </si>
  <si>
    <t>NCT_2007</t>
  </si>
  <si>
    <t>NCT_2008</t>
  </si>
  <si>
    <t>NCT_2009</t>
  </si>
  <si>
    <t>NCT_2010</t>
  </si>
  <si>
    <t>NCT_2011</t>
  </si>
  <si>
    <t>NCT_2012</t>
  </si>
  <si>
    <t>NCT_2013</t>
  </si>
  <si>
    <t>NCT_2014</t>
  </si>
  <si>
    <t>NCT_2015</t>
  </si>
  <si>
    <t>NCT_2016</t>
  </si>
  <si>
    <t>NCT_2017</t>
  </si>
  <si>
    <t>NCT_2018</t>
  </si>
  <si>
    <t>NCT_2019</t>
  </si>
  <si>
    <t>NCT_2020</t>
  </si>
  <si>
    <t>NCT_2021</t>
  </si>
  <si>
    <t>NCT_2022</t>
  </si>
  <si>
    <t>NETS_2002</t>
  </si>
  <si>
    <t>NETS_2003</t>
  </si>
  <si>
    <t>NETS_2004</t>
  </si>
  <si>
    <t>NETS_2005</t>
  </si>
  <si>
    <t>NETS_2006</t>
  </si>
  <si>
    <t>NETS_2007</t>
  </si>
  <si>
    <t>NETS_2008</t>
  </si>
  <si>
    <t>NETS_2009</t>
  </si>
  <si>
    <t>NETS_2010</t>
  </si>
  <si>
    <t>NETS_2011</t>
  </si>
  <si>
    <t>NETS_2012</t>
  </si>
  <si>
    <t>NETS_2013</t>
  </si>
  <si>
    <t>NETS_2014</t>
  </si>
  <si>
    <t>NETS_2015</t>
  </si>
  <si>
    <t>NETS_2016</t>
  </si>
  <si>
    <t>NETS_2017</t>
  </si>
  <si>
    <t>NETS_2018</t>
  </si>
  <si>
    <t>NETS_2019</t>
  </si>
  <si>
    <t>NETS_2020</t>
  </si>
  <si>
    <t>NETS_2021</t>
  </si>
  <si>
    <t>SupETS_2002</t>
  </si>
  <si>
    <t>SupETS_2003</t>
  </si>
  <si>
    <t>SupETS_2004</t>
  </si>
  <si>
    <t>SupETS_2005</t>
  </si>
  <si>
    <t>SupETS_2006</t>
  </si>
  <si>
    <t>SupETS_2007</t>
  </si>
  <si>
    <t>SupETS_2008</t>
  </si>
  <si>
    <t>SupETS_2009</t>
  </si>
  <si>
    <t>SupETS_2010</t>
  </si>
  <si>
    <t>SupETS_2011</t>
  </si>
  <si>
    <t>SupETS_2012</t>
  </si>
  <si>
    <t>SupETS_2013</t>
  </si>
  <si>
    <t>SupETS_2014</t>
  </si>
  <si>
    <t>SupETS_2015</t>
  </si>
  <si>
    <t>SupETS_2016</t>
  </si>
  <si>
    <t>SupETS_2017</t>
  </si>
  <si>
    <t>SupETS_2018</t>
  </si>
  <si>
    <t>SupETS_2019</t>
  </si>
  <si>
    <t>SupETS_2020</t>
  </si>
  <si>
    <t>NETS_2022</t>
  </si>
  <si>
    <t>SupETS_2021</t>
  </si>
  <si>
    <t>SupETS_2022</t>
  </si>
  <si>
    <t>NCT_2023</t>
  </si>
  <si>
    <t>NETS_2023</t>
  </si>
  <si>
    <t>SupETS_2023</t>
  </si>
  <si>
    <t>NCT_2024</t>
  </si>
  <si>
    <t>NETS_2024</t>
  </si>
  <si>
    <t>SupETS_2024</t>
  </si>
  <si>
    <t>RGGI</t>
  </si>
  <si>
    <t xml:space="preserve">California </t>
  </si>
  <si>
    <t>Washington</t>
  </si>
  <si>
    <t>Shangai</t>
  </si>
  <si>
    <t>Quebec</t>
  </si>
  <si>
    <t>Ontario</t>
  </si>
  <si>
    <t>CT_cov_2000</t>
  </si>
  <si>
    <t>ETS_cov_2000</t>
  </si>
  <si>
    <t>price_CT_2000</t>
  </si>
  <si>
    <t>price_ETS_2000</t>
  </si>
  <si>
    <t>CT_cov_2001</t>
  </si>
  <si>
    <t>ETS_cov_2001</t>
  </si>
  <si>
    <t>price_CT_2001</t>
  </si>
  <si>
    <t>price_ETS_2001</t>
  </si>
  <si>
    <t>CT_cov_2002</t>
  </si>
  <si>
    <t>ETS_cov_2002</t>
  </si>
  <si>
    <t>price_CT_2002</t>
  </si>
  <si>
    <t>price_ETS_2002</t>
  </si>
  <si>
    <t>CT_cov_2003</t>
  </si>
  <si>
    <t>ETS_cov_2003</t>
  </si>
  <si>
    <t>price_CT_2003</t>
  </si>
  <si>
    <t>price_ETS_2003</t>
  </si>
  <si>
    <t>CT_cov_2004</t>
  </si>
  <si>
    <t>ETS_cov_2004</t>
  </si>
  <si>
    <t>price_CT_2004</t>
  </si>
  <si>
    <t>price_ETS_2004</t>
  </si>
  <si>
    <t>CT_cov_2005</t>
  </si>
  <si>
    <t>ETS_cov_2005</t>
  </si>
  <si>
    <t>price_CT_2005</t>
  </si>
  <si>
    <t>price_ETS_2005</t>
  </si>
  <si>
    <t>CT_cov_2006</t>
  </si>
  <si>
    <t>ETS_cov_2006</t>
  </si>
  <si>
    <t>price_CT_2006</t>
  </si>
  <si>
    <t>price_ETS_2006</t>
  </si>
  <si>
    <t>CT_cov_2007</t>
  </si>
  <si>
    <t>ETS_cov_2007</t>
  </si>
  <si>
    <t>price_CT_2007</t>
  </si>
  <si>
    <t>price_ETS_2007</t>
  </si>
  <si>
    <t>CT_cov_2008</t>
  </si>
  <si>
    <t>ETS_cov_2008</t>
  </si>
  <si>
    <t>price_CT_2008</t>
  </si>
  <si>
    <t>price_ETS_2008</t>
  </si>
  <si>
    <t>CT_cov_2009</t>
  </si>
  <si>
    <t>ETS_cov_2009</t>
  </si>
  <si>
    <t>price_CT_2009</t>
  </si>
  <si>
    <t>price_ETS_2009</t>
  </si>
  <si>
    <t>CT_cov_2010</t>
  </si>
  <si>
    <t>ETS_cov_2010</t>
  </si>
  <si>
    <t>price_CT_2010</t>
  </si>
  <si>
    <t>price_ETS_2010</t>
  </si>
  <si>
    <t>CT_cov_2011</t>
  </si>
  <si>
    <t>ETS_cov_2011</t>
  </si>
  <si>
    <t>price_CT_2011</t>
  </si>
  <si>
    <t>price_ETS_2011</t>
  </si>
  <si>
    <t>CT_cov_2012</t>
  </si>
  <si>
    <t>ETS_cov_2012</t>
  </si>
  <si>
    <t>price_CT_2012</t>
  </si>
  <si>
    <t>price_ETS_2012</t>
  </si>
  <si>
    <t>CT_cov_2013</t>
  </si>
  <si>
    <t>ETS_cov_2013</t>
  </si>
  <si>
    <t>price_CT_2013</t>
  </si>
  <si>
    <t>price_ETS_2013</t>
  </si>
  <si>
    <t>CT_cov_2014</t>
  </si>
  <si>
    <t>ETS_cov_2014</t>
  </si>
  <si>
    <t>price_CT_2014</t>
  </si>
  <si>
    <t>price_ETS_2014</t>
  </si>
  <si>
    <t>CT_cov_2015</t>
  </si>
  <si>
    <t>ETS_cov_2015</t>
  </si>
  <si>
    <t>price_CT_2015</t>
  </si>
  <si>
    <t>price_ETS_2015</t>
  </si>
  <si>
    <t>CT_cov_2016</t>
  </si>
  <si>
    <t>ETS_cov_2016</t>
  </si>
  <si>
    <t>price_CT_2016</t>
  </si>
  <si>
    <t>price_ETS_2016</t>
  </si>
  <si>
    <t>CT_cov_2017</t>
  </si>
  <si>
    <t>ETS_cov_2017</t>
  </si>
  <si>
    <t>price_CT_2017</t>
  </si>
  <si>
    <t>price_ETS_2017</t>
  </si>
  <si>
    <t>CT_cov_2018</t>
  </si>
  <si>
    <t>ETS_cov_2018</t>
  </si>
  <si>
    <t>price_CT_2018</t>
  </si>
  <si>
    <t>price_ETS_2018</t>
  </si>
  <si>
    <t>CT_cov_2019</t>
  </si>
  <si>
    <t>ETS_cov_2019</t>
  </si>
  <si>
    <t>price_CT_2019</t>
  </si>
  <si>
    <t>price_ETS_2019</t>
  </si>
  <si>
    <t>CT_cov_2020</t>
  </si>
  <si>
    <t>ETS_cov_2020</t>
  </si>
  <si>
    <t>price_CT_2020</t>
  </si>
  <si>
    <t>price_ETS_2020</t>
  </si>
  <si>
    <t>CT_cov_2021</t>
  </si>
  <si>
    <t>ETS_cov_2021</t>
  </si>
  <si>
    <t>price_CT_2021</t>
  </si>
  <si>
    <t>price_ETS_2021</t>
  </si>
  <si>
    <t>CT_cov_2022</t>
  </si>
  <si>
    <t>ETS_cov_2022</t>
  </si>
  <si>
    <t>price_CT_2022</t>
  </si>
  <si>
    <t>price_ETS_2022</t>
  </si>
  <si>
    <t>CT_cov_2023</t>
  </si>
  <si>
    <t>ETS_cov_2023</t>
  </si>
  <si>
    <t>price_CT_2023</t>
  </si>
  <si>
    <t>price_ETS_2023</t>
  </si>
  <si>
    <t>ETS_cov_2024</t>
  </si>
  <si>
    <t>price_CT_2024</t>
  </si>
  <si>
    <t>price_ETS_2024</t>
  </si>
  <si>
    <t>index_2000</t>
  </si>
  <si>
    <t>index_2001</t>
  </si>
  <si>
    <t>index_2002</t>
  </si>
  <si>
    <t>index_2003</t>
  </si>
  <si>
    <t>index_2004</t>
  </si>
  <si>
    <t>index_2005</t>
  </si>
  <si>
    <t>index_2006</t>
  </si>
  <si>
    <t>index_2007</t>
  </si>
  <si>
    <t>index_2008</t>
  </si>
  <si>
    <t>index_2009</t>
  </si>
  <si>
    <t>index_2010</t>
  </si>
  <si>
    <t>index_2011</t>
  </si>
  <si>
    <t>index_2012</t>
  </si>
  <si>
    <t>index_2013</t>
  </si>
  <si>
    <t>index_2014</t>
  </si>
  <si>
    <t>index_2015</t>
  </si>
  <si>
    <t>index_2016</t>
  </si>
  <si>
    <t>index_2017</t>
  </si>
  <si>
    <t>index_2018</t>
  </si>
  <si>
    <t>index_2019</t>
  </si>
  <si>
    <t>index_2020</t>
  </si>
  <si>
    <t>index_2021</t>
  </si>
  <si>
    <t>index_2022</t>
  </si>
  <si>
    <t>index_2023</t>
  </si>
  <si>
    <t>index_2024</t>
  </si>
  <si>
    <t>tot_cov_2000</t>
  </si>
  <si>
    <t>tot_cov_2001</t>
  </si>
  <si>
    <t>tot_cov_2002</t>
  </si>
  <si>
    <t>tot_cov_2003</t>
  </si>
  <si>
    <t>tot_cov_2004</t>
  </si>
  <si>
    <t>tot_cov_2005</t>
  </si>
  <si>
    <t>tot_cov_2006</t>
  </si>
  <si>
    <t>tot_cov_2007</t>
  </si>
  <si>
    <t>tot_cov_2008</t>
  </si>
  <si>
    <t>tot_cov_2009</t>
  </si>
  <si>
    <t>tot_cov_2010</t>
  </si>
  <si>
    <t>tot_cov_2011</t>
  </si>
  <si>
    <t>tot_cov_2012</t>
  </si>
  <si>
    <t>tot_cov_2013</t>
  </si>
  <si>
    <t>tot_cov_2014</t>
  </si>
  <si>
    <t>tot_cov_2015</t>
  </si>
  <si>
    <t>tot_cov_2016</t>
  </si>
  <si>
    <t>tot_cov_2017</t>
  </si>
  <si>
    <t>tot_cov_2018</t>
  </si>
  <si>
    <t>tot_cov_2019</t>
  </si>
  <si>
    <t>tot_cov_2020</t>
  </si>
  <si>
    <t>tot_cov_2021</t>
  </si>
  <si>
    <t>tot_cov_2022</t>
  </si>
  <si>
    <t>tot_cov_2023</t>
  </si>
  <si>
    <t>tot_cov_2024</t>
  </si>
  <si>
    <t>PNCT_2000</t>
  </si>
  <si>
    <t>PNCT_2001</t>
  </si>
  <si>
    <t>PNCT_2002</t>
  </si>
  <si>
    <t>PNCT_2003</t>
  </si>
  <si>
    <t>PNCT_2004</t>
  </si>
  <si>
    <t>PNCT_2005</t>
  </si>
  <si>
    <t>PNCT_2006</t>
  </si>
  <si>
    <t>PNCT_2007</t>
  </si>
  <si>
    <t>PNCT_2008</t>
  </si>
  <si>
    <t>PNCT_2009</t>
  </si>
  <si>
    <t>PNCT_2010</t>
  </si>
  <si>
    <t>PNCT_2011</t>
  </si>
  <si>
    <t>PNCT_2012</t>
  </si>
  <si>
    <t>PNCT_2013</t>
  </si>
  <si>
    <t>PNCT_2014</t>
  </si>
  <si>
    <t>PNCT_2015</t>
  </si>
  <si>
    <t>PNCT_2016</t>
  </si>
  <si>
    <t>PNCT_2017</t>
  </si>
  <si>
    <t>PNCT_2018</t>
  </si>
  <si>
    <t>PNCT_2019</t>
  </si>
  <si>
    <t>PNCT_2020</t>
  </si>
  <si>
    <t>PNCT_2021</t>
  </si>
  <si>
    <t>PNCT_2022</t>
  </si>
  <si>
    <t>PNCT_2023</t>
  </si>
  <si>
    <t>PNCT_2024</t>
  </si>
  <si>
    <t>PNETS_2000</t>
  </si>
  <si>
    <t>PNETS_2001</t>
  </si>
  <si>
    <t>PNETS_2002</t>
  </si>
  <si>
    <t>PNETS_2003</t>
  </si>
  <si>
    <t>PNETS_2004</t>
  </si>
  <si>
    <t>PNETS_2005</t>
  </si>
  <si>
    <t>PNETS_2006</t>
  </si>
  <si>
    <t>PNETS_2007</t>
  </si>
  <si>
    <t>PNETS_2008</t>
  </si>
  <si>
    <t>PNETS_2009</t>
  </si>
  <si>
    <t>PNETS_2010</t>
  </si>
  <si>
    <t>PNETS_2011</t>
  </si>
  <si>
    <t>PNETS_2012</t>
  </si>
  <si>
    <t>PNETS_2013</t>
  </si>
  <si>
    <t>PNETS_2014</t>
  </si>
  <si>
    <t>PNETS_2015</t>
  </si>
  <si>
    <t>PNETS_2016</t>
  </si>
  <si>
    <t>PNETS_2017</t>
  </si>
  <si>
    <t>PNETS_2018</t>
  </si>
  <si>
    <t>PNETS_2019</t>
  </si>
  <si>
    <t>PNETS_2020</t>
  </si>
  <si>
    <t>PNETS_2021</t>
  </si>
  <si>
    <t>PNETS_2022</t>
  </si>
  <si>
    <t>PNETS_2023</t>
  </si>
  <si>
    <t>PNETS_2024</t>
  </si>
  <si>
    <t>PSupETS_2000</t>
  </si>
  <si>
    <t>PSupETS_2001</t>
  </si>
  <si>
    <t>PSupETS_2002</t>
  </si>
  <si>
    <t>PSupETS_2003</t>
  </si>
  <si>
    <t>PSupETS_2004</t>
  </si>
  <si>
    <t>PSupETS_2005</t>
  </si>
  <si>
    <t>PSupETS_2006</t>
  </si>
  <si>
    <t>PSupETS_2007</t>
  </si>
  <si>
    <t>PSupETS_2008</t>
  </si>
  <si>
    <t>PSupETS_2009</t>
  </si>
  <si>
    <t>PSupETS_2010</t>
  </si>
  <si>
    <t>PSupETS_2011</t>
  </si>
  <si>
    <t>PSupETS_2012</t>
  </si>
  <si>
    <t>PSupETS_2013</t>
  </si>
  <si>
    <t>PSupETS_2014</t>
  </si>
  <si>
    <t>PSupETS_2015</t>
  </si>
  <si>
    <t>PSupETS_2016</t>
  </si>
  <si>
    <t>PSupETS_2017</t>
  </si>
  <si>
    <t>PSupETS_2018</t>
  </si>
  <si>
    <t>PSupETS_2019</t>
  </si>
  <si>
    <t>PSupETS_2020</t>
  </si>
  <si>
    <t>PSupETS_2021</t>
  </si>
  <si>
    <t>PSupETS_2022</t>
  </si>
  <si>
    <t>PSupETS_2023</t>
  </si>
  <si>
    <t>PSupETS_2024</t>
  </si>
  <si>
    <t/>
  </si>
  <si>
    <t>Zacatecas</t>
  </si>
  <si>
    <t>Yucutan</t>
  </si>
  <si>
    <t>Tokyo</t>
  </si>
  <si>
    <t>Tamaulipas</t>
  </si>
  <si>
    <t>Tianjin</t>
  </si>
  <si>
    <t>State of Mexico</t>
  </si>
  <si>
    <t>Shenzhen</t>
  </si>
  <si>
    <t>Saskatchewan</t>
  </si>
  <si>
    <t>Saitama</t>
  </si>
  <si>
    <t>Queretaro</t>
  </si>
  <si>
    <t>Prince Edward Island</t>
  </si>
  <si>
    <t>Nova Scotia</t>
  </si>
  <si>
    <t>Northwest Territories</t>
  </si>
  <si>
    <t xml:space="preserve">Newfoundland and Labrador </t>
  </si>
  <si>
    <t>New Brunswick</t>
  </si>
  <si>
    <t>Massachusetts</t>
  </si>
  <si>
    <t>Hubei</t>
  </si>
  <si>
    <t>Guangdong</t>
  </si>
  <si>
    <t>Fujian</t>
  </si>
  <si>
    <t>Guanajuato</t>
  </si>
  <si>
    <t>Durango</t>
  </si>
  <si>
    <t>Chongqing</t>
  </si>
  <si>
    <t>Beijing</t>
  </si>
  <si>
    <t>British Columbia</t>
  </si>
  <si>
    <t>Baja California</t>
  </si>
  <si>
    <t>Alberta</t>
  </si>
  <si>
    <t>Canada N</t>
  </si>
  <si>
    <t>USA Nat</t>
  </si>
  <si>
    <t>China Nat</t>
  </si>
  <si>
    <t>Mexcio Nat</t>
  </si>
  <si>
    <t>Japan Nat</t>
  </si>
  <si>
    <t>2023</t>
  </si>
  <si>
    <t>Czechia</t>
  </si>
  <si>
    <t>United Kingdom (excl. NI)</t>
  </si>
  <si>
    <t xml:space="preserve"> </t>
  </si>
  <si>
    <t>2024</t>
  </si>
  <si>
    <t>Year</t>
  </si>
  <si>
    <t>Verified emissions (kt C02-eq)</t>
  </si>
  <si>
    <t>Total emissions (kt C02-eq)</t>
  </si>
  <si>
    <t>Ratio (%)</t>
  </si>
  <si>
    <t>Ratio (raw)</t>
  </si>
  <si>
    <t>Country</t>
  </si>
  <si>
    <t>Juridiction</t>
  </si>
  <si>
    <t>Not to be read as CT coverage but just the aggregation of subnational coverages for the given years</t>
  </si>
  <si>
    <t>carbon_pricing_index_2001</t>
  </si>
  <si>
    <t>carbon_pricing_index_2000</t>
  </si>
  <si>
    <t>carbon_pricing_index_2002</t>
  </si>
  <si>
    <t>carbon_pricing_index_2003</t>
  </si>
  <si>
    <t>carbon_pricing_index_2004</t>
  </si>
  <si>
    <t>carbon_pricing_index_2005</t>
  </si>
  <si>
    <t>carbon_pricing_index_2006</t>
  </si>
  <si>
    <t>carbon_pricing_index_2007</t>
  </si>
  <si>
    <t>carbon_pricing_index_2008</t>
  </si>
  <si>
    <t>carbon_pricing_index_2009</t>
  </si>
  <si>
    <t>carbon_pricing_index_2010</t>
  </si>
  <si>
    <t>carbon_pricing_index_2011</t>
  </si>
  <si>
    <t>carbon_pricing_index_2012</t>
  </si>
  <si>
    <t>carbon_pricing_index_2013</t>
  </si>
  <si>
    <t>carbon_pricing_index_2014</t>
  </si>
  <si>
    <t>carbon_pricing_index_2015</t>
  </si>
  <si>
    <t>carbon_pricing_index_2016</t>
  </si>
  <si>
    <t>carbon_pricing_index_2017</t>
  </si>
  <si>
    <t>carbon_pricing_index_2018</t>
  </si>
  <si>
    <t>carbon_pricing_index_2019</t>
  </si>
  <si>
    <t>carbon_pricing_index_2020</t>
  </si>
  <si>
    <t>carbon_pricing_index_2021</t>
  </si>
  <si>
    <t>carbon_pricing_index_2022</t>
  </si>
  <si>
    <t>carbon_pricing_index_2023</t>
  </si>
  <si>
    <t>carbon_pricing_index_2024</t>
  </si>
  <si>
    <t>Other Non-OECD Asia</t>
  </si>
  <si>
    <t xml:space="preserve">No </t>
  </si>
  <si>
    <t>LebaNon</t>
  </si>
  <si>
    <t>NoR</t>
  </si>
  <si>
    <t>San MariNo</t>
  </si>
  <si>
    <t>US MiNor Outlying Islands</t>
  </si>
  <si>
    <t>carbon tax, ETS, subnational ETS</t>
  </si>
  <si>
    <t>carbon tax, subnational ETS</t>
  </si>
  <si>
    <t>tr_country</t>
  </si>
  <si>
    <t>ratio_2000</t>
  </si>
  <si>
    <t>ratio_2001</t>
  </si>
  <si>
    <t>ratio_2002</t>
  </si>
  <si>
    <t>ratio_2003</t>
  </si>
  <si>
    <t>ratio_2004</t>
  </si>
  <si>
    <t>ratio_2005</t>
  </si>
  <si>
    <t>ratio_2006</t>
  </si>
  <si>
    <t>ratio_2007</t>
  </si>
  <si>
    <t>ratio_2008</t>
  </si>
  <si>
    <t>ratio_2009</t>
  </si>
  <si>
    <t>ratio_2010</t>
  </si>
  <si>
    <t>ratio_2011</t>
  </si>
  <si>
    <t>ratio_2012</t>
  </si>
  <si>
    <t>ratio_2013</t>
  </si>
  <si>
    <t>ratio_2014</t>
  </si>
  <si>
    <t>ratio_2015</t>
  </si>
  <si>
    <t>ratio_2016</t>
  </si>
  <si>
    <t>ratio_2017</t>
  </si>
  <si>
    <t>ratio_2018</t>
  </si>
  <si>
    <t>ratio_2019</t>
  </si>
  <si>
    <t>ratio_2020</t>
  </si>
  <si>
    <t>ratio_2021</t>
  </si>
  <si>
    <t>ratio_2022</t>
  </si>
  <si>
    <t>ratio_2023</t>
  </si>
  <si>
    <t>ratio_2024</t>
  </si>
  <si>
    <t>NCT_2025</t>
  </si>
  <si>
    <t>PSupETS_2025</t>
  </si>
  <si>
    <t>PNETS_2025</t>
  </si>
  <si>
    <t>price_CT_2025</t>
  </si>
  <si>
    <t>price_ETS_2025</t>
  </si>
  <si>
    <t>PNCT_2025</t>
  </si>
  <si>
    <t>NETS_2025</t>
  </si>
  <si>
    <t>SupETS_2025</t>
  </si>
  <si>
    <t>tot_cov_2025</t>
  </si>
  <si>
    <t>index_2025</t>
  </si>
  <si>
    <t>%</t>
  </si>
  <si>
    <t>ratio_2025</t>
  </si>
  <si>
    <t>Oregon</t>
  </si>
  <si>
    <t>San Luis PotosA</t>
  </si>
  <si>
    <t>Colima</t>
  </si>
  <si>
    <t>Mexico City</t>
  </si>
  <si>
    <t>Morelos</t>
  </si>
  <si>
    <t>carbon_pricing_index_2025</t>
  </si>
  <si>
    <t>ETS_cov_2025</t>
  </si>
  <si>
    <t>CT_cov_2025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</si>
</sst>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.00\ _€_-;\-* #,##0.00\ _€_-;_-* &quot;-&quot;??\ _€_-;_-@_-"/>
    <numFmt numFmtId="166" formatCode="#\ ###\ ##0.000;\-#\ ###\ ##0.000"/>
  </numFmts>
  <fonts count="1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9"/>
      <color rgb="FF182026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7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4" fillId="0" borderId="0" xfId="0" applyFont="1"/>
    <xf numFmtId="0" fontId="6" fillId="0" borderId="0" xfId="0" applyFont="1" applyAlignment="1">
      <alignment wrapText="1"/>
    </xf>
    <xf numFmtId="0" fontId="9" fillId="0" borderId="0" xfId="0" applyFont="1"/>
    <xf numFmtId="0" fontId="12" fillId="0" borderId="0" xfId="0" applyFont="1" applyAlignment="1">
      <alignment horizontal="center"/>
    </xf>
    <xf numFmtId="0" fontId="14" fillId="0" borderId="1" xfId="0" applyFont="1" applyBorder="1" applyAlignment="1">
      <alignment horizontal="center" vertical="top"/>
    </xf>
    <xf numFmtId="0" fontId="0" fillId="0" borderId="3" xfId="0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center"/>
    </xf>
    <xf numFmtId="166" fontId="8" fillId="0" borderId="1" xfId="0" applyNumberFormat="1" applyFont="1" applyBorder="1" applyAlignment="1">
      <alignment vertical="center"/>
    </xf>
    <xf numFmtId="3" fontId="8" fillId="0" borderId="1" xfId="0" applyNumberFormat="1" applyFont="1" applyBorder="1" applyAlignment="1">
      <alignment horizontal="right" vertical="center"/>
    </xf>
    <xf numFmtId="9" fontId="9" fillId="0" borderId="1" xfId="2" applyFont="1" applyBorder="1"/>
    <xf numFmtId="0" fontId="9" fillId="0" borderId="1" xfId="0" applyFont="1" applyBorder="1"/>
    <xf numFmtId="0" fontId="10" fillId="0" borderId="1" xfId="0" applyFont="1" applyBorder="1"/>
    <xf numFmtId="0" fontId="11" fillId="0" borderId="1" xfId="0" applyFont="1" applyBorder="1"/>
    <xf numFmtId="0" fontId="12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0" borderId="4" xfId="0" applyBorder="1"/>
    <xf numFmtId="0" fontId="4" fillId="0" borderId="1" xfId="0" applyFont="1" applyBorder="1"/>
    <xf numFmtId="9" fontId="0" fillId="0" borderId="3" xfId="0" applyNumberFormat="1" applyBorder="1"/>
    <xf numFmtId="9" fontId="0" fillId="0" borderId="3" xfId="2" applyFont="1" applyBorder="1"/>
    <xf numFmtId="10" fontId="0" fillId="0" borderId="3" xfId="0" applyNumberFormat="1" applyBorder="1"/>
    <xf numFmtId="0" fontId="0" fillId="2" borderId="3" xfId="0" applyFill="1" applyBorder="1"/>
    <xf numFmtId="9" fontId="0" fillId="2" borderId="3" xfId="2" applyFont="1" applyFill="1" applyBorder="1"/>
    <xf numFmtId="164" fontId="0" fillId="0" borderId="3" xfId="1" applyFont="1" applyBorder="1"/>
    <xf numFmtId="165" fontId="0" fillId="0" borderId="3" xfId="0" applyNumberFormat="1" applyBorder="1"/>
    <xf numFmtId="10" fontId="0" fillId="0" borderId="3" xfId="2" applyNumberFormat="1" applyFont="1" applyBorder="1"/>
    <xf numFmtId="9" fontId="0" fillId="0" borderId="4" xfId="0" applyNumberFormat="1" applyBorder="1"/>
    <xf numFmtId="9" fontId="0" fillId="0" borderId="4" xfId="2" applyFont="1" applyBorder="1"/>
    <xf numFmtId="10" fontId="0" fillId="0" borderId="4" xfId="0" applyNumberFormat="1" applyBorder="1"/>
    <xf numFmtId="0" fontId="0" fillId="0" borderId="0" xfId="0" applyAlignment="1">
      <alignment horizontal="center"/>
    </xf>
    <xf numFmtId="164" fontId="0" fillId="0" borderId="3" xfId="0" applyNumberFormat="1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4" fillId="0" borderId="0" xfId="0" applyFont="1" applyAlignment="1">
      <alignment horizontal="center"/>
    </xf>
    <xf numFmtId="2" fontId="0" fillId="0" borderId="3" xfId="1" applyNumberFormat="1" applyFont="1" applyBorder="1"/>
    <xf numFmtId="2" fontId="0" fillId="0" borderId="3" xfId="0" applyNumberFormat="1" applyBorder="1"/>
    <xf numFmtId="0" fontId="2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/>
    </xf>
    <xf numFmtId="0" fontId="2" fillId="0" borderId="4" xfId="0" applyFont="1" applyBorder="1" applyAlignment="1">
      <alignment horizontal="left" vertical="top"/>
    </xf>
    <xf numFmtId="0" fontId="0" fillId="0" borderId="4" xfId="0" applyBorder="1" applyAlignment="1">
      <alignment horizontal="left"/>
    </xf>
    <xf numFmtId="0" fontId="4" fillId="0" borderId="5" xfId="0" applyFont="1" applyBorder="1"/>
    <xf numFmtId="0" fontId="0" fillId="0" borderId="2" xfId="0" applyBorder="1"/>
    <xf numFmtId="9" fontId="0" fillId="0" borderId="0" xfId="0" applyNumberFormat="1"/>
    <xf numFmtId="0" fontId="0" fillId="0" borderId="6" xfId="0" applyBorder="1"/>
    <xf numFmtId="9" fontId="0" fillId="0" borderId="6" xfId="0" applyNumberFormat="1" applyBorder="1"/>
    <xf numFmtId="10" fontId="0" fillId="0" borderId="6" xfId="0" applyNumberFormat="1" applyBorder="1"/>
    <xf numFmtId="0" fontId="0" fillId="0" borderId="7" xfId="0" applyBorder="1"/>
    <xf numFmtId="9" fontId="0" fillId="0" borderId="8" xfId="0" applyNumberFormat="1" applyBorder="1"/>
    <xf numFmtId="0" fontId="0" fillId="0" borderId="9" xfId="0" applyBorder="1"/>
    <xf numFmtId="0" fontId="0" fillId="0" borderId="8" xfId="0" applyBorder="1"/>
    <xf numFmtId="0" fontId="0" fillId="0" borderId="10" xfId="0" applyBorder="1"/>
    <xf numFmtId="9" fontId="9" fillId="0" borderId="1" xfId="0" applyNumberFormat="1" applyFont="1" applyBorder="1"/>
    <xf numFmtId="9" fontId="0" fillId="0" borderId="10" xfId="0" applyNumberFormat="1" applyBorder="1"/>
    <xf numFmtId="165" fontId="0" fillId="0" borderId="2" xfId="0" applyNumberFormat="1" applyBorder="1"/>
    <xf numFmtId="9" fontId="7" fillId="0" borderId="3" xfId="2" applyFont="1" applyBorder="1"/>
    <xf numFmtId="9" fontId="7" fillId="0" borderId="4" xfId="2" applyFont="1" applyBorder="1"/>
    <xf numFmtId="9" fontId="0" fillId="2" borderId="3" xfId="0" applyNumberFormat="1" applyFill="1" applyBorder="1"/>
    <xf numFmtId="10" fontId="0" fillId="2" borderId="3" xfId="0" applyNumberFormat="1" applyFill="1" applyBorder="1"/>
    <xf numFmtId="0" fontId="0" fillId="2" borderId="9" xfId="0" applyFill="1" applyBorder="1"/>
    <xf numFmtId="9" fontId="0" fillId="0" borderId="0" xfId="2" applyFont="1" applyBorder="1"/>
    <xf numFmtId="9" fontId="7" fillId="0" borderId="0" xfId="2" applyFont="1" applyBorder="1"/>
    <xf numFmtId="10" fontId="0" fillId="0" borderId="0" xfId="2" applyNumberFormat="1" applyFont="1" applyBorder="1"/>
    <xf numFmtId="10" fontId="0" fillId="0" borderId="0" xfId="0" applyNumberFormat="1"/>
    <xf numFmtId="0" fontId="0" fillId="2" borderId="2" xfId="0" applyFill="1" applyBorder="1"/>
    <xf numFmtId="0" fontId="0" fillId="2" borderId="0" xfId="0" applyFill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52"/>
  <sheetViews>
    <sheetView zoomScale="125" zoomScaleNormal="125" workbookViewId="0">
      <pane xSplit="1" topLeftCell="BH1" activePane="topRight" state="frozen"/>
      <selection pane="topRight" activeCell="G18" sqref="G18"/>
    </sheetView>
  </sheetViews>
  <sheetFormatPr baseColWidth="10" defaultColWidth="8.6640625" defaultRowHeight="15" customHeight="1" x14ac:dyDescent="0.2"/>
  <cols>
    <col min="1" max="3" width="39.6640625" bestFit="1" customWidth="1"/>
    <col min="4" max="5" width="29.1640625" bestFit="1" customWidth="1"/>
    <col min="6" max="7" width="9.83203125" bestFit="1" customWidth="1"/>
    <col min="8" max="8" width="16.6640625" bestFit="1" customWidth="1"/>
    <col min="9" max="9" width="25.33203125" bestFit="1" customWidth="1"/>
    <col min="10" max="10" width="11.83203125" customWidth="1"/>
    <col min="11" max="11" width="13.33203125" bestFit="1" customWidth="1"/>
    <col min="12" max="12" width="29.33203125" bestFit="1" customWidth="1"/>
    <col min="13" max="13" width="17.83203125" bestFit="1" customWidth="1"/>
    <col min="14" max="14" width="18.1640625" bestFit="1" customWidth="1"/>
    <col min="15" max="15" width="14.83203125" bestFit="1" customWidth="1"/>
    <col min="16" max="16" width="10.1640625" style="38" bestFit="1" customWidth="1"/>
    <col min="17" max="23" width="8.6640625" style="38"/>
    <col min="24" max="24" width="10.1640625" style="38" bestFit="1" customWidth="1"/>
    <col min="25" max="25" width="8.6640625" style="38"/>
    <col min="26" max="26" width="9.1640625" style="38" customWidth="1"/>
    <col min="27" max="29" width="8.6640625" style="38"/>
    <col min="30" max="50" width="8.6640625" style="37"/>
    <col min="51" max="51" width="8.83203125" style="37" customWidth="1"/>
    <col min="52" max="76" width="29.5" bestFit="1" customWidth="1"/>
    <col min="77" max="77" width="24.33203125" bestFit="1" customWidth="1"/>
  </cols>
  <sheetData>
    <row r="1" spans="1:79" s="35" customFormat="1" x14ac:dyDescent="0.2">
      <c r="A1" s="8" t="s">
        <v>0</v>
      </c>
      <c r="B1" s="1" t="s">
        <v>1</v>
      </c>
      <c r="C1" s="1" t="s">
        <v>1230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2</v>
      </c>
      <c r="J1" s="1" t="s">
        <v>3</v>
      </c>
      <c r="K1" s="1" t="s">
        <v>9</v>
      </c>
      <c r="L1" s="3" t="s">
        <v>10</v>
      </c>
      <c r="M1" s="1" t="s">
        <v>11</v>
      </c>
      <c r="N1" s="1" t="s">
        <v>12</v>
      </c>
      <c r="O1" s="1" t="s">
        <v>13</v>
      </c>
      <c r="P1" s="2">
        <v>1990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>
        <v>1998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1184</v>
      </c>
      <c r="AX1" s="1" t="s">
        <v>1188</v>
      </c>
      <c r="AY1" s="1">
        <v>2025</v>
      </c>
      <c r="AZ1" s="1" t="s">
        <v>1198</v>
      </c>
      <c r="BA1" s="1" t="s">
        <v>1197</v>
      </c>
      <c r="BB1" s="1" t="s">
        <v>1199</v>
      </c>
      <c r="BC1" s="1" t="s">
        <v>1200</v>
      </c>
      <c r="BD1" s="1" t="s">
        <v>1201</v>
      </c>
      <c r="BE1" s="1" t="s">
        <v>1202</v>
      </c>
      <c r="BF1" s="1" t="s">
        <v>1203</v>
      </c>
      <c r="BG1" s="1" t="s">
        <v>1204</v>
      </c>
      <c r="BH1" s="1" t="s">
        <v>1205</v>
      </c>
      <c r="BI1" s="1" t="s">
        <v>1206</v>
      </c>
      <c r="BJ1" s="1" t="s">
        <v>1207</v>
      </c>
      <c r="BK1" s="1" t="s">
        <v>1208</v>
      </c>
      <c r="BL1" s="1" t="s">
        <v>1209</v>
      </c>
      <c r="BM1" s="1" t="s">
        <v>1210</v>
      </c>
      <c r="BN1" s="1" t="s">
        <v>1211</v>
      </c>
      <c r="BO1" s="1" t="s">
        <v>1212</v>
      </c>
      <c r="BP1" s="1" t="s">
        <v>1213</v>
      </c>
      <c r="BQ1" s="1" t="s">
        <v>1214</v>
      </c>
      <c r="BR1" s="1" t="s">
        <v>1215</v>
      </c>
      <c r="BS1" s="1" t="s">
        <v>1216</v>
      </c>
      <c r="BT1" s="1" t="s">
        <v>1217</v>
      </c>
      <c r="BU1" s="1" t="s">
        <v>1218</v>
      </c>
      <c r="BV1" s="1" t="s">
        <v>1219</v>
      </c>
      <c r="BW1" s="1" t="s">
        <v>1220</v>
      </c>
      <c r="BX1" s="1" t="s">
        <v>1221</v>
      </c>
      <c r="BY1" s="1" t="s">
        <v>1273</v>
      </c>
      <c r="BZ1" s="39"/>
      <c r="CA1" s="39"/>
    </row>
    <row r="2" spans="1:79" x14ac:dyDescent="0.2">
      <c r="A2" s="9" t="s">
        <v>45</v>
      </c>
      <c r="B2" s="9" t="s">
        <v>45</v>
      </c>
      <c r="C2" s="9" t="s">
        <v>45</v>
      </c>
      <c r="D2" s="9" t="s">
        <v>45</v>
      </c>
      <c r="E2" s="9" t="s">
        <v>1222</v>
      </c>
      <c r="F2" s="9" t="s">
        <v>47</v>
      </c>
      <c r="G2" s="9" t="s">
        <v>48</v>
      </c>
      <c r="H2" s="9">
        <v>4</v>
      </c>
      <c r="I2" s="9" t="s">
        <v>46</v>
      </c>
      <c r="J2" s="9" t="s">
        <v>49</v>
      </c>
      <c r="K2" s="9" t="s">
        <v>49</v>
      </c>
      <c r="L2" s="9" t="s">
        <v>1223</v>
      </c>
      <c r="M2" s="9"/>
      <c r="N2" s="9"/>
      <c r="O2" s="9"/>
      <c r="P2" s="42" t="s">
        <v>49</v>
      </c>
      <c r="Q2" s="42" t="s">
        <v>49</v>
      </c>
      <c r="R2" s="42" t="s">
        <v>49</v>
      </c>
      <c r="S2" s="42" t="s">
        <v>49</v>
      </c>
      <c r="T2" s="42" t="s">
        <v>49</v>
      </c>
      <c r="U2" s="42" t="s">
        <v>49</v>
      </c>
      <c r="V2" s="42" t="s">
        <v>49</v>
      </c>
      <c r="W2" s="42" t="s">
        <v>49</v>
      </c>
      <c r="X2" s="42" t="s">
        <v>49</v>
      </c>
      <c r="Y2" s="42" t="s">
        <v>49</v>
      </c>
      <c r="Z2" s="42" t="s">
        <v>49</v>
      </c>
      <c r="AA2" s="42" t="s">
        <v>49</v>
      </c>
      <c r="AB2" s="42" t="s">
        <v>49</v>
      </c>
      <c r="AC2" s="42" t="s">
        <v>49</v>
      </c>
      <c r="AD2" s="43" t="s">
        <v>49</v>
      </c>
      <c r="AE2" s="43" t="s">
        <v>49</v>
      </c>
      <c r="AF2" s="43" t="s">
        <v>49</v>
      </c>
      <c r="AG2" s="43" t="s">
        <v>49</v>
      </c>
      <c r="AH2" s="43" t="s">
        <v>49</v>
      </c>
      <c r="AI2" s="43" t="s">
        <v>49</v>
      </c>
      <c r="AJ2" s="43" t="s">
        <v>49</v>
      </c>
      <c r="AK2" s="43" t="s">
        <v>49</v>
      </c>
      <c r="AL2" s="43" t="s">
        <v>49</v>
      </c>
      <c r="AM2" s="43" t="s">
        <v>49</v>
      </c>
      <c r="AN2" s="43" t="s">
        <v>49</v>
      </c>
      <c r="AO2" s="43" t="s">
        <v>49</v>
      </c>
      <c r="AP2" s="43" t="s">
        <v>49</v>
      </c>
      <c r="AQ2" s="43" t="s">
        <v>49</v>
      </c>
      <c r="AR2" s="43" t="s">
        <v>49</v>
      </c>
      <c r="AS2" s="43" t="s">
        <v>49</v>
      </c>
      <c r="AT2" s="43" t="s">
        <v>49</v>
      </c>
      <c r="AU2" s="43" t="s">
        <v>49</v>
      </c>
      <c r="AV2" s="43" t="s">
        <v>49</v>
      </c>
      <c r="AW2" s="43" t="s">
        <v>49</v>
      </c>
      <c r="AX2" s="43" t="s">
        <v>49</v>
      </c>
      <c r="AY2" s="43" t="s">
        <v>49</v>
      </c>
      <c r="AZ2" s="9">
        <f>index!B2</f>
        <v>0</v>
      </c>
      <c r="BA2" s="9">
        <f>index!C2</f>
        <v>0</v>
      </c>
      <c r="BB2" s="9">
        <f>index!D2</f>
        <v>0</v>
      </c>
      <c r="BC2" s="9">
        <f>index!E2</f>
        <v>0</v>
      </c>
      <c r="BD2" s="9">
        <f>index!F2</f>
        <v>0</v>
      </c>
      <c r="BE2" s="9">
        <f>index!G2</f>
        <v>0</v>
      </c>
      <c r="BF2" s="9">
        <f>index!H2</f>
        <v>0</v>
      </c>
      <c r="BG2" s="9">
        <f>index!I2</f>
        <v>0</v>
      </c>
      <c r="BH2" s="9">
        <f>index!J2</f>
        <v>0</v>
      </c>
      <c r="BI2" s="9">
        <f>index!K2</f>
        <v>0</v>
      </c>
      <c r="BJ2" s="9">
        <f>index!L2</f>
        <v>0</v>
      </c>
      <c r="BK2" s="9">
        <f>index!M2</f>
        <v>0</v>
      </c>
      <c r="BL2" s="9">
        <f>index!N2</f>
        <v>0</v>
      </c>
      <c r="BM2" s="9">
        <f>index!O2</f>
        <v>0</v>
      </c>
      <c r="BN2" s="9">
        <f>index!P2</f>
        <v>0</v>
      </c>
      <c r="BO2" s="9">
        <f>index!Q2</f>
        <v>0</v>
      </c>
      <c r="BP2" s="9">
        <f>index!R2</f>
        <v>0</v>
      </c>
      <c r="BQ2" s="9">
        <f>index!S2</f>
        <v>0</v>
      </c>
      <c r="BR2" s="9">
        <f>index!T2</f>
        <v>0</v>
      </c>
      <c r="BS2" s="9">
        <f>index!U2</f>
        <v>0</v>
      </c>
      <c r="BT2" s="9">
        <f>index!V2</f>
        <v>0</v>
      </c>
      <c r="BU2" s="9">
        <f>index!W2</f>
        <v>0</v>
      </c>
      <c r="BV2" s="9">
        <f>index!X2</f>
        <v>0</v>
      </c>
      <c r="BW2" s="9">
        <f>index!Y2</f>
        <v>0</v>
      </c>
      <c r="BX2" s="9">
        <f>index!Z2</f>
        <v>0</v>
      </c>
      <c r="BY2">
        <v>0</v>
      </c>
    </row>
    <row r="3" spans="1:79" x14ac:dyDescent="0.2">
      <c r="A3" s="9" t="s">
        <v>50</v>
      </c>
      <c r="B3" s="9" t="s">
        <v>50</v>
      </c>
      <c r="C3" s="9" t="s">
        <v>50</v>
      </c>
      <c r="D3" s="9" t="s">
        <v>52</v>
      </c>
      <c r="E3" s="9" t="s">
        <v>52</v>
      </c>
      <c r="F3" s="9" t="s">
        <v>53</v>
      </c>
      <c r="G3" s="9" t="s">
        <v>54</v>
      </c>
      <c r="H3" s="9">
        <v>248</v>
      </c>
      <c r="I3" s="9" t="s">
        <v>51</v>
      </c>
      <c r="J3" s="9" t="s">
        <v>49</v>
      </c>
      <c r="K3" s="9" t="s">
        <v>49</v>
      </c>
      <c r="L3" s="9" t="s">
        <v>1223</v>
      </c>
      <c r="M3" s="9"/>
      <c r="N3" s="9"/>
      <c r="O3" s="9"/>
      <c r="P3" s="42" t="s">
        <v>49</v>
      </c>
      <c r="Q3" s="42" t="s">
        <v>49</v>
      </c>
      <c r="R3" s="42" t="s">
        <v>49</v>
      </c>
      <c r="S3" s="42" t="s">
        <v>49</v>
      </c>
      <c r="T3" s="42" t="s">
        <v>49</v>
      </c>
      <c r="U3" s="42" t="s">
        <v>49</v>
      </c>
      <c r="V3" s="42" t="s">
        <v>49</v>
      </c>
      <c r="W3" s="42" t="s">
        <v>49</v>
      </c>
      <c r="X3" s="42" t="s">
        <v>49</v>
      </c>
      <c r="Y3" s="42" t="s">
        <v>49</v>
      </c>
      <c r="Z3" s="42" t="s">
        <v>49</v>
      </c>
      <c r="AA3" s="42" t="s">
        <v>49</v>
      </c>
      <c r="AB3" s="42" t="s">
        <v>49</v>
      </c>
      <c r="AC3" s="42" t="s">
        <v>49</v>
      </c>
      <c r="AD3" s="43" t="s">
        <v>49</v>
      </c>
      <c r="AE3" s="43" t="s">
        <v>49</v>
      </c>
      <c r="AF3" s="43" t="s">
        <v>49</v>
      </c>
      <c r="AG3" s="43" t="s">
        <v>49</v>
      </c>
      <c r="AH3" s="43" t="s">
        <v>49</v>
      </c>
      <c r="AI3" s="43" t="s">
        <v>49</v>
      </c>
      <c r="AJ3" s="43" t="s">
        <v>49</v>
      </c>
      <c r="AK3" s="43" t="s">
        <v>49</v>
      </c>
      <c r="AL3" s="43" t="s">
        <v>49</v>
      </c>
      <c r="AM3" s="43" t="s">
        <v>49</v>
      </c>
      <c r="AN3" s="43" t="s">
        <v>49</v>
      </c>
      <c r="AO3" s="43" t="s">
        <v>49</v>
      </c>
      <c r="AP3" s="43" t="s">
        <v>49</v>
      </c>
      <c r="AQ3" s="43" t="s">
        <v>49</v>
      </c>
      <c r="AR3" s="43" t="s">
        <v>49</v>
      </c>
      <c r="AS3" s="43" t="s">
        <v>49</v>
      </c>
      <c r="AT3" s="43" t="s">
        <v>49</v>
      </c>
      <c r="AU3" s="43" t="s">
        <v>49</v>
      </c>
      <c r="AV3" s="43" t="s">
        <v>49</v>
      </c>
      <c r="AW3" s="43" t="s">
        <v>49</v>
      </c>
      <c r="AX3" s="43" t="s">
        <v>49</v>
      </c>
      <c r="AY3" s="43" t="s">
        <v>49</v>
      </c>
      <c r="AZ3" s="9">
        <f>index!B3</f>
        <v>0</v>
      </c>
      <c r="BA3" s="9">
        <f>index!C3</f>
        <v>0</v>
      </c>
      <c r="BB3" s="9">
        <f>index!D3</f>
        <v>0</v>
      </c>
      <c r="BC3" s="9">
        <f>index!E3</f>
        <v>0</v>
      </c>
      <c r="BD3" s="9">
        <f>index!F3</f>
        <v>0</v>
      </c>
      <c r="BE3" s="9">
        <f>index!G3</f>
        <v>0</v>
      </c>
      <c r="BF3" s="9">
        <f>index!H3</f>
        <v>0</v>
      </c>
      <c r="BG3" s="9">
        <f>index!I3</f>
        <v>0</v>
      </c>
      <c r="BH3" s="9">
        <f>index!J3</f>
        <v>0</v>
      </c>
      <c r="BI3" s="9">
        <f>index!K3</f>
        <v>0</v>
      </c>
      <c r="BJ3" s="9">
        <f>index!L3</f>
        <v>0</v>
      </c>
      <c r="BK3" s="9">
        <f>index!M3</f>
        <v>0</v>
      </c>
      <c r="BL3" s="9">
        <f>index!N3</f>
        <v>0</v>
      </c>
      <c r="BM3" s="9">
        <f>index!O3</f>
        <v>0</v>
      </c>
      <c r="BN3" s="9">
        <f>index!P3</f>
        <v>0</v>
      </c>
      <c r="BO3" s="9">
        <f>index!Q3</f>
        <v>0</v>
      </c>
      <c r="BP3" s="9">
        <f>index!R3</f>
        <v>0</v>
      </c>
      <c r="BQ3" s="9">
        <f>index!S3</f>
        <v>0</v>
      </c>
      <c r="BR3" s="9">
        <f>index!T3</f>
        <v>0</v>
      </c>
      <c r="BS3" s="9">
        <f>index!U3</f>
        <v>0</v>
      </c>
      <c r="BT3" s="9">
        <f>index!V3</f>
        <v>0</v>
      </c>
      <c r="BU3" s="9">
        <f>index!W3</f>
        <v>0</v>
      </c>
      <c r="BV3" s="9">
        <f>index!X3</f>
        <v>0</v>
      </c>
      <c r="BW3" s="9">
        <f>index!Y3</f>
        <v>0</v>
      </c>
      <c r="BX3" s="9">
        <f>index!Z3</f>
        <v>0</v>
      </c>
      <c r="BY3">
        <v>0</v>
      </c>
    </row>
    <row r="4" spans="1:79" x14ac:dyDescent="0.2">
      <c r="A4" s="9" t="s">
        <v>55</v>
      </c>
      <c r="B4" s="9" t="s">
        <v>55</v>
      </c>
      <c r="C4" s="9" t="s">
        <v>55</v>
      </c>
      <c r="D4" s="9" t="s">
        <v>55</v>
      </c>
      <c r="E4" s="9"/>
      <c r="F4" s="9" t="s">
        <v>57</v>
      </c>
      <c r="G4" s="9" t="s">
        <v>58</v>
      </c>
      <c r="H4" s="9">
        <v>8</v>
      </c>
      <c r="I4" s="9" t="s">
        <v>56</v>
      </c>
      <c r="J4" s="9" t="s">
        <v>49</v>
      </c>
      <c r="K4" s="9" t="s">
        <v>90</v>
      </c>
      <c r="L4" s="9" t="s">
        <v>516</v>
      </c>
      <c r="M4" s="9" t="s">
        <v>59</v>
      </c>
      <c r="N4" s="9" t="s">
        <v>60</v>
      </c>
      <c r="O4" s="9">
        <v>2024</v>
      </c>
      <c r="P4" s="42" t="s">
        <v>49</v>
      </c>
      <c r="Q4" s="42" t="s">
        <v>49</v>
      </c>
      <c r="R4" s="42" t="s">
        <v>49</v>
      </c>
      <c r="S4" s="42" t="s">
        <v>49</v>
      </c>
      <c r="T4" s="42" t="s">
        <v>49</v>
      </c>
      <c r="U4" s="42" t="s">
        <v>49</v>
      </c>
      <c r="V4" s="42" t="s">
        <v>49</v>
      </c>
      <c r="W4" s="42" t="s">
        <v>49</v>
      </c>
      <c r="X4" s="42" t="s">
        <v>49</v>
      </c>
      <c r="Y4" s="42" t="s">
        <v>49</v>
      </c>
      <c r="Z4" s="42" t="s">
        <v>49</v>
      </c>
      <c r="AA4" s="42" t="s">
        <v>49</v>
      </c>
      <c r="AB4" s="42" t="s">
        <v>49</v>
      </c>
      <c r="AC4" s="42" t="s">
        <v>49</v>
      </c>
      <c r="AD4" s="43" t="s">
        <v>49</v>
      </c>
      <c r="AE4" s="43" t="s">
        <v>49</v>
      </c>
      <c r="AF4" s="43" t="s">
        <v>49</v>
      </c>
      <c r="AG4" s="43" t="s">
        <v>49</v>
      </c>
      <c r="AH4" s="43" t="s">
        <v>49</v>
      </c>
      <c r="AI4" s="43" t="s">
        <v>49</v>
      </c>
      <c r="AJ4" s="43" t="s">
        <v>49</v>
      </c>
      <c r="AK4" s="43" t="s">
        <v>49</v>
      </c>
      <c r="AL4" s="43" t="s">
        <v>49</v>
      </c>
      <c r="AM4" s="43" t="s">
        <v>49</v>
      </c>
      <c r="AN4" s="43" t="s">
        <v>49</v>
      </c>
      <c r="AO4" s="43" t="s">
        <v>49</v>
      </c>
      <c r="AP4" s="43" t="s">
        <v>49</v>
      </c>
      <c r="AQ4" s="43" t="s">
        <v>49</v>
      </c>
      <c r="AR4" s="43" t="s">
        <v>49</v>
      </c>
      <c r="AS4" s="43" t="s">
        <v>49</v>
      </c>
      <c r="AT4" s="43" t="s">
        <v>49</v>
      </c>
      <c r="AU4" s="43" t="s">
        <v>49</v>
      </c>
      <c r="AV4" s="43" t="s">
        <v>49</v>
      </c>
      <c r="AW4" s="43" t="s">
        <v>49</v>
      </c>
      <c r="AX4" s="43" t="s">
        <v>90</v>
      </c>
      <c r="AY4" s="43" t="s">
        <v>90</v>
      </c>
      <c r="AZ4" s="9">
        <f>index!B4</f>
        <v>0</v>
      </c>
      <c r="BA4" s="9">
        <f>index!C4</f>
        <v>0</v>
      </c>
      <c r="BB4" s="9">
        <f>index!D4</f>
        <v>0</v>
      </c>
      <c r="BC4" s="9">
        <f>index!E4</f>
        <v>0</v>
      </c>
      <c r="BD4" s="9">
        <f>index!F4</f>
        <v>0</v>
      </c>
      <c r="BE4" s="9">
        <f>index!G4</f>
        <v>0</v>
      </c>
      <c r="BF4" s="9">
        <f>index!H4</f>
        <v>0</v>
      </c>
      <c r="BG4" s="9">
        <f>index!I4</f>
        <v>0</v>
      </c>
      <c r="BH4" s="9">
        <f>index!J4</f>
        <v>0</v>
      </c>
      <c r="BI4" s="9">
        <f>index!K4</f>
        <v>0</v>
      </c>
      <c r="BJ4" s="9">
        <f>index!L4</f>
        <v>0</v>
      </c>
      <c r="BK4" s="9">
        <f>index!M4</f>
        <v>0</v>
      </c>
      <c r="BL4" s="9">
        <f>index!N4</f>
        <v>0</v>
      </c>
      <c r="BM4" s="9">
        <f>index!O4</f>
        <v>0</v>
      </c>
      <c r="BN4" s="9">
        <f>index!P4</f>
        <v>0</v>
      </c>
      <c r="BO4" s="9">
        <f>index!Q4</f>
        <v>0</v>
      </c>
      <c r="BP4" s="9">
        <f>index!R4</f>
        <v>0</v>
      </c>
      <c r="BQ4" s="9">
        <f>index!S4</f>
        <v>0</v>
      </c>
      <c r="BR4" s="9">
        <f>index!T4</f>
        <v>0</v>
      </c>
      <c r="BS4" s="9">
        <f>index!U4</f>
        <v>0</v>
      </c>
      <c r="BT4" s="9">
        <f>index!V4</f>
        <v>0</v>
      </c>
      <c r="BU4" s="9">
        <f>index!W4</f>
        <v>0</v>
      </c>
      <c r="BV4" s="9">
        <f>index!X4</f>
        <v>0</v>
      </c>
      <c r="BW4" s="9">
        <f>index!Y4</f>
        <v>0</v>
      </c>
      <c r="BX4" s="9">
        <f>index!Z4</f>
        <v>9.5712892002076551</v>
      </c>
      <c r="BY4" s="5">
        <v>9.9950905550999991</v>
      </c>
      <c r="BZ4" s="5"/>
    </row>
    <row r="5" spans="1:79" x14ac:dyDescent="0.2">
      <c r="A5" s="9" t="s">
        <v>61</v>
      </c>
      <c r="B5" s="9" t="s">
        <v>61</v>
      </c>
      <c r="C5" s="9" t="s">
        <v>61</v>
      </c>
      <c r="D5" s="9" t="s">
        <v>61</v>
      </c>
      <c r="E5" s="9" t="s">
        <v>61</v>
      </c>
      <c r="F5" s="9" t="s">
        <v>63</v>
      </c>
      <c r="G5" s="9" t="s">
        <v>64</v>
      </c>
      <c r="H5" s="9">
        <v>12</v>
      </c>
      <c r="I5" s="9" t="s">
        <v>62</v>
      </c>
      <c r="J5" s="9" t="s">
        <v>49</v>
      </c>
      <c r="K5" s="9" t="s">
        <v>49</v>
      </c>
      <c r="L5" s="9" t="s">
        <v>1223</v>
      </c>
      <c r="M5" s="9"/>
      <c r="N5" s="9"/>
      <c r="O5" s="9"/>
      <c r="P5" s="42" t="s">
        <v>49</v>
      </c>
      <c r="Q5" s="42" t="s">
        <v>49</v>
      </c>
      <c r="R5" s="42" t="s">
        <v>49</v>
      </c>
      <c r="S5" s="42" t="s">
        <v>49</v>
      </c>
      <c r="T5" s="42" t="s">
        <v>49</v>
      </c>
      <c r="U5" s="42" t="s">
        <v>49</v>
      </c>
      <c r="V5" s="42" t="s">
        <v>49</v>
      </c>
      <c r="W5" s="42" t="s">
        <v>49</v>
      </c>
      <c r="X5" s="42" t="s">
        <v>49</v>
      </c>
      <c r="Y5" s="42" t="s">
        <v>49</v>
      </c>
      <c r="Z5" s="42" t="s">
        <v>49</v>
      </c>
      <c r="AA5" s="42" t="s">
        <v>49</v>
      </c>
      <c r="AB5" s="42" t="s">
        <v>49</v>
      </c>
      <c r="AC5" s="42" t="s">
        <v>49</v>
      </c>
      <c r="AD5" s="43" t="s">
        <v>49</v>
      </c>
      <c r="AE5" s="43" t="s">
        <v>49</v>
      </c>
      <c r="AF5" s="43" t="s">
        <v>49</v>
      </c>
      <c r="AG5" s="43" t="s">
        <v>49</v>
      </c>
      <c r="AH5" s="43" t="s">
        <v>49</v>
      </c>
      <c r="AI5" s="43" t="s">
        <v>49</v>
      </c>
      <c r="AJ5" s="43" t="s">
        <v>49</v>
      </c>
      <c r="AK5" s="43" t="s">
        <v>49</v>
      </c>
      <c r="AL5" s="43" t="s">
        <v>49</v>
      </c>
      <c r="AM5" s="43" t="s">
        <v>49</v>
      </c>
      <c r="AN5" s="43" t="s">
        <v>49</v>
      </c>
      <c r="AO5" s="43" t="s">
        <v>49</v>
      </c>
      <c r="AP5" s="43" t="s">
        <v>49</v>
      </c>
      <c r="AQ5" s="43" t="s">
        <v>49</v>
      </c>
      <c r="AR5" s="43" t="s">
        <v>49</v>
      </c>
      <c r="AS5" s="43" t="s">
        <v>49</v>
      </c>
      <c r="AT5" s="43" t="s">
        <v>49</v>
      </c>
      <c r="AU5" s="43" t="s">
        <v>49</v>
      </c>
      <c r="AV5" s="43" t="s">
        <v>49</v>
      </c>
      <c r="AW5" s="43" t="s">
        <v>49</v>
      </c>
      <c r="AX5" s="43" t="s">
        <v>49</v>
      </c>
      <c r="AY5" s="43" t="s">
        <v>49</v>
      </c>
      <c r="AZ5" s="9">
        <f>index!B5</f>
        <v>0</v>
      </c>
      <c r="BA5" s="9">
        <f>index!C5</f>
        <v>0</v>
      </c>
      <c r="BB5" s="9">
        <f>index!D5</f>
        <v>0</v>
      </c>
      <c r="BC5" s="9">
        <f>index!E5</f>
        <v>0</v>
      </c>
      <c r="BD5" s="9">
        <f>index!F5</f>
        <v>0</v>
      </c>
      <c r="BE5" s="9">
        <f>index!G5</f>
        <v>0</v>
      </c>
      <c r="BF5" s="9">
        <f>index!H5</f>
        <v>0</v>
      </c>
      <c r="BG5" s="9">
        <f>index!I5</f>
        <v>0</v>
      </c>
      <c r="BH5" s="9">
        <f>index!J5</f>
        <v>0</v>
      </c>
      <c r="BI5" s="9">
        <f>index!K5</f>
        <v>0</v>
      </c>
      <c r="BJ5" s="9">
        <f>index!L5</f>
        <v>0</v>
      </c>
      <c r="BK5" s="9">
        <f>index!M5</f>
        <v>0</v>
      </c>
      <c r="BL5" s="9">
        <f>index!N5</f>
        <v>0</v>
      </c>
      <c r="BM5" s="9">
        <f>index!O5</f>
        <v>0</v>
      </c>
      <c r="BN5" s="9">
        <f>index!P5</f>
        <v>0</v>
      </c>
      <c r="BO5" s="9">
        <f>index!Q5</f>
        <v>0</v>
      </c>
      <c r="BP5" s="9">
        <f>index!R5</f>
        <v>0</v>
      </c>
      <c r="BQ5" s="9">
        <f>index!S5</f>
        <v>0</v>
      </c>
      <c r="BR5" s="9">
        <f>index!T5</f>
        <v>0</v>
      </c>
      <c r="BS5" s="9">
        <f>index!U5</f>
        <v>0</v>
      </c>
      <c r="BT5" s="9">
        <f>index!V5</f>
        <v>0</v>
      </c>
      <c r="BU5" s="9">
        <f>index!W5</f>
        <v>0</v>
      </c>
      <c r="BV5" s="9">
        <f>index!X5</f>
        <v>0</v>
      </c>
      <c r="BW5" s="9">
        <f>index!Y5</f>
        <v>0</v>
      </c>
      <c r="BX5" s="9">
        <f>index!Z5</f>
        <v>0</v>
      </c>
      <c r="BY5">
        <v>0</v>
      </c>
    </row>
    <row r="6" spans="1:79" x14ac:dyDescent="0.2">
      <c r="A6" s="9" t="s">
        <v>65</v>
      </c>
      <c r="B6" s="9" t="s">
        <v>65</v>
      </c>
      <c r="C6" s="9" t="s">
        <v>65</v>
      </c>
      <c r="D6" s="9" t="s">
        <v>1222</v>
      </c>
      <c r="E6" s="9" t="s">
        <v>1222</v>
      </c>
      <c r="F6" s="9" t="s">
        <v>67</v>
      </c>
      <c r="G6" s="9" t="s">
        <v>68</v>
      </c>
      <c r="H6" s="9">
        <v>16</v>
      </c>
      <c r="I6" s="9" t="s">
        <v>66</v>
      </c>
      <c r="J6" s="9" t="s">
        <v>49</v>
      </c>
      <c r="K6" s="9" t="s">
        <v>49</v>
      </c>
      <c r="L6" s="9" t="s">
        <v>1223</v>
      </c>
      <c r="M6" s="9"/>
      <c r="N6" s="9"/>
      <c r="O6" s="9"/>
      <c r="P6" s="42" t="s">
        <v>49</v>
      </c>
      <c r="Q6" s="42" t="s">
        <v>49</v>
      </c>
      <c r="R6" s="42" t="s">
        <v>49</v>
      </c>
      <c r="S6" s="42" t="s">
        <v>49</v>
      </c>
      <c r="T6" s="42" t="s">
        <v>49</v>
      </c>
      <c r="U6" s="42" t="s">
        <v>49</v>
      </c>
      <c r="V6" s="42" t="s">
        <v>49</v>
      </c>
      <c r="W6" s="42" t="s">
        <v>49</v>
      </c>
      <c r="X6" s="42" t="s">
        <v>49</v>
      </c>
      <c r="Y6" s="42" t="s">
        <v>49</v>
      </c>
      <c r="Z6" s="42" t="s">
        <v>49</v>
      </c>
      <c r="AA6" s="42" t="s">
        <v>49</v>
      </c>
      <c r="AB6" s="42" t="s">
        <v>49</v>
      </c>
      <c r="AC6" s="42" t="s">
        <v>49</v>
      </c>
      <c r="AD6" s="43" t="s">
        <v>49</v>
      </c>
      <c r="AE6" s="43" t="s">
        <v>49</v>
      </c>
      <c r="AF6" s="43" t="s">
        <v>49</v>
      </c>
      <c r="AG6" s="43" t="s">
        <v>49</v>
      </c>
      <c r="AH6" s="43" t="s">
        <v>49</v>
      </c>
      <c r="AI6" s="43" t="s">
        <v>49</v>
      </c>
      <c r="AJ6" s="43" t="s">
        <v>49</v>
      </c>
      <c r="AK6" s="43" t="s">
        <v>49</v>
      </c>
      <c r="AL6" s="43" t="s">
        <v>49</v>
      </c>
      <c r="AM6" s="43" t="s">
        <v>49</v>
      </c>
      <c r="AN6" s="43" t="s">
        <v>49</v>
      </c>
      <c r="AO6" s="43" t="s">
        <v>49</v>
      </c>
      <c r="AP6" s="43" t="s">
        <v>49</v>
      </c>
      <c r="AQ6" s="43" t="s">
        <v>49</v>
      </c>
      <c r="AR6" s="43" t="s">
        <v>49</v>
      </c>
      <c r="AS6" s="43" t="s">
        <v>49</v>
      </c>
      <c r="AT6" s="43" t="s">
        <v>49</v>
      </c>
      <c r="AU6" s="43" t="s">
        <v>49</v>
      </c>
      <c r="AV6" s="43" t="s">
        <v>49</v>
      </c>
      <c r="AW6" s="43" t="s">
        <v>49</v>
      </c>
      <c r="AX6" s="43" t="s">
        <v>49</v>
      </c>
      <c r="AY6" s="43" t="s">
        <v>49</v>
      </c>
      <c r="AZ6" s="9">
        <f>index!B6</f>
        <v>0</v>
      </c>
      <c r="BA6" s="9">
        <f>index!C6</f>
        <v>0</v>
      </c>
      <c r="BB6" s="9">
        <f>index!D6</f>
        <v>0</v>
      </c>
      <c r="BC6" s="9">
        <f>index!E6</f>
        <v>0</v>
      </c>
      <c r="BD6" s="9">
        <f>index!F6</f>
        <v>0</v>
      </c>
      <c r="BE6" s="9">
        <f>index!G6</f>
        <v>0</v>
      </c>
      <c r="BF6" s="9">
        <f>index!H6</f>
        <v>0</v>
      </c>
      <c r="BG6" s="9">
        <f>index!I6</f>
        <v>0</v>
      </c>
      <c r="BH6" s="9">
        <f>index!J6</f>
        <v>0</v>
      </c>
      <c r="BI6" s="9">
        <f>index!K6</f>
        <v>0</v>
      </c>
      <c r="BJ6" s="9">
        <f>index!L6</f>
        <v>0</v>
      </c>
      <c r="BK6" s="9">
        <f>index!M6</f>
        <v>0</v>
      </c>
      <c r="BL6" s="9">
        <f>index!N6</f>
        <v>0</v>
      </c>
      <c r="BM6" s="9">
        <f>index!O6</f>
        <v>0</v>
      </c>
      <c r="BN6" s="9">
        <f>index!P6</f>
        <v>0</v>
      </c>
      <c r="BO6" s="9">
        <f>index!Q6</f>
        <v>0</v>
      </c>
      <c r="BP6" s="9">
        <f>index!R6</f>
        <v>0</v>
      </c>
      <c r="BQ6" s="9">
        <f>index!S6</f>
        <v>0</v>
      </c>
      <c r="BR6" s="9">
        <f>index!T6</f>
        <v>0</v>
      </c>
      <c r="BS6" s="9">
        <f>index!U6</f>
        <v>0</v>
      </c>
      <c r="BT6" s="9">
        <f>index!V6</f>
        <v>0</v>
      </c>
      <c r="BU6" s="9">
        <f>index!W6</f>
        <v>0</v>
      </c>
      <c r="BV6" s="9">
        <f>index!X6</f>
        <v>0</v>
      </c>
      <c r="BW6" s="9">
        <f>index!Y6</f>
        <v>0</v>
      </c>
      <c r="BX6" s="9">
        <f>index!Z6</f>
        <v>0</v>
      </c>
      <c r="BY6">
        <v>0</v>
      </c>
    </row>
    <row r="7" spans="1:79" x14ac:dyDescent="0.2">
      <c r="A7" s="9" t="s">
        <v>69</v>
      </c>
      <c r="B7" s="9" t="s">
        <v>69</v>
      </c>
      <c r="C7" s="9" t="s">
        <v>69</v>
      </c>
      <c r="D7" s="9" t="s">
        <v>70</v>
      </c>
      <c r="E7" s="9" t="s">
        <v>70</v>
      </c>
      <c r="F7" s="9" t="s">
        <v>71</v>
      </c>
      <c r="G7" s="9" t="s">
        <v>72</v>
      </c>
      <c r="H7" s="9">
        <v>20</v>
      </c>
      <c r="I7" s="9" t="s">
        <v>56</v>
      </c>
      <c r="J7" s="9" t="s">
        <v>49</v>
      </c>
      <c r="K7" s="9" t="s">
        <v>49</v>
      </c>
      <c r="L7" s="9" t="s">
        <v>1223</v>
      </c>
      <c r="M7" s="9"/>
      <c r="N7" s="9"/>
      <c r="O7" s="9"/>
      <c r="P7" s="42" t="s">
        <v>49</v>
      </c>
      <c r="Q7" s="42" t="s">
        <v>49</v>
      </c>
      <c r="R7" s="42" t="s">
        <v>49</v>
      </c>
      <c r="S7" s="42" t="s">
        <v>49</v>
      </c>
      <c r="T7" s="42" t="s">
        <v>49</v>
      </c>
      <c r="U7" s="42" t="s">
        <v>49</v>
      </c>
      <c r="V7" s="42" t="s">
        <v>49</v>
      </c>
      <c r="W7" s="42" t="s">
        <v>49</v>
      </c>
      <c r="X7" s="42" t="s">
        <v>49</v>
      </c>
      <c r="Y7" s="42" t="s">
        <v>49</v>
      </c>
      <c r="Z7" s="42" t="s">
        <v>49</v>
      </c>
      <c r="AA7" s="42" t="s">
        <v>49</v>
      </c>
      <c r="AB7" s="42" t="s">
        <v>49</v>
      </c>
      <c r="AC7" s="42" t="s">
        <v>49</v>
      </c>
      <c r="AD7" s="43" t="s">
        <v>49</v>
      </c>
      <c r="AE7" s="43" t="s">
        <v>49</v>
      </c>
      <c r="AF7" s="43" t="s">
        <v>49</v>
      </c>
      <c r="AG7" s="43" t="s">
        <v>49</v>
      </c>
      <c r="AH7" s="43" t="s">
        <v>49</v>
      </c>
      <c r="AI7" s="43" t="s">
        <v>49</v>
      </c>
      <c r="AJ7" s="43" t="s">
        <v>49</v>
      </c>
      <c r="AK7" s="43" t="s">
        <v>49</v>
      </c>
      <c r="AL7" s="43" t="s">
        <v>49</v>
      </c>
      <c r="AM7" s="43" t="s">
        <v>49</v>
      </c>
      <c r="AN7" s="43" t="s">
        <v>49</v>
      </c>
      <c r="AO7" s="43" t="s">
        <v>49</v>
      </c>
      <c r="AP7" s="43" t="s">
        <v>49</v>
      </c>
      <c r="AQ7" s="43" t="s">
        <v>49</v>
      </c>
      <c r="AR7" s="43" t="s">
        <v>49</v>
      </c>
      <c r="AS7" s="43" t="s">
        <v>49</v>
      </c>
      <c r="AT7" s="43" t="s">
        <v>49</v>
      </c>
      <c r="AU7" s="43" t="s">
        <v>49</v>
      </c>
      <c r="AV7" s="43" t="s">
        <v>49</v>
      </c>
      <c r="AW7" s="43" t="s">
        <v>49</v>
      </c>
      <c r="AX7" s="43" t="s">
        <v>49</v>
      </c>
      <c r="AY7" s="43" t="s">
        <v>49</v>
      </c>
      <c r="AZ7" s="9">
        <f>index!B7</f>
        <v>0</v>
      </c>
      <c r="BA7" s="9">
        <f>index!C7</f>
        <v>0</v>
      </c>
      <c r="BB7" s="9">
        <f>index!D7</f>
        <v>0</v>
      </c>
      <c r="BC7" s="9">
        <f>index!E7</f>
        <v>0</v>
      </c>
      <c r="BD7" s="9">
        <f>index!F7</f>
        <v>0</v>
      </c>
      <c r="BE7" s="9">
        <f>index!G7</f>
        <v>0</v>
      </c>
      <c r="BF7" s="9">
        <f>index!H7</f>
        <v>0</v>
      </c>
      <c r="BG7" s="9">
        <f>index!I7</f>
        <v>0</v>
      </c>
      <c r="BH7" s="9">
        <f>index!J7</f>
        <v>0</v>
      </c>
      <c r="BI7" s="9">
        <f>index!K7</f>
        <v>0</v>
      </c>
      <c r="BJ7" s="9">
        <f>index!L7</f>
        <v>0</v>
      </c>
      <c r="BK7" s="9">
        <f>index!M7</f>
        <v>0</v>
      </c>
      <c r="BL7" s="9">
        <f>index!N7</f>
        <v>0</v>
      </c>
      <c r="BM7" s="9">
        <f>index!O7</f>
        <v>0</v>
      </c>
      <c r="BN7" s="9">
        <f>index!P7</f>
        <v>0</v>
      </c>
      <c r="BO7" s="9">
        <f>index!Q7</f>
        <v>0</v>
      </c>
      <c r="BP7" s="9">
        <f>index!R7</f>
        <v>0</v>
      </c>
      <c r="BQ7" s="9">
        <f>index!S7</f>
        <v>0</v>
      </c>
      <c r="BR7" s="9">
        <f>index!T7</f>
        <v>0</v>
      </c>
      <c r="BS7" s="9">
        <f>index!U7</f>
        <v>0</v>
      </c>
      <c r="BT7" s="9">
        <f>index!V7</f>
        <v>0</v>
      </c>
      <c r="BU7" s="9">
        <f>index!W7</f>
        <v>0</v>
      </c>
      <c r="BV7" s="9">
        <f>index!X7</f>
        <v>0</v>
      </c>
      <c r="BW7" s="9">
        <f>index!Y7</f>
        <v>0</v>
      </c>
      <c r="BX7" s="9">
        <f>index!Z7</f>
        <v>0</v>
      </c>
      <c r="BY7">
        <v>0</v>
      </c>
    </row>
    <row r="8" spans="1:79" x14ac:dyDescent="0.2">
      <c r="A8" s="9" t="s">
        <v>73</v>
      </c>
      <c r="B8" s="9" t="s">
        <v>73</v>
      </c>
      <c r="C8" s="9" t="s">
        <v>73</v>
      </c>
      <c r="D8" s="9" t="s">
        <v>73</v>
      </c>
      <c r="E8" s="9" t="s">
        <v>73</v>
      </c>
      <c r="F8" s="9" t="s">
        <v>75</v>
      </c>
      <c r="G8" s="9" t="s">
        <v>76</v>
      </c>
      <c r="H8" s="9">
        <v>24</v>
      </c>
      <c r="I8" s="9" t="s">
        <v>74</v>
      </c>
      <c r="J8" s="9" t="s">
        <v>49</v>
      </c>
      <c r="K8" s="9" t="s">
        <v>49</v>
      </c>
      <c r="L8" s="9" t="s">
        <v>1223</v>
      </c>
      <c r="M8" s="9"/>
      <c r="N8" s="9"/>
      <c r="O8" s="9"/>
      <c r="P8" s="42" t="s">
        <v>49</v>
      </c>
      <c r="Q8" s="42" t="s">
        <v>49</v>
      </c>
      <c r="R8" s="42" t="s">
        <v>49</v>
      </c>
      <c r="S8" s="42" t="s">
        <v>49</v>
      </c>
      <c r="T8" s="42" t="s">
        <v>49</v>
      </c>
      <c r="U8" s="42" t="s">
        <v>49</v>
      </c>
      <c r="V8" s="42" t="s">
        <v>49</v>
      </c>
      <c r="W8" s="42" t="s">
        <v>49</v>
      </c>
      <c r="X8" s="42" t="s">
        <v>49</v>
      </c>
      <c r="Y8" s="42" t="s">
        <v>49</v>
      </c>
      <c r="Z8" s="42" t="s">
        <v>49</v>
      </c>
      <c r="AA8" s="42" t="s">
        <v>49</v>
      </c>
      <c r="AB8" s="42" t="s">
        <v>49</v>
      </c>
      <c r="AC8" s="42" t="s">
        <v>49</v>
      </c>
      <c r="AD8" s="43" t="s">
        <v>49</v>
      </c>
      <c r="AE8" s="43" t="s">
        <v>49</v>
      </c>
      <c r="AF8" s="43" t="s">
        <v>49</v>
      </c>
      <c r="AG8" s="43" t="s">
        <v>49</v>
      </c>
      <c r="AH8" s="43" t="s">
        <v>49</v>
      </c>
      <c r="AI8" s="43" t="s">
        <v>49</v>
      </c>
      <c r="AJ8" s="43" t="s">
        <v>49</v>
      </c>
      <c r="AK8" s="43" t="s">
        <v>49</v>
      </c>
      <c r="AL8" s="43" t="s">
        <v>49</v>
      </c>
      <c r="AM8" s="43" t="s">
        <v>49</v>
      </c>
      <c r="AN8" s="43" t="s">
        <v>49</v>
      </c>
      <c r="AO8" s="43" t="s">
        <v>49</v>
      </c>
      <c r="AP8" s="43" t="s">
        <v>49</v>
      </c>
      <c r="AQ8" s="43" t="s">
        <v>49</v>
      </c>
      <c r="AR8" s="43" t="s">
        <v>49</v>
      </c>
      <c r="AS8" s="43" t="s">
        <v>49</v>
      </c>
      <c r="AT8" s="43" t="s">
        <v>49</v>
      </c>
      <c r="AU8" s="43" t="s">
        <v>49</v>
      </c>
      <c r="AV8" s="43" t="s">
        <v>49</v>
      </c>
      <c r="AW8" s="43" t="s">
        <v>49</v>
      </c>
      <c r="AX8" s="43" t="s">
        <v>49</v>
      </c>
      <c r="AY8" s="43" t="s">
        <v>49</v>
      </c>
      <c r="AZ8" s="9">
        <f>index!B8</f>
        <v>0</v>
      </c>
      <c r="BA8" s="9">
        <f>index!C8</f>
        <v>0</v>
      </c>
      <c r="BB8" s="9">
        <f>index!D8</f>
        <v>0</v>
      </c>
      <c r="BC8" s="9">
        <f>index!E8</f>
        <v>0</v>
      </c>
      <c r="BD8" s="9">
        <f>index!F8</f>
        <v>0</v>
      </c>
      <c r="BE8" s="9">
        <f>index!G8</f>
        <v>0</v>
      </c>
      <c r="BF8" s="9">
        <f>index!H8</f>
        <v>0</v>
      </c>
      <c r="BG8" s="9">
        <f>index!I8</f>
        <v>0</v>
      </c>
      <c r="BH8" s="9">
        <f>index!J8</f>
        <v>0</v>
      </c>
      <c r="BI8" s="9">
        <f>index!K8</f>
        <v>0</v>
      </c>
      <c r="BJ8" s="9">
        <f>index!L8</f>
        <v>0</v>
      </c>
      <c r="BK8" s="9">
        <f>index!M8</f>
        <v>0</v>
      </c>
      <c r="BL8" s="9">
        <f>index!N8</f>
        <v>0</v>
      </c>
      <c r="BM8" s="9">
        <f>index!O8</f>
        <v>0</v>
      </c>
      <c r="BN8" s="9">
        <f>index!P8</f>
        <v>0</v>
      </c>
      <c r="BO8" s="9">
        <f>index!Q8</f>
        <v>0</v>
      </c>
      <c r="BP8" s="9">
        <f>index!R8</f>
        <v>0</v>
      </c>
      <c r="BQ8" s="9">
        <f>index!S8</f>
        <v>0</v>
      </c>
      <c r="BR8" s="9">
        <f>index!T8</f>
        <v>0</v>
      </c>
      <c r="BS8" s="9">
        <f>index!U8</f>
        <v>0</v>
      </c>
      <c r="BT8" s="9">
        <f>index!V8</f>
        <v>0</v>
      </c>
      <c r="BU8" s="9">
        <f>index!W8</f>
        <v>0</v>
      </c>
      <c r="BV8" s="9">
        <f>index!X8</f>
        <v>0</v>
      </c>
      <c r="BW8" s="9">
        <f>index!Y8</f>
        <v>0</v>
      </c>
      <c r="BX8" s="9">
        <f>index!Z8</f>
        <v>0</v>
      </c>
      <c r="BY8">
        <v>0</v>
      </c>
    </row>
    <row r="9" spans="1:79" x14ac:dyDescent="0.2">
      <c r="A9" s="9" t="s">
        <v>77</v>
      </c>
      <c r="B9" s="9" t="s">
        <v>77</v>
      </c>
      <c r="C9" s="9" t="s">
        <v>77</v>
      </c>
      <c r="D9" s="9" t="s">
        <v>52</v>
      </c>
      <c r="E9" s="9" t="s">
        <v>52</v>
      </c>
      <c r="F9" s="9" t="s">
        <v>78</v>
      </c>
      <c r="G9" s="9" t="s">
        <v>79</v>
      </c>
      <c r="H9" s="9">
        <v>660</v>
      </c>
      <c r="I9" s="9" t="s">
        <v>51</v>
      </c>
      <c r="J9" s="9" t="s">
        <v>49</v>
      </c>
      <c r="K9" s="9" t="s">
        <v>49</v>
      </c>
      <c r="L9" s="9" t="s">
        <v>1223</v>
      </c>
      <c r="M9" s="9"/>
      <c r="N9" s="9"/>
      <c r="O9" s="9"/>
      <c r="P9" s="42" t="s">
        <v>49</v>
      </c>
      <c r="Q9" s="42" t="s">
        <v>49</v>
      </c>
      <c r="R9" s="42" t="s">
        <v>49</v>
      </c>
      <c r="S9" s="42" t="s">
        <v>49</v>
      </c>
      <c r="T9" s="42" t="s">
        <v>49</v>
      </c>
      <c r="U9" s="42" t="s">
        <v>49</v>
      </c>
      <c r="V9" s="42" t="s">
        <v>49</v>
      </c>
      <c r="W9" s="42" t="s">
        <v>49</v>
      </c>
      <c r="X9" s="42" t="s">
        <v>49</v>
      </c>
      <c r="Y9" s="42" t="s">
        <v>49</v>
      </c>
      <c r="Z9" s="42" t="s">
        <v>49</v>
      </c>
      <c r="AA9" s="42" t="s">
        <v>49</v>
      </c>
      <c r="AB9" s="42" t="s">
        <v>49</v>
      </c>
      <c r="AC9" s="42" t="s">
        <v>49</v>
      </c>
      <c r="AD9" s="43" t="s">
        <v>49</v>
      </c>
      <c r="AE9" s="43" t="s">
        <v>49</v>
      </c>
      <c r="AF9" s="43" t="s">
        <v>49</v>
      </c>
      <c r="AG9" s="43" t="s">
        <v>49</v>
      </c>
      <c r="AH9" s="43" t="s">
        <v>49</v>
      </c>
      <c r="AI9" s="43" t="s">
        <v>49</v>
      </c>
      <c r="AJ9" s="43" t="s">
        <v>49</v>
      </c>
      <c r="AK9" s="43" t="s">
        <v>49</v>
      </c>
      <c r="AL9" s="43" t="s">
        <v>49</v>
      </c>
      <c r="AM9" s="43" t="s">
        <v>49</v>
      </c>
      <c r="AN9" s="43" t="s">
        <v>49</v>
      </c>
      <c r="AO9" s="43" t="s">
        <v>49</v>
      </c>
      <c r="AP9" s="43" t="s">
        <v>49</v>
      </c>
      <c r="AQ9" s="43" t="s">
        <v>49</v>
      </c>
      <c r="AR9" s="43" t="s">
        <v>49</v>
      </c>
      <c r="AS9" s="43" t="s">
        <v>49</v>
      </c>
      <c r="AT9" s="43" t="s">
        <v>49</v>
      </c>
      <c r="AU9" s="43" t="s">
        <v>49</v>
      </c>
      <c r="AV9" s="43" t="s">
        <v>49</v>
      </c>
      <c r="AW9" s="43" t="s">
        <v>49</v>
      </c>
      <c r="AX9" s="43" t="s">
        <v>49</v>
      </c>
      <c r="AY9" s="43" t="s">
        <v>49</v>
      </c>
      <c r="AZ9" s="9">
        <f>index!B9</f>
        <v>0</v>
      </c>
      <c r="BA9" s="9">
        <f>index!C9</f>
        <v>0</v>
      </c>
      <c r="BB9" s="9">
        <f>index!D9</f>
        <v>0</v>
      </c>
      <c r="BC9" s="9">
        <f>index!E9</f>
        <v>0</v>
      </c>
      <c r="BD9" s="9">
        <f>index!F9</f>
        <v>0</v>
      </c>
      <c r="BE9" s="9">
        <f>index!G9</f>
        <v>0</v>
      </c>
      <c r="BF9" s="9">
        <f>index!H9</f>
        <v>0</v>
      </c>
      <c r="BG9" s="9">
        <f>index!I9</f>
        <v>0</v>
      </c>
      <c r="BH9" s="9">
        <f>index!J9</f>
        <v>0</v>
      </c>
      <c r="BI9" s="9">
        <f>index!K9</f>
        <v>0</v>
      </c>
      <c r="BJ9" s="9">
        <f>index!L9</f>
        <v>0</v>
      </c>
      <c r="BK9" s="9">
        <f>index!M9</f>
        <v>0</v>
      </c>
      <c r="BL9" s="9">
        <f>index!N9</f>
        <v>0</v>
      </c>
      <c r="BM9" s="9">
        <f>index!O9</f>
        <v>0</v>
      </c>
      <c r="BN9" s="9">
        <f>index!P9</f>
        <v>0</v>
      </c>
      <c r="BO9" s="9">
        <f>index!Q9</f>
        <v>0</v>
      </c>
      <c r="BP9" s="9">
        <f>index!R9</f>
        <v>0</v>
      </c>
      <c r="BQ9" s="9">
        <f>index!S9</f>
        <v>0</v>
      </c>
      <c r="BR9" s="9">
        <f>index!T9</f>
        <v>0</v>
      </c>
      <c r="BS9" s="9">
        <f>index!U9</f>
        <v>0</v>
      </c>
      <c r="BT9" s="9">
        <f>index!V9</f>
        <v>0</v>
      </c>
      <c r="BU9" s="9">
        <f>index!W9</f>
        <v>0</v>
      </c>
      <c r="BV9" s="9">
        <f>index!X9</f>
        <v>0</v>
      </c>
      <c r="BW9" s="9">
        <f>index!Y9</f>
        <v>0</v>
      </c>
      <c r="BX9" s="9">
        <f>index!Z9</f>
        <v>0</v>
      </c>
      <c r="BY9">
        <v>0</v>
      </c>
    </row>
    <row r="10" spans="1:79" x14ac:dyDescent="0.2">
      <c r="A10" s="9" t="s">
        <v>80</v>
      </c>
      <c r="B10" s="9" t="s">
        <v>80</v>
      </c>
      <c r="C10" s="9" t="s">
        <v>80</v>
      </c>
      <c r="D10" s="9" t="s">
        <v>52</v>
      </c>
      <c r="E10" s="9" t="s">
        <v>52</v>
      </c>
      <c r="F10" s="9" t="s">
        <v>81</v>
      </c>
      <c r="G10" s="9" t="s">
        <v>82</v>
      </c>
      <c r="H10" s="9">
        <v>10</v>
      </c>
      <c r="I10" s="9" t="s">
        <v>51</v>
      </c>
      <c r="J10" s="9" t="s">
        <v>49</v>
      </c>
      <c r="K10" s="9" t="s">
        <v>49</v>
      </c>
      <c r="L10" s="9" t="s">
        <v>1223</v>
      </c>
      <c r="M10" s="9"/>
      <c r="N10" s="9"/>
      <c r="O10" s="9"/>
      <c r="P10" s="42" t="s">
        <v>49</v>
      </c>
      <c r="Q10" s="42" t="s">
        <v>49</v>
      </c>
      <c r="R10" s="42" t="s">
        <v>49</v>
      </c>
      <c r="S10" s="42" t="s">
        <v>49</v>
      </c>
      <c r="T10" s="42" t="s">
        <v>49</v>
      </c>
      <c r="U10" s="42" t="s">
        <v>49</v>
      </c>
      <c r="V10" s="42" t="s">
        <v>49</v>
      </c>
      <c r="W10" s="42" t="s">
        <v>49</v>
      </c>
      <c r="X10" s="42" t="s">
        <v>49</v>
      </c>
      <c r="Y10" s="42" t="s">
        <v>49</v>
      </c>
      <c r="Z10" s="42" t="s">
        <v>49</v>
      </c>
      <c r="AA10" s="42" t="s">
        <v>49</v>
      </c>
      <c r="AB10" s="42" t="s">
        <v>49</v>
      </c>
      <c r="AC10" s="42" t="s">
        <v>49</v>
      </c>
      <c r="AD10" s="43" t="s">
        <v>49</v>
      </c>
      <c r="AE10" s="43" t="s">
        <v>49</v>
      </c>
      <c r="AF10" s="43" t="s">
        <v>49</v>
      </c>
      <c r="AG10" s="43" t="s">
        <v>49</v>
      </c>
      <c r="AH10" s="43" t="s">
        <v>49</v>
      </c>
      <c r="AI10" s="43" t="s">
        <v>49</v>
      </c>
      <c r="AJ10" s="43" t="s">
        <v>49</v>
      </c>
      <c r="AK10" s="43" t="s">
        <v>49</v>
      </c>
      <c r="AL10" s="43" t="s">
        <v>49</v>
      </c>
      <c r="AM10" s="43" t="s">
        <v>49</v>
      </c>
      <c r="AN10" s="43" t="s">
        <v>49</v>
      </c>
      <c r="AO10" s="43" t="s">
        <v>49</v>
      </c>
      <c r="AP10" s="43" t="s">
        <v>49</v>
      </c>
      <c r="AQ10" s="43" t="s">
        <v>49</v>
      </c>
      <c r="AR10" s="43" t="s">
        <v>49</v>
      </c>
      <c r="AS10" s="43" t="s">
        <v>49</v>
      </c>
      <c r="AT10" s="43" t="s">
        <v>49</v>
      </c>
      <c r="AU10" s="43" t="s">
        <v>49</v>
      </c>
      <c r="AV10" s="43" t="s">
        <v>49</v>
      </c>
      <c r="AW10" s="43" t="s">
        <v>49</v>
      </c>
      <c r="AX10" s="43" t="s">
        <v>49</v>
      </c>
      <c r="AY10" s="43" t="s">
        <v>49</v>
      </c>
      <c r="AZ10" s="9">
        <f>index!B10</f>
        <v>0</v>
      </c>
      <c r="BA10" s="9">
        <f>index!C10</f>
        <v>0</v>
      </c>
      <c r="BB10" s="9">
        <f>index!D10</f>
        <v>0</v>
      </c>
      <c r="BC10" s="9">
        <f>index!E10</f>
        <v>0</v>
      </c>
      <c r="BD10" s="9">
        <f>index!F10</f>
        <v>0</v>
      </c>
      <c r="BE10" s="9">
        <f>index!G10</f>
        <v>0</v>
      </c>
      <c r="BF10" s="9">
        <f>index!H10</f>
        <v>0</v>
      </c>
      <c r="BG10" s="9">
        <f>index!I10</f>
        <v>0</v>
      </c>
      <c r="BH10" s="9">
        <f>index!J10</f>
        <v>0</v>
      </c>
      <c r="BI10" s="9">
        <f>index!K10</f>
        <v>0</v>
      </c>
      <c r="BJ10" s="9">
        <f>index!L10</f>
        <v>0</v>
      </c>
      <c r="BK10" s="9">
        <f>index!M10</f>
        <v>0</v>
      </c>
      <c r="BL10" s="9">
        <f>index!N10</f>
        <v>0</v>
      </c>
      <c r="BM10" s="9">
        <f>index!O10</f>
        <v>0</v>
      </c>
      <c r="BN10" s="9">
        <f>index!P10</f>
        <v>0</v>
      </c>
      <c r="BO10" s="9">
        <f>index!Q10</f>
        <v>0</v>
      </c>
      <c r="BP10" s="9">
        <f>index!R10</f>
        <v>0</v>
      </c>
      <c r="BQ10" s="9">
        <f>index!S10</f>
        <v>0</v>
      </c>
      <c r="BR10" s="9">
        <f>index!T10</f>
        <v>0</v>
      </c>
      <c r="BS10" s="9">
        <f>index!U10</f>
        <v>0</v>
      </c>
      <c r="BT10" s="9">
        <f>index!V10</f>
        <v>0</v>
      </c>
      <c r="BU10" s="9">
        <f>index!W10</f>
        <v>0</v>
      </c>
      <c r="BV10" s="9">
        <f>index!X10</f>
        <v>0</v>
      </c>
      <c r="BW10" s="9">
        <f>index!Y10</f>
        <v>0</v>
      </c>
      <c r="BX10" s="9">
        <f>index!Z10</f>
        <v>0</v>
      </c>
      <c r="BY10">
        <v>0</v>
      </c>
    </row>
    <row r="11" spans="1:79" x14ac:dyDescent="0.2">
      <c r="A11" s="9" t="s">
        <v>83</v>
      </c>
      <c r="B11" s="9" t="s">
        <v>83</v>
      </c>
      <c r="C11" s="9" t="s">
        <v>83</v>
      </c>
      <c r="D11" s="9" t="s">
        <v>52</v>
      </c>
      <c r="E11" s="9" t="s">
        <v>52</v>
      </c>
      <c r="F11" s="9" t="s">
        <v>85</v>
      </c>
      <c r="G11" s="9" t="s">
        <v>86</v>
      </c>
      <c r="H11" s="9">
        <v>28</v>
      </c>
      <c r="I11" s="9" t="s">
        <v>84</v>
      </c>
      <c r="J11" s="9" t="s">
        <v>49</v>
      </c>
      <c r="K11" s="9" t="s">
        <v>49</v>
      </c>
      <c r="L11" s="9" t="s">
        <v>1223</v>
      </c>
      <c r="M11" s="9"/>
      <c r="N11" s="9"/>
      <c r="O11" s="9"/>
      <c r="P11" s="42" t="s">
        <v>49</v>
      </c>
      <c r="Q11" s="42" t="s">
        <v>49</v>
      </c>
      <c r="R11" s="42" t="s">
        <v>49</v>
      </c>
      <c r="S11" s="42" t="s">
        <v>49</v>
      </c>
      <c r="T11" s="42" t="s">
        <v>49</v>
      </c>
      <c r="U11" s="42" t="s">
        <v>49</v>
      </c>
      <c r="V11" s="42" t="s">
        <v>49</v>
      </c>
      <c r="W11" s="42" t="s">
        <v>49</v>
      </c>
      <c r="X11" s="42" t="s">
        <v>49</v>
      </c>
      <c r="Y11" s="42" t="s">
        <v>49</v>
      </c>
      <c r="Z11" s="42" t="s">
        <v>49</v>
      </c>
      <c r="AA11" s="42" t="s">
        <v>49</v>
      </c>
      <c r="AB11" s="42" t="s">
        <v>49</v>
      </c>
      <c r="AC11" s="42" t="s">
        <v>49</v>
      </c>
      <c r="AD11" s="43" t="s">
        <v>49</v>
      </c>
      <c r="AE11" s="43" t="s">
        <v>49</v>
      </c>
      <c r="AF11" s="43" t="s">
        <v>49</v>
      </c>
      <c r="AG11" s="43" t="s">
        <v>49</v>
      </c>
      <c r="AH11" s="43" t="s">
        <v>49</v>
      </c>
      <c r="AI11" s="43" t="s">
        <v>49</v>
      </c>
      <c r="AJ11" s="43" t="s">
        <v>49</v>
      </c>
      <c r="AK11" s="43" t="s">
        <v>49</v>
      </c>
      <c r="AL11" s="43" t="s">
        <v>49</v>
      </c>
      <c r="AM11" s="43" t="s">
        <v>49</v>
      </c>
      <c r="AN11" s="43" t="s">
        <v>49</v>
      </c>
      <c r="AO11" s="43" t="s">
        <v>49</v>
      </c>
      <c r="AP11" s="43" t="s">
        <v>49</v>
      </c>
      <c r="AQ11" s="43" t="s">
        <v>49</v>
      </c>
      <c r="AR11" s="43" t="s">
        <v>49</v>
      </c>
      <c r="AS11" s="43" t="s">
        <v>49</v>
      </c>
      <c r="AT11" s="43" t="s">
        <v>49</v>
      </c>
      <c r="AU11" s="43" t="s">
        <v>49</v>
      </c>
      <c r="AV11" s="43" t="s">
        <v>49</v>
      </c>
      <c r="AW11" s="43" t="s">
        <v>49</v>
      </c>
      <c r="AX11" s="43" t="s">
        <v>49</v>
      </c>
      <c r="AY11" s="43" t="s">
        <v>49</v>
      </c>
      <c r="AZ11" s="9">
        <f>index!B11</f>
        <v>0</v>
      </c>
      <c r="BA11" s="9">
        <f>index!C11</f>
        <v>0</v>
      </c>
      <c r="BB11" s="9">
        <f>index!D11</f>
        <v>0</v>
      </c>
      <c r="BC11" s="9">
        <f>index!E11</f>
        <v>0</v>
      </c>
      <c r="BD11" s="9">
        <f>index!F11</f>
        <v>0</v>
      </c>
      <c r="BE11" s="9">
        <f>index!G11</f>
        <v>0</v>
      </c>
      <c r="BF11" s="9">
        <f>index!H11</f>
        <v>0</v>
      </c>
      <c r="BG11" s="9">
        <f>index!I11</f>
        <v>0</v>
      </c>
      <c r="BH11" s="9">
        <f>index!J11</f>
        <v>0</v>
      </c>
      <c r="BI11" s="9">
        <f>index!K11</f>
        <v>0</v>
      </c>
      <c r="BJ11" s="9">
        <f>index!L11</f>
        <v>0</v>
      </c>
      <c r="BK11" s="9">
        <f>index!M11</f>
        <v>0</v>
      </c>
      <c r="BL11" s="9">
        <f>index!N11</f>
        <v>0</v>
      </c>
      <c r="BM11" s="9">
        <f>index!O11</f>
        <v>0</v>
      </c>
      <c r="BN11" s="9">
        <f>index!P11</f>
        <v>0</v>
      </c>
      <c r="BO11" s="9">
        <f>index!Q11</f>
        <v>0</v>
      </c>
      <c r="BP11" s="9">
        <f>index!R11</f>
        <v>0</v>
      </c>
      <c r="BQ11" s="9">
        <f>index!S11</f>
        <v>0</v>
      </c>
      <c r="BR11" s="9">
        <f>index!T11</f>
        <v>0</v>
      </c>
      <c r="BS11" s="9">
        <f>index!U11</f>
        <v>0</v>
      </c>
      <c r="BT11" s="9">
        <f>index!V11</f>
        <v>0</v>
      </c>
      <c r="BU11" s="9">
        <f>index!W11</f>
        <v>0</v>
      </c>
      <c r="BV11" s="9">
        <f>index!X11</f>
        <v>0</v>
      </c>
      <c r="BW11" s="9">
        <f>index!Y11</f>
        <v>0</v>
      </c>
      <c r="BX11" s="9">
        <f>index!Z11</f>
        <v>0</v>
      </c>
      <c r="BY11">
        <v>0</v>
      </c>
    </row>
    <row r="12" spans="1:79" x14ac:dyDescent="0.2">
      <c r="A12" s="9" t="s">
        <v>87</v>
      </c>
      <c r="B12" s="9" t="s">
        <v>87</v>
      </c>
      <c r="C12" s="9" t="s">
        <v>87</v>
      </c>
      <c r="D12" s="9" t="s">
        <v>87</v>
      </c>
      <c r="E12" s="9" t="s">
        <v>87</v>
      </c>
      <c r="F12" s="9" t="s">
        <v>88</v>
      </c>
      <c r="G12" s="9" t="s">
        <v>89</v>
      </c>
      <c r="H12" s="9">
        <v>32</v>
      </c>
      <c r="I12" s="9" t="s">
        <v>84</v>
      </c>
      <c r="J12" s="9" t="s">
        <v>49</v>
      </c>
      <c r="K12" s="9" t="s">
        <v>90</v>
      </c>
      <c r="L12" s="9" t="s">
        <v>516</v>
      </c>
      <c r="M12" s="9" t="s">
        <v>59</v>
      </c>
      <c r="N12" s="9" t="s">
        <v>60</v>
      </c>
      <c r="O12" s="9">
        <v>2018</v>
      </c>
      <c r="P12" s="43" t="s">
        <v>49</v>
      </c>
      <c r="Q12" s="43" t="s">
        <v>49</v>
      </c>
      <c r="R12" s="43" t="s">
        <v>49</v>
      </c>
      <c r="S12" s="43" t="s">
        <v>49</v>
      </c>
      <c r="T12" s="43" t="s">
        <v>49</v>
      </c>
      <c r="U12" s="43" t="s">
        <v>49</v>
      </c>
      <c r="V12" s="43" t="s">
        <v>49</v>
      </c>
      <c r="W12" s="43" t="s">
        <v>49</v>
      </c>
      <c r="X12" s="43" t="s">
        <v>49</v>
      </c>
      <c r="Y12" s="43" t="s">
        <v>49</v>
      </c>
      <c r="Z12" s="43" t="s">
        <v>49</v>
      </c>
      <c r="AA12" s="43" t="s">
        <v>49</v>
      </c>
      <c r="AB12" s="43" t="s">
        <v>49</v>
      </c>
      <c r="AC12" s="43" t="s">
        <v>49</v>
      </c>
      <c r="AD12" s="43" t="s">
        <v>49</v>
      </c>
      <c r="AE12" s="43" t="s">
        <v>49</v>
      </c>
      <c r="AF12" s="43" t="s">
        <v>49</v>
      </c>
      <c r="AG12" s="43" t="s">
        <v>49</v>
      </c>
      <c r="AH12" s="43" t="s">
        <v>49</v>
      </c>
      <c r="AI12" s="43" t="s">
        <v>49</v>
      </c>
      <c r="AJ12" s="43" t="s">
        <v>49</v>
      </c>
      <c r="AK12" s="43" t="s">
        <v>49</v>
      </c>
      <c r="AL12" s="43" t="s">
        <v>49</v>
      </c>
      <c r="AM12" s="43" t="s">
        <v>49</v>
      </c>
      <c r="AN12" s="43" t="s">
        <v>49</v>
      </c>
      <c r="AO12" s="43" t="s">
        <v>49</v>
      </c>
      <c r="AP12" s="43" t="s">
        <v>49</v>
      </c>
      <c r="AQ12" s="43" t="s">
        <v>49</v>
      </c>
      <c r="AR12" s="43" t="s">
        <v>90</v>
      </c>
      <c r="AS12" s="43" t="s">
        <v>90</v>
      </c>
      <c r="AT12" s="43" t="s">
        <v>90</v>
      </c>
      <c r="AU12" s="43" t="s">
        <v>90</v>
      </c>
      <c r="AV12" s="43" t="s">
        <v>90</v>
      </c>
      <c r="AW12" s="43" t="s">
        <v>90</v>
      </c>
      <c r="AX12" s="43" t="s">
        <v>90</v>
      </c>
      <c r="AY12" s="43" t="s">
        <v>90</v>
      </c>
      <c r="AZ12" s="9">
        <f>index!B12</f>
        <v>0</v>
      </c>
      <c r="BA12" s="9">
        <f>index!C12</f>
        <v>0</v>
      </c>
      <c r="BB12" s="9">
        <f>index!D12</f>
        <v>0</v>
      </c>
      <c r="BC12" s="9">
        <f>index!E12</f>
        <v>0</v>
      </c>
      <c r="BD12" s="9">
        <f>index!F12</f>
        <v>0</v>
      </c>
      <c r="BE12" s="9">
        <f>index!G12</f>
        <v>0</v>
      </c>
      <c r="BF12" s="9">
        <f>index!H12</f>
        <v>0</v>
      </c>
      <c r="BG12" s="9">
        <f>index!I12</f>
        <v>0</v>
      </c>
      <c r="BH12" s="9">
        <f>index!J12</f>
        <v>0</v>
      </c>
      <c r="BI12" s="9">
        <f>index!K12</f>
        <v>0</v>
      </c>
      <c r="BJ12" s="9">
        <f>index!L12</f>
        <v>0</v>
      </c>
      <c r="BK12" s="9">
        <f>index!M12</f>
        <v>0</v>
      </c>
      <c r="BL12" s="9">
        <f>index!N12</f>
        <v>0</v>
      </c>
      <c r="BM12" s="9">
        <f>index!O12</f>
        <v>0</v>
      </c>
      <c r="BN12" s="9">
        <f>index!P12</f>
        <v>0</v>
      </c>
      <c r="BO12" s="9">
        <f>index!Q12</f>
        <v>0</v>
      </c>
      <c r="BP12" s="9">
        <f>index!R12</f>
        <v>0</v>
      </c>
      <c r="BQ12" s="9">
        <f>index!S12</f>
        <v>0</v>
      </c>
      <c r="BR12" s="9">
        <f>index!T12</f>
        <v>3.3595048510673453</v>
      </c>
      <c r="BS12" s="9">
        <f>index!U12</f>
        <v>1.7039703161103004</v>
      </c>
      <c r="BT12" s="9">
        <f>index!V12</f>
        <v>1.8163226574609466</v>
      </c>
      <c r="BU12" s="9">
        <f>index!W12</f>
        <v>1.6652618538405177</v>
      </c>
      <c r="BV12" s="9">
        <f>index!X12</f>
        <v>2.1389837578186408</v>
      </c>
      <c r="BW12" s="9">
        <f>index!Y12</f>
        <v>1.8875389974790455</v>
      </c>
      <c r="BX12" s="9">
        <f>index!Z12</f>
        <v>1.0523910908560548</v>
      </c>
      <c r="BY12">
        <v>2.0246075837200004</v>
      </c>
    </row>
    <row r="13" spans="1:79" x14ac:dyDescent="0.2">
      <c r="A13" s="9" t="s">
        <v>91</v>
      </c>
      <c r="B13" s="9" t="s">
        <v>91</v>
      </c>
      <c r="C13" s="9" t="s">
        <v>91</v>
      </c>
      <c r="D13" s="9" t="s">
        <v>91</v>
      </c>
      <c r="E13" s="9" t="s">
        <v>91</v>
      </c>
      <c r="F13" s="9" t="s">
        <v>92</v>
      </c>
      <c r="G13" s="9" t="s">
        <v>93</v>
      </c>
      <c r="H13" s="9">
        <v>51</v>
      </c>
      <c r="I13" s="9" t="s">
        <v>56</v>
      </c>
      <c r="J13" s="9" t="s">
        <v>49</v>
      </c>
      <c r="K13" s="9" t="s">
        <v>49</v>
      </c>
      <c r="L13" s="9" t="s">
        <v>1223</v>
      </c>
      <c r="M13" s="9"/>
      <c r="N13" s="9"/>
      <c r="O13" s="9"/>
      <c r="P13" s="42" t="s">
        <v>49</v>
      </c>
      <c r="Q13" s="42" t="s">
        <v>49</v>
      </c>
      <c r="R13" s="42" t="s">
        <v>49</v>
      </c>
      <c r="S13" s="42" t="s">
        <v>49</v>
      </c>
      <c r="T13" s="42" t="s">
        <v>49</v>
      </c>
      <c r="U13" s="42" t="s">
        <v>49</v>
      </c>
      <c r="V13" s="42" t="s">
        <v>49</v>
      </c>
      <c r="W13" s="42" t="s">
        <v>49</v>
      </c>
      <c r="X13" s="42" t="s">
        <v>49</v>
      </c>
      <c r="Y13" s="42" t="s">
        <v>49</v>
      </c>
      <c r="Z13" s="42" t="s">
        <v>49</v>
      </c>
      <c r="AA13" s="42" t="s">
        <v>49</v>
      </c>
      <c r="AB13" s="42" t="s">
        <v>49</v>
      </c>
      <c r="AC13" s="42" t="s">
        <v>49</v>
      </c>
      <c r="AD13" s="43" t="s">
        <v>49</v>
      </c>
      <c r="AE13" s="43" t="s">
        <v>49</v>
      </c>
      <c r="AF13" s="43" t="s">
        <v>49</v>
      </c>
      <c r="AG13" s="43" t="s">
        <v>49</v>
      </c>
      <c r="AH13" s="43" t="s">
        <v>49</v>
      </c>
      <c r="AI13" s="43" t="s">
        <v>49</v>
      </c>
      <c r="AJ13" s="43" t="s">
        <v>49</v>
      </c>
      <c r="AK13" s="43" t="s">
        <v>49</v>
      </c>
      <c r="AL13" s="43" t="s">
        <v>49</v>
      </c>
      <c r="AM13" s="43" t="s">
        <v>49</v>
      </c>
      <c r="AN13" s="43" t="s">
        <v>49</v>
      </c>
      <c r="AO13" s="43" t="s">
        <v>49</v>
      </c>
      <c r="AP13" s="43" t="s">
        <v>49</v>
      </c>
      <c r="AQ13" s="43" t="s">
        <v>49</v>
      </c>
      <c r="AR13" s="43" t="s">
        <v>49</v>
      </c>
      <c r="AS13" s="43" t="s">
        <v>49</v>
      </c>
      <c r="AT13" s="43" t="s">
        <v>49</v>
      </c>
      <c r="AU13" s="43" t="s">
        <v>49</v>
      </c>
      <c r="AV13" s="43" t="s">
        <v>49</v>
      </c>
      <c r="AW13" s="43" t="s">
        <v>49</v>
      </c>
      <c r="AX13" s="43" t="s">
        <v>49</v>
      </c>
      <c r="AY13" s="43" t="s">
        <v>49</v>
      </c>
      <c r="AZ13" s="9">
        <f>index!B13</f>
        <v>0</v>
      </c>
      <c r="BA13" s="9">
        <f>index!C13</f>
        <v>0</v>
      </c>
      <c r="BB13" s="9">
        <f>index!D13</f>
        <v>0</v>
      </c>
      <c r="BC13" s="9">
        <f>index!E13</f>
        <v>0</v>
      </c>
      <c r="BD13" s="9">
        <f>index!F13</f>
        <v>0</v>
      </c>
      <c r="BE13" s="9">
        <f>index!G13</f>
        <v>0</v>
      </c>
      <c r="BF13" s="9">
        <f>index!H13</f>
        <v>0</v>
      </c>
      <c r="BG13" s="9">
        <f>index!I13</f>
        <v>0</v>
      </c>
      <c r="BH13" s="9">
        <f>index!J13</f>
        <v>0</v>
      </c>
      <c r="BI13" s="9">
        <f>index!K13</f>
        <v>0</v>
      </c>
      <c r="BJ13" s="9">
        <f>index!L13</f>
        <v>0</v>
      </c>
      <c r="BK13" s="9">
        <f>index!M13</f>
        <v>0</v>
      </c>
      <c r="BL13" s="9">
        <f>index!N13</f>
        <v>0</v>
      </c>
      <c r="BM13" s="9">
        <f>index!O13</f>
        <v>0</v>
      </c>
      <c r="BN13" s="9">
        <f>index!P13</f>
        <v>0</v>
      </c>
      <c r="BO13" s="9">
        <f>index!Q13</f>
        <v>0</v>
      </c>
      <c r="BP13" s="9">
        <f>index!R13</f>
        <v>0</v>
      </c>
      <c r="BQ13" s="9">
        <f>index!S13</f>
        <v>0</v>
      </c>
      <c r="BR13" s="9">
        <f>index!T13</f>
        <v>0</v>
      </c>
      <c r="BS13" s="9">
        <f>index!U13</f>
        <v>0</v>
      </c>
      <c r="BT13" s="9">
        <f>index!V13</f>
        <v>0</v>
      </c>
      <c r="BU13" s="9">
        <f>index!W13</f>
        <v>0</v>
      </c>
      <c r="BV13" s="9">
        <f>index!X13</f>
        <v>0</v>
      </c>
      <c r="BW13" s="9">
        <f>index!Y13</f>
        <v>0</v>
      </c>
      <c r="BX13" s="9">
        <f>index!Z13</f>
        <v>0</v>
      </c>
      <c r="BY13">
        <v>0</v>
      </c>
    </row>
    <row r="14" spans="1:79" x14ac:dyDescent="0.2">
      <c r="A14" s="9" t="s">
        <v>94</v>
      </c>
      <c r="B14" s="9" t="s">
        <v>94</v>
      </c>
      <c r="C14" s="9" t="s">
        <v>94</v>
      </c>
      <c r="D14" s="9" t="s">
        <v>52</v>
      </c>
      <c r="E14" s="9" t="s">
        <v>52</v>
      </c>
      <c r="F14" s="9" t="s">
        <v>95</v>
      </c>
      <c r="G14" s="9" t="s">
        <v>96</v>
      </c>
      <c r="H14" s="9">
        <v>533</v>
      </c>
      <c r="I14" s="9" t="s">
        <v>84</v>
      </c>
      <c r="J14" s="9" t="s">
        <v>49</v>
      </c>
      <c r="K14" s="9" t="s">
        <v>49</v>
      </c>
      <c r="L14" s="9" t="s">
        <v>1223</v>
      </c>
      <c r="M14" s="9"/>
      <c r="N14" s="9"/>
      <c r="O14" s="9"/>
      <c r="P14" s="42" t="s">
        <v>49</v>
      </c>
      <c r="Q14" s="42" t="s">
        <v>49</v>
      </c>
      <c r="R14" s="42" t="s">
        <v>49</v>
      </c>
      <c r="S14" s="42" t="s">
        <v>49</v>
      </c>
      <c r="T14" s="42" t="s">
        <v>49</v>
      </c>
      <c r="U14" s="42" t="s">
        <v>49</v>
      </c>
      <c r="V14" s="42" t="s">
        <v>49</v>
      </c>
      <c r="W14" s="42" t="s">
        <v>49</v>
      </c>
      <c r="X14" s="42" t="s">
        <v>49</v>
      </c>
      <c r="Y14" s="42" t="s">
        <v>49</v>
      </c>
      <c r="Z14" s="42" t="s">
        <v>49</v>
      </c>
      <c r="AA14" s="42" t="s">
        <v>49</v>
      </c>
      <c r="AB14" s="42" t="s">
        <v>49</v>
      </c>
      <c r="AC14" s="42" t="s">
        <v>49</v>
      </c>
      <c r="AD14" s="43" t="s">
        <v>49</v>
      </c>
      <c r="AE14" s="43" t="s">
        <v>49</v>
      </c>
      <c r="AF14" s="43" t="s">
        <v>49</v>
      </c>
      <c r="AG14" s="43" t="s">
        <v>49</v>
      </c>
      <c r="AH14" s="43" t="s">
        <v>49</v>
      </c>
      <c r="AI14" s="43" t="s">
        <v>49</v>
      </c>
      <c r="AJ14" s="43" t="s">
        <v>49</v>
      </c>
      <c r="AK14" s="43" t="s">
        <v>49</v>
      </c>
      <c r="AL14" s="43" t="s">
        <v>49</v>
      </c>
      <c r="AM14" s="43" t="s">
        <v>49</v>
      </c>
      <c r="AN14" s="43" t="s">
        <v>49</v>
      </c>
      <c r="AO14" s="43" t="s">
        <v>49</v>
      </c>
      <c r="AP14" s="43" t="s">
        <v>49</v>
      </c>
      <c r="AQ14" s="43" t="s">
        <v>49</v>
      </c>
      <c r="AR14" s="43" t="s">
        <v>49</v>
      </c>
      <c r="AS14" s="43" t="s">
        <v>49</v>
      </c>
      <c r="AT14" s="43" t="s">
        <v>49</v>
      </c>
      <c r="AU14" s="43" t="s">
        <v>49</v>
      </c>
      <c r="AV14" s="43" t="s">
        <v>49</v>
      </c>
      <c r="AW14" s="43" t="s">
        <v>49</v>
      </c>
      <c r="AX14" s="43" t="s">
        <v>49</v>
      </c>
      <c r="AY14" s="43" t="s">
        <v>49</v>
      </c>
      <c r="AZ14" s="9">
        <f>index!B14</f>
        <v>0</v>
      </c>
      <c r="BA14" s="9">
        <f>index!C14</f>
        <v>0</v>
      </c>
      <c r="BB14" s="9">
        <f>index!D14</f>
        <v>0</v>
      </c>
      <c r="BC14" s="9">
        <f>index!E14</f>
        <v>0</v>
      </c>
      <c r="BD14" s="9">
        <f>index!F14</f>
        <v>0</v>
      </c>
      <c r="BE14" s="9">
        <f>index!G14</f>
        <v>0</v>
      </c>
      <c r="BF14" s="9">
        <f>index!H14</f>
        <v>0</v>
      </c>
      <c r="BG14" s="9">
        <f>index!I14</f>
        <v>0</v>
      </c>
      <c r="BH14" s="9">
        <f>index!J14</f>
        <v>0</v>
      </c>
      <c r="BI14" s="9">
        <f>index!K14</f>
        <v>0</v>
      </c>
      <c r="BJ14" s="9">
        <f>index!L14</f>
        <v>0</v>
      </c>
      <c r="BK14" s="9">
        <f>index!M14</f>
        <v>0</v>
      </c>
      <c r="BL14" s="9">
        <f>index!N14</f>
        <v>0</v>
      </c>
      <c r="BM14" s="9">
        <f>index!O14</f>
        <v>0</v>
      </c>
      <c r="BN14" s="9">
        <f>index!P14</f>
        <v>0</v>
      </c>
      <c r="BO14" s="9">
        <f>index!Q14</f>
        <v>0</v>
      </c>
      <c r="BP14" s="9">
        <f>index!R14</f>
        <v>0</v>
      </c>
      <c r="BQ14" s="9">
        <f>index!S14</f>
        <v>0</v>
      </c>
      <c r="BR14" s="9">
        <f>index!T14</f>
        <v>0</v>
      </c>
      <c r="BS14" s="9">
        <f>index!U14</f>
        <v>0</v>
      </c>
      <c r="BT14" s="9">
        <f>index!V14</f>
        <v>0</v>
      </c>
      <c r="BU14" s="9">
        <f>index!W14</f>
        <v>0</v>
      </c>
      <c r="BV14" s="9">
        <f>index!X14</f>
        <v>0</v>
      </c>
      <c r="BW14" s="9">
        <f>index!Y14</f>
        <v>0</v>
      </c>
      <c r="BX14" s="9">
        <f>index!Z14</f>
        <v>0</v>
      </c>
      <c r="BY14">
        <v>0</v>
      </c>
    </row>
    <row r="15" spans="1:79" x14ac:dyDescent="0.2">
      <c r="A15" s="9" t="s">
        <v>97</v>
      </c>
      <c r="B15" s="9" t="s">
        <v>97</v>
      </c>
      <c r="C15" s="9" t="s">
        <v>97</v>
      </c>
      <c r="D15" s="9" t="s">
        <v>97</v>
      </c>
      <c r="E15" s="9" t="s">
        <v>97</v>
      </c>
      <c r="F15" s="9" t="s">
        <v>98</v>
      </c>
      <c r="G15" s="9" t="s">
        <v>99</v>
      </c>
      <c r="H15" s="9">
        <v>36</v>
      </c>
      <c r="I15" s="9" t="s">
        <v>66</v>
      </c>
      <c r="J15" s="9" t="s">
        <v>49</v>
      </c>
      <c r="K15" s="9" t="s">
        <v>90</v>
      </c>
      <c r="L15" s="9" t="s">
        <v>100</v>
      </c>
      <c r="M15" s="9" t="s">
        <v>59</v>
      </c>
      <c r="N15" s="9" t="s">
        <v>60</v>
      </c>
      <c r="O15" s="9">
        <v>2012</v>
      </c>
      <c r="P15" s="42" t="s">
        <v>49</v>
      </c>
      <c r="Q15" s="42" t="s">
        <v>49</v>
      </c>
      <c r="R15" s="42" t="s">
        <v>49</v>
      </c>
      <c r="S15" s="42" t="s">
        <v>49</v>
      </c>
      <c r="T15" s="42" t="s">
        <v>49</v>
      </c>
      <c r="U15" s="42" t="s">
        <v>49</v>
      </c>
      <c r="V15" s="42" t="s">
        <v>49</v>
      </c>
      <c r="W15" s="42" t="s">
        <v>49</v>
      </c>
      <c r="X15" s="42" t="s">
        <v>49</v>
      </c>
      <c r="Y15" s="42" t="s">
        <v>49</v>
      </c>
      <c r="Z15" s="42" t="s">
        <v>49</v>
      </c>
      <c r="AA15" s="42" t="s">
        <v>49</v>
      </c>
      <c r="AB15" s="42" t="s">
        <v>49</v>
      </c>
      <c r="AC15" s="42" t="s">
        <v>49</v>
      </c>
      <c r="AD15" s="43" t="s">
        <v>49</v>
      </c>
      <c r="AE15" s="43" t="s">
        <v>49</v>
      </c>
      <c r="AF15" s="43" t="s">
        <v>49</v>
      </c>
      <c r="AG15" s="43" t="s">
        <v>49</v>
      </c>
      <c r="AH15" s="43" t="s">
        <v>49</v>
      </c>
      <c r="AI15" s="43" t="s">
        <v>49</v>
      </c>
      <c r="AJ15" s="43" t="s">
        <v>49</v>
      </c>
      <c r="AK15" s="43" t="s">
        <v>49</v>
      </c>
      <c r="AL15" s="43" t="s">
        <v>90</v>
      </c>
      <c r="AM15" s="43" t="s">
        <v>90</v>
      </c>
      <c r="AN15" s="43" t="s">
        <v>90</v>
      </c>
      <c r="AO15" s="43" t="s">
        <v>49</v>
      </c>
      <c r="AP15" s="43" t="s">
        <v>49</v>
      </c>
      <c r="AQ15" s="43" t="s">
        <v>49</v>
      </c>
      <c r="AR15" s="43" t="s">
        <v>49</v>
      </c>
      <c r="AS15" s="43" t="s">
        <v>49</v>
      </c>
      <c r="AT15" s="43" t="s">
        <v>49</v>
      </c>
      <c r="AU15" s="43" t="s">
        <v>49</v>
      </c>
      <c r="AV15" s="43" t="s">
        <v>49</v>
      </c>
      <c r="AW15" s="43" t="s">
        <v>49</v>
      </c>
      <c r="AX15" s="43" t="s">
        <v>90</v>
      </c>
      <c r="AY15" s="43" t="s">
        <v>90</v>
      </c>
      <c r="AZ15" s="9">
        <f>index!B15</f>
        <v>0</v>
      </c>
      <c r="BA15" s="9">
        <f>index!C15</f>
        <v>0</v>
      </c>
      <c r="BB15" s="9">
        <f>index!D15</f>
        <v>0</v>
      </c>
      <c r="BC15" s="9">
        <f>index!E15</f>
        <v>0</v>
      </c>
      <c r="BD15" s="9">
        <f>index!F15</f>
        <v>0</v>
      </c>
      <c r="BE15" s="9">
        <f>index!G15</f>
        <v>0</v>
      </c>
      <c r="BF15" s="9">
        <f>index!H15</f>
        <v>0</v>
      </c>
      <c r="BG15" s="9">
        <f>index!I15</f>
        <v>0</v>
      </c>
      <c r="BH15" s="9">
        <f>index!J15</f>
        <v>0</v>
      </c>
      <c r="BI15" s="9">
        <f>index!K15</f>
        <v>0</v>
      </c>
      <c r="BJ15" s="9">
        <f>index!L15</f>
        <v>0</v>
      </c>
      <c r="BK15" s="9">
        <f>index!M15</f>
        <v>0</v>
      </c>
      <c r="BL15" s="9">
        <f>index!N15</f>
        <v>14.334</v>
      </c>
      <c r="BM15" s="9">
        <f>index!O15</f>
        <v>14.79</v>
      </c>
      <c r="BN15" s="9">
        <f>index!P15</f>
        <v>13.422000000000001</v>
      </c>
      <c r="BO15" s="9">
        <f>index!Q15</f>
        <v>0</v>
      </c>
      <c r="BP15" s="9">
        <f>index!R15</f>
        <v>0</v>
      </c>
      <c r="BQ15" s="9">
        <f>index!S15</f>
        <v>0</v>
      </c>
      <c r="BR15" s="9">
        <f>index!T15</f>
        <v>0</v>
      </c>
      <c r="BS15" s="9">
        <f>index!U15</f>
        <v>0</v>
      </c>
      <c r="BT15" s="9">
        <f>index!V15</f>
        <v>0</v>
      </c>
      <c r="BU15" s="9">
        <f>index!W15</f>
        <v>0</v>
      </c>
      <c r="BV15" s="9">
        <f>index!X15</f>
        <v>0</v>
      </c>
      <c r="BW15" s="9">
        <f>index!Y15</f>
        <v>0</v>
      </c>
      <c r="BX15" s="9">
        <f>index!Z15</f>
        <v>5.6949750000000003</v>
      </c>
      <c r="BY15">
        <v>5.6721912000000003</v>
      </c>
    </row>
    <row r="16" spans="1:79" x14ac:dyDescent="0.2">
      <c r="A16" s="9" t="s">
        <v>101</v>
      </c>
      <c r="B16" s="9" t="s">
        <v>101</v>
      </c>
      <c r="C16" s="9" t="s">
        <v>101</v>
      </c>
      <c r="D16" s="9" t="s">
        <v>101</v>
      </c>
      <c r="E16" s="9" t="s">
        <v>101</v>
      </c>
      <c r="F16" s="9" t="s">
        <v>102</v>
      </c>
      <c r="G16" s="9" t="s">
        <v>103</v>
      </c>
      <c r="H16" s="9">
        <v>40</v>
      </c>
      <c r="I16" s="9" t="s">
        <v>56</v>
      </c>
      <c r="J16" s="9" t="s">
        <v>90</v>
      </c>
      <c r="K16" s="9" t="s">
        <v>90</v>
      </c>
      <c r="L16" s="9" t="s">
        <v>104</v>
      </c>
      <c r="M16" s="9" t="s">
        <v>59</v>
      </c>
      <c r="N16" s="9" t="s">
        <v>60</v>
      </c>
      <c r="O16" s="9">
        <v>2005</v>
      </c>
      <c r="P16" s="43" t="s">
        <v>49</v>
      </c>
      <c r="Q16" s="43" t="s">
        <v>49</v>
      </c>
      <c r="R16" s="43" t="s">
        <v>49</v>
      </c>
      <c r="S16" s="43" t="s">
        <v>49</v>
      </c>
      <c r="T16" s="43" t="s">
        <v>49</v>
      </c>
      <c r="U16" s="43" t="s">
        <v>49</v>
      </c>
      <c r="V16" s="43" t="s">
        <v>49</v>
      </c>
      <c r="W16" s="43" t="s">
        <v>49</v>
      </c>
      <c r="X16" s="43" t="s">
        <v>49</v>
      </c>
      <c r="Y16" s="43" t="s">
        <v>49</v>
      </c>
      <c r="Z16" s="43" t="s">
        <v>49</v>
      </c>
      <c r="AA16" s="43" t="s">
        <v>49</v>
      </c>
      <c r="AB16" s="43" t="s">
        <v>49</v>
      </c>
      <c r="AC16" s="43" t="s">
        <v>49</v>
      </c>
      <c r="AD16" s="43" t="s">
        <v>49</v>
      </c>
      <c r="AE16" s="43" t="s">
        <v>90</v>
      </c>
      <c r="AF16" s="43" t="s">
        <v>90</v>
      </c>
      <c r="AG16" s="43" t="s">
        <v>90</v>
      </c>
      <c r="AH16" s="43" t="s">
        <v>90</v>
      </c>
      <c r="AI16" s="43" t="s">
        <v>90</v>
      </c>
      <c r="AJ16" s="43" t="s">
        <v>90</v>
      </c>
      <c r="AK16" s="43" t="s">
        <v>90</v>
      </c>
      <c r="AL16" s="43" t="s">
        <v>90</v>
      </c>
      <c r="AM16" s="43" t="s">
        <v>90</v>
      </c>
      <c r="AN16" s="43" t="s">
        <v>90</v>
      </c>
      <c r="AO16" s="43" t="s">
        <v>90</v>
      </c>
      <c r="AP16" s="43" t="s">
        <v>90</v>
      </c>
      <c r="AQ16" s="43" t="s">
        <v>90</v>
      </c>
      <c r="AR16" s="43" t="s">
        <v>90</v>
      </c>
      <c r="AS16" s="43" t="s">
        <v>90</v>
      </c>
      <c r="AT16" s="43" t="s">
        <v>90</v>
      </c>
      <c r="AU16" s="43" t="s">
        <v>90</v>
      </c>
      <c r="AV16" s="43" t="s">
        <v>90</v>
      </c>
      <c r="AW16" s="43" t="s">
        <v>90</v>
      </c>
      <c r="AX16" s="43" t="s">
        <v>90</v>
      </c>
      <c r="AY16" s="43" t="s">
        <v>90</v>
      </c>
      <c r="AZ16" s="9">
        <f>index!B16</f>
        <v>0</v>
      </c>
      <c r="BA16" s="9">
        <f>index!C16</f>
        <v>0</v>
      </c>
      <c r="BB16" s="9">
        <f>index!D16</f>
        <v>0</v>
      </c>
      <c r="BC16" s="9">
        <f>index!E16</f>
        <v>0</v>
      </c>
      <c r="BD16" s="9">
        <f>index!F16</f>
        <v>0</v>
      </c>
      <c r="BE16" s="9">
        <f>index!G16</f>
        <v>8.3078643411798225</v>
      </c>
      <c r="BF16" s="9">
        <f>index!H16</f>
        <v>12.502533208246422</v>
      </c>
      <c r="BG16" s="9">
        <f>index!I16</f>
        <v>0.47099447235665093</v>
      </c>
      <c r="BH16" s="9">
        <f>index!J16</f>
        <v>14.366993437150018</v>
      </c>
      <c r="BI16" s="9">
        <f>index!K16</f>
        <v>5.7186923132990373</v>
      </c>
      <c r="BJ16" s="9">
        <f>index!L16</f>
        <v>7.9153448751670092</v>
      </c>
      <c r="BK16" s="9">
        <f>index!M16</f>
        <v>10.417558669206734</v>
      </c>
      <c r="BL16" s="9">
        <f>index!N16</f>
        <v>3.4455473894886892</v>
      </c>
      <c r="BM16" s="9">
        <f>index!O16</f>
        <v>2.3616915355387671</v>
      </c>
      <c r="BN16" s="9">
        <f>index!P16</f>
        <v>2.6481666367686056</v>
      </c>
      <c r="BO16" s="9">
        <f>index!Q16</f>
        <v>3.0228335736046086</v>
      </c>
      <c r="BP16" s="9">
        <f>index!R16</f>
        <v>1.8675795858289121</v>
      </c>
      <c r="BQ16" s="9">
        <f>index!S16</f>
        <v>2.1138272095937367</v>
      </c>
      <c r="BR16" s="9">
        <f>index!T16</f>
        <v>5.3586175000727883</v>
      </c>
      <c r="BS16" s="9">
        <f>index!U16</f>
        <v>8.4743511868749177</v>
      </c>
      <c r="BT16" s="9">
        <f>index!V16</f>
        <v>7.2320405545882886</v>
      </c>
      <c r="BU16" s="9">
        <f>index!W16</f>
        <v>21.162246798698092</v>
      </c>
      <c r="BV16" s="9">
        <f>index!X16</f>
        <v>32.747726838517586</v>
      </c>
      <c r="BW16" s="9">
        <f>index!Y16</f>
        <v>49.169913654574884</v>
      </c>
      <c r="BX16" s="9">
        <f>index!Z16</f>
        <v>39.481936919999995</v>
      </c>
      <c r="BY16" s="5">
        <v>39.994999679999999</v>
      </c>
      <c r="BZ16" s="5"/>
    </row>
    <row r="17" spans="1:77" x14ac:dyDescent="0.2">
      <c r="A17" s="9" t="s">
        <v>105</v>
      </c>
      <c r="B17" s="9" t="s">
        <v>105</v>
      </c>
      <c r="C17" s="9" t="s">
        <v>105</v>
      </c>
      <c r="D17" s="9" t="s">
        <v>105</v>
      </c>
      <c r="E17" s="9" t="s">
        <v>105</v>
      </c>
      <c r="F17" s="9" t="s">
        <v>106</v>
      </c>
      <c r="G17" s="9" t="s">
        <v>107</v>
      </c>
      <c r="H17" s="9">
        <v>31</v>
      </c>
      <c r="I17" s="9" t="s">
        <v>56</v>
      </c>
      <c r="J17" s="9" t="s">
        <v>49</v>
      </c>
      <c r="K17" s="9" t="s">
        <v>49</v>
      </c>
      <c r="L17" s="9" t="s">
        <v>1223</v>
      </c>
      <c r="M17" s="9"/>
      <c r="N17" s="9"/>
      <c r="O17" s="9"/>
      <c r="P17" s="42" t="s">
        <v>49</v>
      </c>
      <c r="Q17" s="42" t="s">
        <v>49</v>
      </c>
      <c r="R17" s="42" t="s">
        <v>49</v>
      </c>
      <c r="S17" s="42" t="s">
        <v>49</v>
      </c>
      <c r="T17" s="42" t="s">
        <v>49</v>
      </c>
      <c r="U17" s="42" t="s">
        <v>49</v>
      </c>
      <c r="V17" s="42" t="s">
        <v>49</v>
      </c>
      <c r="W17" s="42" t="s">
        <v>49</v>
      </c>
      <c r="X17" s="42" t="s">
        <v>49</v>
      </c>
      <c r="Y17" s="42" t="s">
        <v>49</v>
      </c>
      <c r="Z17" s="42" t="s">
        <v>49</v>
      </c>
      <c r="AA17" s="42" t="s">
        <v>49</v>
      </c>
      <c r="AB17" s="42" t="s">
        <v>49</v>
      </c>
      <c r="AC17" s="42" t="s">
        <v>49</v>
      </c>
      <c r="AD17" s="43" t="s">
        <v>49</v>
      </c>
      <c r="AE17" s="43" t="s">
        <v>49</v>
      </c>
      <c r="AF17" s="43" t="s">
        <v>49</v>
      </c>
      <c r="AG17" s="43" t="s">
        <v>49</v>
      </c>
      <c r="AH17" s="43" t="s">
        <v>49</v>
      </c>
      <c r="AI17" s="43" t="s">
        <v>49</v>
      </c>
      <c r="AJ17" s="43" t="s">
        <v>49</v>
      </c>
      <c r="AK17" s="43" t="s">
        <v>49</v>
      </c>
      <c r="AL17" s="43" t="s">
        <v>49</v>
      </c>
      <c r="AM17" s="43" t="s">
        <v>49</v>
      </c>
      <c r="AN17" s="43" t="s">
        <v>49</v>
      </c>
      <c r="AO17" s="43" t="s">
        <v>49</v>
      </c>
      <c r="AP17" s="43" t="s">
        <v>49</v>
      </c>
      <c r="AQ17" s="43" t="s">
        <v>49</v>
      </c>
      <c r="AR17" s="43" t="s">
        <v>49</v>
      </c>
      <c r="AS17" s="43" t="s">
        <v>49</v>
      </c>
      <c r="AT17" s="43" t="s">
        <v>49</v>
      </c>
      <c r="AU17" s="43" t="s">
        <v>49</v>
      </c>
      <c r="AV17" s="43" t="s">
        <v>49</v>
      </c>
      <c r="AW17" s="43" t="s">
        <v>49</v>
      </c>
      <c r="AX17" s="43" t="s">
        <v>49</v>
      </c>
      <c r="AY17" s="43" t="s">
        <v>49</v>
      </c>
      <c r="AZ17" s="9">
        <f>index!B17</f>
        <v>0</v>
      </c>
      <c r="BA17" s="9">
        <f>index!C17</f>
        <v>0</v>
      </c>
      <c r="BB17" s="9">
        <f>index!D17</f>
        <v>0</v>
      </c>
      <c r="BC17" s="9">
        <f>index!E17</f>
        <v>0</v>
      </c>
      <c r="BD17" s="9">
        <f>index!F17</f>
        <v>0</v>
      </c>
      <c r="BE17" s="9">
        <f>index!G17</f>
        <v>0</v>
      </c>
      <c r="BF17" s="9">
        <f>index!H17</f>
        <v>0</v>
      </c>
      <c r="BG17" s="9">
        <f>index!I17</f>
        <v>0</v>
      </c>
      <c r="BH17" s="9">
        <f>index!J17</f>
        <v>0</v>
      </c>
      <c r="BI17" s="9">
        <f>index!K17</f>
        <v>0</v>
      </c>
      <c r="BJ17" s="9">
        <f>index!L17</f>
        <v>0</v>
      </c>
      <c r="BK17" s="9">
        <f>index!M17</f>
        <v>0</v>
      </c>
      <c r="BL17" s="9">
        <f>index!N17</f>
        <v>0</v>
      </c>
      <c r="BM17" s="9">
        <f>index!O17</f>
        <v>0</v>
      </c>
      <c r="BN17" s="9">
        <f>index!P17</f>
        <v>0</v>
      </c>
      <c r="BO17" s="9">
        <f>index!Q17</f>
        <v>0</v>
      </c>
      <c r="BP17" s="9">
        <f>index!R17</f>
        <v>0</v>
      </c>
      <c r="BQ17" s="9">
        <f>index!S17</f>
        <v>0</v>
      </c>
      <c r="BR17" s="9">
        <f>index!T17</f>
        <v>0</v>
      </c>
      <c r="BS17" s="9">
        <f>index!U17</f>
        <v>0</v>
      </c>
      <c r="BT17" s="9">
        <f>index!V17</f>
        <v>0</v>
      </c>
      <c r="BU17" s="9">
        <f>index!W17</f>
        <v>0</v>
      </c>
      <c r="BV17" s="9">
        <f>index!X17</f>
        <v>0</v>
      </c>
      <c r="BW17" s="9">
        <f>index!Y17</f>
        <v>0</v>
      </c>
      <c r="BX17" s="9">
        <f>index!Z17</f>
        <v>0</v>
      </c>
      <c r="BY17">
        <v>0</v>
      </c>
    </row>
    <row r="18" spans="1:77" x14ac:dyDescent="0.2">
      <c r="A18" s="9" t="s">
        <v>108</v>
      </c>
      <c r="B18" s="9" t="s">
        <v>108</v>
      </c>
      <c r="C18" s="9" t="s">
        <v>108</v>
      </c>
      <c r="D18" s="9" t="s">
        <v>52</v>
      </c>
      <c r="E18" s="9" t="s">
        <v>52</v>
      </c>
      <c r="F18" s="9" t="s">
        <v>109</v>
      </c>
      <c r="G18" s="9" t="s">
        <v>110</v>
      </c>
      <c r="H18" s="9">
        <v>44</v>
      </c>
      <c r="I18" s="9" t="s">
        <v>84</v>
      </c>
      <c r="J18" s="9" t="s">
        <v>49</v>
      </c>
      <c r="K18" s="9" t="s">
        <v>49</v>
      </c>
      <c r="L18" s="9" t="s">
        <v>1223</v>
      </c>
      <c r="M18" s="9"/>
      <c r="N18" s="9"/>
      <c r="O18" s="9"/>
      <c r="P18" s="42" t="s">
        <v>49</v>
      </c>
      <c r="Q18" s="42" t="s">
        <v>49</v>
      </c>
      <c r="R18" s="42" t="s">
        <v>49</v>
      </c>
      <c r="S18" s="42" t="s">
        <v>49</v>
      </c>
      <c r="T18" s="42" t="s">
        <v>49</v>
      </c>
      <c r="U18" s="42" t="s">
        <v>49</v>
      </c>
      <c r="V18" s="42" t="s">
        <v>49</v>
      </c>
      <c r="W18" s="42" t="s">
        <v>49</v>
      </c>
      <c r="X18" s="42" t="s">
        <v>49</v>
      </c>
      <c r="Y18" s="42" t="s">
        <v>49</v>
      </c>
      <c r="Z18" s="42" t="s">
        <v>49</v>
      </c>
      <c r="AA18" s="42" t="s">
        <v>49</v>
      </c>
      <c r="AB18" s="42" t="s">
        <v>49</v>
      </c>
      <c r="AC18" s="42" t="s">
        <v>49</v>
      </c>
      <c r="AD18" s="43" t="s">
        <v>49</v>
      </c>
      <c r="AE18" s="43" t="s">
        <v>49</v>
      </c>
      <c r="AF18" s="43" t="s">
        <v>49</v>
      </c>
      <c r="AG18" s="43" t="s">
        <v>49</v>
      </c>
      <c r="AH18" s="43" t="s">
        <v>49</v>
      </c>
      <c r="AI18" s="43" t="s">
        <v>49</v>
      </c>
      <c r="AJ18" s="43" t="s">
        <v>49</v>
      </c>
      <c r="AK18" s="43" t="s">
        <v>49</v>
      </c>
      <c r="AL18" s="43" t="s">
        <v>49</v>
      </c>
      <c r="AM18" s="43" t="s">
        <v>49</v>
      </c>
      <c r="AN18" s="43" t="s">
        <v>49</v>
      </c>
      <c r="AO18" s="43" t="s">
        <v>49</v>
      </c>
      <c r="AP18" s="43" t="s">
        <v>49</v>
      </c>
      <c r="AQ18" s="43" t="s">
        <v>49</v>
      </c>
      <c r="AR18" s="43" t="s">
        <v>49</v>
      </c>
      <c r="AS18" s="43" t="s">
        <v>49</v>
      </c>
      <c r="AT18" s="43" t="s">
        <v>49</v>
      </c>
      <c r="AU18" s="43" t="s">
        <v>49</v>
      </c>
      <c r="AV18" s="43" t="s">
        <v>49</v>
      </c>
      <c r="AW18" s="43" t="s">
        <v>49</v>
      </c>
      <c r="AX18" s="43" t="s">
        <v>49</v>
      </c>
      <c r="AY18" s="43" t="s">
        <v>49</v>
      </c>
      <c r="AZ18" s="9">
        <f>index!B18</f>
        <v>0</v>
      </c>
      <c r="BA18" s="9">
        <f>index!C18</f>
        <v>0</v>
      </c>
      <c r="BB18" s="9">
        <f>index!D18</f>
        <v>0</v>
      </c>
      <c r="BC18" s="9">
        <f>index!E18</f>
        <v>0</v>
      </c>
      <c r="BD18" s="9">
        <f>index!F18</f>
        <v>0</v>
      </c>
      <c r="BE18" s="9">
        <f>index!G18</f>
        <v>0</v>
      </c>
      <c r="BF18" s="9">
        <f>index!H18</f>
        <v>0</v>
      </c>
      <c r="BG18" s="9">
        <f>index!I18</f>
        <v>0</v>
      </c>
      <c r="BH18" s="9">
        <f>index!J18</f>
        <v>0</v>
      </c>
      <c r="BI18" s="9">
        <f>index!K18</f>
        <v>0</v>
      </c>
      <c r="BJ18" s="9">
        <f>index!L18</f>
        <v>0</v>
      </c>
      <c r="BK18" s="9">
        <f>index!M18</f>
        <v>0</v>
      </c>
      <c r="BL18" s="9">
        <f>index!N18</f>
        <v>0</v>
      </c>
      <c r="BM18" s="9">
        <f>index!O18</f>
        <v>0</v>
      </c>
      <c r="BN18" s="9">
        <f>index!P18</f>
        <v>0</v>
      </c>
      <c r="BO18" s="9">
        <f>index!Q18</f>
        <v>0</v>
      </c>
      <c r="BP18" s="9">
        <f>index!R18</f>
        <v>0</v>
      </c>
      <c r="BQ18" s="9">
        <f>index!S18</f>
        <v>0</v>
      </c>
      <c r="BR18" s="9">
        <f>index!T18</f>
        <v>0</v>
      </c>
      <c r="BS18" s="9">
        <f>index!U18</f>
        <v>0</v>
      </c>
      <c r="BT18" s="9">
        <f>index!V18</f>
        <v>0</v>
      </c>
      <c r="BU18" s="9">
        <f>index!W18</f>
        <v>0</v>
      </c>
      <c r="BV18" s="9">
        <f>index!X18</f>
        <v>0</v>
      </c>
      <c r="BW18" s="9">
        <f>index!Y18</f>
        <v>0</v>
      </c>
      <c r="BX18" s="9">
        <f>index!Z18</f>
        <v>0</v>
      </c>
      <c r="BY18">
        <v>0</v>
      </c>
    </row>
    <row r="19" spans="1:77" x14ac:dyDescent="0.2">
      <c r="A19" s="9" t="s">
        <v>111</v>
      </c>
      <c r="B19" s="9" t="s">
        <v>111</v>
      </c>
      <c r="C19" s="9" t="s">
        <v>111</v>
      </c>
      <c r="D19" s="9" t="s">
        <v>111</v>
      </c>
      <c r="E19" s="9" t="s">
        <v>111</v>
      </c>
      <c r="F19" s="9" t="s">
        <v>112</v>
      </c>
      <c r="G19" s="9" t="s">
        <v>113</v>
      </c>
      <c r="H19" s="9">
        <v>48</v>
      </c>
      <c r="I19" s="9" t="s">
        <v>62</v>
      </c>
      <c r="J19" s="9" t="s">
        <v>49</v>
      </c>
      <c r="K19" s="9" t="s">
        <v>49</v>
      </c>
      <c r="L19" s="9" t="s">
        <v>49</v>
      </c>
      <c r="M19" s="9"/>
      <c r="N19" s="9"/>
      <c r="O19" s="9"/>
      <c r="P19" s="42" t="s">
        <v>49</v>
      </c>
      <c r="Q19" s="42" t="s">
        <v>49</v>
      </c>
      <c r="R19" s="42" t="s">
        <v>49</v>
      </c>
      <c r="S19" s="42" t="s">
        <v>49</v>
      </c>
      <c r="T19" s="42" t="s">
        <v>49</v>
      </c>
      <c r="U19" s="42" t="s">
        <v>49</v>
      </c>
      <c r="V19" s="42" t="s">
        <v>49</v>
      </c>
      <c r="W19" s="42" t="s">
        <v>49</v>
      </c>
      <c r="X19" s="42" t="s">
        <v>49</v>
      </c>
      <c r="Y19" s="42" t="s">
        <v>49</v>
      </c>
      <c r="Z19" s="42" t="s">
        <v>49</v>
      </c>
      <c r="AA19" s="42" t="s">
        <v>49</v>
      </c>
      <c r="AB19" s="42" t="s">
        <v>49</v>
      </c>
      <c r="AC19" s="42" t="s">
        <v>49</v>
      </c>
      <c r="AD19" s="43" t="s">
        <v>49</v>
      </c>
      <c r="AE19" s="43" t="s">
        <v>49</v>
      </c>
      <c r="AF19" s="43" t="s">
        <v>49</v>
      </c>
      <c r="AG19" s="43" t="s">
        <v>49</v>
      </c>
      <c r="AH19" s="43" t="s">
        <v>49</v>
      </c>
      <c r="AI19" s="43" t="s">
        <v>49</v>
      </c>
      <c r="AJ19" s="43" t="s">
        <v>49</v>
      </c>
      <c r="AK19" s="43" t="s">
        <v>49</v>
      </c>
      <c r="AL19" s="43" t="s">
        <v>49</v>
      </c>
      <c r="AM19" s="43" t="s">
        <v>49</v>
      </c>
      <c r="AN19" s="43" t="s">
        <v>49</v>
      </c>
      <c r="AO19" s="43" t="s">
        <v>49</v>
      </c>
      <c r="AP19" s="43" t="s">
        <v>49</v>
      </c>
      <c r="AQ19" s="43" t="s">
        <v>49</v>
      </c>
      <c r="AR19" s="43" t="s">
        <v>49</v>
      </c>
      <c r="AS19" s="43" t="s">
        <v>49</v>
      </c>
      <c r="AT19" s="43" t="s">
        <v>49</v>
      </c>
      <c r="AU19" s="43" t="s">
        <v>49</v>
      </c>
      <c r="AV19" s="43" t="s">
        <v>49</v>
      </c>
      <c r="AW19" s="43" t="s">
        <v>49</v>
      </c>
      <c r="AX19" s="43" t="s">
        <v>49</v>
      </c>
      <c r="AY19" s="43" t="s">
        <v>49</v>
      </c>
      <c r="AZ19" s="9">
        <f>index!B19</f>
        <v>0</v>
      </c>
      <c r="BA19" s="9">
        <f>index!C19</f>
        <v>0</v>
      </c>
      <c r="BB19" s="9">
        <f>index!D19</f>
        <v>0</v>
      </c>
      <c r="BC19" s="9">
        <f>index!E19</f>
        <v>0</v>
      </c>
      <c r="BD19" s="9">
        <f>index!F19</f>
        <v>0</v>
      </c>
      <c r="BE19" s="9">
        <f>index!G19</f>
        <v>0</v>
      </c>
      <c r="BF19" s="9">
        <f>index!H19</f>
        <v>0</v>
      </c>
      <c r="BG19" s="9">
        <f>index!I19</f>
        <v>0</v>
      </c>
      <c r="BH19" s="9">
        <f>index!J19</f>
        <v>0</v>
      </c>
      <c r="BI19" s="9">
        <f>index!K19</f>
        <v>0</v>
      </c>
      <c r="BJ19" s="9">
        <f>index!L19</f>
        <v>0</v>
      </c>
      <c r="BK19" s="9">
        <f>index!M19</f>
        <v>0</v>
      </c>
      <c r="BL19" s="9">
        <f>index!N19</f>
        <v>0</v>
      </c>
      <c r="BM19" s="9">
        <f>index!O19</f>
        <v>0</v>
      </c>
      <c r="BN19" s="9">
        <f>index!P19</f>
        <v>0</v>
      </c>
      <c r="BO19" s="9">
        <f>index!Q19</f>
        <v>0</v>
      </c>
      <c r="BP19" s="9">
        <f>index!R19</f>
        <v>0</v>
      </c>
      <c r="BQ19" s="9">
        <f>index!S19</f>
        <v>0</v>
      </c>
      <c r="BR19" s="9">
        <f>index!T19</f>
        <v>0</v>
      </c>
      <c r="BS19" s="9">
        <f>index!U19</f>
        <v>0</v>
      </c>
      <c r="BT19" s="9">
        <f>index!V19</f>
        <v>0</v>
      </c>
      <c r="BU19" s="9">
        <f>index!W19</f>
        <v>0</v>
      </c>
      <c r="BV19" s="9">
        <f>index!X19</f>
        <v>0</v>
      </c>
      <c r="BW19" s="9">
        <f>index!Y19</f>
        <v>0</v>
      </c>
      <c r="BX19" s="9">
        <f>index!Z19</f>
        <v>0</v>
      </c>
      <c r="BY19">
        <v>0</v>
      </c>
    </row>
    <row r="20" spans="1:77" x14ac:dyDescent="0.2">
      <c r="A20" s="9" t="s">
        <v>114</v>
      </c>
      <c r="B20" s="9" t="s">
        <v>114</v>
      </c>
      <c r="C20" s="9" t="s">
        <v>114</v>
      </c>
      <c r="D20" s="9" t="s">
        <v>114</v>
      </c>
      <c r="E20" s="9" t="s">
        <v>114</v>
      </c>
      <c r="F20" s="9" t="s">
        <v>115</v>
      </c>
      <c r="G20" s="9" t="s">
        <v>116</v>
      </c>
      <c r="H20" s="9">
        <v>50</v>
      </c>
      <c r="I20" s="9" t="s">
        <v>46</v>
      </c>
      <c r="J20" s="9" t="s">
        <v>49</v>
      </c>
      <c r="K20" s="9" t="s">
        <v>49</v>
      </c>
      <c r="L20" s="9" t="s">
        <v>49</v>
      </c>
      <c r="M20" s="9"/>
      <c r="N20" s="9"/>
      <c r="O20" s="9"/>
      <c r="P20" s="42" t="s">
        <v>49</v>
      </c>
      <c r="Q20" s="42" t="s">
        <v>49</v>
      </c>
      <c r="R20" s="42" t="s">
        <v>49</v>
      </c>
      <c r="S20" s="42" t="s">
        <v>49</v>
      </c>
      <c r="T20" s="42" t="s">
        <v>49</v>
      </c>
      <c r="U20" s="42" t="s">
        <v>49</v>
      </c>
      <c r="V20" s="42" t="s">
        <v>49</v>
      </c>
      <c r="W20" s="42" t="s">
        <v>49</v>
      </c>
      <c r="X20" s="42" t="s">
        <v>49</v>
      </c>
      <c r="Y20" s="42" t="s">
        <v>49</v>
      </c>
      <c r="Z20" s="42" t="s">
        <v>49</v>
      </c>
      <c r="AA20" s="42" t="s">
        <v>49</v>
      </c>
      <c r="AB20" s="42" t="s">
        <v>49</v>
      </c>
      <c r="AC20" s="42" t="s">
        <v>49</v>
      </c>
      <c r="AD20" s="43" t="s">
        <v>49</v>
      </c>
      <c r="AE20" s="43" t="s">
        <v>49</v>
      </c>
      <c r="AF20" s="43" t="s">
        <v>49</v>
      </c>
      <c r="AG20" s="43" t="s">
        <v>49</v>
      </c>
      <c r="AH20" s="43" t="s">
        <v>1187</v>
      </c>
      <c r="AI20" s="43" t="s">
        <v>49</v>
      </c>
      <c r="AJ20" s="43" t="s">
        <v>49</v>
      </c>
      <c r="AK20" s="43" t="s">
        <v>49</v>
      </c>
      <c r="AL20" s="43" t="s">
        <v>49</v>
      </c>
      <c r="AM20" s="43" t="s">
        <v>49</v>
      </c>
      <c r="AN20" s="43" t="s">
        <v>49</v>
      </c>
      <c r="AO20" s="43" t="s">
        <v>49</v>
      </c>
      <c r="AP20" s="43" t="s">
        <v>49</v>
      </c>
      <c r="AQ20" s="43" t="s">
        <v>49</v>
      </c>
      <c r="AR20" s="43" t="s">
        <v>49</v>
      </c>
      <c r="AS20" s="43" t="s">
        <v>49</v>
      </c>
      <c r="AT20" s="43" t="s">
        <v>49</v>
      </c>
      <c r="AU20" s="43" t="s">
        <v>49</v>
      </c>
      <c r="AV20" s="43" t="s">
        <v>49</v>
      </c>
      <c r="AW20" s="43" t="s">
        <v>49</v>
      </c>
      <c r="AX20" s="43" t="s">
        <v>49</v>
      </c>
      <c r="AY20" s="43" t="s">
        <v>49</v>
      </c>
      <c r="AZ20" s="9">
        <f>index!B20</f>
        <v>0</v>
      </c>
      <c r="BA20" s="9">
        <f>index!C20</f>
        <v>0</v>
      </c>
      <c r="BB20" s="9">
        <f>index!D20</f>
        <v>0</v>
      </c>
      <c r="BC20" s="9">
        <f>index!E20</f>
        <v>0</v>
      </c>
      <c r="BD20" s="9">
        <f>index!F20</f>
        <v>0</v>
      </c>
      <c r="BE20" s="9">
        <f>index!G20</f>
        <v>0</v>
      </c>
      <c r="BF20" s="9">
        <f>index!H20</f>
        <v>0</v>
      </c>
      <c r="BG20" s="9">
        <f>index!I20</f>
        <v>0</v>
      </c>
      <c r="BH20" s="9">
        <f>index!J20</f>
        <v>0</v>
      </c>
      <c r="BI20" s="9">
        <f>index!K20</f>
        <v>0</v>
      </c>
      <c r="BJ20" s="9">
        <f>index!L20</f>
        <v>0</v>
      </c>
      <c r="BK20" s="9">
        <f>index!M20</f>
        <v>0</v>
      </c>
      <c r="BL20" s="9">
        <f>index!N20</f>
        <v>0</v>
      </c>
      <c r="BM20" s="9">
        <f>index!O20</f>
        <v>0</v>
      </c>
      <c r="BN20" s="9">
        <f>index!P20</f>
        <v>0</v>
      </c>
      <c r="BO20" s="9">
        <f>index!Q20</f>
        <v>0</v>
      </c>
      <c r="BP20" s="9">
        <f>index!R20</f>
        <v>0</v>
      </c>
      <c r="BQ20" s="9">
        <f>index!S20</f>
        <v>0</v>
      </c>
      <c r="BR20" s="9">
        <f>index!T20</f>
        <v>0</v>
      </c>
      <c r="BS20" s="9">
        <f>index!U20</f>
        <v>0</v>
      </c>
      <c r="BT20" s="9">
        <f>index!V20</f>
        <v>0</v>
      </c>
      <c r="BU20" s="9">
        <f>index!W20</f>
        <v>0</v>
      </c>
      <c r="BV20" s="9">
        <f>index!X20</f>
        <v>0</v>
      </c>
      <c r="BW20" s="9">
        <f>index!Y20</f>
        <v>0</v>
      </c>
      <c r="BX20" s="9">
        <f>index!Z20</f>
        <v>0</v>
      </c>
      <c r="BY20">
        <v>0</v>
      </c>
    </row>
    <row r="21" spans="1:77" x14ac:dyDescent="0.2">
      <c r="A21" s="9" t="s">
        <v>117</v>
      </c>
      <c r="B21" s="9" t="s">
        <v>117</v>
      </c>
      <c r="C21" s="9" t="s">
        <v>117</v>
      </c>
      <c r="D21" s="9" t="s">
        <v>52</v>
      </c>
      <c r="E21" s="9" t="s">
        <v>52</v>
      </c>
      <c r="F21" s="9" t="s">
        <v>118</v>
      </c>
      <c r="G21" s="9" t="s">
        <v>119</v>
      </c>
      <c r="H21" s="9">
        <v>52</v>
      </c>
      <c r="I21" s="9" t="s">
        <v>84</v>
      </c>
      <c r="J21" s="9" t="s">
        <v>49</v>
      </c>
      <c r="K21" s="9" t="s">
        <v>49</v>
      </c>
      <c r="L21" s="9" t="s">
        <v>1223</v>
      </c>
      <c r="M21" s="9"/>
      <c r="N21" s="9"/>
      <c r="O21" s="9"/>
      <c r="P21" s="42" t="s">
        <v>49</v>
      </c>
      <c r="Q21" s="42" t="s">
        <v>49</v>
      </c>
      <c r="R21" s="42" t="s">
        <v>49</v>
      </c>
      <c r="S21" s="42" t="s">
        <v>49</v>
      </c>
      <c r="T21" s="42" t="s">
        <v>49</v>
      </c>
      <c r="U21" s="42" t="s">
        <v>49</v>
      </c>
      <c r="V21" s="42" t="s">
        <v>49</v>
      </c>
      <c r="W21" s="42" t="s">
        <v>49</v>
      </c>
      <c r="X21" s="42" t="s">
        <v>49</v>
      </c>
      <c r="Y21" s="42" t="s">
        <v>49</v>
      </c>
      <c r="Z21" s="42" t="s">
        <v>49</v>
      </c>
      <c r="AA21" s="42" t="s">
        <v>49</v>
      </c>
      <c r="AB21" s="42" t="s">
        <v>49</v>
      </c>
      <c r="AC21" s="42" t="s">
        <v>49</v>
      </c>
      <c r="AD21" s="43" t="s">
        <v>49</v>
      </c>
      <c r="AE21" s="43" t="s">
        <v>49</v>
      </c>
      <c r="AF21" s="43" t="s">
        <v>49</v>
      </c>
      <c r="AG21" s="43" t="s">
        <v>49</v>
      </c>
      <c r="AH21" s="43" t="s">
        <v>49</v>
      </c>
      <c r="AI21" s="43" t="s">
        <v>49</v>
      </c>
      <c r="AJ21" s="43" t="s">
        <v>49</v>
      </c>
      <c r="AK21" s="43" t="s">
        <v>49</v>
      </c>
      <c r="AL21" s="43" t="s">
        <v>49</v>
      </c>
      <c r="AM21" s="43" t="s">
        <v>49</v>
      </c>
      <c r="AN21" s="43" t="s">
        <v>49</v>
      </c>
      <c r="AO21" s="43" t="s">
        <v>49</v>
      </c>
      <c r="AP21" s="43" t="s">
        <v>49</v>
      </c>
      <c r="AQ21" s="43" t="s">
        <v>49</v>
      </c>
      <c r="AR21" s="43" t="s">
        <v>49</v>
      </c>
      <c r="AS21" s="43" t="s">
        <v>49</v>
      </c>
      <c r="AT21" s="43" t="s">
        <v>49</v>
      </c>
      <c r="AU21" s="43" t="s">
        <v>49</v>
      </c>
      <c r="AV21" s="43" t="s">
        <v>49</v>
      </c>
      <c r="AW21" s="43" t="s">
        <v>49</v>
      </c>
      <c r="AX21" s="43" t="s">
        <v>49</v>
      </c>
      <c r="AY21" s="43" t="s">
        <v>49</v>
      </c>
      <c r="AZ21" s="9">
        <f>index!B21</f>
        <v>0</v>
      </c>
      <c r="BA21" s="9">
        <f>index!C21</f>
        <v>0</v>
      </c>
      <c r="BB21" s="9">
        <f>index!D21</f>
        <v>0</v>
      </c>
      <c r="BC21" s="9">
        <f>index!E21</f>
        <v>0</v>
      </c>
      <c r="BD21" s="9">
        <f>index!F21</f>
        <v>0</v>
      </c>
      <c r="BE21" s="9">
        <f>index!G21</f>
        <v>0</v>
      </c>
      <c r="BF21" s="9">
        <f>index!H21</f>
        <v>0</v>
      </c>
      <c r="BG21" s="9">
        <f>index!I21</f>
        <v>0</v>
      </c>
      <c r="BH21" s="9">
        <f>index!J21</f>
        <v>0</v>
      </c>
      <c r="BI21" s="9">
        <f>index!K21</f>
        <v>0</v>
      </c>
      <c r="BJ21" s="9">
        <f>index!L21</f>
        <v>0</v>
      </c>
      <c r="BK21" s="9">
        <f>index!M21</f>
        <v>0</v>
      </c>
      <c r="BL21" s="9">
        <f>index!N21</f>
        <v>0</v>
      </c>
      <c r="BM21" s="9">
        <f>index!O21</f>
        <v>0</v>
      </c>
      <c r="BN21" s="9">
        <f>index!P21</f>
        <v>0</v>
      </c>
      <c r="BO21" s="9">
        <f>index!Q21</f>
        <v>0</v>
      </c>
      <c r="BP21" s="9">
        <f>index!R21</f>
        <v>0</v>
      </c>
      <c r="BQ21" s="9">
        <f>index!S21</f>
        <v>0</v>
      </c>
      <c r="BR21" s="9">
        <f>index!T21</f>
        <v>0</v>
      </c>
      <c r="BS21" s="9">
        <f>index!U21</f>
        <v>0</v>
      </c>
      <c r="BT21" s="9">
        <f>index!V21</f>
        <v>0</v>
      </c>
      <c r="BU21" s="9">
        <f>index!W21</f>
        <v>0</v>
      </c>
      <c r="BV21" s="9">
        <f>index!X21</f>
        <v>0</v>
      </c>
      <c r="BW21" s="9">
        <f>index!Y21</f>
        <v>0</v>
      </c>
      <c r="BX21" s="9">
        <f>index!Z21</f>
        <v>0</v>
      </c>
      <c r="BY21">
        <v>0</v>
      </c>
    </row>
    <row r="22" spans="1:77" x14ac:dyDescent="0.2">
      <c r="A22" s="9" t="s">
        <v>120</v>
      </c>
      <c r="B22" s="9" t="s">
        <v>120</v>
      </c>
      <c r="C22" s="9" t="s">
        <v>120</v>
      </c>
      <c r="D22" s="9" t="s">
        <v>120</v>
      </c>
      <c r="E22" s="9" t="s">
        <v>120</v>
      </c>
      <c r="F22" s="9" t="s">
        <v>121</v>
      </c>
      <c r="G22" s="9" t="s">
        <v>122</v>
      </c>
      <c r="H22" s="9">
        <v>112</v>
      </c>
      <c r="I22" s="9" t="s">
        <v>56</v>
      </c>
      <c r="J22" s="9" t="s">
        <v>49</v>
      </c>
      <c r="K22" s="9" t="s">
        <v>49</v>
      </c>
      <c r="L22" s="9" t="s">
        <v>1223</v>
      </c>
      <c r="M22" s="9"/>
      <c r="N22" s="9"/>
      <c r="O22" s="9"/>
      <c r="P22" s="42" t="s">
        <v>49</v>
      </c>
      <c r="Q22" s="42" t="s">
        <v>49</v>
      </c>
      <c r="R22" s="42" t="s">
        <v>49</v>
      </c>
      <c r="S22" s="42" t="s">
        <v>49</v>
      </c>
      <c r="T22" s="42" t="s">
        <v>49</v>
      </c>
      <c r="U22" s="42" t="s">
        <v>49</v>
      </c>
      <c r="V22" s="42" t="s">
        <v>49</v>
      </c>
      <c r="W22" s="42" t="s">
        <v>49</v>
      </c>
      <c r="X22" s="42" t="s">
        <v>49</v>
      </c>
      <c r="Y22" s="42" t="s">
        <v>49</v>
      </c>
      <c r="Z22" s="42" t="s">
        <v>49</v>
      </c>
      <c r="AA22" s="42" t="s">
        <v>49</v>
      </c>
      <c r="AB22" s="42" t="s">
        <v>49</v>
      </c>
      <c r="AC22" s="42" t="s">
        <v>49</v>
      </c>
      <c r="AD22" s="43" t="s">
        <v>49</v>
      </c>
      <c r="AE22" s="43" t="s">
        <v>49</v>
      </c>
      <c r="AF22" s="43" t="s">
        <v>49</v>
      </c>
      <c r="AG22" s="43" t="s">
        <v>49</v>
      </c>
      <c r="AH22" s="43" t="s">
        <v>49</v>
      </c>
      <c r="AI22" s="43" t="s">
        <v>49</v>
      </c>
      <c r="AJ22" s="43" t="s">
        <v>49</v>
      </c>
      <c r="AK22" s="43" t="s">
        <v>49</v>
      </c>
      <c r="AL22" s="43" t="s">
        <v>49</v>
      </c>
      <c r="AM22" s="43" t="s">
        <v>49</v>
      </c>
      <c r="AN22" s="43" t="s">
        <v>49</v>
      </c>
      <c r="AO22" s="43" t="s">
        <v>49</v>
      </c>
      <c r="AP22" s="43" t="s">
        <v>49</v>
      </c>
      <c r="AQ22" s="43" t="s">
        <v>49</v>
      </c>
      <c r="AR22" s="43" t="s">
        <v>49</v>
      </c>
      <c r="AS22" s="43" t="s">
        <v>49</v>
      </c>
      <c r="AT22" s="43" t="s">
        <v>49</v>
      </c>
      <c r="AU22" s="43" t="s">
        <v>49</v>
      </c>
      <c r="AV22" s="43" t="s">
        <v>49</v>
      </c>
      <c r="AW22" s="43" t="s">
        <v>49</v>
      </c>
      <c r="AX22" s="43" t="s">
        <v>49</v>
      </c>
      <c r="AY22" s="43" t="s">
        <v>49</v>
      </c>
      <c r="AZ22" s="9">
        <f>index!B22</f>
        <v>0</v>
      </c>
      <c r="BA22" s="9">
        <f>index!C22</f>
        <v>0</v>
      </c>
      <c r="BB22" s="9">
        <f>index!D22</f>
        <v>0</v>
      </c>
      <c r="BC22" s="9">
        <f>index!E22</f>
        <v>0</v>
      </c>
      <c r="BD22" s="9">
        <f>index!F22</f>
        <v>0</v>
      </c>
      <c r="BE22" s="9">
        <f>index!G22</f>
        <v>0</v>
      </c>
      <c r="BF22" s="9">
        <f>index!H22</f>
        <v>0</v>
      </c>
      <c r="BG22" s="9">
        <f>index!I22</f>
        <v>0</v>
      </c>
      <c r="BH22" s="9">
        <f>index!J22</f>
        <v>0</v>
      </c>
      <c r="BI22" s="9">
        <f>index!K22</f>
        <v>0</v>
      </c>
      <c r="BJ22" s="9">
        <f>index!L22</f>
        <v>0</v>
      </c>
      <c r="BK22" s="9">
        <f>index!M22</f>
        <v>0</v>
      </c>
      <c r="BL22" s="9">
        <f>index!N22</f>
        <v>0</v>
      </c>
      <c r="BM22" s="9">
        <f>index!O22</f>
        <v>0</v>
      </c>
      <c r="BN22" s="9">
        <f>index!P22</f>
        <v>0</v>
      </c>
      <c r="BO22" s="9">
        <f>index!Q22</f>
        <v>0</v>
      </c>
      <c r="BP22" s="9">
        <f>index!R22</f>
        <v>0</v>
      </c>
      <c r="BQ22" s="9">
        <f>index!S22</f>
        <v>0</v>
      </c>
      <c r="BR22" s="9">
        <f>index!T22</f>
        <v>0</v>
      </c>
      <c r="BS22" s="9">
        <f>index!U22</f>
        <v>0</v>
      </c>
      <c r="BT22" s="9">
        <f>index!V22</f>
        <v>0</v>
      </c>
      <c r="BU22" s="9">
        <f>index!W22</f>
        <v>0</v>
      </c>
      <c r="BV22" s="9">
        <f>index!X22</f>
        <v>0</v>
      </c>
      <c r="BW22" s="9">
        <f>index!Y22</f>
        <v>0</v>
      </c>
      <c r="BX22" s="9">
        <f>index!Z22</f>
        <v>0</v>
      </c>
      <c r="BY22">
        <v>0</v>
      </c>
    </row>
    <row r="23" spans="1:77" x14ac:dyDescent="0.2">
      <c r="A23" s="9" t="s">
        <v>123</v>
      </c>
      <c r="B23" s="9" t="s">
        <v>123</v>
      </c>
      <c r="C23" s="9" t="s">
        <v>123</v>
      </c>
      <c r="D23" s="9" t="s">
        <v>123</v>
      </c>
      <c r="E23" s="9" t="s">
        <v>123</v>
      </c>
      <c r="F23" s="9" t="s">
        <v>124</v>
      </c>
      <c r="G23" s="9" t="s">
        <v>125</v>
      </c>
      <c r="H23" s="9">
        <v>56</v>
      </c>
      <c r="I23" s="9" t="s">
        <v>56</v>
      </c>
      <c r="J23" s="9" t="s">
        <v>90</v>
      </c>
      <c r="K23" s="9" t="s">
        <v>90</v>
      </c>
      <c r="L23" s="9" t="s">
        <v>126</v>
      </c>
      <c r="M23" s="9" t="s">
        <v>59</v>
      </c>
      <c r="N23" s="9" t="s">
        <v>60</v>
      </c>
      <c r="O23" s="9">
        <v>2005</v>
      </c>
      <c r="P23" s="42" t="s">
        <v>49</v>
      </c>
      <c r="Q23" s="42" t="s">
        <v>49</v>
      </c>
      <c r="R23" s="42" t="s">
        <v>49</v>
      </c>
      <c r="S23" s="42" t="s">
        <v>49</v>
      </c>
      <c r="T23" s="42" t="s">
        <v>49</v>
      </c>
      <c r="U23" s="42" t="s">
        <v>49</v>
      </c>
      <c r="V23" s="42" t="s">
        <v>49</v>
      </c>
      <c r="W23" s="42" t="s">
        <v>49</v>
      </c>
      <c r="X23" s="42" t="s">
        <v>49</v>
      </c>
      <c r="Y23" s="42" t="s">
        <v>49</v>
      </c>
      <c r="Z23" s="42" t="s">
        <v>49</v>
      </c>
      <c r="AA23" s="42" t="s">
        <v>49</v>
      </c>
      <c r="AB23" s="42" t="s">
        <v>49</v>
      </c>
      <c r="AC23" s="42" t="s">
        <v>49</v>
      </c>
      <c r="AD23" s="43" t="s">
        <v>49</v>
      </c>
      <c r="AE23" s="43" t="s">
        <v>90</v>
      </c>
      <c r="AF23" s="43" t="s">
        <v>90</v>
      </c>
      <c r="AG23" s="43" t="s">
        <v>90</v>
      </c>
      <c r="AH23" s="43" t="s">
        <v>90</v>
      </c>
      <c r="AI23" s="43" t="s">
        <v>90</v>
      </c>
      <c r="AJ23" s="43" t="s">
        <v>90</v>
      </c>
      <c r="AK23" s="43" t="s">
        <v>90</v>
      </c>
      <c r="AL23" s="43" t="s">
        <v>90</v>
      </c>
      <c r="AM23" s="43" t="s">
        <v>90</v>
      </c>
      <c r="AN23" s="43" t="s">
        <v>90</v>
      </c>
      <c r="AO23" s="43" t="s">
        <v>90</v>
      </c>
      <c r="AP23" s="43" t="s">
        <v>90</v>
      </c>
      <c r="AQ23" s="43" t="s">
        <v>90</v>
      </c>
      <c r="AR23" s="43" t="s">
        <v>90</v>
      </c>
      <c r="AS23" s="43" t="s">
        <v>90</v>
      </c>
      <c r="AT23" s="43" t="s">
        <v>90</v>
      </c>
      <c r="AU23" s="43" t="s">
        <v>90</v>
      </c>
      <c r="AV23" s="43" t="s">
        <v>90</v>
      </c>
      <c r="AW23" s="43" t="s">
        <v>90</v>
      </c>
      <c r="AX23" s="43" t="s">
        <v>90</v>
      </c>
      <c r="AY23" s="43" t="s">
        <v>90</v>
      </c>
      <c r="AZ23" s="9">
        <f>index!B23</f>
        <v>0</v>
      </c>
      <c r="BA23" s="9">
        <f>index!C23</f>
        <v>0</v>
      </c>
      <c r="BB23" s="9">
        <f>index!D23</f>
        <v>0</v>
      </c>
      <c r="BC23" s="9">
        <f>index!E23</f>
        <v>0</v>
      </c>
      <c r="BD23" s="9">
        <f>index!F23</f>
        <v>0</v>
      </c>
      <c r="BE23" s="9">
        <f>index!G23</f>
        <v>7.1581320519872298</v>
      </c>
      <c r="BF23" s="9">
        <f>index!H23</f>
        <v>12.201761574573851</v>
      </c>
      <c r="BG23" s="9">
        <f>index!I23</f>
        <v>0.46567808581736769</v>
      </c>
      <c r="BH23" s="9">
        <f>index!J23</f>
        <v>13.462816151334726</v>
      </c>
      <c r="BI23" s="9">
        <f>index!K23</f>
        <v>5.5593095649279061</v>
      </c>
      <c r="BJ23" s="9">
        <f>index!L23</f>
        <v>6.2942514779327734</v>
      </c>
      <c r="BK23" s="9">
        <f>index!M23</f>
        <v>8.6096438883855022</v>
      </c>
      <c r="BL23" s="9">
        <f>index!N23</f>
        <v>3.2126323429015526</v>
      </c>
      <c r="BM23" s="9">
        <f>index!O23</f>
        <v>2.2159095452624373</v>
      </c>
      <c r="BN23" s="9">
        <f>index!P23</f>
        <v>2.5048147779816192</v>
      </c>
      <c r="BO23" s="9">
        <f>index!Q23</f>
        <v>2.7963297422048607</v>
      </c>
      <c r="BP23" s="9">
        <f>index!R23</f>
        <v>1.7530430762762677</v>
      </c>
      <c r="BQ23" s="9">
        <f>index!S23</f>
        <v>2.0366012861515119</v>
      </c>
      <c r="BR23" s="9">
        <f>index!T23</f>
        <v>5.9075295701360924</v>
      </c>
      <c r="BS23" s="9">
        <f>index!U23</f>
        <v>9.0014237670213806</v>
      </c>
      <c r="BT23" s="9">
        <f>index!V23</f>
        <v>6.9522653091646864</v>
      </c>
      <c r="BU23" s="9">
        <f>index!W23</f>
        <v>18.00962808910354</v>
      </c>
      <c r="BV23" s="9">
        <f>index!X23</f>
        <v>31.68816164107584</v>
      </c>
      <c r="BW23" s="9">
        <f>index!Y23</f>
        <v>35.266934122733524</v>
      </c>
      <c r="BX23" s="9">
        <f>index!Z23</f>
        <v>22.068556919999999</v>
      </c>
      <c r="BY23">
        <v>25.33324464</v>
      </c>
    </row>
    <row r="24" spans="1:77" x14ac:dyDescent="0.2">
      <c r="A24" s="9" t="s">
        <v>127</v>
      </c>
      <c r="B24" s="9" t="s">
        <v>127</v>
      </c>
      <c r="C24" s="9" t="s">
        <v>127</v>
      </c>
      <c r="D24" s="9" t="s">
        <v>52</v>
      </c>
      <c r="E24" s="9" t="s">
        <v>52</v>
      </c>
      <c r="F24" s="9" t="s">
        <v>128</v>
      </c>
      <c r="G24" s="9" t="s">
        <v>129</v>
      </c>
      <c r="H24" s="9">
        <v>84</v>
      </c>
      <c r="I24" s="9" t="s">
        <v>84</v>
      </c>
      <c r="J24" s="9" t="s">
        <v>49</v>
      </c>
      <c r="K24" s="9" t="s">
        <v>49</v>
      </c>
      <c r="L24" s="9" t="s">
        <v>1223</v>
      </c>
      <c r="M24" s="9"/>
      <c r="N24" s="9"/>
      <c r="O24" s="9"/>
      <c r="P24" s="42" t="s">
        <v>49</v>
      </c>
      <c r="Q24" s="42" t="s">
        <v>49</v>
      </c>
      <c r="R24" s="42" t="s">
        <v>49</v>
      </c>
      <c r="S24" s="42" t="s">
        <v>49</v>
      </c>
      <c r="T24" s="42" t="s">
        <v>49</v>
      </c>
      <c r="U24" s="42" t="s">
        <v>49</v>
      </c>
      <c r="V24" s="42" t="s">
        <v>49</v>
      </c>
      <c r="W24" s="42" t="s">
        <v>49</v>
      </c>
      <c r="X24" s="42" t="s">
        <v>49</v>
      </c>
      <c r="Y24" s="42" t="s">
        <v>49</v>
      </c>
      <c r="Z24" s="42" t="s">
        <v>49</v>
      </c>
      <c r="AA24" s="42" t="s">
        <v>49</v>
      </c>
      <c r="AB24" s="42" t="s">
        <v>49</v>
      </c>
      <c r="AC24" s="42" t="s">
        <v>49</v>
      </c>
      <c r="AD24" s="43" t="s">
        <v>49</v>
      </c>
      <c r="AE24" s="43" t="s">
        <v>49</v>
      </c>
      <c r="AF24" s="43" t="s">
        <v>49</v>
      </c>
      <c r="AG24" s="43" t="s">
        <v>49</v>
      </c>
      <c r="AH24" s="43" t="s">
        <v>49</v>
      </c>
      <c r="AI24" s="43" t="s">
        <v>49</v>
      </c>
      <c r="AJ24" s="43" t="s">
        <v>49</v>
      </c>
      <c r="AK24" s="43" t="s">
        <v>49</v>
      </c>
      <c r="AL24" s="43" t="s">
        <v>49</v>
      </c>
      <c r="AM24" s="43" t="s">
        <v>49</v>
      </c>
      <c r="AN24" s="43" t="s">
        <v>49</v>
      </c>
      <c r="AO24" s="43" t="s">
        <v>49</v>
      </c>
      <c r="AP24" s="43" t="s">
        <v>49</v>
      </c>
      <c r="AQ24" s="43" t="s">
        <v>49</v>
      </c>
      <c r="AR24" s="43" t="s">
        <v>49</v>
      </c>
      <c r="AS24" s="43" t="s">
        <v>49</v>
      </c>
      <c r="AT24" s="43" t="s">
        <v>49</v>
      </c>
      <c r="AU24" s="43" t="s">
        <v>49</v>
      </c>
      <c r="AV24" s="43" t="s">
        <v>49</v>
      </c>
      <c r="AW24" s="43" t="s">
        <v>49</v>
      </c>
      <c r="AX24" s="43" t="s">
        <v>49</v>
      </c>
      <c r="AY24" s="43" t="s">
        <v>49</v>
      </c>
      <c r="AZ24" s="9">
        <f>index!B24</f>
        <v>0</v>
      </c>
      <c r="BA24" s="9">
        <f>index!C24</f>
        <v>0</v>
      </c>
      <c r="BB24" s="9">
        <f>index!D24</f>
        <v>0</v>
      </c>
      <c r="BC24" s="9">
        <f>index!E24</f>
        <v>0</v>
      </c>
      <c r="BD24" s="9">
        <f>index!F24</f>
        <v>0</v>
      </c>
      <c r="BE24" s="9">
        <f>index!G24</f>
        <v>0</v>
      </c>
      <c r="BF24" s="9">
        <f>index!H24</f>
        <v>0</v>
      </c>
      <c r="BG24" s="9">
        <f>index!I24</f>
        <v>0</v>
      </c>
      <c r="BH24" s="9">
        <f>index!J24</f>
        <v>0</v>
      </c>
      <c r="BI24" s="9">
        <f>index!K24</f>
        <v>0</v>
      </c>
      <c r="BJ24" s="9">
        <f>index!L24</f>
        <v>0</v>
      </c>
      <c r="BK24" s="9">
        <f>index!M24</f>
        <v>0</v>
      </c>
      <c r="BL24" s="9">
        <f>index!N24</f>
        <v>0</v>
      </c>
      <c r="BM24" s="9">
        <f>index!O24</f>
        <v>0</v>
      </c>
      <c r="BN24" s="9">
        <f>index!P24</f>
        <v>0</v>
      </c>
      <c r="BO24" s="9">
        <f>index!Q24</f>
        <v>0</v>
      </c>
      <c r="BP24" s="9">
        <f>index!R24</f>
        <v>0</v>
      </c>
      <c r="BQ24" s="9">
        <f>index!S24</f>
        <v>0</v>
      </c>
      <c r="BR24" s="9">
        <f>index!T24</f>
        <v>0</v>
      </c>
      <c r="BS24" s="9">
        <f>index!U24</f>
        <v>0</v>
      </c>
      <c r="BT24" s="9">
        <f>index!V24</f>
        <v>0</v>
      </c>
      <c r="BU24" s="9">
        <f>index!W24</f>
        <v>0</v>
      </c>
      <c r="BV24" s="9">
        <f>index!X24</f>
        <v>0</v>
      </c>
      <c r="BW24" s="9">
        <f>index!Y24</f>
        <v>0</v>
      </c>
      <c r="BX24" s="9">
        <f>index!Z24</f>
        <v>0</v>
      </c>
      <c r="BY24">
        <v>0</v>
      </c>
    </row>
    <row r="25" spans="1:77" x14ac:dyDescent="0.2">
      <c r="A25" s="9" t="s">
        <v>130</v>
      </c>
      <c r="B25" s="9" t="s">
        <v>130</v>
      </c>
      <c r="C25" s="9" t="s">
        <v>130</v>
      </c>
      <c r="D25" s="9" t="s">
        <v>130</v>
      </c>
      <c r="E25" s="9" t="s">
        <v>130</v>
      </c>
      <c r="F25" s="9" t="s">
        <v>131</v>
      </c>
      <c r="G25" s="9" t="s">
        <v>132</v>
      </c>
      <c r="H25" s="9">
        <v>204</v>
      </c>
      <c r="I25" s="9" t="s">
        <v>74</v>
      </c>
      <c r="J25" s="9" t="s">
        <v>49</v>
      </c>
      <c r="K25" s="9" t="s">
        <v>49</v>
      </c>
      <c r="L25" s="9" t="s">
        <v>1223</v>
      </c>
      <c r="M25" s="9"/>
      <c r="N25" s="9"/>
      <c r="O25" s="9"/>
      <c r="P25" s="42" t="s">
        <v>49</v>
      </c>
      <c r="Q25" s="42" t="s">
        <v>49</v>
      </c>
      <c r="R25" s="42" t="s">
        <v>49</v>
      </c>
      <c r="S25" s="42" t="s">
        <v>49</v>
      </c>
      <c r="T25" s="42" t="s">
        <v>49</v>
      </c>
      <c r="U25" s="42" t="s">
        <v>49</v>
      </c>
      <c r="V25" s="42" t="s">
        <v>49</v>
      </c>
      <c r="W25" s="42" t="s">
        <v>49</v>
      </c>
      <c r="X25" s="42" t="s">
        <v>49</v>
      </c>
      <c r="Y25" s="42" t="s">
        <v>49</v>
      </c>
      <c r="Z25" s="42" t="s">
        <v>49</v>
      </c>
      <c r="AA25" s="42" t="s">
        <v>49</v>
      </c>
      <c r="AB25" s="42" t="s">
        <v>49</v>
      </c>
      <c r="AC25" s="42" t="s">
        <v>49</v>
      </c>
      <c r="AD25" s="43" t="s">
        <v>49</v>
      </c>
      <c r="AE25" s="43" t="s">
        <v>49</v>
      </c>
      <c r="AF25" s="43" t="s">
        <v>49</v>
      </c>
      <c r="AG25" s="43" t="s">
        <v>49</v>
      </c>
      <c r="AH25" s="43" t="s">
        <v>49</v>
      </c>
      <c r="AI25" s="43" t="s">
        <v>49</v>
      </c>
      <c r="AJ25" s="43" t="s">
        <v>49</v>
      </c>
      <c r="AK25" s="43" t="s">
        <v>49</v>
      </c>
      <c r="AL25" s="43" t="s">
        <v>49</v>
      </c>
      <c r="AM25" s="43" t="s">
        <v>49</v>
      </c>
      <c r="AN25" s="43" t="s">
        <v>49</v>
      </c>
      <c r="AO25" s="43" t="s">
        <v>49</v>
      </c>
      <c r="AP25" s="43" t="s">
        <v>49</v>
      </c>
      <c r="AQ25" s="43" t="s">
        <v>49</v>
      </c>
      <c r="AR25" s="43" t="s">
        <v>49</v>
      </c>
      <c r="AS25" s="43" t="s">
        <v>49</v>
      </c>
      <c r="AT25" s="43" t="s">
        <v>49</v>
      </c>
      <c r="AU25" s="43" t="s">
        <v>49</v>
      </c>
      <c r="AV25" s="43" t="s">
        <v>49</v>
      </c>
      <c r="AW25" s="43" t="s">
        <v>49</v>
      </c>
      <c r="AX25" s="43" t="s">
        <v>49</v>
      </c>
      <c r="AY25" s="43" t="s">
        <v>49</v>
      </c>
      <c r="AZ25" s="9">
        <f>index!B25</f>
        <v>0</v>
      </c>
      <c r="BA25" s="9">
        <f>index!C25</f>
        <v>0</v>
      </c>
      <c r="BB25" s="9">
        <f>index!D25</f>
        <v>0</v>
      </c>
      <c r="BC25" s="9">
        <f>index!E25</f>
        <v>0</v>
      </c>
      <c r="BD25" s="9">
        <f>index!F25</f>
        <v>0</v>
      </c>
      <c r="BE25" s="9">
        <f>index!G25</f>
        <v>0</v>
      </c>
      <c r="BF25" s="9">
        <f>index!H25</f>
        <v>0</v>
      </c>
      <c r="BG25" s="9">
        <f>index!I25</f>
        <v>0</v>
      </c>
      <c r="BH25" s="9">
        <f>index!J25</f>
        <v>0</v>
      </c>
      <c r="BI25" s="9">
        <f>index!K25</f>
        <v>0</v>
      </c>
      <c r="BJ25" s="9">
        <f>index!L25</f>
        <v>0</v>
      </c>
      <c r="BK25" s="9">
        <f>index!M25</f>
        <v>0</v>
      </c>
      <c r="BL25" s="9">
        <f>index!N25</f>
        <v>0</v>
      </c>
      <c r="BM25" s="9">
        <f>index!O25</f>
        <v>0</v>
      </c>
      <c r="BN25" s="9">
        <f>index!P25</f>
        <v>0</v>
      </c>
      <c r="BO25" s="9">
        <f>index!Q25</f>
        <v>0</v>
      </c>
      <c r="BP25" s="9">
        <f>index!R25</f>
        <v>0</v>
      </c>
      <c r="BQ25" s="9">
        <f>index!S25</f>
        <v>0</v>
      </c>
      <c r="BR25" s="9">
        <f>index!T25</f>
        <v>0</v>
      </c>
      <c r="BS25" s="9">
        <f>index!U25</f>
        <v>0</v>
      </c>
      <c r="BT25" s="9">
        <f>index!V25</f>
        <v>0</v>
      </c>
      <c r="BU25" s="9">
        <f>index!W25</f>
        <v>0</v>
      </c>
      <c r="BV25" s="9">
        <f>index!X25</f>
        <v>0</v>
      </c>
      <c r="BW25" s="9">
        <f>index!Y25</f>
        <v>0</v>
      </c>
      <c r="BX25" s="9">
        <f>index!Z25</f>
        <v>0</v>
      </c>
      <c r="BY25">
        <v>0</v>
      </c>
    </row>
    <row r="26" spans="1:77" x14ac:dyDescent="0.2">
      <c r="A26" s="9" t="s">
        <v>133</v>
      </c>
      <c r="B26" s="9" t="s">
        <v>133</v>
      </c>
      <c r="C26" s="9" t="s">
        <v>133</v>
      </c>
      <c r="D26" s="9" t="s">
        <v>135</v>
      </c>
      <c r="E26" s="9" t="s">
        <v>135</v>
      </c>
      <c r="F26" s="9" t="s">
        <v>136</v>
      </c>
      <c r="G26" s="9" t="s">
        <v>137</v>
      </c>
      <c r="H26" s="9">
        <v>60</v>
      </c>
      <c r="I26" s="9" t="s">
        <v>134</v>
      </c>
      <c r="J26" s="9" t="s">
        <v>49</v>
      </c>
      <c r="K26" s="9" t="s">
        <v>49</v>
      </c>
      <c r="L26" s="9" t="s">
        <v>1223</v>
      </c>
      <c r="M26" s="9"/>
      <c r="N26" s="9"/>
      <c r="O26" s="9"/>
      <c r="P26" s="42" t="s">
        <v>49</v>
      </c>
      <c r="Q26" s="42" t="s">
        <v>49</v>
      </c>
      <c r="R26" s="42" t="s">
        <v>49</v>
      </c>
      <c r="S26" s="42" t="s">
        <v>49</v>
      </c>
      <c r="T26" s="42" t="s">
        <v>49</v>
      </c>
      <c r="U26" s="42" t="s">
        <v>49</v>
      </c>
      <c r="V26" s="42" t="s">
        <v>49</v>
      </c>
      <c r="W26" s="42" t="s">
        <v>49</v>
      </c>
      <c r="X26" s="42" t="s">
        <v>49</v>
      </c>
      <c r="Y26" s="42" t="s">
        <v>49</v>
      </c>
      <c r="Z26" s="42" t="s">
        <v>49</v>
      </c>
      <c r="AA26" s="42" t="s">
        <v>49</v>
      </c>
      <c r="AB26" s="42" t="s">
        <v>49</v>
      </c>
      <c r="AC26" s="42" t="s">
        <v>49</v>
      </c>
      <c r="AD26" s="43" t="s">
        <v>49</v>
      </c>
      <c r="AE26" s="43" t="s">
        <v>49</v>
      </c>
      <c r="AF26" s="43" t="s">
        <v>49</v>
      </c>
      <c r="AG26" s="43" t="s">
        <v>49</v>
      </c>
      <c r="AH26" s="43" t="s">
        <v>49</v>
      </c>
      <c r="AI26" s="43" t="s">
        <v>49</v>
      </c>
      <c r="AJ26" s="43" t="s">
        <v>49</v>
      </c>
      <c r="AK26" s="43" t="s">
        <v>49</v>
      </c>
      <c r="AL26" s="43" t="s">
        <v>49</v>
      </c>
      <c r="AM26" s="43" t="s">
        <v>49</v>
      </c>
      <c r="AN26" s="43" t="s">
        <v>49</v>
      </c>
      <c r="AO26" s="43" t="s">
        <v>49</v>
      </c>
      <c r="AP26" s="43" t="s">
        <v>49</v>
      </c>
      <c r="AQ26" s="43" t="s">
        <v>49</v>
      </c>
      <c r="AR26" s="43" t="s">
        <v>49</v>
      </c>
      <c r="AS26" s="43" t="s">
        <v>49</v>
      </c>
      <c r="AT26" s="43" t="s">
        <v>49</v>
      </c>
      <c r="AU26" s="43" t="s">
        <v>49</v>
      </c>
      <c r="AV26" s="43" t="s">
        <v>49</v>
      </c>
      <c r="AW26" s="43" t="s">
        <v>49</v>
      </c>
      <c r="AX26" s="43" t="s">
        <v>49</v>
      </c>
      <c r="AY26" s="43" t="s">
        <v>49</v>
      </c>
      <c r="AZ26" s="9">
        <f>index!B26</f>
        <v>0</v>
      </c>
      <c r="BA26" s="9">
        <f>index!C26</f>
        <v>0</v>
      </c>
      <c r="BB26" s="9">
        <f>index!D26</f>
        <v>0</v>
      </c>
      <c r="BC26" s="9">
        <f>index!E26</f>
        <v>0</v>
      </c>
      <c r="BD26" s="9">
        <f>index!F26</f>
        <v>0</v>
      </c>
      <c r="BE26" s="9">
        <f>index!G26</f>
        <v>0</v>
      </c>
      <c r="BF26" s="9">
        <f>index!H26</f>
        <v>0</v>
      </c>
      <c r="BG26" s="9">
        <f>index!I26</f>
        <v>0</v>
      </c>
      <c r="BH26" s="9">
        <f>index!J26</f>
        <v>0</v>
      </c>
      <c r="BI26" s="9">
        <f>index!K26</f>
        <v>0</v>
      </c>
      <c r="BJ26" s="9">
        <f>index!L26</f>
        <v>0</v>
      </c>
      <c r="BK26" s="9">
        <f>index!M26</f>
        <v>0</v>
      </c>
      <c r="BL26" s="9">
        <f>index!N26</f>
        <v>0</v>
      </c>
      <c r="BM26" s="9">
        <f>index!O26</f>
        <v>0</v>
      </c>
      <c r="BN26" s="9">
        <f>index!P26</f>
        <v>0</v>
      </c>
      <c r="BO26" s="9">
        <f>index!Q26</f>
        <v>0</v>
      </c>
      <c r="BP26" s="9">
        <f>index!R26</f>
        <v>0</v>
      </c>
      <c r="BQ26" s="9">
        <f>index!S26</f>
        <v>0</v>
      </c>
      <c r="BR26" s="9">
        <f>index!T26</f>
        <v>0</v>
      </c>
      <c r="BS26" s="9">
        <f>index!U26</f>
        <v>0</v>
      </c>
      <c r="BT26" s="9">
        <f>index!V26</f>
        <v>0</v>
      </c>
      <c r="BU26" s="9">
        <f>index!W26</f>
        <v>0</v>
      </c>
      <c r="BV26" s="9">
        <f>index!X26</f>
        <v>0</v>
      </c>
      <c r="BW26" s="9">
        <f>index!Y26</f>
        <v>0</v>
      </c>
      <c r="BX26" s="9">
        <f>index!Z26</f>
        <v>0</v>
      </c>
      <c r="BY26">
        <v>0</v>
      </c>
    </row>
    <row r="27" spans="1:77" x14ac:dyDescent="0.2">
      <c r="A27" s="9" t="s">
        <v>138</v>
      </c>
      <c r="B27" s="9" t="s">
        <v>138</v>
      </c>
      <c r="C27" s="9" t="s">
        <v>138</v>
      </c>
      <c r="D27" s="9" t="s">
        <v>1222</v>
      </c>
      <c r="E27" s="9" t="s">
        <v>1222</v>
      </c>
      <c r="F27" s="9" t="s">
        <v>139</v>
      </c>
      <c r="G27" s="9" t="s">
        <v>140</v>
      </c>
      <c r="H27" s="9">
        <v>64</v>
      </c>
      <c r="I27" s="9" t="s">
        <v>46</v>
      </c>
      <c r="J27" s="9" t="s">
        <v>49</v>
      </c>
      <c r="K27" s="9" t="s">
        <v>49</v>
      </c>
      <c r="L27" s="9" t="s">
        <v>1223</v>
      </c>
      <c r="M27" s="9"/>
      <c r="N27" s="9"/>
      <c r="O27" s="9"/>
      <c r="P27" s="42" t="s">
        <v>49</v>
      </c>
      <c r="Q27" s="42" t="s">
        <v>49</v>
      </c>
      <c r="R27" s="42" t="s">
        <v>49</v>
      </c>
      <c r="S27" s="42" t="s">
        <v>49</v>
      </c>
      <c r="T27" s="42" t="s">
        <v>49</v>
      </c>
      <c r="U27" s="42" t="s">
        <v>49</v>
      </c>
      <c r="V27" s="42" t="s">
        <v>49</v>
      </c>
      <c r="W27" s="42" t="s">
        <v>49</v>
      </c>
      <c r="X27" s="42" t="s">
        <v>49</v>
      </c>
      <c r="Y27" s="42" t="s">
        <v>49</v>
      </c>
      <c r="Z27" s="42" t="s">
        <v>49</v>
      </c>
      <c r="AA27" s="42" t="s">
        <v>49</v>
      </c>
      <c r="AB27" s="42" t="s">
        <v>49</v>
      </c>
      <c r="AC27" s="42" t="s">
        <v>49</v>
      </c>
      <c r="AD27" s="43" t="s">
        <v>49</v>
      </c>
      <c r="AE27" s="43" t="s">
        <v>49</v>
      </c>
      <c r="AF27" s="43" t="s">
        <v>49</v>
      </c>
      <c r="AG27" s="43" t="s">
        <v>49</v>
      </c>
      <c r="AH27" s="43" t="s">
        <v>49</v>
      </c>
      <c r="AI27" s="43" t="s">
        <v>49</v>
      </c>
      <c r="AJ27" s="43" t="s">
        <v>49</v>
      </c>
      <c r="AK27" s="43" t="s">
        <v>49</v>
      </c>
      <c r="AL27" s="43" t="s">
        <v>49</v>
      </c>
      <c r="AM27" s="43" t="s">
        <v>49</v>
      </c>
      <c r="AN27" s="43" t="s">
        <v>49</v>
      </c>
      <c r="AO27" s="43" t="s">
        <v>49</v>
      </c>
      <c r="AP27" s="43" t="s">
        <v>49</v>
      </c>
      <c r="AQ27" s="43" t="s">
        <v>49</v>
      </c>
      <c r="AR27" s="43" t="s">
        <v>49</v>
      </c>
      <c r="AS27" s="43" t="s">
        <v>49</v>
      </c>
      <c r="AT27" s="43" t="s">
        <v>49</v>
      </c>
      <c r="AU27" s="43" t="s">
        <v>49</v>
      </c>
      <c r="AV27" s="43" t="s">
        <v>49</v>
      </c>
      <c r="AW27" s="43" t="s">
        <v>49</v>
      </c>
      <c r="AX27" s="43" t="s">
        <v>49</v>
      </c>
      <c r="AY27" s="43" t="s">
        <v>49</v>
      </c>
      <c r="AZ27" s="9">
        <f>index!B27</f>
        <v>0</v>
      </c>
      <c r="BA27" s="9">
        <f>index!C27</f>
        <v>0</v>
      </c>
      <c r="BB27" s="9">
        <f>index!D27</f>
        <v>0</v>
      </c>
      <c r="BC27" s="9">
        <f>index!E27</f>
        <v>0</v>
      </c>
      <c r="BD27" s="9">
        <f>index!F27</f>
        <v>0</v>
      </c>
      <c r="BE27" s="9">
        <f>index!G27</f>
        <v>0</v>
      </c>
      <c r="BF27" s="9">
        <f>index!H27</f>
        <v>0</v>
      </c>
      <c r="BG27" s="9">
        <f>index!I27</f>
        <v>0</v>
      </c>
      <c r="BH27" s="9">
        <f>index!J27</f>
        <v>0</v>
      </c>
      <c r="BI27" s="9">
        <f>index!K27</f>
        <v>0</v>
      </c>
      <c r="BJ27" s="9">
        <f>index!L27</f>
        <v>0</v>
      </c>
      <c r="BK27" s="9">
        <f>index!M27</f>
        <v>0</v>
      </c>
      <c r="BL27" s="9">
        <f>index!N27</f>
        <v>0</v>
      </c>
      <c r="BM27" s="9">
        <f>index!O27</f>
        <v>0</v>
      </c>
      <c r="BN27" s="9">
        <f>index!P27</f>
        <v>0</v>
      </c>
      <c r="BO27" s="9">
        <f>index!Q27</f>
        <v>0</v>
      </c>
      <c r="BP27" s="9">
        <f>index!R27</f>
        <v>0</v>
      </c>
      <c r="BQ27" s="9">
        <f>index!S27</f>
        <v>0</v>
      </c>
      <c r="BR27" s="9">
        <f>index!T27</f>
        <v>0</v>
      </c>
      <c r="BS27" s="9">
        <f>index!U27</f>
        <v>0</v>
      </c>
      <c r="BT27" s="9">
        <f>index!V27</f>
        <v>0</v>
      </c>
      <c r="BU27" s="9">
        <f>index!W27</f>
        <v>0</v>
      </c>
      <c r="BV27" s="9">
        <f>index!X27</f>
        <v>0</v>
      </c>
      <c r="BW27" s="9">
        <f>index!Y27</f>
        <v>0</v>
      </c>
      <c r="BX27" s="9">
        <f>index!Z27</f>
        <v>0</v>
      </c>
      <c r="BY27">
        <v>0</v>
      </c>
    </row>
    <row r="28" spans="1:77" x14ac:dyDescent="0.2">
      <c r="A28" s="9" t="s">
        <v>141</v>
      </c>
      <c r="B28" s="9" t="s">
        <v>141</v>
      </c>
      <c r="C28" s="9" t="s">
        <v>141</v>
      </c>
      <c r="D28" s="9" t="s">
        <v>141</v>
      </c>
      <c r="E28" s="9" t="s">
        <v>141</v>
      </c>
      <c r="F28" s="9" t="s">
        <v>142</v>
      </c>
      <c r="G28" s="9" t="s">
        <v>143</v>
      </c>
      <c r="H28" s="9">
        <v>68</v>
      </c>
      <c r="I28" s="9" t="s">
        <v>84</v>
      </c>
      <c r="J28" s="9" t="s">
        <v>49</v>
      </c>
      <c r="K28" s="9" t="s">
        <v>49</v>
      </c>
      <c r="L28" s="9" t="s">
        <v>49</v>
      </c>
      <c r="M28" s="9"/>
      <c r="N28" s="9"/>
      <c r="O28" s="9"/>
      <c r="P28" s="42" t="s">
        <v>49</v>
      </c>
      <c r="Q28" s="42" t="s">
        <v>49</v>
      </c>
      <c r="R28" s="42" t="s">
        <v>49</v>
      </c>
      <c r="S28" s="42" t="s">
        <v>49</v>
      </c>
      <c r="T28" s="42" t="s">
        <v>49</v>
      </c>
      <c r="U28" s="42" t="s">
        <v>49</v>
      </c>
      <c r="V28" s="42" t="s">
        <v>49</v>
      </c>
      <c r="W28" s="42" t="s">
        <v>49</v>
      </c>
      <c r="X28" s="42" t="s">
        <v>49</v>
      </c>
      <c r="Y28" s="42" t="s">
        <v>49</v>
      </c>
      <c r="Z28" s="42" t="s">
        <v>49</v>
      </c>
      <c r="AA28" s="42" t="s">
        <v>49</v>
      </c>
      <c r="AB28" s="42" t="s">
        <v>49</v>
      </c>
      <c r="AC28" s="42" t="s">
        <v>49</v>
      </c>
      <c r="AD28" s="43" t="s">
        <v>49</v>
      </c>
      <c r="AE28" s="43" t="s">
        <v>49</v>
      </c>
      <c r="AF28" s="43" t="s">
        <v>49</v>
      </c>
      <c r="AG28" s="43" t="s">
        <v>49</v>
      </c>
      <c r="AH28" s="43" t="s">
        <v>49</v>
      </c>
      <c r="AI28" s="43" t="s">
        <v>49</v>
      </c>
      <c r="AJ28" s="43" t="s">
        <v>49</v>
      </c>
      <c r="AK28" s="43" t="s">
        <v>49</v>
      </c>
      <c r="AL28" s="43" t="s">
        <v>49</v>
      </c>
      <c r="AM28" s="43" t="s">
        <v>49</v>
      </c>
      <c r="AN28" s="43" t="s">
        <v>49</v>
      </c>
      <c r="AO28" s="43" t="s">
        <v>49</v>
      </c>
      <c r="AP28" s="43" t="s">
        <v>49</v>
      </c>
      <c r="AQ28" s="43" t="s">
        <v>49</v>
      </c>
      <c r="AR28" s="43" t="s">
        <v>49</v>
      </c>
      <c r="AS28" s="43" t="s">
        <v>49</v>
      </c>
      <c r="AT28" s="43" t="s">
        <v>49</v>
      </c>
      <c r="AU28" s="43" t="s">
        <v>49</v>
      </c>
      <c r="AV28" s="43" t="s">
        <v>49</v>
      </c>
      <c r="AW28" s="43" t="s">
        <v>49</v>
      </c>
      <c r="AX28" s="43" t="s">
        <v>49</v>
      </c>
      <c r="AY28" s="43" t="s">
        <v>49</v>
      </c>
      <c r="AZ28" s="9">
        <f>index!B28</f>
        <v>0</v>
      </c>
      <c r="BA28" s="9">
        <f>index!C28</f>
        <v>0</v>
      </c>
      <c r="BB28" s="9">
        <f>index!D28</f>
        <v>0</v>
      </c>
      <c r="BC28" s="9">
        <f>index!E28</f>
        <v>0</v>
      </c>
      <c r="BD28" s="9">
        <f>index!F28</f>
        <v>0</v>
      </c>
      <c r="BE28" s="9">
        <f>index!G28</f>
        <v>0</v>
      </c>
      <c r="BF28" s="9">
        <f>index!H28</f>
        <v>0</v>
      </c>
      <c r="BG28" s="9">
        <f>index!I28</f>
        <v>0</v>
      </c>
      <c r="BH28" s="9">
        <f>index!J28</f>
        <v>0</v>
      </c>
      <c r="BI28" s="9">
        <f>index!K28</f>
        <v>0</v>
      </c>
      <c r="BJ28" s="9">
        <f>index!L28</f>
        <v>0</v>
      </c>
      <c r="BK28" s="9">
        <f>index!M28</f>
        <v>0</v>
      </c>
      <c r="BL28" s="9">
        <f>index!N28</f>
        <v>0</v>
      </c>
      <c r="BM28" s="9">
        <f>index!O28</f>
        <v>0</v>
      </c>
      <c r="BN28" s="9">
        <f>index!P28</f>
        <v>0</v>
      </c>
      <c r="BO28" s="9">
        <f>index!Q28</f>
        <v>0</v>
      </c>
      <c r="BP28" s="9">
        <f>index!R28</f>
        <v>0</v>
      </c>
      <c r="BQ28" s="9">
        <f>index!S28</f>
        <v>0</v>
      </c>
      <c r="BR28" s="9">
        <f>index!T28</f>
        <v>0</v>
      </c>
      <c r="BS28" s="9">
        <f>index!U28</f>
        <v>0</v>
      </c>
      <c r="BT28" s="9">
        <f>index!V28</f>
        <v>0</v>
      </c>
      <c r="BU28" s="9">
        <f>index!W28</f>
        <v>0</v>
      </c>
      <c r="BV28" s="9">
        <f>index!X28</f>
        <v>0</v>
      </c>
      <c r="BW28" s="9">
        <f>index!Y28</f>
        <v>0</v>
      </c>
      <c r="BX28" s="9">
        <f>index!Z28</f>
        <v>0</v>
      </c>
      <c r="BY28">
        <v>0</v>
      </c>
    </row>
    <row r="29" spans="1:77" x14ac:dyDescent="0.2">
      <c r="A29" s="9" t="s">
        <v>144</v>
      </c>
      <c r="B29" s="9" t="s">
        <v>144</v>
      </c>
      <c r="C29" s="9" t="s">
        <v>144</v>
      </c>
      <c r="D29" s="9" t="s">
        <v>144</v>
      </c>
      <c r="E29" s="9" t="s">
        <v>144</v>
      </c>
      <c r="F29" s="9" t="s">
        <v>145</v>
      </c>
      <c r="G29" s="9" t="s">
        <v>146</v>
      </c>
      <c r="H29" s="9">
        <v>70</v>
      </c>
      <c r="I29" s="9" t="s">
        <v>56</v>
      </c>
      <c r="J29" s="9" t="s">
        <v>49</v>
      </c>
      <c r="K29" s="9" t="s">
        <v>49</v>
      </c>
      <c r="L29" s="9" t="s">
        <v>1223</v>
      </c>
      <c r="M29" s="9"/>
      <c r="N29" s="9"/>
      <c r="O29" s="9"/>
      <c r="P29" s="42" t="s">
        <v>49</v>
      </c>
      <c r="Q29" s="42" t="s">
        <v>49</v>
      </c>
      <c r="R29" s="42" t="s">
        <v>49</v>
      </c>
      <c r="S29" s="42" t="s">
        <v>49</v>
      </c>
      <c r="T29" s="42" t="s">
        <v>49</v>
      </c>
      <c r="U29" s="42" t="s">
        <v>49</v>
      </c>
      <c r="V29" s="42" t="s">
        <v>49</v>
      </c>
      <c r="W29" s="42" t="s">
        <v>49</v>
      </c>
      <c r="X29" s="42" t="s">
        <v>49</v>
      </c>
      <c r="Y29" s="42" t="s">
        <v>49</v>
      </c>
      <c r="Z29" s="42" t="s">
        <v>49</v>
      </c>
      <c r="AA29" s="42" t="s">
        <v>49</v>
      </c>
      <c r="AB29" s="42" t="s">
        <v>49</v>
      </c>
      <c r="AC29" s="42" t="s">
        <v>49</v>
      </c>
      <c r="AD29" s="43" t="s">
        <v>49</v>
      </c>
      <c r="AE29" s="43" t="s">
        <v>49</v>
      </c>
      <c r="AF29" s="43" t="s">
        <v>49</v>
      </c>
      <c r="AG29" s="43" t="s">
        <v>49</v>
      </c>
      <c r="AH29" s="43" t="s">
        <v>49</v>
      </c>
      <c r="AI29" s="43" t="s">
        <v>49</v>
      </c>
      <c r="AJ29" s="43" t="s">
        <v>49</v>
      </c>
      <c r="AK29" s="43" t="s">
        <v>49</v>
      </c>
      <c r="AL29" s="43" t="s">
        <v>49</v>
      </c>
      <c r="AM29" s="43" t="s">
        <v>49</v>
      </c>
      <c r="AN29" s="43" t="s">
        <v>49</v>
      </c>
      <c r="AO29" s="43" t="s">
        <v>49</v>
      </c>
      <c r="AP29" s="43" t="s">
        <v>49</v>
      </c>
      <c r="AQ29" s="43" t="s">
        <v>49</v>
      </c>
      <c r="AR29" s="43" t="s">
        <v>49</v>
      </c>
      <c r="AS29" s="43" t="s">
        <v>49</v>
      </c>
      <c r="AT29" s="43" t="s">
        <v>49</v>
      </c>
      <c r="AU29" s="43" t="s">
        <v>49</v>
      </c>
      <c r="AV29" s="43" t="s">
        <v>49</v>
      </c>
      <c r="AW29" s="43" t="s">
        <v>49</v>
      </c>
      <c r="AX29" s="43" t="s">
        <v>49</v>
      </c>
      <c r="AY29" s="43" t="s">
        <v>49</v>
      </c>
      <c r="AZ29" s="9">
        <f>index!B29</f>
        <v>0</v>
      </c>
      <c r="BA29" s="9">
        <f>index!C29</f>
        <v>0</v>
      </c>
      <c r="BB29" s="9">
        <f>index!D29</f>
        <v>0</v>
      </c>
      <c r="BC29" s="9">
        <f>index!E29</f>
        <v>0</v>
      </c>
      <c r="BD29" s="9">
        <f>index!F29</f>
        <v>0</v>
      </c>
      <c r="BE29" s="9">
        <f>index!G29</f>
        <v>0</v>
      </c>
      <c r="BF29" s="9">
        <f>index!H29</f>
        <v>0</v>
      </c>
      <c r="BG29" s="9">
        <f>index!I29</f>
        <v>0</v>
      </c>
      <c r="BH29" s="9">
        <f>index!J29</f>
        <v>0</v>
      </c>
      <c r="BI29" s="9">
        <f>index!K29</f>
        <v>0</v>
      </c>
      <c r="BJ29" s="9">
        <f>index!L29</f>
        <v>0</v>
      </c>
      <c r="BK29" s="9">
        <f>index!M29</f>
        <v>0</v>
      </c>
      <c r="BL29" s="9">
        <f>index!N29</f>
        <v>0</v>
      </c>
      <c r="BM29" s="9">
        <f>index!O29</f>
        <v>0</v>
      </c>
      <c r="BN29" s="9">
        <f>index!P29</f>
        <v>0</v>
      </c>
      <c r="BO29" s="9">
        <f>index!Q29</f>
        <v>0</v>
      </c>
      <c r="BP29" s="9">
        <f>index!R29</f>
        <v>0</v>
      </c>
      <c r="BQ29" s="9">
        <f>index!S29</f>
        <v>0</v>
      </c>
      <c r="BR29" s="9">
        <f>index!T29</f>
        <v>0</v>
      </c>
      <c r="BS29" s="9">
        <f>index!U29</f>
        <v>0</v>
      </c>
      <c r="BT29" s="9">
        <f>index!V29</f>
        <v>0</v>
      </c>
      <c r="BU29" s="9">
        <f>index!W29</f>
        <v>0</v>
      </c>
      <c r="BV29" s="9">
        <f>index!X29</f>
        <v>0</v>
      </c>
      <c r="BW29" s="9">
        <f>index!Y29</f>
        <v>0</v>
      </c>
      <c r="BX29" s="9">
        <f>index!Z29</f>
        <v>0</v>
      </c>
      <c r="BY29">
        <v>0</v>
      </c>
    </row>
    <row r="30" spans="1:77" x14ac:dyDescent="0.2">
      <c r="A30" s="9" t="s">
        <v>147</v>
      </c>
      <c r="B30" s="9" t="s">
        <v>147</v>
      </c>
      <c r="C30" s="9" t="s">
        <v>147</v>
      </c>
      <c r="D30" s="9" t="s">
        <v>147</v>
      </c>
      <c r="E30" s="9" t="s">
        <v>147</v>
      </c>
      <c r="F30" s="9" t="s">
        <v>148</v>
      </c>
      <c r="G30" s="9" t="s">
        <v>149</v>
      </c>
      <c r="H30" s="9">
        <v>72</v>
      </c>
      <c r="I30" s="9" t="s">
        <v>74</v>
      </c>
      <c r="J30" s="9" t="s">
        <v>49</v>
      </c>
      <c r="K30" s="9" t="s">
        <v>49</v>
      </c>
      <c r="L30" s="9" t="s">
        <v>1223</v>
      </c>
      <c r="M30" s="9"/>
      <c r="N30" s="9"/>
      <c r="O30" s="9"/>
      <c r="P30" s="42" t="s">
        <v>49</v>
      </c>
      <c r="Q30" s="42" t="s">
        <v>49</v>
      </c>
      <c r="R30" s="42" t="s">
        <v>49</v>
      </c>
      <c r="S30" s="42" t="s">
        <v>49</v>
      </c>
      <c r="T30" s="42" t="s">
        <v>49</v>
      </c>
      <c r="U30" s="42" t="s">
        <v>49</v>
      </c>
      <c r="V30" s="42" t="s">
        <v>49</v>
      </c>
      <c r="W30" s="42" t="s">
        <v>49</v>
      </c>
      <c r="X30" s="42" t="s">
        <v>49</v>
      </c>
      <c r="Y30" s="42" t="s">
        <v>49</v>
      </c>
      <c r="Z30" s="42" t="s">
        <v>49</v>
      </c>
      <c r="AA30" s="42" t="s">
        <v>49</v>
      </c>
      <c r="AB30" s="42" t="s">
        <v>49</v>
      </c>
      <c r="AC30" s="42" t="s">
        <v>49</v>
      </c>
      <c r="AD30" s="43" t="s">
        <v>49</v>
      </c>
      <c r="AE30" s="43" t="s">
        <v>49</v>
      </c>
      <c r="AF30" s="43" t="s">
        <v>49</v>
      </c>
      <c r="AG30" s="43" t="s">
        <v>49</v>
      </c>
      <c r="AH30" s="43" t="s">
        <v>49</v>
      </c>
      <c r="AI30" s="43" t="s">
        <v>49</v>
      </c>
      <c r="AJ30" s="43" t="s">
        <v>49</v>
      </c>
      <c r="AK30" s="43" t="s">
        <v>49</v>
      </c>
      <c r="AL30" s="43" t="s">
        <v>49</v>
      </c>
      <c r="AM30" s="43" t="s">
        <v>49</v>
      </c>
      <c r="AN30" s="43" t="s">
        <v>49</v>
      </c>
      <c r="AO30" s="43" t="s">
        <v>49</v>
      </c>
      <c r="AP30" s="43" t="s">
        <v>49</v>
      </c>
      <c r="AQ30" s="43" t="s">
        <v>49</v>
      </c>
      <c r="AR30" s="43" t="s">
        <v>49</v>
      </c>
      <c r="AS30" s="43" t="s">
        <v>49</v>
      </c>
      <c r="AT30" s="43" t="s">
        <v>49</v>
      </c>
      <c r="AU30" s="43" t="s">
        <v>49</v>
      </c>
      <c r="AV30" s="43" t="s">
        <v>49</v>
      </c>
      <c r="AW30" s="43" t="s">
        <v>49</v>
      </c>
      <c r="AX30" s="43" t="s">
        <v>49</v>
      </c>
      <c r="AY30" s="43" t="s">
        <v>49</v>
      </c>
      <c r="AZ30" s="9">
        <f>index!B30</f>
        <v>0</v>
      </c>
      <c r="BA30" s="9">
        <f>index!C30</f>
        <v>0</v>
      </c>
      <c r="BB30" s="9">
        <f>index!D30</f>
        <v>0</v>
      </c>
      <c r="BC30" s="9">
        <f>index!E30</f>
        <v>0</v>
      </c>
      <c r="BD30" s="9">
        <f>index!F30</f>
        <v>0</v>
      </c>
      <c r="BE30" s="9">
        <f>index!G30</f>
        <v>0</v>
      </c>
      <c r="BF30" s="9">
        <f>index!H30</f>
        <v>0</v>
      </c>
      <c r="BG30" s="9">
        <f>index!I30</f>
        <v>0</v>
      </c>
      <c r="BH30" s="9">
        <f>index!J30</f>
        <v>0</v>
      </c>
      <c r="BI30" s="9">
        <f>index!K30</f>
        <v>0</v>
      </c>
      <c r="BJ30" s="9">
        <f>index!L30</f>
        <v>0</v>
      </c>
      <c r="BK30" s="9">
        <f>index!M30</f>
        <v>0</v>
      </c>
      <c r="BL30" s="9">
        <f>index!N30</f>
        <v>0</v>
      </c>
      <c r="BM30" s="9">
        <f>index!O30</f>
        <v>0</v>
      </c>
      <c r="BN30" s="9">
        <f>index!P30</f>
        <v>0</v>
      </c>
      <c r="BO30" s="9">
        <f>index!Q30</f>
        <v>0</v>
      </c>
      <c r="BP30" s="9">
        <f>index!R30</f>
        <v>0</v>
      </c>
      <c r="BQ30" s="9">
        <f>index!S30</f>
        <v>0</v>
      </c>
      <c r="BR30" s="9">
        <f>index!T30</f>
        <v>0</v>
      </c>
      <c r="BS30" s="9">
        <f>index!U30</f>
        <v>0</v>
      </c>
      <c r="BT30" s="9">
        <f>index!V30</f>
        <v>0</v>
      </c>
      <c r="BU30" s="9">
        <f>index!W30</f>
        <v>0</v>
      </c>
      <c r="BV30" s="9">
        <f>index!X30</f>
        <v>0</v>
      </c>
      <c r="BW30" s="9">
        <f>index!Y30</f>
        <v>0</v>
      </c>
      <c r="BX30" s="9">
        <f>index!Z30</f>
        <v>0</v>
      </c>
      <c r="BY30">
        <v>0</v>
      </c>
    </row>
    <row r="31" spans="1:77" x14ac:dyDescent="0.2">
      <c r="A31" s="9" t="s">
        <v>150</v>
      </c>
      <c r="B31" s="9" t="s">
        <v>150</v>
      </c>
      <c r="C31" s="9" t="s">
        <v>150</v>
      </c>
      <c r="D31" s="9" t="s">
        <v>52</v>
      </c>
      <c r="E31" s="9" t="s">
        <v>52</v>
      </c>
      <c r="F31" s="9" t="s">
        <v>151</v>
      </c>
      <c r="G31" s="9" t="s">
        <v>152</v>
      </c>
      <c r="H31" s="9">
        <v>74</v>
      </c>
      <c r="I31" s="9" t="s">
        <v>51</v>
      </c>
      <c r="J31" s="9" t="s">
        <v>49</v>
      </c>
      <c r="K31" s="9" t="s">
        <v>49</v>
      </c>
      <c r="L31" s="9" t="s">
        <v>1223</v>
      </c>
      <c r="M31" s="9"/>
      <c r="N31" s="9"/>
      <c r="O31" s="9"/>
      <c r="P31" s="42" t="s">
        <v>49</v>
      </c>
      <c r="Q31" s="42" t="s">
        <v>49</v>
      </c>
      <c r="R31" s="42" t="s">
        <v>49</v>
      </c>
      <c r="S31" s="42" t="s">
        <v>49</v>
      </c>
      <c r="T31" s="42" t="s">
        <v>49</v>
      </c>
      <c r="U31" s="42" t="s">
        <v>49</v>
      </c>
      <c r="V31" s="42" t="s">
        <v>49</v>
      </c>
      <c r="W31" s="42" t="s">
        <v>49</v>
      </c>
      <c r="X31" s="42" t="s">
        <v>49</v>
      </c>
      <c r="Y31" s="42" t="s">
        <v>49</v>
      </c>
      <c r="Z31" s="42" t="s">
        <v>49</v>
      </c>
      <c r="AA31" s="42" t="s">
        <v>49</v>
      </c>
      <c r="AB31" s="42" t="s">
        <v>49</v>
      </c>
      <c r="AC31" s="42" t="s">
        <v>49</v>
      </c>
      <c r="AD31" s="43" t="s">
        <v>49</v>
      </c>
      <c r="AE31" s="43" t="s">
        <v>49</v>
      </c>
      <c r="AF31" s="43" t="s">
        <v>49</v>
      </c>
      <c r="AG31" s="43" t="s">
        <v>49</v>
      </c>
      <c r="AH31" s="43" t="s">
        <v>49</v>
      </c>
      <c r="AI31" s="43" t="s">
        <v>49</v>
      </c>
      <c r="AJ31" s="43" t="s">
        <v>49</v>
      </c>
      <c r="AK31" s="43" t="s">
        <v>49</v>
      </c>
      <c r="AL31" s="43" t="s">
        <v>49</v>
      </c>
      <c r="AM31" s="43" t="s">
        <v>49</v>
      </c>
      <c r="AN31" s="43" t="s">
        <v>49</v>
      </c>
      <c r="AO31" s="43" t="s">
        <v>49</v>
      </c>
      <c r="AP31" s="43" t="s">
        <v>49</v>
      </c>
      <c r="AQ31" s="43" t="s">
        <v>49</v>
      </c>
      <c r="AR31" s="43" t="s">
        <v>49</v>
      </c>
      <c r="AS31" s="43" t="s">
        <v>49</v>
      </c>
      <c r="AT31" s="43" t="s">
        <v>49</v>
      </c>
      <c r="AU31" s="43" t="s">
        <v>49</v>
      </c>
      <c r="AV31" s="43" t="s">
        <v>49</v>
      </c>
      <c r="AW31" s="43" t="s">
        <v>49</v>
      </c>
      <c r="AX31" s="43" t="s">
        <v>49</v>
      </c>
      <c r="AY31" s="43" t="s">
        <v>49</v>
      </c>
      <c r="AZ31" s="9">
        <f>index!B31</f>
        <v>0</v>
      </c>
      <c r="BA31" s="9">
        <f>index!C31</f>
        <v>0</v>
      </c>
      <c r="BB31" s="9">
        <f>index!D31</f>
        <v>0</v>
      </c>
      <c r="BC31" s="9">
        <f>index!E31</f>
        <v>0</v>
      </c>
      <c r="BD31" s="9">
        <f>index!F31</f>
        <v>0</v>
      </c>
      <c r="BE31" s="9">
        <f>index!G31</f>
        <v>0</v>
      </c>
      <c r="BF31" s="9">
        <f>index!H31</f>
        <v>0</v>
      </c>
      <c r="BG31" s="9">
        <f>index!I31</f>
        <v>0</v>
      </c>
      <c r="BH31" s="9">
        <f>index!J31</f>
        <v>0</v>
      </c>
      <c r="BI31" s="9">
        <f>index!K31</f>
        <v>0</v>
      </c>
      <c r="BJ31" s="9">
        <f>index!L31</f>
        <v>0</v>
      </c>
      <c r="BK31" s="9">
        <f>index!M31</f>
        <v>0</v>
      </c>
      <c r="BL31" s="9">
        <f>index!N31</f>
        <v>0</v>
      </c>
      <c r="BM31" s="9">
        <f>index!O31</f>
        <v>0</v>
      </c>
      <c r="BN31" s="9">
        <f>index!P31</f>
        <v>0</v>
      </c>
      <c r="BO31" s="9">
        <f>index!Q31</f>
        <v>0</v>
      </c>
      <c r="BP31" s="9">
        <f>index!R31</f>
        <v>0</v>
      </c>
      <c r="BQ31" s="9">
        <f>index!S31</f>
        <v>0</v>
      </c>
      <c r="BR31" s="9">
        <f>index!T31</f>
        <v>0</v>
      </c>
      <c r="BS31" s="9">
        <f>index!U31</f>
        <v>0</v>
      </c>
      <c r="BT31" s="9">
        <f>index!V31</f>
        <v>0</v>
      </c>
      <c r="BU31" s="9">
        <f>index!W31</f>
        <v>0</v>
      </c>
      <c r="BV31" s="9">
        <f>index!X31</f>
        <v>0</v>
      </c>
      <c r="BW31" s="9">
        <f>index!Y31</f>
        <v>0</v>
      </c>
      <c r="BX31" s="9">
        <f>index!Z31</f>
        <v>0</v>
      </c>
      <c r="BY31">
        <v>0</v>
      </c>
    </row>
    <row r="32" spans="1:77" x14ac:dyDescent="0.2">
      <c r="A32" s="9" t="s">
        <v>153</v>
      </c>
      <c r="B32" s="9" t="s">
        <v>153</v>
      </c>
      <c r="C32" s="9" t="s">
        <v>153</v>
      </c>
      <c r="D32" s="9" t="s">
        <v>153</v>
      </c>
      <c r="E32" s="9" t="s">
        <v>153</v>
      </c>
      <c r="F32" s="9" t="s">
        <v>154</v>
      </c>
      <c r="G32" s="9" t="s">
        <v>155</v>
      </c>
      <c r="H32" s="9">
        <v>76</v>
      </c>
      <c r="I32" s="9" t="s">
        <v>84</v>
      </c>
      <c r="J32" s="9" t="s">
        <v>49</v>
      </c>
      <c r="K32" s="9" t="s">
        <v>49</v>
      </c>
      <c r="L32" s="9" t="s">
        <v>156</v>
      </c>
      <c r="M32" s="9" t="s">
        <v>157</v>
      </c>
      <c r="N32" s="9" t="s">
        <v>60</v>
      </c>
      <c r="O32" s="9"/>
      <c r="P32" s="42" t="s">
        <v>49</v>
      </c>
      <c r="Q32" s="42" t="s">
        <v>49</v>
      </c>
      <c r="R32" s="42" t="s">
        <v>49</v>
      </c>
      <c r="S32" s="42" t="s">
        <v>49</v>
      </c>
      <c r="T32" s="42" t="s">
        <v>49</v>
      </c>
      <c r="U32" s="42" t="s">
        <v>49</v>
      </c>
      <c r="V32" s="42" t="s">
        <v>49</v>
      </c>
      <c r="W32" s="42" t="s">
        <v>49</v>
      </c>
      <c r="X32" s="42" t="s">
        <v>49</v>
      </c>
      <c r="Y32" s="42" t="s">
        <v>49</v>
      </c>
      <c r="Z32" s="42" t="s">
        <v>49</v>
      </c>
      <c r="AA32" s="42" t="s">
        <v>49</v>
      </c>
      <c r="AB32" s="42" t="s">
        <v>49</v>
      </c>
      <c r="AC32" s="42" t="s">
        <v>49</v>
      </c>
      <c r="AD32" s="43" t="s">
        <v>49</v>
      </c>
      <c r="AE32" s="43" t="s">
        <v>49</v>
      </c>
      <c r="AF32" s="43" t="s">
        <v>49</v>
      </c>
      <c r="AG32" s="43" t="s">
        <v>49</v>
      </c>
      <c r="AH32" s="43" t="s">
        <v>49</v>
      </c>
      <c r="AI32" s="43" t="s">
        <v>49</v>
      </c>
      <c r="AJ32" s="43" t="s">
        <v>49</v>
      </c>
      <c r="AK32" s="43" t="s">
        <v>49</v>
      </c>
      <c r="AL32" s="43" t="s">
        <v>49</v>
      </c>
      <c r="AM32" s="43" t="s">
        <v>49</v>
      </c>
      <c r="AN32" s="43" t="s">
        <v>49</v>
      </c>
      <c r="AO32" s="43" t="s">
        <v>49</v>
      </c>
      <c r="AP32" s="43" t="s">
        <v>49</v>
      </c>
      <c r="AQ32" s="43" t="s">
        <v>49</v>
      </c>
      <c r="AR32" s="43" t="s">
        <v>49</v>
      </c>
      <c r="AS32" s="43" t="s">
        <v>49</v>
      </c>
      <c r="AT32" s="43" t="s">
        <v>49</v>
      </c>
      <c r="AU32" s="43" t="s">
        <v>49</v>
      </c>
      <c r="AV32" s="43" t="s">
        <v>49</v>
      </c>
      <c r="AW32" s="43" t="s">
        <v>49</v>
      </c>
      <c r="AX32" s="43" t="s">
        <v>49</v>
      </c>
      <c r="AY32" s="43" t="s">
        <v>49</v>
      </c>
      <c r="AZ32" s="9">
        <f>index!B32</f>
        <v>0</v>
      </c>
      <c r="BA32" s="9">
        <f>index!C32</f>
        <v>0</v>
      </c>
      <c r="BB32" s="9">
        <f>index!D32</f>
        <v>0</v>
      </c>
      <c r="BC32" s="9">
        <f>index!E32</f>
        <v>0</v>
      </c>
      <c r="BD32" s="9">
        <f>index!F32</f>
        <v>0</v>
      </c>
      <c r="BE32" s="9">
        <f>index!G32</f>
        <v>0</v>
      </c>
      <c r="BF32" s="9">
        <f>index!H32</f>
        <v>0</v>
      </c>
      <c r="BG32" s="9">
        <f>index!I32</f>
        <v>0</v>
      </c>
      <c r="BH32" s="9">
        <f>index!J32</f>
        <v>0</v>
      </c>
      <c r="BI32" s="9">
        <f>index!K32</f>
        <v>0</v>
      </c>
      <c r="BJ32" s="9">
        <f>index!L32</f>
        <v>0</v>
      </c>
      <c r="BK32" s="9">
        <f>index!M32</f>
        <v>0</v>
      </c>
      <c r="BL32" s="9">
        <f>index!N32</f>
        <v>0</v>
      </c>
      <c r="BM32" s="9">
        <f>index!O32</f>
        <v>0</v>
      </c>
      <c r="BN32" s="9">
        <f>index!P32</f>
        <v>0</v>
      </c>
      <c r="BO32" s="9">
        <f>index!Q32</f>
        <v>0</v>
      </c>
      <c r="BP32" s="9">
        <f>index!R32</f>
        <v>0</v>
      </c>
      <c r="BQ32" s="9">
        <f>index!S32</f>
        <v>0</v>
      </c>
      <c r="BR32" s="9">
        <f>index!T32</f>
        <v>0</v>
      </c>
      <c r="BS32" s="9">
        <f>index!U32</f>
        <v>0</v>
      </c>
      <c r="BT32" s="9">
        <f>index!V32</f>
        <v>0</v>
      </c>
      <c r="BU32" s="9">
        <f>index!W32</f>
        <v>0</v>
      </c>
      <c r="BV32" s="9">
        <f>index!X32</f>
        <v>0</v>
      </c>
      <c r="BW32" s="9">
        <f>index!Y32</f>
        <v>0</v>
      </c>
      <c r="BX32" s="9">
        <f>index!Z32</f>
        <v>0</v>
      </c>
      <c r="BY32">
        <v>0</v>
      </c>
    </row>
    <row r="33" spans="1:77" x14ac:dyDescent="0.2">
      <c r="A33" s="9" t="s">
        <v>158</v>
      </c>
      <c r="B33" s="9" t="s">
        <v>158</v>
      </c>
      <c r="C33" s="9" t="s">
        <v>158</v>
      </c>
      <c r="D33" s="9" t="s">
        <v>52</v>
      </c>
      <c r="E33" s="9" t="s">
        <v>52</v>
      </c>
      <c r="F33" s="9" t="s">
        <v>159</v>
      </c>
      <c r="G33" s="9" t="s">
        <v>160</v>
      </c>
      <c r="H33" s="9">
        <v>86</v>
      </c>
      <c r="I33" s="9" t="s">
        <v>51</v>
      </c>
      <c r="J33" s="9" t="s">
        <v>49</v>
      </c>
      <c r="K33" s="9" t="s">
        <v>49</v>
      </c>
      <c r="L33" s="9" t="s">
        <v>1223</v>
      </c>
      <c r="M33" s="9"/>
      <c r="N33" s="9"/>
      <c r="O33" s="9"/>
      <c r="P33" s="42" t="s">
        <v>49</v>
      </c>
      <c r="Q33" s="42" t="s">
        <v>49</v>
      </c>
      <c r="R33" s="42" t="s">
        <v>49</v>
      </c>
      <c r="S33" s="42" t="s">
        <v>49</v>
      </c>
      <c r="T33" s="42" t="s">
        <v>49</v>
      </c>
      <c r="U33" s="42" t="s">
        <v>49</v>
      </c>
      <c r="V33" s="42" t="s">
        <v>49</v>
      </c>
      <c r="W33" s="42" t="s">
        <v>49</v>
      </c>
      <c r="X33" s="42" t="s">
        <v>49</v>
      </c>
      <c r="Y33" s="42" t="s">
        <v>49</v>
      </c>
      <c r="Z33" s="42" t="s">
        <v>49</v>
      </c>
      <c r="AA33" s="42" t="s">
        <v>49</v>
      </c>
      <c r="AB33" s="42" t="s">
        <v>49</v>
      </c>
      <c r="AC33" s="42" t="s">
        <v>49</v>
      </c>
      <c r="AD33" s="43" t="s">
        <v>49</v>
      </c>
      <c r="AE33" s="43" t="s">
        <v>49</v>
      </c>
      <c r="AF33" s="43" t="s">
        <v>49</v>
      </c>
      <c r="AG33" s="43" t="s">
        <v>49</v>
      </c>
      <c r="AH33" s="43" t="s">
        <v>49</v>
      </c>
      <c r="AI33" s="43" t="s">
        <v>49</v>
      </c>
      <c r="AJ33" s="43" t="s">
        <v>49</v>
      </c>
      <c r="AK33" s="43" t="s">
        <v>49</v>
      </c>
      <c r="AL33" s="43" t="s">
        <v>49</v>
      </c>
      <c r="AM33" s="43" t="s">
        <v>49</v>
      </c>
      <c r="AN33" s="43" t="s">
        <v>49</v>
      </c>
      <c r="AO33" s="43" t="s">
        <v>49</v>
      </c>
      <c r="AP33" s="43" t="s">
        <v>49</v>
      </c>
      <c r="AQ33" s="43" t="s">
        <v>49</v>
      </c>
      <c r="AR33" s="43" t="s">
        <v>49</v>
      </c>
      <c r="AS33" s="43" t="s">
        <v>49</v>
      </c>
      <c r="AT33" s="43" t="s">
        <v>49</v>
      </c>
      <c r="AU33" s="43" t="s">
        <v>49</v>
      </c>
      <c r="AV33" s="43" t="s">
        <v>49</v>
      </c>
      <c r="AW33" s="43" t="s">
        <v>49</v>
      </c>
      <c r="AX33" s="43" t="s">
        <v>49</v>
      </c>
      <c r="AY33" s="43" t="s">
        <v>49</v>
      </c>
      <c r="AZ33" s="9">
        <f>index!B33</f>
        <v>0</v>
      </c>
      <c r="BA33" s="9">
        <f>index!C33</f>
        <v>0</v>
      </c>
      <c r="BB33" s="9">
        <f>index!D33</f>
        <v>0</v>
      </c>
      <c r="BC33" s="9">
        <f>index!E33</f>
        <v>0</v>
      </c>
      <c r="BD33" s="9">
        <f>index!F33</f>
        <v>0</v>
      </c>
      <c r="BE33" s="9">
        <f>index!G33</f>
        <v>0</v>
      </c>
      <c r="BF33" s="9">
        <f>index!H33</f>
        <v>0</v>
      </c>
      <c r="BG33" s="9">
        <f>index!I33</f>
        <v>0</v>
      </c>
      <c r="BH33" s="9">
        <f>index!J33</f>
        <v>0</v>
      </c>
      <c r="BI33" s="9">
        <f>index!K33</f>
        <v>0</v>
      </c>
      <c r="BJ33" s="9">
        <f>index!L33</f>
        <v>0</v>
      </c>
      <c r="BK33" s="9">
        <f>index!M33</f>
        <v>0</v>
      </c>
      <c r="BL33" s="9">
        <f>index!N33</f>
        <v>0</v>
      </c>
      <c r="BM33" s="9">
        <f>index!O33</f>
        <v>0</v>
      </c>
      <c r="BN33" s="9">
        <f>index!P33</f>
        <v>0</v>
      </c>
      <c r="BO33" s="9">
        <f>index!Q33</f>
        <v>0</v>
      </c>
      <c r="BP33" s="9">
        <f>index!R33</f>
        <v>0</v>
      </c>
      <c r="BQ33" s="9">
        <f>index!S33</f>
        <v>0</v>
      </c>
      <c r="BR33" s="9">
        <f>index!T33</f>
        <v>0</v>
      </c>
      <c r="BS33" s="9">
        <f>index!U33</f>
        <v>0</v>
      </c>
      <c r="BT33" s="9">
        <f>index!V33</f>
        <v>0</v>
      </c>
      <c r="BU33" s="9">
        <f>index!W33</f>
        <v>0</v>
      </c>
      <c r="BV33" s="9">
        <f>index!X33</f>
        <v>0</v>
      </c>
      <c r="BW33" s="9">
        <f>index!Y33</f>
        <v>0</v>
      </c>
      <c r="BX33" s="9">
        <f>index!Z33</f>
        <v>0</v>
      </c>
      <c r="BY33">
        <v>0</v>
      </c>
    </row>
    <row r="34" spans="1:77" x14ac:dyDescent="0.2">
      <c r="A34" s="9" t="s">
        <v>161</v>
      </c>
      <c r="B34" s="9" t="s">
        <v>161</v>
      </c>
      <c r="C34" s="9" t="s">
        <v>161</v>
      </c>
      <c r="D34" s="9" t="s">
        <v>52</v>
      </c>
      <c r="E34" s="9" t="s">
        <v>52</v>
      </c>
      <c r="F34" s="9" t="s">
        <v>162</v>
      </c>
      <c r="G34" s="9" t="s">
        <v>163</v>
      </c>
      <c r="H34" s="9">
        <v>92</v>
      </c>
      <c r="I34" s="9" t="s">
        <v>84</v>
      </c>
      <c r="J34" s="9" t="s">
        <v>49</v>
      </c>
      <c r="K34" s="9" t="s">
        <v>49</v>
      </c>
      <c r="L34" s="9" t="s">
        <v>49</v>
      </c>
      <c r="M34" s="9"/>
      <c r="N34" s="9"/>
      <c r="O34" s="9"/>
      <c r="P34" s="42" t="s">
        <v>49</v>
      </c>
      <c r="Q34" s="42" t="s">
        <v>49</v>
      </c>
      <c r="R34" s="42" t="s">
        <v>49</v>
      </c>
      <c r="S34" s="42" t="s">
        <v>49</v>
      </c>
      <c r="T34" s="42" t="s">
        <v>49</v>
      </c>
      <c r="U34" s="42" t="s">
        <v>49</v>
      </c>
      <c r="V34" s="42" t="s">
        <v>49</v>
      </c>
      <c r="W34" s="42" t="s">
        <v>49</v>
      </c>
      <c r="X34" s="42" t="s">
        <v>49</v>
      </c>
      <c r="Y34" s="42" t="s">
        <v>49</v>
      </c>
      <c r="Z34" s="42" t="s">
        <v>49</v>
      </c>
      <c r="AA34" s="42" t="s">
        <v>49</v>
      </c>
      <c r="AB34" s="42" t="s">
        <v>49</v>
      </c>
      <c r="AC34" s="42" t="s">
        <v>49</v>
      </c>
      <c r="AD34" s="43" t="s">
        <v>49</v>
      </c>
      <c r="AE34" s="43" t="s">
        <v>49</v>
      </c>
      <c r="AF34" s="43" t="s">
        <v>49</v>
      </c>
      <c r="AG34" s="43" t="s">
        <v>49</v>
      </c>
      <c r="AH34" s="43" t="s">
        <v>49</v>
      </c>
      <c r="AI34" s="43" t="s">
        <v>49</v>
      </c>
      <c r="AJ34" s="43" t="s">
        <v>49</v>
      </c>
      <c r="AK34" s="43" t="s">
        <v>49</v>
      </c>
      <c r="AL34" s="43" t="s">
        <v>49</v>
      </c>
      <c r="AM34" s="43" t="s">
        <v>49</v>
      </c>
      <c r="AN34" s="43" t="s">
        <v>49</v>
      </c>
      <c r="AO34" s="43" t="s">
        <v>49</v>
      </c>
      <c r="AP34" s="43" t="s">
        <v>49</v>
      </c>
      <c r="AQ34" s="43" t="s">
        <v>49</v>
      </c>
      <c r="AR34" s="43" t="s">
        <v>49</v>
      </c>
      <c r="AS34" s="43" t="s">
        <v>49</v>
      </c>
      <c r="AT34" s="43" t="s">
        <v>49</v>
      </c>
      <c r="AU34" s="43" t="s">
        <v>49</v>
      </c>
      <c r="AV34" s="43" t="s">
        <v>49</v>
      </c>
      <c r="AW34" s="43" t="s">
        <v>49</v>
      </c>
      <c r="AX34" s="43" t="s">
        <v>49</v>
      </c>
      <c r="AY34" s="43" t="s">
        <v>49</v>
      </c>
      <c r="AZ34" s="9">
        <f>index!B34</f>
        <v>0</v>
      </c>
      <c r="BA34" s="9">
        <f>index!C34</f>
        <v>0</v>
      </c>
      <c r="BB34" s="9">
        <f>index!D34</f>
        <v>0</v>
      </c>
      <c r="BC34" s="9">
        <f>index!E34</f>
        <v>0</v>
      </c>
      <c r="BD34" s="9">
        <f>index!F34</f>
        <v>0</v>
      </c>
      <c r="BE34" s="9">
        <f>index!G34</f>
        <v>0</v>
      </c>
      <c r="BF34" s="9">
        <f>index!H34</f>
        <v>0</v>
      </c>
      <c r="BG34" s="9">
        <f>index!I34</f>
        <v>0</v>
      </c>
      <c r="BH34" s="9">
        <f>index!J34</f>
        <v>0</v>
      </c>
      <c r="BI34" s="9">
        <f>index!K34</f>
        <v>0</v>
      </c>
      <c r="BJ34" s="9">
        <f>index!L34</f>
        <v>0</v>
      </c>
      <c r="BK34" s="9">
        <f>index!M34</f>
        <v>0</v>
      </c>
      <c r="BL34" s="9">
        <f>index!N34</f>
        <v>0</v>
      </c>
      <c r="BM34" s="9">
        <f>index!O34</f>
        <v>0</v>
      </c>
      <c r="BN34" s="9">
        <f>index!P34</f>
        <v>0</v>
      </c>
      <c r="BO34" s="9">
        <f>index!Q34</f>
        <v>0</v>
      </c>
      <c r="BP34" s="9">
        <f>index!R34</f>
        <v>0</v>
      </c>
      <c r="BQ34" s="9">
        <f>index!S34</f>
        <v>0</v>
      </c>
      <c r="BR34" s="9">
        <f>index!T34</f>
        <v>0</v>
      </c>
      <c r="BS34" s="9">
        <f>index!U34</f>
        <v>0</v>
      </c>
      <c r="BT34" s="9">
        <f>index!V34</f>
        <v>0</v>
      </c>
      <c r="BU34" s="9">
        <f>index!W34</f>
        <v>0</v>
      </c>
      <c r="BV34" s="9">
        <f>index!X34</f>
        <v>0</v>
      </c>
      <c r="BW34" s="9">
        <f>index!Y34</f>
        <v>0</v>
      </c>
      <c r="BX34" s="9">
        <f>index!Z34</f>
        <v>0</v>
      </c>
      <c r="BY34">
        <v>0</v>
      </c>
    </row>
    <row r="35" spans="1:77" x14ac:dyDescent="0.2">
      <c r="A35" s="9" t="s">
        <v>164</v>
      </c>
      <c r="B35" s="9" t="s">
        <v>165</v>
      </c>
      <c r="C35" s="9" t="s">
        <v>165</v>
      </c>
      <c r="D35" s="9" t="s">
        <v>165</v>
      </c>
      <c r="E35" s="9" t="s">
        <v>165</v>
      </c>
      <c r="F35" s="9" t="s">
        <v>166</v>
      </c>
      <c r="G35" s="9" t="s">
        <v>167</v>
      </c>
      <c r="H35" s="9">
        <v>96</v>
      </c>
      <c r="I35" s="9" t="s">
        <v>66</v>
      </c>
      <c r="J35" s="9" t="s">
        <v>49</v>
      </c>
      <c r="K35" s="9" t="s">
        <v>49</v>
      </c>
      <c r="L35" s="9" t="s">
        <v>1223</v>
      </c>
      <c r="M35" s="9"/>
      <c r="N35" s="9"/>
      <c r="O35" s="9"/>
      <c r="P35" s="42" t="s">
        <v>49</v>
      </c>
      <c r="Q35" s="42" t="s">
        <v>49</v>
      </c>
      <c r="R35" s="42" t="s">
        <v>49</v>
      </c>
      <c r="S35" s="42" t="s">
        <v>49</v>
      </c>
      <c r="T35" s="42" t="s">
        <v>49</v>
      </c>
      <c r="U35" s="42" t="s">
        <v>49</v>
      </c>
      <c r="V35" s="42" t="s">
        <v>49</v>
      </c>
      <c r="W35" s="42" t="s">
        <v>49</v>
      </c>
      <c r="X35" s="42" t="s">
        <v>49</v>
      </c>
      <c r="Y35" s="42" t="s">
        <v>49</v>
      </c>
      <c r="Z35" s="42" t="s">
        <v>49</v>
      </c>
      <c r="AA35" s="42" t="s">
        <v>49</v>
      </c>
      <c r="AB35" s="42" t="s">
        <v>49</v>
      </c>
      <c r="AC35" s="42" t="s">
        <v>49</v>
      </c>
      <c r="AD35" s="43" t="s">
        <v>49</v>
      </c>
      <c r="AE35" s="43" t="s">
        <v>49</v>
      </c>
      <c r="AF35" s="43" t="s">
        <v>49</v>
      </c>
      <c r="AG35" s="43" t="s">
        <v>49</v>
      </c>
      <c r="AH35" s="43" t="s">
        <v>49</v>
      </c>
      <c r="AI35" s="43" t="s">
        <v>49</v>
      </c>
      <c r="AJ35" s="43" t="s">
        <v>49</v>
      </c>
      <c r="AK35" s="43" t="s">
        <v>49</v>
      </c>
      <c r="AL35" s="43" t="s">
        <v>49</v>
      </c>
      <c r="AM35" s="43" t="s">
        <v>49</v>
      </c>
      <c r="AN35" s="43" t="s">
        <v>49</v>
      </c>
      <c r="AO35" s="43" t="s">
        <v>49</v>
      </c>
      <c r="AP35" s="43" t="s">
        <v>49</v>
      </c>
      <c r="AQ35" s="43" t="s">
        <v>49</v>
      </c>
      <c r="AR35" s="43" t="s">
        <v>49</v>
      </c>
      <c r="AS35" s="43" t="s">
        <v>49</v>
      </c>
      <c r="AT35" s="43" t="s">
        <v>49</v>
      </c>
      <c r="AU35" s="43" t="s">
        <v>49</v>
      </c>
      <c r="AV35" s="43" t="s">
        <v>49</v>
      </c>
      <c r="AW35" s="43" t="s">
        <v>49</v>
      </c>
      <c r="AX35" s="43" t="s">
        <v>49</v>
      </c>
      <c r="AY35" s="43" t="s">
        <v>49</v>
      </c>
      <c r="AZ35" s="9">
        <f>index!B35</f>
        <v>0</v>
      </c>
      <c r="BA35" s="9">
        <f>index!C35</f>
        <v>0</v>
      </c>
      <c r="BB35" s="9">
        <f>index!D35</f>
        <v>0</v>
      </c>
      <c r="BC35" s="9">
        <f>index!E35</f>
        <v>0</v>
      </c>
      <c r="BD35" s="9">
        <f>index!F35</f>
        <v>0</v>
      </c>
      <c r="BE35" s="9">
        <f>index!G35</f>
        <v>0</v>
      </c>
      <c r="BF35" s="9">
        <f>index!H35</f>
        <v>0</v>
      </c>
      <c r="BG35" s="9">
        <f>index!I35</f>
        <v>0</v>
      </c>
      <c r="BH35" s="9">
        <f>index!J35</f>
        <v>0</v>
      </c>
      <c r="BI35" s="9">
        <f>index!K35</f>
        <v>0</v>
      </c>
      <c r="BJ35" s="9">
        <f>index!L35</f>
        <v>0</v>
      </c>
      <c r="BK35" s="9">
        <f>index!M35</f>
        <v>0</v>
      </c>
      <c r="BL35" s="9">
        <f>index!N35</f>
        <v>0</v>
      </c>
      <c r="BM35" s="9">
        <f>index!O35</f>
        <v>0</v>
      </c>
      <c r="BN35" s="9">
        <f>index!P35</f>
        <v>0</v>
      </c>
      <c r="BO35" s="9">
        <f>index!Q35</f>
        <v>0</v>
      </c>
      <c r="BP35" s="9">
        <f>index!R35</f>
        <v>0</v>
      </c>
      <c r="BQ35" s="9">
        <f>index!S35</f>
        <v>0</v>
      </c>
      <c r="BR35" s="9">
        <f>index!T35</f>
        <v>0</v>
      </c>
      <c r="BS35" s="9">
        <f>index!U35</f>
        <v>0</v>
      </c>
      <c r="BT35" s="9">
        <f>index!V35</f>
        <v>0</v>
      </c>
      <c r="BU35" s="9">
        <f>index!W35</f>
        <v>0</v>
      </c>
      <c r="BV35" s="9">
        <f>index!X35</f>
        <v>0</v>
      </c>
      <c r="BW35" s="9">
        <f>index!Y35</f>
        <v>0</v>
      </c>
      <c r="BX35" s="9">
        <f>index!Z35</f>
        <v>0</v>
      </c>
      <c r="BY35">
        <v>0</v>
      </c>
    </row>
    <row r="36" spans="1:77" x14ac:dyDescent="0.2">
      <c r="A36" s="9" t="s">
        <v>168</v>
      </c>
      <c r="B36" s="9" t="s">
        <v>168</v>
      </c>
      <c r="C36" s="9" t="s">
        <v>168</v>
      </c>
      <c r="D36" s="9" t="s">
        <v>168</v>
      </c>
      <c r="E36" s="9" t="s">
        <v>168</v>
      </c>
      <c r="F36" s="9" t="s">
        <v>169</v>
      </c>
      <c r="G36" s="9" t="s">
        <v>170</v>
      </c>
      <c r="H36" s="9">
        <v>100</v>
      </c>
      <c r="I36" s="9" t="s">
        <v>56</v>
      </c>
      <c r="J36" s="9" t="s">
        <v>90</v>
      </c>
      <c r="K36" s="9" t="s">
        <v>90</v>
      </c>
      <c r="L36" s="9" t="s">
        <v>126</v>
      </c>
      <c r="M36" s="9" t="s">
        <v>59</v>
      </c>
      <c r="N36" s="9" t="s">
        <v>60</v>
      </c>
      <c r="O36" s="9">
        <v>2007</v>
      </c>
      <c r="P36" s="42" t="s">
        <v>49</v>
      </c>
      <c r="Q36" s="42" t="s">
        <v>49</v>
      </c>
      <c r="R36" s="42" t="s">
        <v>49</v>
      </c>
      <c r="S36" s="42" t="s">
        <v>49</v>
      </c>
      <c r="T36" s="42" t="s">
        <v>49</v>
      </c>
      <c r="U36" s="42" t="s">
        <v>49</v>
      </c>
      <c r="V36" s="42" t="s">
        <v>49</v>
      </c>
      <c r="W36" s="42" t="s">
        <v>49</v>
      </c>
      <c r="X36" s="42" t="s">
        <v>49</v>
      </c>
      <c r="Y36" s="42" t="s">
        <v>49</v>
      </c>
      <c r="Z36" s="42" t="s">
        <v>49</v>
      </c>
      <c r="AA36" s="42" t="s">
        <v>49</v>
      </c>
      <c r="AB36" s="42" t="s">
        <v>49</v>
      </c>
      <c r="AC36" s="42" t="s">
        <v>49</v>
      </c>
      <c r="AD36" s="43" t="s">
        <v>49</v>
      </c>
      <c r="AE36" s="43" t="s">
        <v>49</v>
      </c>
      <c r="AF36" s="43" t="s">
        <v>49</v>
      </c>
      <c r="AG36" s="43" t="s">
        <v>90</v>
      </c>
      <c r="AH36" s="43" t="s">
        <v>90</v>
      </c>
      <c r="AI36" s="43" t="s">
        <v>90</v>
      </c>
      <c r="AJ36" s="43" t="s">
        <v>90</v>
      </c>
      <c r="AK36" s="43" t="s">
        <v>90</v>
      </c>
      <c r="AL36" s="43" t="s">
        <v>90</v>
      </c>
      <c r="AM36" s="43" t="s">
        <v>90</v>
      </c>
      <c r="AN36" s="43" t="s">
        <v>90</v>
      </c>
      <c r="AO36" s="43" t="s">
        <v>90</v>
      </c>
      <c r="AP36" s="43" t="s">
        <v>90</v>
      </c>
      <c r="AQ36" s="43" t="s">
        <v>90</v>
      </c>
      <c r="AR36" s="43" t="s">
        <v>90</v>
      </c>
      <c r="AS36" s="43" t="s">
        <v>90</v>
      </c>
      <c r="AT36" s="43" t="s">
        <v>90</v>
      </c>
      <c r="AU36" s="43" t="s">
        <v>90</v>
      </c>
      <c r="AV36" s="43" t="s">
        <v>90</v>
      </c>
      <c r="AW36" s="43" t="s">
        <v>90</v>
      </c>
      <c r="AX36" s="43" t="s">
        <v>90</v>
      </c>
      <c r="AY36" s="43" t="s">
        <v>90</v>
      </c>
      <c r="AZ36" s="9">
        <f>index!B36</f>
        <v>0</v>
      </c>
      <c r="BA36" s="9">
        <f>index!C36</f>
        <v>0</v>
      </c>
      <c r="BB36" s="9">
        <f>index!D36</f>
        <v>0</v>
      </c>
      <c r="BC36" s="9">
        <f>index!E36</f>
        <v>0</v>
      </c>
      <c r="BD36" s="9">
        <f>index!F36</f>
        <v>0</v>
      </c>
      <c r="BE36" s="9">
        <f>index!G36</f>
        <v>0</v>
      </c>
      <c r="BF36" s="9">
        <f>index!H36</f>
        <v>0</v>
      </c>
      <c r="BG36" s="9">
        <f>index!I36</f>
        <v>0.91139586623227342</v>
      </c>
      <c r="BH36" s="9">
        <f>index!J36</f>
        <v>24.461036298823043</v>
      </c>
      <c r="BI36" s="9">
        <f>index!K36</f>
        <v>11.09558766695903</v>
      </c>
      <c r="BJ36" s="9">
        <f>index!L36</f>
        <v>12.036082325125886</v>
      </c>
      <c r="BK36" s="9">
        <f>index!M36</f>
        <v>16.740482980072787</v>
      </c>
      <c r="BL36" s="9">
        <f>index!N36</f>
        <v>6.2540266109033595</v>
      </c>
      <c r="BM36" s="9">
        <f>index!O36</f>
        <v>4.152488827584266</v>
      </c>
      <c r="BN36" s="9">
        <f>index!P36</f>
        <v>4.683498564729943</v>
      </c>
      <c r="BO36" s="9">
        <f>index!Q36</f>
        <v>5.2450342209577503</v>
      </c>
      <c r="BP36" s="9">
        <f>index!R36</f>
        <v>3.335267135181009</v>
      </c>
      <c r="BQ36" s="9">
        <f>index!S36</f>
        <v>3.8883616003552803</v>
      </c>
      <c r="BR36" s="9">
        <f>index!T36</f>
        <v>10.975356150676923</v>
      </c>
      <c r="BS36" s="9">
        <f>index!U36</f>
        <v>15.827191094609475</v>
      </c>
      <c r="BT36" s="9">
        <f>index!V36</f>
        <v>11.383368126526801</v>
      </c>
      <c r="BU36" s="9">
        <f>index!W36</f>
        <v>31.99956938281608</v>
      </c>
      <c r="BV36" s="9">
        <f>index!X36</f>
        <v>59.269305314333984</v>
      </c>
      <c r="BW36" s="9">
        <f>index!Y36</f>
        <v>65.963015137846</v>
      </c>
      <c r="BX36" s="9">
        <f>index!Z36</f>
        <v>29.424742559999999</v>
      </c>
      <c r="BY36">
        <v>33.77765952</v>
      </c>
    </row>
    <row r="37" spans="1:77" x14ac:dyDescent="0.2">
      <c r="A37" s="9" t="s">
        <v>171</v>
      </c>
      <c r="B37" s="9" t="s">
        <v>171</v>
      </c>
      <c r="C37" s="9" t="s">
        <v>171</v>
      </c>
      <c r="D37" s="9" t="s">
        <v>172</v>
      </c>
      <c r="E37" s="9" t="s">
        <v>172</v>
      </c>
      <c r="F37" s="9" t="s">
        <v>173</v>
      </c>
      <c r="G37" s="9" t="s">
        <v>174</v>
      </c>
      <c r="H37" s="9">
        <v>854</v>
      </c>
      <c r="I37" s="9" t="s">
        <v>74</v>
      </c>
      <c r="J37" s="9" t="s">
        <v>49</v>
      </c>
      <c r="K37" s="9" t="s">
        <v>49</v>
      </c>
      <c r="L37" s="9" t="s">
        <v>1223</v>
      </c>
      <c r="M37" s="9"/>
      <c r="N37" s="9"/>
      <c r="O37" s="9"/>
      <c r="P37" s="42" t="s">
        <v>49</v>
      </c>
      <c r="Q37" s="42" t="s">
        <v>49</v>
      </c>
      <c r="R37" s="42" t="s">
        <v>49</v>
      </c>
      <c r="S37" s="42" t="s">
        <v>49</v>
      </c>
      <c r="T37" s="42" t="s">
        <v>49</v>
      </c>
      <c r="U37" s="42" t="s">
        <v>49</v>
      </c>
      <c r="V37" s="42" t="s">
        <v>49</v>
      </c>
      <c r="W37" s="42" t="s">
        <v>49</v>
      </c>
      <c r="X37" s="42" t="s">
        <v>49</v>
      </c>
      <c r="Y37" s="42" t="s">
        <v>49</v>
      </c>
      <c r="Z37" s="42" t="s">
        <v>49</v>
      </c>
      <c r="AA37" s="42" t="s">
        <v>49</v>
      </c>
      <c r="AB37" s="42" t="s">
        <v>49</v>
      </c>
      <c r="AC37" s="42" t="s">
        <v>49</v>
      </c>
      <c r="AD37" s="43" t="s">
        <v>49</v>
      </c>
      <c r="AE37" s="43" t="s">
        <v>49</v>
      </c>
      <c r="AF37" s="43" t="s">
        <v>49</v>
      </c>
      <c r="AG37" s="43" t="s">
        <v>49</v>
      </c>
      <c r="AH37" s="43" t="s">
        <v>49</v>
      </c>
      <c r="AI37" s="43" t="s">
        <v>49</v>
      </c>
      <c r="AJ37" s="43" t="s">
        <v>49</v>
      </c>
      <c r="AK37" s="43" t="s">
        <v>49</v>
      </c>
      <c r="AL37" s="43" t="s">
        <v>49</v>
      </c>
      <c r="AM37" s="43" t="s">
        <v>49</v>
      </c>
      <c r="AN37" s="43" t="s">
        <v>49</v>
      </c>
      <c r="AO37" s="43" t="s">
        <v>49</v>
      </c>
      <c r="AP37" s="43" t="s">
        <v>49</v>
      </c>
      <c r="AQ37" s="43" t="s">
        <v>49</v>
      </c>
      <c r="AR37" s="43" t="s">
        <v>49</v>
      </c>
      <c r="AS37" s="43" t="s">
        <v>49</v>
      </c>
      <c r="AT37" s="43" t="s">
        <v>49</v>
      </c>
      <c r="AU37" s="43" t="s">
        <v>49</v>
      </c>
      <c r="AV37" s="43" t="s">
        <v>49</v>
      </c>
      <c r="AW37" s="43" t="s">
        <v>49</v>
      </c>
      <c r="AX37" s="43" t="s">
        <v>49</v>
      </c>
      <c r="AY37" s="43" t="s">
        <v>49</v>
      </c>
      <c r="AZ37" s="9">
        <f>index!B37</f>
        <v>0</v>
      </c>
      <c r="BA37" s="9">
        <f>index!C37</f>
        <v>0</v>
      </c>
      <c r="BB37" s="9">
        <f>index!D37</f>
        <v>0</v>
      </c>
      <c r="BC37" s="9">
        <f>index!E37</f>
        <v>0</v>
      </c>
      <c r="BD37" s="9">
        <f>index!F37</f>
        <v>0</v>
      </c>
      <c r="BE37" s="9">
        <f>index!G37</f>
        <v>0</v>
      </c>
      <c r="BF37" s="9">
        <f>index!H37</f>
        <v>0</v>
      </c>
      <c r="BG37" s="9">
        <f>index!I37</f>
        <v>0</v>
      </c>
      <c r="BH37" s="9">
        <f>index!J37</f>
        <v>0</v>
      </c>
      <c r="BI37" s="9">
        <f>index!K37</f>
        <v>0</v>
      </c>
      <c r="BJ37" s="9">
        <f>index!L37</f>
        <v>0</v>
      </c>
      <c r="BK37" s="9">
        <f>index!M37</f>
        <v>0</v>
      </c>
      <c r="BL37" s="9">
        <f>index!N37</f>
        <v>0</v>
      </c>
      <c r="BM37" s="9">
        <f>index!O37</f>
        <v>0</v>
      </c>
      <c r="BN37" s="9">
        <f>index!P37</f>
        <v>0</v>
      </c>
      <c r="BO37" s="9">
        <f>index!Q37</f>
        <v>0</v>
      </c>
      <c r="BP37" s="9">
        <f>index!R37</f>
        <v>0</v>
      </c>
      <c r="BQ37" s="9">
        <f>index!S37</f>
        <v>0</v>
      </c>
      <c r="BR37" s="9">
        <f>index!T37</f>
        <v>0</v>
      </c>
      <c r="BS37" s="9">
        <f>index!U37</f>
        <v>0</v>
      </c>
      <c r="BT37" s="9">
        <f>index!V37</f>
        <v>0</v>
      </c>
      <c r="BU37" s="9">
        <f>index!W37</f>
        <v>0</v>
      </c>
      <c r="BV37" s="9">
        <f>index!X37</f>
        <v>0</v>
      </c>
      <c r="BW37" s="9">
        <f>index!Y37</f>
        <v>0</v>
      </c>
      <c r="BX37" s="9">
        <f>index!Z37</f>
        <v>0</v>
      </c>
      <c r="BY37">
        <v>0</v>
      </c>
    </row>
    <row r="38" spans="1:77" x14ac:dyDescent="0.2">
      <c r="A38" s="9" t="s">
        <v>175</v>
      </c>
      <c r="B38" s="9" t="s">
        <v>175</v>
      </c>
      <c r="C38" s="9" t="s">
        <v>175</v>
      </c>
      <c r="D38" s="9" t="s">
        <v>172</v>
      </c>
      <c r="E38" s="9" t="s">
        <v>172</v>
      </c>
      <c r="F38" s="9" t="s">
        <v>176</v>
      </c>
      <c r="G38" s="9" t="s">
        <v>177</v>
      </c>
      <c r="H38" s="9">
        <v>108</v>
      </c>
      <c r="I38" s="9" t="s">
        <v>74</v>
      </c>
      <c r="J38" s="9" t="s">
        <v>49</v>
      </c>
      <c r="K38" s="9" t="s">
        <v>49</v>
      </c>
      <c r="L38" s="9" t="s">
        <v>1223</v>
      </c>
      <c r="M38" s="9"/>
      <c r="N38" s="9"/>
      <c r="O38" s="9"/>
      <c r="P38" s="42" t="s">
        <v>49</v>
      </c>
      <c r="Q38" s="42" t="s">
        <v>49</v>
      </c>
      <c r="R38" s="42" t="s">
        <v>49</v>
      </c>
      <c r="S38" s="42" t="s">
        <v>49</v>
      </c>
      <c r="T38" s="42" t="s">
        <v>49</v>
      </c>
      <c r="U38" s="42" t="s">
        <v>49</v>
      </c>
      <c r="V38" s="42" t="s">
        <v>49</v>
      </c>
      <c r="W38" s="42" t="s">
        <v>49</v>
      </c>
      <c r="X38" s="42" t="s">
        <v>49</v>
      </c>
      <c r="Y38" s="42" t="s">
        <v>49</v>
      </c>
      <c r="Z38" s="42" t="s">
        <v>49</v>
      </c>
      <c r="AA38" s="42" t="s">
        <v>49</v>
      </c>
      <c r="AB38" s="42" t="s">
        <v>49</v>
      </c>
      <c r="AC38" s="42" t="s">
        <v>49</v>
      </c>
      <c r="AD38" s="43" t="s">
        <v>49</v>
      </c>
      <c r="AE38" s="43" t="s">
        <v>49</v>
      </c>
      <c r="AF38" s="43" t="s">
        <v>49</v>
      </c>
      <c r="AG38" s="43" t="s">
        <v>49</v>
      </c>
      <c r="AH38" s="43" t="s">
        <v>49</v>
      </c>
      <c r="AI38" s="43" t="s">
        <v>49</v>
      </c>
      <c r="AJ38" s="43" t="s">
        <v>49</v>
      </c>
      <c r="AK38" s="43" t="s">
        <v>49</v>
      </c>
      <c r="AL38" s="43" t="s">
        <v>49</v>
      </c>
      <c r="AM38" s="43" t="s">
        <v>49</v>
      </c>
      <c r="AN38" s="43" t="s">
        <v>49</v>
      </c>
      <c r="AO38" s="43" t="s">
        <v>49</v>
      </c>
      <c r="AP38" s="43" t="s">
        <v>49</v>
      </c>
      <c r="AQ38" s="43" t="s">
        <v>49</v>
      </c>
      <c r="AR38" s="43" t="s">
        <v>49</v>
      </c>
      <c r="AS38" s="43" t="s">
        <v>49</v>
      </c>
      <c r="AT38" s="43" t="s">
        <v>49</v>
      </c>
      <c r="AU38" s="43" t="s">
        <v>49</v>
      </c>
      <c r="AV38" s="43" t="s">
        <v>49</v>
      </c>
      <c r="AW38" s="43" t="s">
        <v>49</v>
      </c>
      <c r="AX38" s="43" t="s">
        <v>49</v>
      </c>
      <c r="AY38" s="43" t="s">
        <v>49</v>
      </c>
      <c r="AZ38" s="9">
        <f>index!B38</f>
        <v>0</v>
      </c>
      <c r="BA38" s="9">
        <f>index!C38</f>
        <v>0</v>
      </c>
      <c r="BB38" s="9">
        <f>index!D38</f>
        <v>0</v>
      </c>
      <c r="BC38" s="9">
        <f>index!E38</f>
        <v>0</v>
      </c>
      <c r="BD38" s="9">
        <f>index!F38</f>
        <v>0</v>
      </c>
      <c r="BE38" s="9">
        <f>index!G38</f>
        <v>0</v>
      </c>
      <c r="BF38" s="9">
        <f>index!H38</f>
        <v>0</v>
      </c>
      <c r="BG38" s="9">
        <f>index!I38</f>
        <v>0</v>
      </c>
      <c r="BH38" s="9">
        <f>index!J38</f>
        <v>0</v>
      </c>
      <c r="BI38" s="9">
        <f>index!K38</f>
        <v>0</v>
      </c>
      <c r="BJ38" s="9">
        <f>index!L38</f>
        <v>0</v>
      </c>
      <c r="BK38" s="9">
        <f>index!M38</f>
        <v>0</v>
      </c>
      <c r="BL38" s="9">
        <f>index!N38</f>
        <v>0</v>
      </c>
      <c r="BM38" s="9">
        <f>index!O38</f>
        <v>0</v>
      </c>
      <c r="BN38" s="9">
        <f>index!P38</f>
        <v>0</v>
      </c>
      <c r="BO38" s="9">
        <f>index!Q38</f>
        <v>0</v>
      </c>
      <c r="BP38" s="9">
        <f>index!R38</f>
        <v>0</v>
      </c>
      <c r="BQ38" s="9">
        <f>index!S38</f>
        <v>0</v>
      </c>
      <c r="BR38" s="9">
        <f>index!T38</f>
        <v>0</v>
      </c>
      <c r="BS38" s="9">
        <f>index!U38</f>
        <v>0</v>
      </c>
      <c r="BT38" s="9">
        <f>index!V38</f>
        <v>0</v>
      </c>
      <c r="BU38" s="9">
        <f>index!W38</f>
        <v>0</v>
      </c>
      <c r="BV38" s="9">
        <f>index!X38</f>
        <v>0</v>
      </c>
      <c r="BW38" s="9">
        <f>index!Y38</f>
        <v>0</v>
      </c>
      <c r="BX38" s="9">
        <f>index!Z38</f>
        <v>0</v>
      </c>
      <c r="BY38">
        <v>0</v>
      </c>
    </row>
    <row r="39" spans="1:77" x14ac:dyDescent="0.2">
      <c r="A39" s="9" t="s">
        <v>178</v>
      </c>
      <c r="B39" s="9" t="s">
        <v>178</v>
      </c>
      <c r="C39" s="9" t="s">
        <v>178</v>
      </c>
      <c r="D39" s="9" t="s">
        <v>178</v>
      </c>
      <c r="E39" s="9" t="s">
        <v>178</v>
      </c>
      <c r="F39" s="9" t="s">
        <v>179</v>
      </c>
      <c r="G39" s="9" t="s">
        <v>180</v>
      </c>
      <c r="H39" s="9">
        <v>116</v>
      </c>
      <c r="I39" s="9" t="s">
        <v>66</v>
      </c>
      <c r="J39" s="9" t="s">
        <v>49</v>
      </c>
      <c r="K39" s="9" t="s">
        <v>49</v>
      </c>
      <c r="L39" s="9" t="s">
        <v>1223</v>
      </c>
      <c r="M39" s="9"/>
      <c r="N39" s="9"/>
      <c r="O39" s="9"/>
      <c r="P39" s="42" t="s">
        <v>49</v>
      </c>
      <c r="Q39" s="42" t="s">
        <v>49</v>
      </c>
      <c r="R39" s="42" t="s">
        <v>49</v>
      </c>
      <c r="S39" s="42" t="s">
        <v>49</v>
      </c>
      <c r="T39" s="42" t="s">
        <v>49</v>
      </c>
      <c r="U39" s="42" t="s">
        <v>49</v>
      </c>
      <c r="V39" s="42" t="s">
        <v>49</v>
      </c>
      <c r="W39" s="42" t="s">
        <v>49</v>
      </c>
      <c r="X39" s="42" t="s">
        <v>49</v>
      </c>
      <c r="Y39" s="42" t="s">
        <v>49</v>
      </c>
      <c r="Z39" s="42" t="s">
        <v>49</v>
      </c>
      <c r="AA39" s="42" t="s">
        <v>49</v>
      </c>
      <c r="AB39" s="42" t="s">
        <v>49</v>
      </c>
      <c r="AC39" s="42" t="s">
        <v>49</v>
      </c>
      <c r="AD39" s="43" t="s">
        <v>49</v>
      </c>
      <c r="AE39" s="43" t="s">
        <v>49</v>
      </c>
      <c r="AF39" s="43" t="s">
        <v>49</v>
      </c>
      <c r="AG39" s="43" t="s">
        <v>49</v>
      </c>
      <c r="AH39" s="43" t="s">
        <v>49</v>
      </c>
      <c r="AI39" s="43" t="s">
        <v>49</v>
      </c>
      <c r="AJ39" s="43" t="s">
        <v>49</v>
      </c>
      <c r="AK39" s="43" t="s">
        <v>49</v>
      </c>
      <c r="AL39" s="43" t="s">
        <v>49</v>
      </c>
      <c r="AM39" s="43" t="s">
        <v>49</v>
      </c>
      <c r="AN39" s="43" t="s">
        <v>49</v>
      </c>
      <c r="AO39" s="43" t="s">
        <v>49</v>
      </c>
      <c r="AP39" s="43" t="s">
        <v>49</v>
      </c>
      <c r="AQ39" s="43" t="s">
        <v>49</v>
      </c>
      <c r="AR39" s="43" t="s">
        <v>49</v>
      </c>
      <c r="AS39" s="43" t="s">
        <v>49</v>
      </c>
      <c r="AT39" s="43" t="s">
        <v>49</v>
      </c>
      <c r="AU39" s="43" t="s">
        <v>49</v>
      </c>
      <c r="AV39" s="43" t="s">
        <v>49</v>
      </c>
      <c r="AW39" s="43" t="s">
        <v>49</v>
      </c>
      <c r="AX39" s="43" t="s">
        <v>49</v>
      </c>
      <c r="AY39" s="43" t="s">
        <v>49</v>
      </c>
      <c r="AZ39" s="9">
        <f>index!B39</f>
        <v>0</v>
      </c>
      <c r="BA39" s="9">
        <f>index!C39</f>
        <v>0</v>
      </c>
      <c r="BB39" s="9">
        <f>index!D39</f>
        <v>0</v>
      </c>
      <c r="BC39" s="9">
        <f>index!E39</f>
        <v>0</v>
      </c>
      <c r="BD39" s="9">
        <f>index!F39</f>
        <v>0</v>
      </c>
      <c r="BE39" s="9">
        <f>index!G39</f>
        <v>0</v>
      </c>
      <c r="BF39" s="9">
        <f>index!H39</f>
        <v>0</v>
      </c>
      <c r="BG39" s="9">
        <f>index!I39</f>
        <v>0</v>
      </c>
      <c r="BH39" s="9">
        <f>index!J39</f>
        <v>0</v>
      </c>
      <c r="BI39" s="9">
        <f>index!K39</f>
        <v>0</v>
      </c>
      <c r="BJ39" s="9">
        <f>index!L39</f>
        <v>0</v>
      </c>
      <c r="BK39" s="9">
        <f>index!M39</f>
        <v>0</v>
      </c>
      <c r="BL39" s="9">
        <f>index!N39</f>
        <v>0</v>
      </c>
      <c r="BM39" s="9">
        <f>index!O39</f>
        <v>0</v>
      </c>
      <c r="BN39" s="9">
        <f>index!P39</f>
        <v>0</v>
      </c>
      <c r="BO39" s="9">
        <f>index!Q39</f>
        <v>0</v>
      </c>
      <c r="BP39" s="9">
        <f>index!R39</f>
        <v>0</v>
      </c>
      <c r="BQ39" s="9">
        <f>index!S39</f>
        <v>0</v>
      </c>
      <c r="BR39" s="9">
        <f>index!T39</f>
        <v>0</v>
      </c>
      <c r="BS39" s="9">
        <f>index!U39</f>
        <v>0</v>
      </c>
      <c r="BT39" s="9">
        <f>index!V39</f>
        <v>0</v>
      </c>
      <c r="BU39" s="9">
        <f>index!W39</f>
        <v>0</v>
      </c>
      <c r="BV39" s="9">
        <f>index!X39</f>
        <v>0</v>
      </c>
      <c r="BW39" s="9">
        <f>index!Y39</f>
        <v>0</v>
      </c>
      <c r="BX39" s="9">
        <f>index!Z39</f>
        <v>0</v>
      </c>
      <c r="BY39">
        <v>0</v>
      </c>
    </row>
    <row r="40" spans="1:77" x14ac:dyDescent="0.2">
      <c r="A40" s="9" t="s">
        <v>181</v>
      </c>
      <c r="B40" s="9" t="s">
        <v>181</v>
      </c>
      <c r="C40" s="9" t="s">
        <v>181</v>
      </c>
      <c r="D40" s="9" t="s">
        <v>181</v>
      </c>
      <c r="E40" s="9" t="s">
        <v>181</v>
      </c>
      <c r="F40" s="9" t="s">
        <v>182</v>
      </c>
      <c r="G40" s="9" t="s">
        <v>183</v>
      </c>
      <c r="H40" s="9">
        <v>120</v>
      </c>
      <c r="I40" s="9" t="s">
        <v>74</v>
      </c>
      <c r="J40" s="9" t="s">
        <v>49</v>
      </c>
      <c r="K40" s="9" t="s">
        <v>49</v>
      </c>
      <c r="L40" s="9" t="s">
        <v>1223</v>
      </c>
      <c r="M40" s="9"/>
      <c r="N40" s="9"/>
      <c r="O40" s="9"/>
      <c r="P40" s="42" t="s">
        <v>49</v>
      </c>
      <c r="Q40" s="42" t="s">
        <v>49</v>
      </c>
      <c r="R40" s="42" t="s">
        <v>49</v>
      </c>
      <c r="S40" s="42" t="s">
        <v>49</v>
      </c>
      <c r="T40" s="42" t="s">
        <v>49</v>
      </c>
      <c r="U40" s="42" t="s">
        <v>49</v>
      </c>
      <c r="V40" s="42" t="s">
        <v>49</v>
      </c>
      <c r="W40" s="42" t="s">
        <v>49</v>
      </c>
      <c r="X40" s="42" t="s">
        <v>49</v>
      </c>
      <c r="Y40" s="42" t="s">
        <v>49</v>
      </c>
      <c r="Z40" s="42" t="s">
        <v>49</v>
      </c>
      <c r="AA40" s="42" t="s">
        <v>49</v>
      </c>
      <c r="AB40" s="42" t="s">
        <v>49</v>
      </c>
      <c r="AC40" s="42" t="s">
        <v>49</v>
      </c>
      <c r="AD40" s="43" t="s">
        <v>49</v>
      </c>
      <c r="AE40" s="43" t="s">
        <v>49</v>
      </c>
      <c r="AF40" s="43" t="s">
        <v>49</v>
      </c>
      <c r="AG40" s="43" t="s">
        <v>49</v>
      </c>
      <c r="AH40" s="43" t="s">
        <v>49</v>
      </c>
      <c r="AI40" s="43" t="s">
        <v>49</v>
      </c>
      <c r="AJ40" s="43" t="s">
        <v>49</v>
      </c>
      <c r="AK40" s="43" t="s">
        <v>49</v>
      </c>
      <c r="AL40" s="43" t="s">
        <v>49</v>
      </c>
      <c r="AM40" s="43" t="s">
        <v>49</v>
      </c>
      <c r="AN40" s="43" t="s">
        <v>49</v>
      </c>
      <c r="AO40" s="43" t="s">
        <v>49</v>
      </c>
      <c r="AP40" s="43" t="s">
        <v>49</v>
      </c>
      <c r="AQ40" s="43" t="s">
        <v>49</v>
      </c>
      <c r="AR40" s="43" t="s">
        <v>49</v>
      </c>
      <c r="AS40" s="43" t="s">
        <v>49</v>
      </c>
      <c r="AT40" s="43" t="s">
        <v>49</v>
      </c>
      <c r="AU40" s="43" t="s">
        <v>49</v>
      </c>
      <c r="AV40" s="43" t="s">
        <v>49</v>
      </c>
      <c r="AW40" s="43" t="s">
        <v>49</v>
      </c>
      <c r="AX40" s="43" t="s">
        <v>49</v>
      </c>
      <c r="AY40" s="43" t="s">
        <v>49</v>
      </c>
      <c r="AZ40" s="9">
        <f>index!B40</f>
        <v>0</v>
      </c>
      <c r="BA40" s="9">
        <f>index!C40</f>
        <v>0</v>
      </c>
      <c r="BB40" s="9">
        <f>index!D40</f>
        <v>0</v>
      </c>
      <c r="BC40" s="9">
        <f>index!E40</f>
        <v>0</v>
      </c>
      <c r="BD40" s="9">
        <f>index!F40</f>
        <v>0</v>
      </c>
      <c r="BE40" s="9">
        <f>index!G40</f>
        <v>0</v>
      </c>
      <c r="BF40" s="9">
        <f>index!H40</f>
        <v>0</v>
      </c>
      <c r="BG40" s="9">
        <f>index!I40</f>
        <v>0</v>
      </c>
      <c r="BH40" s="9">
        <f>index!J40</f>
        <v>0</v>
      </c>
      <c r="BI40" s="9">
        <f>index!K40</f>
        <v>0</v>
      </c>
      <c r="BJ40" s="9">
        <f>index!L40</f>
        <v>0</v>
      </c>
      <c r="BK40" s="9">
        <f>index!M40</f>
        <v>0</v>
      </c>
      <c r="BL40" s="9">
        <f>index!N40</f>
        <v>0</v>
      </c>
      <c r="BM40" s="9">
        <f>index!O40</f>
        <v>0</v>
      </c>
      <c r="BN40" s="9">
        <f>index!P40</f>
        <v>0</v>
      </c>
      <c r="BO40" s="9">
        <f>index!Q40</f>
        <v>0</v>
      </c>
      <c r="BP40" s="9">
        <f>index!R40</f>
        <v>0</v>
      </c>
      <c r="BQ40" s="9">
        <f>index!S40</f>
        <v>0</v>
      </c>
      <c r="BR40" s="9">
        <f>index!T40</f>
        <v>0</v>
      </c>
      <c r="BS40" s="9">
        <f>index!U40</f>
        <v>0</v>
      </c>
      <c r="BT40" s="9">
        <f>index!V40</f>
        <v>0</v>
      </c>
      <c r="BU40" s="9">
        <f>index!W40</f>
        <v>0</v>
      </c>
      <c r="BV40" s="9">
        <f>index!X40</f>
        <v>0</v>
      </c>
      <c r="BW40" s="9">
        <f>index!Y40</f>
        <v>0</v>
      </c>
      <c r="BX40" s="9">
        <f>index!Z40</f>
        <v>0</v>
      </c>
      <c r="BY40">
        <v>0</v>
      </c>
    </row>
    <row r="41" spans="1:77" x14ac:dyDescent="0.2">
      <c r="A41" s="9" t="s">
        <v>184</v>
      </c>
      <c r="B41" s="9" t="s">
        <v>184</v>
      </c>
      <c r="C41" s="9" t="s">
        <v>184</v>
      </c>
      <c r="D41" s="9" t="s">
        <v>184</v>
      </c>
      <c r="E41" s="9" t="s">
        <v>184</v>
      </c>
      <c r="F41" s="9" t="s">
        <v>185</v>
      </c>
      <c r="G41" s="9" t="s">
        <v>186</v>
      </c>
      <c r="H41" s="9">
        <v>124</v>
      </c>
      <c r="I41" s="9" t="s">
        <v>134</v>
      </c>
      <c r="J41" s="9" t="s">
        <v>49</v>
      </c>
      <c r="K41" s="9" t="s">
        <v>90</v>
      </c>
      <c r="L41" s="9" t="s">
        <v>1228</v>
      </c>
      <c r="M41" s="9" t="s">
        <v>59</v>
      </c>
      <c r="N41" s="9" t="s">
        <v>746</v>
      </c>
      <c r="O41" s="9">
        <v>2008</v>
      </c>
      <c r="P41" s="43" t="s">
        <v>49</v>
      </c>
      <c r="Q41" s="43" t="s">
        <v>49</v>
      </c>
      <c r="R41" s="43" t="s">
        <v>49</v>
      </c>
      <c r="S41" s="43" t="s">
        <v>49</v>
      </c>
      <c r="T41" s="43" t="s">
        <v>49</v>
      </c>
      <c r="U41" s="43" t="s">
        <v>49</v>
      </c>
      <c r="V41" s="43" t="s">
        <v>49</v>
      </c>
      <c r="W41" s="43" t="s">
        <v>49</v>
      </c>
      <c r="X41" s="43" t="s">
        <v>49</v>
      </c>
      <c r="Y41" s="43" t="s">
        <v>49</v>
      </c>
      <c r="Z41" s="43" t="s">
        <v>49</v>
      </c>
      <c r="AA41" s="43" t="s">
        <v>49</v>
      </c>
      <c r="AB41" s="43" t="s">
        <v>49</v>
      </c>
      <c r="AC41" s="43" t="s">
        <v>49</v>
      </c>
      <c r="AD41" s="43" t="s">
        <v>49</v>
      </c>
      <c r="AE41" s="43" t="s">
        <v>49</v>
      </c>
      <c r="AF41" s="43" t="s">
        <v>49</v>
      </c>
      <c r="AG41" s="43" t="s">
        <v>49</v>
      </c>
      <c r="AH41" s="43" t="s">
        <v>90</v>
      </c>
      <c r="AI41" s="43" t="s">
        <v>90</v>
      </c>
      <c r="AJ41" s="43" t="s">
        <v>90</v>
      </c>
      <c r="AK41" s="43" t="s">
        <v>90</v>
      </c>
      <c r="AL41" s="43" t="s">
        <v>90</v>
      </c>
      <c r="AM41" s="43" t="s">
        <v>90</v>
      </c>
      <c r="AN41" s="43" t="s">
        <v>90</v>
      </c>
      <c r="AO41" s="43" t="s">
        <v>90</v>
      </c>
      <c r="AP41" s="43" t="s">
        <v>90</v>
      </c>
      <c r="AQ41" s="43" t="s">
        <v>90</v>
      </c>
      <c r="AR41" s="43" t="s">
        <v>90</v>
      </c>
      <c r="AS41" s="43" t="s">
        <v>90</v>
      </c>
      <c r="AT41" s="43" t="s">
        <v>90</v>
      </c>
      <c r="AU41" s="43" t="s">
        <v>90</v>
      </c>
      <c r="AV41" s="43" t="s">
        <v>90</v>
      </c>
      <c r="AW41" s="43" t="s">
        <v>90</v>
      </c>
      <c r="AX41" s="43" t="s">
        <v>90</v>
      </c>
      <c r="AY41" s="43" t="s">
        <v>90</v>
      </c>
      <c r="AZ41" s="9">
        <f>index!B41</f>
        <v>0</v>
      </c>
      <c r="BA41" s="9">
        <f>index!C41</f>
        <v>0</v>
      </c>
      <c r="BB41" s="9">
        <f>index!D41</f>
        <v>0</v>
      </c>
      <c r="BC41" s="9">
        <f>index!E41</f>
        <v>0</v>
      </c>
      <c r="BD41" s="9">
        <f>index!F41</f>
        <v>0</v>
      </c>
      <c r="BE41" s="9">
        <f>index!G41</f>
        <v>0</v>
      </c>
      <c r="BF41" s="9">
        <f>index!H41</f>
        <v>0</v>
      </c>
      <c r="BG41" s="9">
        <f>index!I41</f>
        <v>0</v>
      </c>
      <c r="BH41" s="9">
        <f>index!J41</f>
        <v>4.1456131934032978</v>
      </c>
      <c r="BI41" s="9">
        <f>index!K41</f>
        <v>3.3673943028485751</v>
      </c>
      <c r="BJ41" s="9">
        <f>index!L41</f>
        <v>4.7433823088455771</v>
      </c>
      <c r="BK41" s="9">
        <f>index!M41</f>
        <v>5.2340959520239876</v>
      </c>
      <c r="BL41" s="9">
        <f>index!N41</f>
        <v>5.3457931034482753</v>
      </c>
      <c r="BM41" s="9">
        <f>index!O41</f>
        <v>5.2144677661169414</v>
      </c>
      <c r="BN41" s="9">
        <f>index!P41</f>
        <v>5.7957473313343328</v>
      </c>
      <c r="BO41" s="9">
        <f>index!Q41</f>
        <v>5.2588243928035983</v>
      </c>
      <c r="BP41" s="9">
        <f>index!R41</f>
        <v>6.1145853073463261</v>
      </c>
      <c r="BQ41" s="9">
        <f>index!S41</f>
        <v>8.9163522358057268</v>
      </c>
      <c r="BR41" s="9">
        <f>index!T41</f>
        <v>9.1923429646115924</v>
      </c>
      <c r="BS41" s="9">
        <f>index!U41</f>
        <v>8.5119993026288032</v>
      </c>
      <c r="BT41" s="9">
        <f>index!V41</f>
        <v>8.6257525272725886</v>
      </c>
      <c r="BU41" s="9">
        <f>index!W41</f>
        <v>12.941988334638889</v>
      </c>
      <c r="BV41" s="9">
        <f>index!X41</f>
        <v>19.792723191371067</v>
      </c>
      <c r="BW41" s="9">
        <f>index!Y41</f>
        <v>23.501070645497471</v>
      </c>
      <c r="BX41" s="9">
        <f>index!Z41</f>
        <v>28.821785588554093</v>
      </c>
      <c r="BY41">
        <v>23.914350761528425</v>
      </c>
    </row>
    <row r="42" spans="1:77" x14ac:dyDescent="0.2">
      <c r="A42" s="9" t="s">
        <v>187</v>
      </c>
      <c r="B42" s="9" t="s">
        <v>187</v>
      </c>
      <c r="C42" s="9" t="s">
        <v>187</v>
      </c>
      <c r="D42" s="9" t="s">
        <v>172</v>
      </c>
      <c r="E42" s="9" t="s">
        <v>172</v>
      </c>
      <c r="F42" s="9" t="s">
        <v>188</v>
      </c>
      <c r="G42" s="9" t="s">
        <v>189</v>
      </c>
      <c r="H42" s="9">
        <v>132</v>
      </c>
      <c r="I42" s="9" t="s">
        <v>74</v>
      </c>
      <c r="J42" s="9" t="s">
        <v>49</v>
      </c>
      <c r="K42" s="9" t="s">
        <v>49</v>
      </c>
      <c r="L42" s="9" t="s">
        <v>1223</v>
      </c>
      <c r="M42" s="9"/>
      <c r="N42" s="9"/>
      <c r="O42" s="9"/>
      <c r="P42" s="42" t="s">
        <v>49</v>
      </c>
      <c r="Q42" s="42" t="s">
        <v>49</v>
      </c>
      <c r="R42" s="42" t="s">
        <v>49</v>
      </c>
      <c r="S42" s="42" t="s">
        <v>49</v>
      </c>
      <c r="T42" s="42" t="s">
        <v>49</v>
      </c>
      <c r="U42" s="42" t="s">
        <v>49</v>
      </c>
      <c r="V42" s="42" t="s">
        <v>49</v>
      </c>
      <c r="W42" s="42" t="s">
        <v>49</v>
      </c>
      <c r="X42" s="42" t="s">
        <v>49</v>
      </c>
      <c r="Y42" s="42" t="s">
        <v>49</v>
      </c>
      <c r="Z42" s="42" t="s">
        <v>49</v>
      </c>
      <c r="AA42" s="42" t="s">
        <v>49</v>
      </c>
      <c r="AB42" s="42" t="s">
        <v>49</v>
      </c>
      <c r="AC42" s="42" t="s">
        <v>49</v>
      </c>
      <c r="AD42" s="43" t="s">
        <v>49</v>
      </c>
      <c r="AE42" s="43" t="s">
        <v>49</v>
      </c>
      <c r="AF42" s="43" t="s">
        <v>49</v>
      </c>
      <c r="AG42" s="43" t="s">
        <v>49</v>
      </c>
      <c r="AH42" s="43" t="s">
        <v>49</v>
      </c>
      <c r="AI42" s="43" t="s">
        <v>49</v>
      </c>
      <c r="AJ42" s="43" t="s">
        <v>49</v>
      </c>
      <c r="AK42" s="43" t="s">
        <v>49</v>
      </c>
      <c r="AL42" s="43" t="s">
        <v>49</v>
      </c>
      <c r="AM42" s="43" t="s">
        <v>49</v>
      </c>
      <c r="AN42" s="43" t="s">
        <v>49</v>
      </c>
      <c r="AO42" s="43" t="s">
        <v>49</v>
      </c>
      <c r="AP42" s="43" t="s">
        <v>49</v>
      </c>
      <c r="AQ42" s="43" t="s">
        <v>49</v>
      </c>
      <c r="AR42" s="43" t="s">
        <v>49</v>
      </c>
      <c r="AS42" s="43" t="s">
        <v>49</v>
      </c>
      <c r="AT42" s="43" t="s">
        <v>49</v>
      </c>
      <c r="AU42" s="43" t="s">
        <v>49</v>
      </c>
      <c r="AV42" s="43" t="s">
        <v>49</v>
      </c>
      <c r="AW42" s="43" t="s">
        <v>49</v>
      </c>
      <c r="AX42" s="43" t="s">
        <v>49</v>
      </c>
      <c r="AY42" s="43" t="s">
        <v>49</v>
      </c>
      <c r="AZ42" s="9">
        <f>index!B42</f>
        <v>0</v>
      </c>
      <c r="BA42" s="9">
        <f>index!C42</f>
        <v>0</v>
      </c>
      <c r="BB42" s="9">
        <f>index!D42</f>
        <v>0</v>
      </c>
      <c r="BC42" s="9">
        <f>index!E42</f>
        <v>0</v>
      </c>
      <c r="BD42" s="9">
        <f>index!F42</f>
        <v>0</v>
      </c>
      <c r="BE42" s="9">
        <f>index!G42</f>
        <v>0</v>
      </c>
      <c r="BF42" s="9">
        <f>index!H42</f>
        <v>0</v>
      </c>
      <c r="BG42" s="9">
        <f>index!I42</f>
        <v>0</v>
      </c>
      <c r="BH42" s="9">
        <f>index!J42</f>
        <v>0</v>
      </c>
      <c r="BI42" s="9">
        <f>index!K42</f>
        <v>0</v>
      </c>
      <c r="BJ42" s="9">
        <f>index!L42</f>
        <v>0</v>
      </c>
      <c r="BK42" s="9">
        <f>index!M42</f>
        <v>0</v>
      </c>
      <c r="BL42" s="9">
        <f>index!N42</f>
        <v>0</v>
      </c>
      <c r="BM42" s="9">
        <f>index!O42</f>
        <v>0</v>
      </c>
      <c r="BN42" s="9">
        <f>index!P42</f>
        <v>0</v>
      </c>
      <c r="BO42" s="9">
        <f>index!Q42</f>
        <v>0</v>
      </c>
      <c r="BP42" s="9">
        <f>index!R42</f>
        <v>0</v>
      </c>
      <c r="BQ42" s="9">
        <f>index!S42</f>
        <v>0</v>
      </c>
      <c r="BR42" s="9">
        <f>index!T42</f>
        <v>0</v>
      </c>
      <c r="BS42" s="9">
        <f>index!U42</f>
        <v>0</v>
      </c>
      <c r="BT42" s="9">
        <f>index!V42</f>
        <v>0</v>
      </c>
      <c r="BU42" s="9">
        <f>index!W42</f>
        <v>0</v>
      </c>
      <c r="BV42" s="9">
        <f>index!X42</f>
        <v>0</v>
      </c>
      <c r="BW42" s="9">
        <f>index!Y42</f>
        <v>0</v>
      </c>
      <c r="BX42" s="9">
        <f>index!Z42</f>
        <v>0</v>
      </c>
      <c r="BY42">
        <v>0</v>
      </c>
    </row>
    <row r="43" spans="1:77" x14ac:dyDescent="0.2">
      <c r="A43" s="9" t="s">
        <v>190</v>
      </c>
      <c r="B43" s="9" t="s">
        <v>190</v>
      </c>
      <c r="C43" s="9" t="s">
        <v>190</v>
      </c>
      <c r="D43" s="9" t="s">
        <v>52</v>
      </c>
      <c r="E43" s="9" t="s">
        <v>52</v>
      </c>
      <c r="F43" s="9" t="s">
        <v>191</v>
      </c>
      <c r="G43" s="9" t="s">
        <v>192</v>
      </c>
      <c r="H43" s="9">
        <v>136</v>
      </c>
      <c r="I43" s="9" t="s">
        <v>84</v>
      </c>
      <c r="J43" s="9" t="s">
        <v>49</v>
      </c>
      <c r="K43" s="9" t="s">
        <v>49</v>
      </c>
      <c r="L43" s="9" t="s">
        <v>1223</v>
      </c>
      <c r="M43" s="9"/>
      <c r="N43" s="9"/>
      <c r="O43" s="9"/>
      <c r="P43" s="42" t="s">
        <v>49</v>
      </c>
      <c r="Q43" s="42" t="s">
        <v>49</v>
      </c>
      <c r="R43" s="42" t="s">
        <v>49</v>
      </c>
      <c r="S43" s="42" t="s">
        <v>49</v>
      </c>
      <c r="T43" s="42" t="s">
        <v>49</v>
      </c>
      <c r="U43" s="42" t="s">
        <v>49</v>
      </c>
      <c r="V43" s="42" t="s">
        <v>49</v>
      </c>
      <c r="W43" s="42" t="s">
        <v>49</v>
      </c>
      <c r="X43" s="42" t="s">
        <v>49</v>
      </c>
      <c r="Y43" s="42" t="s">
        <v>49</v>
      </c>
      <c r="Z43" s="42" t="s">
        <v>49</v>
      </c>
      <c r="AA43" s="42" t="s">
        <v>49</v>
      </c>
      <c r="AB43" s="42" t="s">
        <v>49</v>
      </c>
      <c r="AC43" s="42" t="s">
        <v>49</v>
      </c>
      <c r="AD43" s="43" t="s">
        <v>49</v>
      </c>
      <c r="AE43" s="43" t="s">
        <v>49</v>
      </c>
      <c r="AF43" s="43" t="s">
        <v>49</v>
      </c>
      <c r="AG43" s="43" t="s">
        <v>49</v>
      </c>
      <c r="AH43" s="43" t="s">
        <v>49</v>
      </c>
      <c r="AI43" s="43" t="s">
        <v>49</v>
      </c>
      <c r="AJ43" s="43" t="s">
        <v>49</v>
      </c>
      <c r="AK43" s="43" t="s">
        <v>49</v>
      </c>
      <c r="AL43" s="43" t="s">
        <v>49</v>
      </c>
      <c r="AM43" s="43" t="s">
        <v>49</v>
      </c>
      <c r="AN43" s="43" t="s">
        <v>49</v>
      </c>
      <c r="AO43" s="43" t="s">
        <v>49</v>
      </c>
      <c r="AP43" s="43" t="s">
        <v>49</v>
      </c>
      <c r="AQ43" s="43" t="s">
        <v>49</v>
      </c>
      <c r="AR43" s="43" t="s">
        <v>49</v>
      </c>
      <c r="AS43" s="43" t="s">
        <v>49</v>
      </c>
      <c r="AT43" s="43" t="s">
        <v>49</v>
      </c>
      <c r="AU43" s="43" t="s">
        <v>49</v>
      </c>
      <c r="AV43" s="43" t="s">
        <v>49</v>
      </c>
      <c r="AW43" s="43" t="s">
        <v>49</v>
      </c>
      <c r="AX43" s="43" t="s">
        <v>49</v>
      </c>
      <c r="AY43" s="43" t="s">
        <v>49</v>
      </c>
      <c r="AZ43" s="9">
        <f>index!B43</f>
        <v>0</v>
      </c>
      <c r="BA43" s="9">
        <f>index!C43</f>
        <v>0</v>
      </c>
      <c r="BB43" s="9">
        <f>index!D43</f>
        <v>0</v>
      </c>
      <c r="BC43" s="9">
        <f>index!E43</f>
        <v>0</v>
      </c>
      <c r="BD43" s="9">
        <f>index!F43</f>
        <v>0</v>
      </c>
      <c r="BE43" s="9">
        <f>index!G43</f>
        <v>0</v>
      </c>
      <c r="BF43" s="9">
        <f>index!H43</f>
        <v>0</v>
      </c>
      <c r="BG43" s="9">
        <f>index!I43</f>
        <v>0</v>
      </c>
      <c r="BH43" s="9">
        <f>index!J43</f>
        <v>0</v>
      </c>
      <c r="BI43" s="9">
        <f>index!K43</f>
        <v>0</v>
      </c>
      <c r="BJ43" s="9">
        <f>index!L43</f>
        <v>0</v>
      </c>
      <c r="BK43" s="9">
        <f>index!M43</f>
        <v>0</v>
      </c>
      <c r="BL43" s="9">
        <f>index!N43</f>
        <v>0</v>
      </c>
      <c r="BM43" s="9">
        <f>index!O43</f>
        <v>0</v>
      </c>
      <c r="BN43" s="9">
        <f>index!P43</f>
        <v>0</v>
      </c>
      <c r="BO43" s="9">
        <f>index!Q43</f>
        <v>0</v>
      </c>
      <c r="BP43" s="9">
        <f>index!R43</f>
        <v>0</v>
      </c>
      <c r="BQ43" s="9">
        <f>index!S43</f>
        <v>0</v>
      </c>
      <c r="BR43" s="9">
        <f>index!T43</f>
        <v>0</v>
      </c>
      <c r="BS43" s="9">
        <f>index!U43</f>
        <v>0</v>
      </c>
      <c r="BT43" s="9">
        <f>index!V43</f>
        <v>0</v>
      </c>
      <c r="BU43" s="9">
        <f>index!W43</f>
        <v>0</v>
      </c>
      <c r="BV43" s="9">
        <f>index!X43</f>
        <v>0</v>
      </c>
      <c r="BW43" s="9">
        <f>index!Y43</f>
        <v>0</v>
      </c>
      <c r="BX43" s="9">
        <f>index!Z43</f>
        <v>0</v>
      </c>
      <c r="BY43">
        <v>0</v>
      </c>
    </row>
    <row r="44" spans="1:77" x14ac:dyDescent="0.2">
      <c r="A44" s="9" t="s">
        <v>193</v>
      </c>
      <c r="B44" s="9" t="s">
        <v>193</v>
      </c>
      <c r="C44" s="9" t="s">
        <v>193</v>
      </c>
      <c r="D44" s="9" t="s">
        <v>172</v>
      </c>
      <c r="E44" s="9" t="s">
        <v>172</v>
      </c>
      <c r="F44" s="9" t="s">
        <v>194</v>
      </c>
      <c r="G44" s="9" t="s">
        <v>195</v>
      </c>
      <c r="H44" s="9">
        <v>140</v>
      </c>
      <c r="I44" s="9" t="s">
        <v>74</v>
      </c>
      <c r="J44" s="9" t="s">
        <v>49</v>
      </c>
      <c r="K44" s="9" t="s">
        <v>49</v>
      </c>
      <c r="L44" s="9" t="s">
        <v>49</v>
      </c>
      <c r="M44" s="9"/>
      <c r="N44" s="9"/>
      <c r="O44" s="9"/>
      <c r="P44" s="42" t="s">
        <v>49</v>
      </c>
      <c r="Q44" s="42" t="s">
        <v>49</v>
      </c>
      <c r="R44" s="42" t="s">
        <v>49</v>
      </c>
      <c r="S44" s="42" t="s">
        <v>49</v>
      </c>
      <c r="T44" s="42" t="s">
        <v>49</v>
      </c>
      <c r="U44" s="42" t="s">
        <v>49</v>
      </c>
      <c r="V44" s="42" t="s">
        <v>49</v>
      </c>
      <c r="W44" s="42" t="s">
        <v>49</v>
      </c>
      <c r="X44" s="42" t="s">
        <v>49</v>
      </c>
      <c r="Y44" s="42" t="s">
        <v>49</v>
      </c>
      <c r="Z44" s="42" t="s">
        <v>49</v>
      </c>
      <c r="AA44" s="42" t="s">
        <v>49</v>
      </c>
      <c r="AB44" s="42" t="s">
        <v>49</v>
      </c>
      <c r="AC44" s="42" t="s">
        <v>49</v>
      </c>
      <c r="AD44" s="43" t="s">
        <v>49</v>
      </c>
      <c r="AE44" s="43" t="s">
        <v>49</v>
      </c>
      <c r="AF44" s="43" t="s">
        <v>49</v>
      </c>
      <c r="AG44" s="43" t="s">
        <v>49</v>
      </c>
      <c r="AH44" s="43" t="s">
        <v>49</v>
      </c>
      <c r="AI44" s="43" t="s">
        <v>49</v>
      </c>
      <c r="AJ44" s="43" t="s">
        <v>49</v>
      </c>
      <c r="AK44" s="43" t="s">
        <v>49</v>
      </c>
      <c r="AL44" s="43" t="s">
        <v>49</v>
      </c>
      <c r="AM44" s="43" t="s">
        <v>49</v>
      </c>
      <c r="AN44" s="43" t="s">
        <v>49</v>
      </c>
      <c r="AO44" s="43" t="s">
        <v>49</v>
      </c>
      <c r="AP44" s="43" t="s">
        <v>49</v>
      </c>
      <c r="AQ44" s="43" t="s">
        <v>49</v>
      </c>
      <c r="AR44" s="43" t="s">
        <v>49</v>
      </c>
      <c r="AS44" s="43" t="s">
        <v>49</v>
      </c>
      <c r="AT44" s="43" t="s">
        <v>49</v>
      </c>
      <c r="AU44" s="43" t="s">
        <v>49</v>
      </c>
      <c r="AV44" s="43" t="s">
        <v>49</v>
      </c>
      <c r="AW44" s="43" t="s">
        <v>49</v>
      </c>
      <c r="AX44" s="43" t="s">
        <v>49</v>
      </c>
      <c r="AY44" s="43" t="s">
        <v>49</v>
      </c>
      <c r="AZ44" s="9">
        <f>index!B44</f>
        <v>0</v>
      </c>
      <c r="BA44" s="9">
        <f>index!C44</f>
        <v>0</v>
      </c>
      <c r="BB44" s="9">
        <f>index!D44</f>
        <v>0</v>
      </c>
      <c r="BC44" s="9">
        <f>index!E44</f>
        <v>0</v>
      </c>
      <c r="BD44" s="9">
        <f>index!F44</f>
        <v>0</v>
      </c>
      <c r="BE44" s="9">
        <f>index!G44</f>
        <v>0</v>
      </c>
      <c r="BF44" s="9">
        <f>index!H44</f>
        <v>0</v>
      </c>
      <c r="BG44" s="9">
        <f>index!I44</f>
        <v>0</v>
      </c>
      <c r="BH44" s="9">
        <f>index!J44</f>
        <v>0</v>
      </c>
      <c r="BI44" s="9">
        <f>index!K44</f>
        <v>0</v>
      </c>
      <c r="BJ44" s="9">
        <f>index!L44</f>
        <v>0</v>
      </c>
      <c r="BK44" s="9">
        <f>index!M44</f>
        <v>0</v>
      </c>
      <c r="BL44" s="9">
        <f>index!N44</f>
        <v>0</v>
      </c>
      <c r="BM44" s="9">
        <f>index!O44</f>
        <v>0</v>
      </c>
      <c r="BN44" s="9">
        <f>index!P44</f>
        <v>0</v>
      </c>
      <c r="BO44" s="9">
        <f>index!Q44</f>
        <v>0</v>
      </c>
      <c r="BP44" s="9">
        <f>index!R44</f>
        <v>0</v>
      </c>
      <c r="BQ44" s="9">
        <f>index!S44</f>
        <v>0</v>
      </c>
      <c r="BR44" s="9">
        <f>index!T44</f>
        <v>0</v>
      </c>
      <c r="BS44" s="9">
        <f>index!U44</f>
        <v>0</v>
      </c>
      <c r="BT44" s="9">
        <f>index!V44</f>
        <v>0</v>
      </c>
      <c r="BU44" s="9">
        <f>index!W44</f>
        <v>0</v>
      </c>
      <c r="BV44" s="9">
        <f>index!X44</f>
        <v>0</v>
      </c>
      <c r="BW44" s="9">
        <f>index!Y44</f>
        <v>0</v>
      </c>
      <c r="BX44" s="9">
        <f>index!Z44</f>
        <v>0</v>
      </c>
      <c r="BY44">
        <v>0</v>
      </c>
    </row>
    <row r="45" spans="1:77" x14ac:dyDescent="0.2">
      <c r="A45" s="9" t="s">
        <v>196</v>
      </c>
      <c r="B45" s="9" t="s">
        <v>196</v>
      </c>
      <c r="C45" s="9" t="s">
        <v>196</v>
      </c>
      <c r="D45" s="9" t="s">
        <v>172</v>
      </c>
      <c r="E45" s="9" t="s">
        <v>172</v>
      </c>
      <c r="F45" s="9" t="s">
        <v>197</v>
      </c>
      <c r="G45" s="9" t="s">
        <v>198</v>
      </c>
      <c r="H45" s="9">
        <v>148</v>
      </c>
      <c r="I45" s="9" t="s">
        <v>74</v>
      </c>
      <c r="J45" s="9" t="s">
        <v>49</v>
      </c>
      <c r="K45" s="9" t="s">
        <v>49</v>
      </c>
      <c r="L45" s="9" t="s">
        <v>1223</v>
      </c>
      <c r="M45" s="9"/>
      <c r="N45" s="9"/>
      <c r="O45" s="9"/>
      <c r="P45" s="42" t="s">
        <v>49</v>
      </c>
      <c r="Q45" s="42" t="s">
        <v>49</v>
      </c>
      <c r="R45" s="42" t="s">
        <v>49</v>
      </c>
      <c r="S45" s="42" t="s">
        <v>49</v>
      </c>
      <c r="T45" s="42" t="s">
        <v>49</v>
      </c>
      <c r="U45" s="42" t="s">
        <v>49</v>
      </c>
      <c r="V45" s="42" t="s">
        <v>49</v>
      </c>
      <c r="W45" s="42" t="s">
        <v>49</v>
      </c>
      <c r="X45" s="42" t="s">
        <v>49</v>
      </c>
      <c r="Y45" s="42" t="s">
        <v>49</v>
      </c>
      <c r="Z45" s="42" t="s">
        <v>49</v>
      </c>
      <c r="AA45" s="42" t="s">
        <v>49</v>
      </c>
      <c r="AB45" s="42" t="s">
        <v>49</v>
      </c>
      <c r="AC45" s="42" t="s">
        <v>49</v>
      </c>
      <c r="AD45" s="43" t="s">
        <v>49</v>
      </c>
      <c r="AE45" s="43" t="s">
        <v>49</v>
      </c>
      <c r="AF45" s="43" t="s">
        <v>49</v>
      </c>
      <c r="AG45" s="43" t="s">
        <v>49</v>
      </c>
      <c r="AH45" s="43" t="s">
        <v>49</v>
      </c>
      <c r="AI45" s="43" t="s">
        <v>49</v>
      </c>
      <c r="AJ45" s="43" t="s">
        <v>49</v>
      </c>
      <c r="AK45" s="43" t="s">
        <v>49</v>
      </c>
      <c r="AL45" s="43" t="s">
        <v>49</v>
      </c>
      <c r="AM45" s="43" t="s">
        <v>49</v>
      </c>
      <c r="AN45" s="43" t="s">
        <v>49</v>
      </c>
      <c r="AO45" s="43" t="s">
        <v>49</v>
      </c>
      <c r="AP45" s="43" t="s">
        <v>49</v>
      </c>
      <c r="AQ45" s="43" t="s">
        <v>49</v>
      </c>
      <c r="AR45" s="43" t="s">
        <v>49</v>
      </c>
      <c r="AS45" s="43" t="s">
        <v>49</v>
      </c>
      <c r="AT45" s="43" t="s">
        <v>49</v>
      </c>
      <c r="AU45" s="43" t="s">
        <v>49</v>
      </c>
      <c r="AV45" s="43" t="s">
        <v>49</v>
      </c>
      <c r="AW45" s="43" t="s">
        <v>49</v>
      </c>
      <c r="AX45" s="43" t="s">
        <v>49</v>
      </c>
      <c r="AY45" s="43" t="s">
        <v>49</v>
      </c>
      <c r="AZ45" s="9">
        <f>index!B45</f>
        <v>0</v>
      </c>
      <c r="BA45" s="9">
        <f>index!C45</f>
        <v>0</v>
      </c>
      <c r="BB45" s="9">
        <f>index!D45</f>
        <v>0</v>
      </c>
      <c r="BC45" s="9">
        <f>index!E45</f>
        <v>0</v>
      </c>
      <c r="BD45" s="9">
        <f>index!F45</f>
        <v>0</v>
      </c>
      <c r="BE45" s="9">
        <f>index!G45</f>
        <v>0</v>
      </c>
      <c r="BF45" s="9">
        <f>index!H45</f>
        <v>0</v>
      </c>
      <c r="BG45" s="9">
        <f>index!I45</f>
        <v>0</v>
      </c>
      <c r="BH45" s="9">
        <f>index!J45</f>
        <v>0</v>
      </c>
      <c r="BI45" s="9">
        <f>index!K45</f>
        <v>0</v>
      </c>
      <c r="BJ45" s="9">
        <f>index!L45</f>
        <v>0</v>
      </c>
      <c r="BK45" s="9">
        <f>index!M45</f>
        <v>0</v>
      </c>
      <c r="BL45" s="9">
        <f>index!N45</f>
        <v>0</v>
      </c>
      <c r="BM45" s="9">
        <f>index!O45</f>
        <v>0</v>
      </c>
      <c r="BN45" s="9">
        <f>index!P45</f>
        <v>0</v>
      </c>
      <c r="BO45" s="9">
        <f>index!Q45</f>
        <v>0</v>
      </c>
      <c r="BP45" s="9">
        <f>index!R45</f>
        <v>0</v>
      </c>
      <c r="BQ45" s="9">
        <f>index!S45</f>
        <v>0</v>
      </c>
      <c r="BR45" s="9">
        <f>index!T45</f>
        <v>0</v>
      </c>
      <c r="BS45" s="9">
        <f>index!U45</f>
        <v>0</v>
      </c>
      <c r="BT45" s="9">
        <f>index!V45</f>
        <v>0</v>
      </c>
      <c r="BU45" s="9">
        <f>index!W45</f>
        <v>0</v>
      </c>
      <c r="BV45" s="9">
        <f>index!X45</f>
        <v>0</v>
      </c>
      <c r="BW45" s="9">
        <f>index!Y45</f>
        <v>0</v>
      </c>
      <c r="BX45" s="9">
        <f>index!Z45</f>
        <v>0</v>
      </c>
      <c r="BY45">
        <v>0</v>
      </c>
    </row>
    <row r="46" spans="1:77" x14ac:dyDescent="0.2">
      <c r="A46" s="9" t="s">
        <v>199</v>
      </c>
      <c r="B46" s="9" t="s">
        <v>199</v>
      </c>
      <c r="C46" s="9" t="s">
        <v>199</v>
      </c>
      <c r="D46" s="9" t="s">
        <v>199</v>
      </c>
      <c r="E46" s="9" t="s">
        <v>199</v>
      </c>
      <c r="F46" s="9" t="s">
        <v>200</v>
      </c>
      <c r="G46" s="9" t="s">
        <v>201</v>
      </c>
      <c r="H46" s="9">
        <v>152</v>
      </c>
      <c r="I46" s="9" t="s">
        <v>84</v>
      </c>
      <c r="J46" s="9" t="s">
        <v>49</v>
      </c>
      <c r="K46" s="9" t="s">
        <v>90</v>
      </c>
      <c r="L46" s="9" t="s">
        <v>100</v>
      </c>
      <c r="M46" s="9" t="s">
        <v>59</v>
      </c>
      <c r="N46" s="9" t="s">
        <v>60</v>
      </c>
      <c r="O46" s="9">
        <v>2017</v>
      </c>
      <c r="P46" s="42" t="s">
        <v>49</v>
      </c>
      <c r="Q46" s="42" t="s">
        <v>49</v>
      </c>
      <c r="R46" s="42" t="s">
        <v>49</v>
      </c>
      <c r="S46" s="42" t="s">
        <v>49</v>
      </c>
      <c r="T46" s="42" t="s">
        <v>49</v>
      </c>
      <c r="U46" s="42" t="s">
        <v>49</v>
      </c>
      <c r="V46" s="42" t="s">
        <v>49</v>
      </c>
      <c r="W46" s="42" t="s">
        <v>49</v>
      </c>
      <c r="X46" s="42" t="s">
        <v>49</v>
      </c>
      <c r="Y46" s="42" t="s">
        <v>49</v>
      </c>
      <c r="Z46" s="42" t="s">
        <v>49</v>
      </c>
      <c r="AA46" s="42" t="s">
        <v>49</v>
      </c>
      <c r="AB46" s="42" t="s">
        <v>49</v>
      </c>
      <c r="AC46" s="42" t="s">
        <v>49</v>
      </c>
      <c r="AD46" s="43" t="s">
        <v>49</v>
      </c>
      <c r="AE46" s="43" t="s">
        <v>49</v>
      </c>
      <c r="AF46" s="43" t="s">
        <v>49</v>
      </c>
      <c r="AG46" s="43" t="s">
        <v>49</v>
      </c>
      <c r="AH46" s="43" t="s">
        <v>49</v>
      </c>
      <c r="AI46" s="43" t="s">
        <v>49</v>
      </c>
      <c r="AJ46" s="43" t="s">
        <v>49</v>
      </c>
      <c r="AK46" s="43" t="s">
        <v>49</v>
      </c>
      <c r="AL46" s="43" t="s">
        <v>49</v>
      </c>
      <c r="AM46" s="43" t="s">
        <v>49</v>
      </c>
      <c r="AN46" s="43" t="s">
        <v>49</v>
      </c>
      <c r="AO46" s="43" t="s">
        <v>49</v>
      </c>
      <c r="AP46" s="43" t="s">
        <v>49</v>
      </c>
      <c r="AQ46" s="43" t="s">
        <v>90</v>
      </c>
      <c r="AR46" s="43" t="s">
        <v>90</v>
      </c>
      <c r="AS46" s="43" t="s">
        <v>90</v>
      </c>
      <c r="AT46" s="43" t="s">
        <v>90</v>
      </c>
      <c r="AU46" s="43" t="s">
        <v>90</v>
      </c>
      <c r="AV46" s="43" t="s">
        <v>90</v>
      </c>
      <c r="AW46" s="43" t="s">
        <v>90</v>
      </c>
      <c r="AX46" s="43" t="s">
        <v>90</v>
      </c>
      <c r="AY46" s="43" t="s">
        <v>90</v>
      </c>
      <c r="AZ46" s="9">
        <f>index!B46</f>
        <v>0</v>
      </c>
      <c r="BA46" s="9">
        <f>index!C46</f>
        <v>0</v>
      </c>
      <c r="BB46" s="9">
        <f>index!D46</f>
        <v>0</v>
      </c>
      <c r="BC46" s="9">
        <f>index!E46</f>
        <v>0</v>
      </c>
      <c r="BD46" s="9">
        <f>index!F46</f>
        <v>0</v>
      </c>
      <c r="BE46" s="9">
        <f>index!G46</f>
        <v>0</v>
      </c>
      <c r="BF46" s="9">
        <f>index!H46</f>
        <v>0</v>
      </c>
      <c r="BG46" s="9">
        <f>index!I46</f>
        <v>0</v>
      </c>
      <c r="BH46" s="9">
        <f>index!J46</f>
        <v>0</v>
      </c>
      <c r="BI46" s="9">
        <f>index!K46</f>
        <v>0</v>
      </c>
      <c r="BJ46" s="9">
        <f>index!L46</f>
        <v>0</v>
      </c>
      <c r="BK46" s="9">
        <f>index!M46</f>
        <v>0</v>
      </c>
      <c r="BL46" s="9">
        <f>index!N46</f>
        <v>0</v>
      </c>
      <c r="BM46" s="9">
        <f>index!O46</f>
        <v>0</v>
      </c>
      <c r="BN46" s="9">
        <f>index!P46</f>
        <v>0</v>
      </c>
      <c r="BO46" s="9">
        <f>index!Q46</f>
        <v>0</v>
      </c>
      <c r="BP46" s="9">
        <f>index!R46</f>
        <v>0</v>
      </c>
      <c r="BQ46" s="9">
        <f>index!S46</f>
        <v>2.75</v>
      </c>
      <c r="BR46" s="9">
        <f>index!T46</f>
        <v>2.75</v>
      </c>
      <c r="BS46" s="9">
        <f>index!U46</f>
        <v>2.75</v>
      </c>
      <c r="BT46" s="9">
        <f>index!V46</f>
        <v>2.75</v>
      </c>
      <c r="BU46" s="9">
        <f>index!W46</f>
        <v>2.75</v>
      </c>
      <c r="BV46" s="9">
        <f>index!X46</f>
        <v>2.75</v>
      </c>
      <c r="BW46" s="9">
        <f>index!Y46</f>
        <v>2.75</v>
      </c>
      <c r="BX46" s="9">
        <f>index!Z46</f>
        <v>2.75</v>
      </c>
      <c r="BY46">
        <v>2.75</v>
      </c>
    </row>
    <row r="47" spans="1:77" x14ac:dyDescent="0.2">
      <c r="A47" s="9" t="s">
        <v>202</v>
      </c>
      <c r="B47" s="9" t="s">
        <v>202</v>
      </c>
      <c r="C47" s="9" t="s">
        <v>202</v>
      </c>
      <c r="D47" s="9" t="s">
        <v>203</v>
      </c>
      <c r="E47" s="9" t="s">
        <v>203</v>
      </c>
      <c r="F47" s="9" t="s">
        <v>204</v>
      </c>
      <c r="G47" s="9" t="s">
        <v>205</v>
      </c>
      <c r="H47" s="9">
        <v>156</v>
      </c>
      <c r="I47" s="9" t="s">
        <v>66</v>
      </c>
      <c r="J47" s="9" t="s">
        <v>49</v>
      </c>
      <c r="K47" s="9" t="s">
        <v>90</v>
      </c>
      <c r="L47" s="9" t="s">
        <v>206</v>
      </c>
      <c r="M47" s="9" t="s">
        <v>59</v>
      </c>
      <c r="N47" s="9" t="s">
        <v>746</v>
      </c>
      <c r="O47" s="9">
        <v>2014</v>
      </c>
      <c r="P47" s="43" t="s">
        <v>49</v>
      </c>
      <c r="Q47" s="43" t="s">
        <v>49</v>
      </c>
      <c r="R47" s="43" t="s">
        <v>49</v>
      </c>
      <c r="S47" s="43" t="s">
        <v>49</v>
      </c>
      <c r="T47" s="43" t="s">
        <v>49</v>
      </c>
      <c r="U47" s="43" t="s">
        <v>49</v>
      </c>
      <c r="V47" s="43" t="s">
        <v>49</v>
      </c>
      <c r="W47" s="43" t="s">
        <v>49</v>
      </c>
      <c r="X47" s="43" t="s">
        <v>49</v>
      </c>
      <c r="Y47" s="43" t="s">
        <v>49</v>
      </c>
      <c r="Z47" s="43" t="s">
        <v>49</v>
      </c>
      <c r="AA47" s="43" t="s">
        <v>49</v>
      </c>
      <c r="AB47" s="43" t="s">
        <v>49</v>
      </c>
      <c r="AC47" s="43" t="s">
        <v>49</v>
      </c>
      <c r="AD47" s="43" t="s">
        <v>49</v>
      </c>
      <c r="AE47" s="43" t="s">
        <v>49</v>
      </c>
      <c r="AF47" s="43" t="s">
        <v>49</v>
      </c>
      <c r="AG47" s="43" t="s">
        <v>49</v>
      </c>
      <c r="AH47" s="43" t="s">
        <v>49</v>
      </c>
      <c r="AI47" s="43" t="s">
        <v>49</v>
      </c>
      <c r="AJ47" s="43" t="s">
        <v>49</v>
      </c>
      <c r="AK47" s="43" t="s">
        <v>49</v>
      </c>
      <c r="AL47" s="43" t="s">
        <v>49</v>
      </c>
      <c r="AM47" s="43" t="s">
        <v>49</v>
      </c>
      <c r="AN47" s="43" t="s">
        <v>90</v>
      </c>
      <c r="AO47" s="43" t="s">
        <v>90</v>
      </c>
      <c r="AP47" s="43" t="s">
        <v>90</v>
      </c>
      <c r="AQ47" s="43" t="s">
        <v>90</v>
      </c>
      <c r="AR47" s="43" t="s">
        <v>90</v>
      </c>
      <c r="AS47" s="43" t="s">
        <v>90</v>
      </c>
      <c r="AT47" s="43" t="s">
        <v>90</v>
      </c>
      <c r="AU47" s="43" t="s">
        <v>90</v>
      </c>
      <c r="AV47" s="43" t="s">
        <v>90</v>
      </c>
      <c r="AW47" s="43" t="s">
        <v>90</v>
      </c>
      <c r="AX47" s="43" t="s">
        <v>90</v>
      </c>
      <c r="AY47" s="43" t="s">
        <v>90</v>
      </c>
      <c r="AZ47" s="9">
        <f>index!B47</f>
        <v>0</v>
      </c>
      <c r="BA47" s="9">
        <f>index!C47</f>
        <v>0</v>
      </c>
      <c r="BB47" s="9">
        <f>index!D47</f>
        <v>0</v>
      </c>
      <c r="BC47" s="9">
        <f>index!E47</f>
        <v>0</v>
      </c>
      <c r="BD47" s="9">
        <f>index!F47</f>
        <v>0</v>
      </c>
      <c r="BE47" s="9">
        <f>index!G47</f>
        <v>0</v>
      </c>
      <c r="BF47" s="9">
        <f>index!H47</f>
        <v>0</v>
      </c>
      <c r="BG47" s="9">
        <f>index!I47</f>
        <v>0</v>
      </c>
      <c r="BH47" s="9">
        <f>index!J47</f>
        <v>0</v>
      </c>
      <c r="BI47" s="9">
        <f>index!K47</f>
        <v>0</v>
      </c>
      <c r="BJ47" s="9">
        <f>index!L47</f>
        <v>0</v>
      </c>
      <c r="BK47" s="9">
        <f>index!M47</f>
        <v>0</v>
      </c>
      <c r="BL47" s="9">
        <f>index!N47</f>
        <v>0</v>
      </c>
      <c r="BM47" s="9">
        <f>index!O47</f>
        <v>0</v>
      </c>
      <c r="BN47" s="9">
        <f>index!P47</f>
        <v>9.4111698000000008E-2</v>
      </c>
      <c r="BO47" s="9">
        <f>index!Q47</f>
        <v>9.1006108000000002E-2</v>
      </c>
      <c r="BP47" s="9">
        <f>index!R47</f>
        <v>8.3429037250000004E-2</v>
      </c>
      <c r="BQ47" s="9">
        <f>index!S47</f>
        <v>0.15008450423424452</v>
      </c>
      <c r="BR47" s="9">
        <f>index!T47</f>
        <v>0.17359175150943848</v>
      </c>
      <c r="BS47" s="9">
        <f>index!U47</f>
        <v>0.15897244563432839</v>
      </c>
      <c r="BT47" s="9">
        <f>index!V47</f>
        <v>0.22178501282761168</v>
      </c>
      <c r="BU47" s="9">
        <f>index!W47</f>
        <v>0.22645609843412368</v>
      </c>
      <c r="BV47" s="9">
        <f>index!X47</f>
        <v>3.3687070011812335</v>
      </c>
      <c r="BW47" s="9">
        <f>index!Y47</f>
        <v>3.078581054427163</v>
      </c>
      <c r="BX47" s="9">
        <f>index!Z47</f>
        <v>4.4018324252473615</v>
      </c>
      <c r="BY47">
        <v>6.1864097281369261</v>
      </c>
    </row>
    <row r="48" spans="1:77" x14ac:dyDescent="0.2">
      <c r="A48" s="9" t="s">
        <v>207</v>
      </c>
      <c r="B48" s="9" t="s">
        <v>207</v>
      </c>
      <c r="C48" s="9" t="s">
        <v>207</v>
      </c>
      <c r="D48" s="9" t="s">
        <v>52</v>
      </c>
      <c r="E48" s="9" t="s">
        <v>52</v>
      </c>
      <c r="F48" s="9" t="s">
        <v>208</v>
      </c>
      <c r="G48" s="9" t="s">
        <v>209</v>
      </c>
      <c r="H48" s="9">
        <v>162</v>
      </c>
      <c r="I48" s="9" t="s">
        <v>51</v>
      </c>
      <c r="J48" s="9" t="s">
        <v>49</v>
      </c>
      <c r="K48" s="9" t="s">
        <v>49</v>
      </c>
      <c r="L48" s="9" t="s">
        <v>1223</v>
      </c>
      <c r="M48" s="9"/>
      <c r="N48" s="9"/>
      <c r="O48" s="9"/>
      <c r="P48" s="42" t="s">
        <v>49</v>
      </c>
      <c r="Q48" s="42" t="s">
        <v>49</v>
      </c>
      <c r="R48" s="42" t="s">
        <v>49</v>
      </c>
      <c r="S48" s="42" t="s">
        <v>49</v>
      </c>
      <c r="T48" s="42" t="s">
        <v>49</v>
      </c>
      <c r="U48" s="42" t="s">
        <v>49</v>
      </c>
      <c r="V48" s="42" t="s">
        <v>49</v>
      </c>
      <c r="W48" s="42" t="s">
        <v>49</v>
      </c>
      <c r="X48" s="42" t="s">
        <v>49</v>
      </c>
      <c r="Y48" s="42" t="s">
        <v>49</v>
      </c>
      <c r="Z48" s="42" t="s">
        <v>49</v>
      </c>
      <c r="AA48" s="42" t="s">
        <v>49</v>
      </c>
      <c r="AB48" s="42" t="s">
        <v>49</v>
      </c>
      <c r="AC48" s="42" t="s">
        <v>49</v>
      </c>
      <c r="AD48" s="43" t="s">
        <v>49</v>
      </c>
      <c r="AE48" s="43" t="s">
        <v>49</v>
      </c>
      <c r="AF48" s="43" t="s">
        <v>49</v>
      </c>
      <c r="AG48" s="43" t="s">
        <v>49</v>
      </c>
      <c r="AH48" s="43" t="s">
        <v>49</v>
      </c>
      <c r="AI48" s="43" t="s">
        <v>49</v>
      </c>
      <c r="AJ48" s="43" t="s">
        <v>49</v>
      </c>
      <c r="AK48" s="43" t="s">
        <v>49</v>
      </c>
      <c r="AL48" s="43" t="s">
        <v>49</v>
      </c>
      <c r="AM48" s="43" t="s">
        <v>49</v>
      </c>
      <c r="AN48" s="43" t="s">
        <v>49</v>
      </c>
      <c r="AO48" s="43" t="s">
        <v>49</v>
      </c>
      <c r="AP48" s="43" t="s">
        <v>49</v>
      </c>
      <c r="AQ48" s="43" t="s">
        <v>49</v>
      </c>
      <c r="AR48" s="43" t="s">
        <v>49</v>
      </c>
      <c r="AS48" s="43" t="s">
        <v>49</v>
      </c>
      <c r="AT48" s="43" t="s">
        <v>49</v>
      </c>
      <c r="AU48" s="43" t="s">
        <v>49</v>
      </c>
      <c r="AV48" s="43" t="s">
        <v>49</v>
      </c>
      <c r="AW48" s="43" t="s">
        <v>49</v>
      </c>
      <c r="AX48" s="43" t="s">
        <v>49</v>
      </c>
      <c r="AY48" s="43" t="s">
        <v>49</v>
      </c>
      <c r="AZ48" s="9">
        <f>index!B48</f>
        <v>0</v>
      </c>
      <c r="BA48" s="9">
        <f>index!C48</f>
        <v>0</v>
      </c>
      <c r="BB48" s="9">
        <f>index!D48</f>
        <v>0</v>
      </c>
      <c r="BC48" s="9">
        <f>index!E48</f>
        <v>0</v>
      </c>
      <c r="BD48" s="9">
        <f>index!F48</f>
        <v>0</v>
      </c>
      <c r="BE48" s="9">
        <f>index!G48</f>
        <v>0</v>
      </c>
      <c r="BF48" s="9">
        <f>index!H48</f>
        <v>0</v>
      </c>
      <c r="BG48" s="9">
        <f>index!I48</f>
        <v>0</v>
      </c>
      <c r="BH48" s="9">
        <f>index!J48</f>
        <v>0</v>
      </c>
      <c r="BI48" s="9">
        <f>index!K48</f>
        <v>0</v>
      </c>
      <c r="BJ48" s="9">
        <f>index!L48</f>
        <v>0</v>
      </c>
      <c r="BK48" s="9">
        <f>index!M48</f>
        <v>0</v>
      </c>
      <c r="BL48" s="9">
        <f>index!N48</f>
        <v>0</v>
      </c>
      <c r="BM48" s="9">
        <f>index!O48</f>
        <v>0</v>
      </c>
      <c r="BN48" s="9">
        <f>index!P48</f>
        <v>0</v>
      </c>
      <c r="BO48" s="9">
        <f>index!Q48</f>
        <v>0</v>
      </c>
      <c r="BP48" s="9">
        <f>index!R48</f>
        <v>0</v>
      </c>
      <c r="BQ48" s="9">
        <f>index!S48</f>
        <v>0</v>
      </c>
      <c r="BR48" s="9">
        <f>index!T48</f>
        <v>0</v>
      </c>
      <c r="BS48" s="9">
        <f>index!U48</f>
        <v>0</v>
      </c>
      <c r="BT48" s="9">
        <f>index!V48</f>
        <v>0</v>
      </c>
      <c r="BU48" s="9">
        <f>index!W48</f>
        <v>0</v>
      </c>
      <c r="BV48" s="9">
        <f>index!X48</f>
        <v>0</v>
      </c>
      <c r="BW48" s="9">
        <f>index!Y48</f>
        <v>0</v>
      </c>
      <c r="BX48" s="9">
        <f>index!Z48</f>
        <v>0</v>
      </c>
      <c r="BY48">
        <v>0</v>
      </c>
    </row>
    <row r="49" spans="1:77" x14ac:dyDescent="0.2">
      <c r="A49" s="9" t="s">
        <v>210</v>
      </c>
      <c r="B49" s="9" t="s">
        <v>210</v>
      </c>
      <c r="C49" s="9" t="s">
        <v>210</v>
      </c>
      <c r="D49" s="9" t="s">
        <v>52</v>
      </c>
      <c r="E49" s="9" t="s">
        <v>52</v>
      </c>
      <c r="F49" s="9" t="s">
        <v>211</v>
      </c>
      <c r="G49" s="9" t="s">
        <v>212</v>
      </c>
      <c r="H49" s="9">
        <v>166</v>
      </c>
      <c r="I49" s="9" t="s">
        <v>51</v>
      </c>
      <c r="J49" s="9" t="s">
        <v>49</v>
      </c>
      <c r="K49" s="9" t="s">
        <v>49</v>
      </c>
      <c r="L49" s="9" t="s">
        <v>1223</v>
      </c>
      <c r="M49" s="9"/>
      <c r="N49" s="9"/>
      <c r="O49" s="9"/>
      <c r="P49" s="42" t="s">
        <v>49</v>
      </c>
      <c r="Q49" s="42" t="s">
        <v>49</v>
      </c>
      <c r="R49" s="42" t="s">
        <v>49</v>
      </c>
      <c r="S49" s="42" t="s">
        <v>49</v>
      </c>
      <c r="T49" s="42" t="s">
        <v>49</v>
      </c>
      <c r="U49" s="42" t="s">
        <v>49</v>
      </c>
      <c r="V49" s="42" t="s">
        <v>49</v>
      </c>
      <c r="W49" s="42" t="s">
        <v>49</v>
      </c>
      <c r="X49" s="42" t="s">
        <v>49</v>
      </c>
      <c r="Y49" s="42" t="s">
        <v>49</v>
      </c>
      <c r="Z49" s="42" t="s">
        <v>49</v>
      </c>
      <c r="AA49" s="42" t="s">
        <v>49</v>
      </c>
      <c r="AB49" s="42" t="s">
        <v>49</v>
      </c>
      <c r="AC49" s="42" t="s">
        <v>49</v>
      </c>
      <c r="AD49" s="43" t="s">
        <v>49</v>
      </c>
      <c r="AE49" s="43" t="s">
        <v>49</v>
      </c>
      <c r="AF49" s="43" t="s">
        <v>49</v>
      </c>
      <c r="AG49" s="43" t="s">
        <v>49</v>
      </c>
      <c r="AH49" s="43" t="s">
        <v>49</v>
      </c>
      <c r="AI49" s="43" t="s">
        <v>49</v>
      </c>
      <c r="AJ49" s="43" t="s">
        <v>49</v>
      </c>
      <c r="AK49" s="43" t="s">
        <v>49</v>
      </c>
      <c r="AL49" s="43" t="s">
        <v>49</v>
      </c>
      <c r="AM49" s="43" t="s">
        <v>49</v>
      </c>
      <c r="AN49" s="43" t="s">
        <v>49</v>
      </c>
      <c r="AO49" s="43" t="s">
        <v>49</v>
      </c>
      <c r="AP49" s="43" t="s">
        <v>49</v>
      </c>
      <c r="AQ49" s="43" t="s">
        <v>49</v>
      </c>
      <c r="AR49" s="43" t="s">
        <v>49</v>
      </c>
      <c r="AS49" s="43" t="s">
        <v>49</v>
      </c>
      <c r="AT49" s="43" t="s">
        <v>49</v>
      </c>
      <c r="AU49" s="43" t="s">
        <v>49</v>
      </c>
      <c r="AV49" s="43" t="s">
        <v>49</v>
      </c>
      <c r="AW49" s="43" t="s">
        <v>49</v>
      </c>
      <c r="AX49" s="43" t="s">
        <v>49</v>
      </c>
      <c r="AY49" s="43" t="s">
        <v>49</v>
      </c>
      <c r="AZ49" s="9">
        <f>index!B49</f>
        <v>0</v>
      </c>
      <c r="BA49" s="9">
        <f>index!C49</f>
        <v>0</v>
      </c>
      <c r="BB49" s="9">
        <f>index!D49</f>
        <v>0</v>
      </c>
      <c r="BC49" s="9">
        <f>index!E49</f>
        <v>0</v>
      </c>
      <c r="BD49" s="9">
        <f>index!F49</f>
        <v>0</v>
      </c>
      <c r="BE49" s="9">
        <f>index!G49</f>
        <v>0</v>
      </c>
      <c r="BF49" s="9">
        <f>index!H49</f>
        <v>0</v>
      </c>
      <c r="BG49" s="9">
        <f>index!I49</f>
        <v>0</v>
      </c>
      <c r="BH49" s="9">
        <f>index!J49</f>
        <v>0</v>
      </c>
      <c r="BI49" s="9">
        <f>index!K49</f>
        <v>0</v>
      </c>
      <c r="BJ49" s="9">
        <f>index!L49</f>
        <v>0</v>
      </c>
      <c r="BK49" s="9">
        <f>index!M49</f>
        <v>0</v>
      </c>
      <c r="BL49" s="9">
        <f>index!N49</f>
        <v>0</v>
      </c>
      <c r="BM49" s="9">
        <f>index!O49</f>
        <v>0</v>
      </c>
      <c r="BN49" s="9">
        <f>index!P49</f>
        <v>0</v>
      </c>
      <c r="BO49" s="9">
        <f>index!Q49</f>
        <v>0</v>
      </c>
      <c r="BP49" s="9">
        <f>index!R49</f>
        <v>0</v>
      </c>
      <c r="BQ49" s="9">
        <f>index!S49</f>
        <v>0</v>
      </c>
      <c r="BR49" s="9">
        <f>index!T49</f>
        <v>0</v>
      </c>
      <c r="BS49" s="9">
        <f>index!U49</f>
        <v>0</v>
      </c>
      <c r="BT49" s="9">
        <f>index!V49</f>
        <v>0</v>
      </c>
      <c r="BU49" s="9">
        <f>index!W49</f>
        <v>0</v>
      </c>
      <c r="BV49" s="9">
        <f>index!X49</f>
        <v>0</v>
      </c>
      <c r="BW49" s="9">
        <f>index!Y49</f>
        <v>0</v>
      </c>
      <c r="BX49" s="9">
        <f>index!Z49</f>
        <v>0</v>
      </c>
      <c r="BY49">
        <v>0</v>
      </c>
    </row>
    <row r="50" spans="1:77" x14ac:dyDescent="0.2">
      <c r="A50" s="9" t="s">
        <v>213</v>
      </c>
      <c r="B50" s="9" t="s">
        <v>213</v>
      </c>
      <c r="C50" s="9" t="s">
        <v>213</v>
      </c>
      <c r="D50" s="9" t="s">
        <v>213</v>
      </c>
      <c r="E50" s="9" t="s">
        <v>213</v>
      </c>
      <c r="F50" s="9" t="s">
        <v>214</v>
      </c>
      <c r="G50" s="9" t="s">
        <v>215</v>
      </c>
      <c r="H50" s="9">
        <v>170</v>
      </c>
      <c r="I50" s="9" t="s">
        <v>84</v>
      </c>
      <c r="J50" s="9" t="s">
        <v>49</v>
      </c>
      <c r="K50" s="9" t="s">
        <v>90</v>
      </c>
      <c r="L50" s="9" t="s">
        <v>516</v>
      </c>
      <c r="M50" s="9" t="s">
        <v>59</v>
      </c>
      <c r="N50" s="9" t="s">
        <v>60</v>
      </c>
      <c r="O50" s="9">
        <v>2017</v>
      </c>
      <c r="P50" s="42" t="s">
        <v>49</v>
      </c>
      <c r="Q50" s="42" t="s">
        <v>49</v>
      </c>
      <c r="R50" s="42" t="s">
        <v>49</v>
      </c>
      <c r="S50" s="42" t="s">
        <v>49</v>
      </c>
      <c r="T50" s="42" t="s">
        <v>49</v>
      </c>
      <c r="U50" s="42" t="s">
        <v>49</v>
      </c>
      <c r="V50" s="42" t="s">
        <v>49</v>
      </c>
      <c r="W50" s="42" t="s">
        <v>49</v>
      </c>
      <c r="X50" s="42" t="s">
        <v>49</v>
      </c>
      <c r="Y50" s="42" t="s">
        <v>49</v>
      </c>
      <c r="Z50" s="42" t="s">
        <v>49</v>
      </c>
      <c r="AA50" s="42" t="s">
        <v>49</v>
      </c>
      <c r="AB50" s="42" t="s">
        <v>49</v>
      </c>
      <c r="AC50" s="42" t="s">
        <v>49</v>
      </c>
      <c r="AD50" s="43" t="s">
        <v>49</v>
      </c>
      <c r="AE50" s="43" t="s">
        <v>49</v>
      </c>
      <c r="AF50" s="43" t="s">
        <v>49</v>
      </c>
      <c r="AG50" s="43" t="s">
        <v>49</v>
      </c>
      <c r="AH50" s="43" t="s">
        <v>49</v>
      </c>
      <c r="AI50" s="43" t="s">
        <v>49</v>
      </c>
      <c r="AJ50" s="43" t="s">
        <v>49</v>
      </c>
      <c r="AK50" s="43" t="s">
        <v>49</v>
      </c>
      <c r="AL50" s="43" t="s">
        <v>49</v>
      </c>
      <c r="AM50" s="43" t="s">
        <v>49</v>
      </c>
      <c r="AN50" s="43" t="s">
        <v>49</v>
      </c>
      <c r="AO50" s="43" t="s">
        <v>49</v>
      </c>
      <c r="AP50" s="43" t="s">
        <v>49</v>
      </c>
      <c r="AQ50" s="43" t="s">
        <v>90</v>
      </c>
      <c r="AR50" s="43" t="s">
        <v>90</v>
      </c>
      <c r="AS50" s="43" t="s">
        <v>90</v>
      </c>
      <c r="AT50" s="43" t="s">
        <v>90</v>
      </c>
      <c r="AU50" s="43" t="s">
        <v>90</v>
      </c>
      <c r="AV50" s="43" t="s">
        <v>90</v>
      </c>
      <c r="AW50" s="43" t="s">
        <v>90</v>
      </c>
      <c r="AX50" s="43" t="s">
        <v>90</v>
      </c>
      <c r="AY50" s="43" t="s">
        <v>90</v>
      </c>
      <c r="AZ50" s="9">
        <f>index!B50</f>
        <v>0</v>
      </c>
      <c r="BA50" s="9">
        <f>index!C50</f>
        <v>0</v>
      </c>
      <c r="BB50" s="9">
        <f>index!D50</f>
        <v>0</v>
      </c>
      <c r="BC50" s="9">
        <f>index!E50</f>
        <v>0</v>
      </c>
      <c r="BD50" s="9">
        <f>index!F50</f>
        <v>0</v>
      </c>
      <c r="BE50" s="9">
        <f>index!G50</f>
        <v>0</v>
      </c>
      <c r="BF50" s="9">
        <f>index!H50</f>
        <v>0</v>
      </c>
      <c r="BG50" s="9">
        <f>index!I50</f>
        <v>0</v>
      </c>
      <c r="BH50" s="9">
        <f>index!J50</f>
        <v>0</v>
      </c>
      <c r="BI50" s="9">
        <f>index!K50</f>
        <v>0</v>
      </c>
      <c r="BJ50" s="9">
        <f>index!L50</f>
        <v>0</v>
      </c>
      <c r="BK50" s="9">
        <f>index!M50</f>
        <v>0</v>
      </c>
      <c r="BL50" s="9">
        <f>index!N50</f>
        <v>0</v>
      </c>
      <c r="BM50" s="9">
        <f>index!O50</f>
        <v>0</v>
      </c>
      <c r="BN50" s="9">
        <f>index!P50</f>
        <v>0</v>
      </c>
      <c r="BO50" s="9">
        <f>index!Q50</f>
        <v>0</v>
      </c>
      <c r="BP50" s="9">
        <f>index!R50</f>
        <v>0</v>
      </c>
      <c r="BQ50" s="9">
        <f>index!S50</f>
        <v>1.0415808395491355</v>
      </c>
      <c r="BR50" s="9">
        <f>index!T50</f>
        <v>1.1340830319805617</v>
      </c>
      <c r="BS50" s="9">
        <f>index!U50</f>
        <v>1.0345269123134329</v>
      </c>
      <c r="BT50" s="9">
        <f>index!V50</f>
        <v>0.84897315742241986</v>
      </c>
      <c r="BU50" s="9">
        <f>index!W50</f>
        <v>2.6760077176062578E-4</v>
      </c>
      <c r="BV50" s="9">
        <f>index!X50</f>
        <v>1.002654398394049</v>
      </c>
      <c r="BW50" s="9">
        <f>index!Y50</f>
        <v>1.0111620890935691</v>
      </c>
      <c r="BX50" s="9">
        <f>index!Z50</f>
        <v>1.3357093488305873</v>
      </c>
      <c r="BY50">
        <v>1.3073238234</v>
      </c>
    </row>
    <row r="51" spans="1:77" x14ac:dyDescent="0.2">
      <c r="A51" s="9" t="s">
        <v>216</v>
      </c>
      <c r="B51" s="9" t="s">
        <v>216</v>
      </c>
      <c r="C51" s="9" t="s">
        <v>216</v>
      </c>
      <c r="D51" s="9" t="s">
        <v>172</v>
      </c>
      <c r="E51" s="9" t="s">
        <v>172</v>
      </c>
      <c r="F51" s="9" t="s">
        <v>217</v>
      </c>
      <c r="G51" s="9" t="s">
        <v>218</v>
      </c>
      <c r="H51" s="9">
        <v>174</v>
      </c>
      <c r="I51" s="9" t="s">
        <v>74</v>
      </c>
      <c r="J51" s="9" t="s">
        <v>49</v>
      </c>
      <c r="K51" s="9" t="s">
        <v>49</v>
      </c>
      <c r="L51" s="9" t="s">
        <v>1223</v>
      </c>
      <c r="M51" s="9"/>
      <c r="N51" s="9"/>
      <c r="O51" s="9"/>
      <c r="P51" s="42" t="s">
        <v>49</v>
      </c>
      <c r="Q51" s="42" t="s">
        <v>49</v>
      </c>
      <c r="R51" s="42" t="s">
        <v>49</v>
      </c>
      <c r="S51" s="42" t="s">
        <v>49</v>
      </c>
      <c r="T51" s="42" t="s">
        <v>49</v>
      </c>
      <c r="U51" s="42" t="s">
        <v>49</v>
      </c>
      <c r="V51" s="42" t="s">
        <v>49</v>
      </c>
      <c r="W51" s="42" t="s">
        <v>49</v>
      </c>
      <c r="X51" s="42" t="s">
        <v>49</v>
      </c>
      <c r="Y51" s="42" t="s">
        <v>49</v>
      </c>
      <c r="Z51" s="42" t="s">
        <v>49</v>
      </c>
      <c r="AA51" s="42" t="s">
        <v>49</v>
      </c>
      <c r="AB51" s="42" t="s">
        <v>49</v>
      </c>
      <c r="AC51" s="42" t="s">
        <v>49</v>
      </c>
      <c r="AD51" s="43" t="s">
        <v>49</v>
      </c>
      <c r="AE51" s="43" t="s">
        <v>49</v>
      </c>
      <c r="AF51" s="43" t="s">
        <v>49</v>
      </c>
      <c r="AG51" s="43" t="s">
        <v>49</v>
      </c>
      <c r="AH51" s="43" t="s">
        <v>49</v>
      </c>
      <c r="AI51" s="43" t="s">
        <v>49</v>
      </c>
      <c r="AJ51" s="43" t="s">
        <v>49</v>
      </c>
      <c r="AK51" s="43" t="s">
        <v>49</v>
      </c>
      <c r="AL51" s="43" t="s">
        <v>49</v>
      </c>
      <c r="AM51" s="43" t="s">
        <v>49</v>
      </c>
      <c r="AN51" s="43" t="s">
        <v>49</v>
      </c>
      <c r="AO51" s="43" t="s">
        <v>49</v>
      </c>
      <c r="AP51" s="43" t="s">
        <v>49</v>
      </c>
      <c r="AQ51" s="43" t="s">
        <v>49</v>
      </c>
      <c r="AR51" s="43" t="s">
        <v>49</v>
      </c>
      <c r="AS51" s="43" t="s">
        <v>49</v>
      </c>
      <c r="AT51" s="43" t="s">
        <v>49</v>
      </c>
      <c r="AU51" s="43" t="s">
        <v>49</v>
      </c>
      <c r="AV51" s="43" t="s">
        <v>49</v>
      </c>
      <c r="AW51" s="43" t="s">
        <v>49</v>
      </c>
      <c r="AX51" s="43" t="s">
        <v>49</v>
      </c>
      <c r="AY51" s="43" t="s">
        <v>49</v>
      </c>
      <c r="AZ51" s="9">
        <f>index!B51</f>
        <v>0</v>
      </c>
      <c r="BA51" s="9">
        <f>index!C51</f>
        <v>0</v>
      </c>
      <c r="BB51" s="9">
        <f>index!D51</f>
        <v>0</v>
      </c>
      <c r="BC51" s="9">
        <f>index!E51</f>
        <v>0</v>
      </c>
      <c r="BD51" s="9">
        <f>index!F51</f>
        <v>0</v>
      </c>
      <c r="BE51" s="9">
        <f>index!G51</f>
        <v>0</v>
      </c>
      <c r="BF51" s="9">
        <f>index!H51</f>
        <v>0</v>
      </c>
      <c r="BG51" s="9">
        <f>index!I51</f>
        <v>0</v>
      </c>
      <c r="BH51" s="9">
        <f>index!J51</f>
        <v>0</v>
      </c>
      <c r="BI51" s="9">
        <f>index!K51</f>
        <v>0</v>
      </c>
      <c r="BJ51" s="9">
        <f>index!L51</f>
        <v>0</v>
      </c>
      <c r="BK51" s="9">
        <f>index!M51</f>
        <v>0</v>
      </c>
      <c r="BL51" s="9">
        <f>index!N51</f>
        <v>0</v>
      </c>
      <c r="BM51" s="9">
        <f>index!O51</f>
        <v>0</v>
      </c>
      <c r="BN51" s="9">
        <f>index!P51</f>
        <v>0</v>
      </c>
      <c r="BO51" s="9">
        <f>index!Q51</f>
        <v>0</v>
      </c>
      <c r="BP51" s="9">
        <f>index!R51</f>
        <v>0</v>
      </c>
      <c r="BQ51" s="9">
        <f>index!S51</f>
        <v>0</v>
      </c>
      <c r="BR51" s="9">
        <f>index!T51</f>
        <v>0</v>
      </c>
      <c r="BS51" s="9">
        <f>index!U51</f>
        <v>0</v>
      </c>
      <c r="BT51" s="9">
        <f>index!V51</f>
        <v>0</v>
      </c>
      <c r="BU51" s="9">
        <f>index!W51</f>
        <v>0</v>
      </c>
      <c r="BV51" s="9">
        <f>index!X51</f>
        <v>0</v>
      </c>
      <c r="BW51" s="9">
        <f>index!Y51</f>
        <v>0</v>
      </c>
      <c r="BX51" s="9">
        <f>index!Z51</f>
        <v>0</v>
      </c>
      <c r="BY51">
        <v>0</v>
      </c>
    </row>
    <row r="52" spans="1:77" x14ac:dyDescent="0.2">
      <c r="A52" s="9" t="s">
        <v>219</v>
      </c>
      <c r="B52" s="9" t="s">
        <v>220</v>
      </c>
      <c r="C52" s="9" t="s">
        <v>221</v>
      </c>
      <c r="D52" s="9" t="s">
        <v>221</v>
      </c>
      <c r="E52" s="9" t="s">
        <v>221</v>
      </c>
      <c r="F52" s="9" t="s">
        <v>222</v>
      </c>
      <c r="G52" s="9" t="s">
        <v>223</v>
      </c>
      <c r="H52" s="9">
        <v>178</v>
      </c>
      <c r="I52" s="9" t="s">
        <v>74</v>
      </c>
      <c r="J52" s="9" t="s">
        <v>49</v>
      </c>
      <c r="K52" s="9" t="s">
        <v>49</v>
      </c>
      <c r="L52" s="9" t="s">
        <v>1223</v>
      </c>
      <c r="M52" s="9"/>
      <c r="N52" s="9"/>
      <c r="O52" s="9"/>
      <c r="P52" s="42" t="s">
        <v>49</v>
      </c>
      <c r="Q52" s="42" t="s">
        <v>49</v>
      </c>
      <c r="R52" s="42" t="s">
        <v>49</v>
      </c>
      <c r="S52" s="42" t="s">
        <v>49</v>
      </c>
      <c r="T52" s="42" t="s">
        <v>49</v>
      </c>
      <c r="U52" s="42" t="s">
        <v>49</v>
      </c>
      <c r="V52" s="42" t="s">
        <v>49</v>
      </c>
      <c r="W52" s="42" t="s">
        <v>49</v>
      </c>
      <c r="X52" s="42" t="s">
        <v>49</v>
      </c>
      <c r="Y52" s="42" t="s">
        <v>49</v>
      </c>
      <c r="Z52" s="42" t="s">
        <v>49</v>
      </c>
      <c r="AA52" s="42" t="s">
        <v>49</v>
      </c>
      <c r="AB52" s="42" t="s">
        <v>49</v>
      </c>
      <c r="AC52" s="42" t="s">
        <v>49</v>
      </c>
      <c r="AD52" s="43" t="s">
        <v>49</v>
      </c>
      <c r="AE52" s="43" t="s">
        <v>49</v>
      </c>
      <c r="AF52" s="43" t="s">
        <v>49</v>
      </c>
      <c r="AG52" s="43" t="s">
        <v>49</v>
      </c>
      <c r="AH52" s="43" t="s">
        <v>49</v>
      </c>
      <c r="AI52" s="43" t="s">
        <v>49</v>
      </c>
      <c r="AJ52" s="43" t="s">
        <v>49</v>
      </c>
      <c r="AK52" s="43" t="s">
        <v>49</v>
      </c>
      <c r="AL52" s="43" t="s">
        <v>49</v>
      </c>
      <c r="AM52" s="43" t="s">
        <v>49</v>
      </c>
      <c r="AN52" s="43" t="s">
        <v>49</v>
      </c>
      <c r="AO52" s="43" t="s">
        <v>49</v>
      </c>
      <c r="AP52" s="43" t="s">
        <v>49</v>
      </c>
      <c r="AQ52" s="43" t="s">
        <v>49</v>
      </c>
      <c r="AR52" s="43" t="s">
        <v>49</v>
      </c>
      <c r="AS52" s="43" t="s">
        <v>49</v>
      </c>
      <c r="AT52" s="43" t="s">
        <v>49</v>
      </c>
      <c r="AU52" s="43" t="s">
        <v>49</v>
      </c>
      <c r="AV52" s="43" t="s">
        <v>49</v>
      </c>
      <c r="AW52" s="43" t="s">
        <v>49</v>
      </c>
      <c r="AX52" s="43" t="s">
        <v>49</v>
      </c>
      <c r="AY52" s="43" t="s">
        <v>49</v>
      </c>
      <c r="AZ52" s="9">
        <f>index!B52</f>
        <v>0</v>
      </c>
      <c r="BA52" s="9">
        <f>index!C52</f>
        <v>0</v>
      </c>
      <c r="BB52" s="9">
        <f>index!D52</f>
        <v>0</v>
      </c>
      <c r="BC52" s="9">
        <f>index!E52</f>
        <v>0</v>
      </c>
      <c r="BD52" s="9">
        <f>index!F52</f>
        <v>0</v>
      </c>
      <c r="BE52" s="9">
        <f>index!G52</f>
        <v>0</v>
      </c>
      <c r="BF52" s="9">
        <f>index!H52</f>
        <v>0</v>
      </c>
      <c r="BG52" s="9">
        <f>index!I52</f>
        <v>0</v>
      </c>
      <c r="BH52" s="9">
        <f>index!J52</f>
        <v>0</v>
      </c>
      <c r="BI52" s="9">
        <f>index!K52</f>
        <v>0</v>
      </c>
      <c r="BJ52" s="9">
        <f>index!L52</f>
        <v>0</v>
      </c>
      <c r="BK52" s="9">
        <f>index!M52</f>
        <v>0</v>
      </c>
      <c r="BL52" s="9">
        <f>index!N52</f>
        <v>0</v>
      </c>
      <c r="BM52" s="9">
        <f>index!O52</f>
        <v>0</v>
      </c>
      <c r="BN52" s="9">
        <f>index!P52</f>
        <v>0</v>
      </c>
      <c r="BO52" s="9">
        <f>index!Q52</f>
        <v>0</v>
      </c>
      <c r="BP52" s="9">
        <f>index!R52</f>
        <v>0</v>
      </c>
      <c r="BQ52" s="9">
        <f>index!S52</f>
        <v>0</v>
      </c>
      <c r="BR52" s="9">
        <f>index!T52</f>
        <v>0</v>
      </c>
      <c r="BS52" s="9">
        <f>index!U52</f>
        <v>0</v>
      </c>
      <c r="BT52" s="9">
        <f>index!V52</f>
        <v>0</v>
      </c>
      <c r="BU52" s="9">
        <f>index!W52</f>
        <v>0</v>
      </c>
      <c r="BV52" s="9">
        <f>index!X52</f>
        <v>0</v>
      </c>
      <c r="BW52" s="9">
        <f>index!Y52</f>
        <v>0</v>
      </c>
      <c r="BX52" s="9">
        <f>index!Z52</f>
        <v>0</v>
      </c>
      <c r="BY52">
        <v>0</v>
      </c>
    </row>
    <row r="53" spans="1:77" x14ac:dyDescent="0.2">
      <c r="A53" s="9" t="s">
        <v>224</v>
      </c>
      <c r="B53" s="9" t="s">
        <v>224</v>
      </c>
      <c r="C53" s="9" t="s">
        <v>224</v>
      </c>
      <c r="D53" s="9" t="s">
        <v>224</v>
      </c>
      <c r="E53" s="9" t="s">
        <v>224</v>
      </c>
      <c r="F53" s="9" t="s">
        <v>225</v>
      </c>
      <c r="G53" s="9" t="s">
        <v>226</v>
      </c>
      <c r="H53" s="9">
        <v>180</v>
      </c>
      <c r="I53" s="9" t="s">
        <v>51</v>
      </c>
      <c r="J53" s="9" t="s">
        <v>49</v>
      </c>
      <c r="K53" s="9" t="s">
        <v>49</v>
      </c>
      <c r="L53" s="9" t="s">
        <v>1223</v>
      </c>
      <c r="M53" s="9"/>
      <c r="N53" s="9"/>
      <c r="O53" s="9"/>
      <c r="P53" s="42" t="s">
        <v>49</v>
      </c>
      <c r="Q53" s="42" t="s">
        <v>49</v>
      </c>
      <c r="R53" s="42" t="s">
        <v>49</v>
      </c>
      <c r="S53" s="42" t="s">
        <v>49</v>
      </c>
      <c r="T53" s="42" t="s">
        <v>49</v>
      </c>
      <c r="U53" s="42" t="s">
        <v>49</v>
      </c>
      <c r="V53" s="42" t="s">
        <v>49</v>
      </c>
      <c r="W53" s="42" t="s">
        <v>49</v>
      </c>
      <c r="X53" s="42" t="s">
        <v>49</v>
      </c>
      <c r="Y53" s="42" t="s">
        <v>49</v>
      </c>
      <c r="Z53" s="42" t="s">
        <v>49</v>
      </c>
      <c r="AA53" s="42" t="s">
        <v>49</v>
      </c>
      <c r="AB53" s="42" t="s">
        <v>49</v>
      </c>
      <c r="AC53" s="42" t="s">
        <v>49</v>
      </c>
      <c r="AD53" s="43" t="s">
        <v>49</v>
      </c>
      <c r="AE53" s="43" t="s">
        <v>49</v>
      </c>
      <c r="AF53" s="43" t="s">
        <v>49</v>
      </c>
      <c r="AG53" s="43" t="s">
        <v>49</v>
      </c>
      <c r="AH53" s="43" t="s">
        <v>49</v>
      </c>
      <c r="AI53" s="43" t="s">
        <v>49</v>
      </c>
      <c r="AJ53" s="43" t="s">
        <v>49</v>
      </c>
      <c r="AK53" s="43" t="s">
        <v>49</v>
      </c>
      <c r="AL53" s="43" t="s">
        <v>49</v>
      </c>
      <c r="AM53" s="43" t="s">
        <v>49</v>
      </c>
      <c r="AN53" s="43" t="s">
        <v>49</v>
      </c>
      <c r="AO53" s="43" t="s">
        <v>49</v>
      </c>
      <c r="AP53" s="43" t="s">
        <v>49</v>
      </c>
      <c r="AQ53" s="43" t="s">
        <v>49</v>
      </c>
      <c r="AR53" s="43" t="s">
        <v>49</v>
      </c>
      <c r="AS53" s="43" t="s">
        <v>49</v>
      </c>
      <c r="AT53" s="43" t="s">
        <v>49</v>
      </c>
      <c r="AU53" s="43" t="s">
        <v>49</v>
      </c>
      <c r="AV53" s="43" t="s">
        <v>49</v>
      </c>
      <c r="AW53" s="43" t="s">
        <v>49</v>
      </c>
      <c r="AX53" s="43" t="s">
        <v>49</v>
      </c>
      <c r="AY53" s="43" t="s">
        <v>49</v>
      </c>
      <c r="AZ53" s="9">
        <f>index!B53</f>
        <v>0</v>
      </c>
      <c r="BA53" s="9">
        <f>index!C53</f>
        <v>0</v>
      </c>
      <c r="BB53" s="9">
        <f>index!D53</f>
        <v>0</v>
      </c>
      <c r="BC53" s="9">
        <f>index!E53</f>
        <v>0</v>
      </c>
      <c r="BD53" s="9">
        <f>index!F53</f>
        <v>0</v>
      </c>
      <c r="BE53" s="9">
        <f>index!G53</f>
        <v>0</v>
      </c>
      <c r="BF53" s="9">
        <f>index!H53</f>
        <v>0</v>
      </c>
      <c r="BG53" s="9">
        <f>index!I53</f>
        <v>0</v>
      </c>
      <c r="BH53" s="9">
        <f>index!J53</f>
        <v>0</v>
      </c>
      <c r="BI53" s="9">
        <f>index!K53</f>
        <v>0</v>
      </c>
      <c r="BJ53" s="9">
        <f>index!L53</f>
        <v>0</v>
      </c>
      <c r="BK53" s="9">
        <f>index!M53</f>
        <v>0</v>
      </c>
      <c r="BL53" s="9">
        <f>index!N53</f>
        <v>0</v>
      </c>
      <c r="BM53" s="9">
        <f>index!O53</f>
        <v>0</v>
      </c>
      <c r="BN53" s="9">
        <f>index!P53</f>
        <v>0</v>
      </c>
      <c r="BO53" s="9">
        <f>index!Q53</f>
        <v>0</v>
      </c>
      <c r="BP53" s="9">
        <f>index!R53</f>
        <v>0</v>
      </c>
      <c r="BQ53" s="9">
        <f>index!S53</f>
        <v>0</v>
      </c>
      <c r="BR53" s="9">
        <f>index!T53</f>
        <v>0</v>
      </c>
      <c r="BS53" s="9">
        <f>index!U53</f>
        <v>0</v>
      </c>
      <c r="BT53" s="9">
        <f>index!V53</f>
        <v>0</v>
      </c>
      <c r="BU53" s="9">
        <f>index!W53</f>
        <v>0</v>
      </c>
      <c r="BV53" s="9">
        <f>index!X53</f>
        <v>0</v>
      </c>
      <c r="BW53" s="9">
        <f>index!Y53</f>
        <v>0</v>
      </c>
      <c r="BX53" s="9">
        <f>index!Z53</f>
        <v>0</v>
      </c>
      <c r="BY53">
        <v>0</v>
      </c>
    </row>
    <row r="54" spans="1:77" x14ac:dyDescent="0.2">
      <c r="A54" s="9" t="s">
        <v>227</v>
      </c>
      <c r="B54" s="9" t="s">
        <v>227</v>
      </c>
      <c r="C54" s="9" t="s">
        <v>227</v>
      </c>
      <c r="D54" s="9" t="s">
        <v>52</v>
      </c>
      <c r="E54" s="9" t="s">
        <v>52</v>
      </c>
      <c r="F54" s="9" t="s">
        <v>228</v>
      </c>
      <c r="G54" s="9" t="s">
        <v>229</v>
      </c>
      <c r="H54" s="9">
        <v>184</v>
      </c>
      <c r="I54" s="9" t="s">
        <v>51</v>
      </c>
      <c r="J54" s="9" t="s">
        <v>49</v>
      </c>
      <c r="K54" s="9" t="s">
        <v>49</v>
      </c>
      <c r="L54" s="9" t="s">
        <v>1223</v>
      </c>
      <c r="M54" s="9"/>
      <c r="N54" s="9"/>
      <c r="O54" s="9"/>
      <c r="P54" s="42" t="s">
        <v>49</v>
      </c>
      <c r="Q54" s="42" t="s">
        <v>49</v>
      </c>
      <c r="R54" s="42" t="s">
        <v>49</v>
      </c>
      <c r="S54" s="42" t="s">
        <v>49</v>
      </c>
      <c r="T54" s="42" t="s">
        <v>49</v>
      </c>
      <c r="U54" s="42" t="s">
        <v>49</v>
      </c>
      <c r="V54" s="42" t="s">
        <v>49</v>
      </c>
      <c r="W54" s="42" t="s">
        <v>49</v>
      </c>
      <c r="X54" s="42" t="s">
        <v>49</v>
      </c>
      <c r="Y54" s="42" t="s">
        <v>49</v>
      </c>
      <c r="Z54" s="42" t="s">
        <v>49</v>
      </c>
      <c r="AA54" s="42" t="s">
        <v>49</v>
      </c>
      <c r="AB54" s="42" t="s">
        <v>49</v>
      </c>
      <c r="AC54" s="42" t="s">
        <v>49</v>
      </c>
      <c r="AD54" s="43" t="s">
        <v>49</v>
      </c>
      <c r="AE54" s="43" t="s">
        <v>49</v>
      </c>
      <c r="AF54" s="43" t="s">
        <v>49</v>
      </c>
      <c r="AG54" s="43" t="s">
        <v>49</v>
      </c>
      <c r="AH54" s="43" t="s">
        <v>49</v>
      </c>
      <c r="AI54" s="43" t="s">
        <v>49</v>
      </c>
      <c r="AJ54" s="43" t="s">
        <v>49</v>
      </c>
      <c r="AK54" s="43" t="s">
        <v>49</v>
      </c>
      <c r="AL54" s="43" t="s">
        <v>49</v>
      </c>
      <c r="AM54" s="43" t="s">
        <v>49</v>
      </c>
      <c r="AN54" s="43" t="s">
        <v>49</v>
      </c>
      <c r="AO54" s="43" t="s">
        <v>49</v>
      </c>
      <c r="AP54" s="43" t="s">
        <v>49</v>
      </c>
      <c r="AQ54" s="43" t="s">
        <v>49</v>
      </c>
      <c r="AR54" s="43" t="s">
        <v>49</v>
      </c>
      <c r="AS54" s="43" t="s">
        <v>49</v>
      </c>
      <c r="AT54" s="43" t="s">
        <v>49</v>
      </c>
      <c r="AU54" s="43" t="s">
        <v>49</v>
      </c>
      <c r="AV54" s="43" t="s">
        <v>49</v>
      </c>
      <c r="AW54" s="43" t="s">
        <v>49</v>
      </c>
      <c r="AX54" s="43" t="s">
        <v>49</v>
      </c>
      <c r="AY54" s="43" t="s">
        <v>49</v>
      </c>
      <c r="AZ54" s="9">
        <f>index!B54</f>
        <v>0</v>
      </c>
      <c r="BA54" s="9">
        <f>index!C54</f>
        <v>0</v>
      </c>
      <c r="BB54" s="9">
        <f>index!D54</f>
        <v>0</v>
      </c>
      <c r="BC54" s="9">
        <f>index!E54</f>
        <v>0</v>
      </c>
      <c r="BD54" s="9">
        <f>index!F54</f>
        <v>0</v>
      </c>
      <c r="BE54" s="9">
        <f>index!G54</f>
        <v>0</v>
      </c>
      <c r="BF54" s="9">
        <f>index!H54</f>
        <v>0</v>
      </c>
      <c r="BG54" s="9">
        <f>index!I54</f>
        <v>0</v>
      </c>
      <c r="BH54" s="9">
        <f>index!J54</f>
        <v>0</v>
      </c>
      <c r="BI54" s="9">
        <f>index!K54</f>
        <v>0</v>
      </c>
      <c r="BJ54" s="9">
        <f>index!L54</f>
        <v>0</v>
      </c>
      <c r="BK54" s="9">
        <f>index!M54</f>
        <v>0</v>
      </c>
      <c r="BL54" s="9">
        <f>index!N54</f>
        <v>0</v>
      </c>
      <c r="BM54" s="9">
        <f>index!O54</f>
        <v>0</v>
      </c>
      <c r="BN54" s="9">
        <f>index!P54</f>
        <v>0</v>
      </c>
      <c r="BO54" s="9">
        <f>index!Q54</f>
        <v>0</v>
      </c>
      <c r="BP54" s="9">
        <f>index!R54</f>
        <v>0</v>
      </c>
      <c r="BQ54" s="9">
        <f>index!S54</f>
        <v>0</v>
      </c>
      <c r="BR54" s="9">
        <f>index!T54</f>
        <v>0</v>
      </c>
      <c r="BS54" s="9">
        <f>index!U54</f>
        <v>0</v>
      </c>
      <c r="BT54" s="9">
        <f>index!V54</f>
        <v>0</v>
      </c>
      <c r="BU54" s="9">
        <f>index!W54</f>
        <v>0</v>
      </c>
      <c r="BV54" s="9">
        <f>index!X54</f>
        <v>0</v>
      </c>
      <c r="BW54" s="9">
        <f>index!Y54</f>
        <v>0</v>
      </c>
      <c r="BX54" s="9">
        <f>index!Z54</f>
        <v>0</v>
      </c>
      <c r="BY54">
        <v>0</v>
      </c>
    </row>
    <row r="55" spans="1:77" x14ac:dyDescent="0.2">
      <c r="A55" s="9" t="s">
        <v>230</v>
      </c>
      <c r="B55" s="9" t="s">
        <v>230</v>
      </c>
      <c r="C55" s="9" t="s">
        <v>230</v>
      </c>
      <c r="D55" s="9" t="s">
        <v>230</v>
      </c>
      <c r="E55" s="9" t="s">
        <v>230</v>
      </c>
      <c r="F55" s="9" t="s">
        <v>231</v>
      </c>
      <c r="G55" s="9" t="s">
        <v>232</v>
      </c>
      <c r="H55" s="9">
        <v>188</v>
      </c>
      <c r="I55" s="9" t="s">
        <v>84</v>
      </c>
      <c r="J55" s="9" t="s">
        <v>49</v>
      </c>
      <c r="K55" s="9" t="s">
        <v>49</v>
      </c>
      <c r="L55" s="9" t="s">
        <v>1223</v>
      </c>
      <c r="M55" s="9"/>
      <c r="N55" s="9"/>
      <c r="O55" s="9"/>
      <c r="P55" s="42" t="s">
        <v>49</v>
      </c>
      <c r="Q55" s="42" t="s">
        <v>49</v>
      </c>
      <c r="R55" s="42" t="s">
        <v>49</v>
      </c>
      <c r="S55" s="42" t="s">
        <v>49</v>
      </c>
      <c r="T55" s="42" t="s">
        <v>49</v>
      </c>
      <c r="U55" s="42" t="s">
        <v>49</v>
      </c>
      <c r="V55" s="42" t="s">
        <v>49</v>
      </c>
      <c r="W55" s="42" t="s">
        <v>49</v>
      </c>
      <c r="X55" s="42" t="s">
        <v>49</v>
      </c>
      <c r="Y55" s="42" t="s">
        <v>49</v>
      </c>
      <c r="Z55" s="42" t="s">
        <v>49</v>
      </c>
      <c r="AA55" s="42" t="s">
        <v>49</v>
      </c>
      <c r="AB55" s="42" t="s">
        <v>49</v>
      </c>
      <c r="AC55" s="42" t="s">
        <v>49</v>
      </c>
      <c r="AD55" s="43" t="s">
        <v>49</v>
      </c>
      <c r="AE55" s="43" t="s">
        <v>49</v>
      </c>
      <c r="AF55" s="43" t="s">
        <v>49</v>
      </c>
      <c r="AG55" s="43" t="s">
        <v>49</v>
      </c>
      <c r="AH55" s="43" t="s">
        <v>49</v>
      </c>
      <c r="AI55" s="43" t="s">
        <v>49</v>
      </c>
      <c r="AJ55" s="43" t="s">
        <v>49</v>
      </c>
      <c r="AK55" s="43" t="s">
        <v>49</v>
      </c>
      <c r="AL55" s="43" t="s">
        <v>49</v>
      </c>
      <c r="AM55" s="43" t="s">
        <v>49</v>
      </c>
      <c r="AN55" s="43" t="s">
        <v>49</v>
      </c>
      <c r="AO55" s="43" t="s">
        <v>49</v>
      </c>
      <c r="AP55" s="43" t="s">
        <v>49</v>
      </c>
      <c r="AQ55" s="43" t="s">
        <v>49</v>
      </c>
      <c r="AR55" s="43" t="s">
        <v>49</v>
      </c>
      <c r="AS55" s="43" t="s">
        <v>49</v>
      </c>
      <c r="AT55" s="43" t="s">
        <v>49</v>
      </c>
      <c r="AU55" s="43" t="s">
        <v>49</v>
      </c>
      <c r="AV55" s="43" t="s">
        <v>49</v>
      </c>
      <c r="AW55" s="43" t="s">
        <v>49</v>
      </c>
      <c r="AX55" s="43" t="s">
        <v>49</v>
      </c>
      <c r="AY55" s="43" t="s">
        <v>49</v>
      </c>
      <c r="AZ55" s="9">
        <f>index!B55</f>
        <v>0</v>
      </c>
      <c r="BA55" s="9">
        <f>index!C55</f>
        <v>0</v>
      </c>
      <c r="BB55" s="9">
        <f>index!D55</f>
        <v>0</v>
      </c>
      <c r="BC55" s="9">
        <f>index!E55</f>
        <v>0</v>
      </c>
      <c r="BD55" s="9">
        <f>index!F55</f>
        <v>0</v>
      </c>
      <c r="BE55" s="9">
        <f>index!G55</f>
        <v>0</v>
      </c>
      <c r="BF55" s="9">
        <f>index!H55</f>
        <v>0</v>
      </c>
      <c r="BG55" s="9">
        <f>index!I55</f>
        <v>0</v>
      </c>
      <c r="BH55" s="9">
        <f>index!J55</f>
        <v>0</v>
      </c>
      <c r="BI55" s="9">
        <f>index!K55</f>
        <v>0</v>
      </c>
      <c r="BJ55" s="9">
        <f>index!L55</f>
        <v>0</v>
      </c>
      <c r="BK55" s="9">
        <f>index!M55</f>
        <v>0</v>
      </c>
      <c r="BL55" s="9">
        <f>index!N55</f>
        <v>0</v>
      </c>
      <c r="BM55" s="9">
        <f>index!O55</f>
        <v>0</v>
      </c>
      <c r="BN55" s="9">
        <f>index!P55</f>
        <v>0</v>
      </c>
      <c r="BO55" s="9">
        <f>index!Q55</f>
        <v>0</v>
      </c>
      <c r="BP55" s="9">
        <f>index!R55</f>
        <v>0</v>
      </c>
      <c r="BQ55" s="9">
        <f>index!S55</f>
        <v>0</v>
      </c>
      <c r="BR55" s="9">
        <f>index!T55</f>
        <v>0</v>
      </c>
      <c r="BS55" s="9">
        <f>index!U55</f>
        <v>0</v>
      </c>
      <c r="BT55" s="9">
        <f>index!V55</f>
        <v>0</v>
      </c>
      <c r="BU55" s="9">
        <f>index!W55</f>
        <v>0</v>
      </c>
      <c r="BV55" s="9">
        <f>index!X55</f>
        <v>0</v>
      </c>
      <c r="BW55" s="9">
        <f>index!Y55</f>
        <v>0</v>
      </c>
      <c r="BX55" s="9">
        <f>index!Z55</f>
        <v>0</v>
      </c>
      <c r="BY55">
        <v>0</v>
      </c>
    </row>
    <row r="56" spans="1:77" x14ac:dyDescent="0.2">
      <c r="A56" s="9" t="s">
        <v>233</v>
      </c>
      <c r="B56" s="9" t="s">
        <v>234</v>
      </c>
      <c r="C56" s="9" t="s">
        <v>233</v>
      </c>
      <c r="D56" s="9" t="s">
        <v>234</v>
      </c>
      <c r="E56" s="9" t="s">
        <v>234</v>
      </c>
      <c r="F56" s="9" t="s">
        <v>235</v>
      </c>
      <c r="G56" s="9" t="s">
        <v>236</v>
      </c>
      <c r="H56" s="9">
        <v>384</v>
      </c>
      <c r="I56" s="9" t="s">
        <v>74</v>
      </c>
      <c r="J56" s="9" t="s">
        <v>49</v>
      </c>
      <c r="K56" s="9" t="s">
        <v>49</v>
      </c>
      <c r="L56" s="9" t="s">
        <v>1223</v>
      </c>
      <c r="M56" s="9"/>
      <c r="N56" s="9"/>
      <c r="O56" s="9"/>
      <c r="P56" s="42" t="s">
        <v>49</v>
      </c>
      <c r="Q56" s="42" t="s">
        <v>49</v>
      </c>
      <c r="R56" s="42" t="s">
        <v>49</v>
      </c>
      <c r="S56" s="42" t="s">
        <v>49</v>
      </c>
      <c r="T56" s="42" t="s">
        <v>49</v>
      </c>
      <c r="U56" s="42" t="s">
        <v>49</v>
      </c>
      <c r="V56" s="42" t="s">
        <v>49</v>
      </c>
      <c r="W56" s="42" t="s">
        <v>49</v>
      </c>
      <c r="X56" s="42" t="s">
        <v>49</v>
      </c>
      <c r="Y56" s="42" t="s">
        <v>49</v>
      </c>
      <c r="Z56" s="42" t="s">
        <v>49</v>
      </c>
      <c r="AA56" s="42" t="s">
        <v>49</v>
      </c>
      <c r="AB56" s="42" t="s">
        <v>49</v>
      </c>
      <c r="AC56" s="42" t="s">
        <v>49</v>
      </c>
      <c r="AD56" s="43" t="s">
        <v>49</v>
      </c>
      <c r="AE56" s="43" t="s">
        <v>49</v>
      </c>
      <c r="AF56" s="43" t="s">
        <v>49</v>
      </c>
      <c r="AG56" s="43" t="s">
        <v>49</v>
      </c>
      <c r="AH56" s="43" t="s">
        <v>49</v>
      </c>
      <c r="AI56" s="43" t="s">
        <v>49</v>
      </c>
      <c r="AJ56" s="43" t="s">
        <v>49</v>
      </c>
      <c r="AK56" s="43" t="s">
        <v>49</v>
      </c>
      <c r="AL56" s="43" t="s">
        <v>49</v>
      </c>
      <c r="AM56" s="43" t="s">
        <v>49</v>
      </c>
      <c r="AN56" s="43" t="s">
        <v>49</v>
      </c>
      <c r="AO56" s="43" t="s">
        <v>49</v>
      </c>
      <c r="AP56" s="43" t="s">
        <v>49</v>
      </c>
      <c r="AQ56" s="43" t="s">
        <v>49</v>
      </c>
      <c r="AR56" s="43" t="s">
        <v>49</v>
      </c>
      <c r="AS56" s="43" t="s">
        <v>49</v>
      </c>
      <c r="AT56" s="43" t="s">
        <v>49</v>
      </c>
      <c r="AU56" s="43" t="s">
        <v>49</v>
      </c>
      <c r="AV56" s="43" t="s">
        <v>49</v>
      </c>
      <c r="AW56" s="43" t="s">
        <v>49</v>
      </c>
      <c r="AX56" s="43" t="s">
        <v>49</v>
      </c>
      <c r="AY56" s="43" t="s">
        <v>49</v>
      </c>
      <c r="AZ56" s="9">
        <f>index!B56</f>
        <v>0</v>
      </c>
      <c r="BA56" s="9">
        <f>index!C56</f>
        <v>0</v>
      </c>
      <c r="BB56" s="9">
        <f>index!D56</f>
        <v>0</v>
      </c>
      <c r="BC56" s="9">
        <f>index!E56</f>
        <v>0</v>
      </c>
      <c r="BD56" s="9">
        <f>index!F56</f>
        <v>0</v>
      </c>
      <c r="BE56" s="9">
        <f>index!G56</f>
        <v>0</v>
      </c>
      <c r="BF56" s="9">
        <f>index!H56</f>
        <v>0</v>
      </c>
      <c r="BG56" s="9">
        <f>index!I56</f>
        <v>0</v>
      </c>
      <c r="BH56" s="9">
        <f>index!J56</f>
        <v>0</v>
      </c>
      <c r="BI56" s="9">
        <f>index!K56</f>
        <v>0</v>
      </c>
      <c r="BJ56" s="9">
        <f>index!L56</f>
        <v>0</v>
      </c>
      <c r="BK56" s="9">
        <f>index!M56</f>
        <v>0</v>
      </c>
      <c r="BL56" s="9">
        <f>index!N56</f>
        <v>0</v>
      </c>
      <c r="BM56" s="9">
        <f>index!O56</f>
        <v>0</v>
      </c>
      <c r="BN56" s="9">
        <f>index!P56</f>
        <v>0</v>
      </c>
      <c r="BO56" s="9">
        <f>index!Q56</f>
        <v>0</v>
      </c>
      <c r="BP56" s="9">
        <f>index!R56</f>
        <v>0</v>
      </c>
      <c r="BQ56" s="9">
        <f>index!S56</f>
        <v>0</v>
      </c>
      <c r="BR56" s="9">
        <f>index!T56</f>
        <v>0</v>
      </c>
      <c r="BS56" s="9">
        <f>index!U56</f>
        <v>0</v>
      </c>
      <c r="BT56" s="9">
        <f>index!V56</f>
        <v>0</v>
      </c>
      <c r="BU56" s="9">
        <f>index!W56</f>
        <v>0</v>
      </c>
      <c r="BV56" s="9">
        <f>index!X56</f>
        <v>0</v>
      </c>
      <c r="BW56" s="9">
        <f>index!Y56</f>
        <v>0</v>
      </c>
      <c r="BX56" s="9">
        <f>index!Z56</f>
        <v>0</v>
      </c>
      <c r="BY56">
        <v>0</v>
      </c>
    </row>
    <row r="57" spans="1:77" x14ac:dyDescent="0.2">
      <c r="A57" s="9" t="s">
        <v>237</v>
      </c>
      <c r="B57" s="9" t="s">
        <v>237</v>
      </c>
      <c r="C57" s="9" t="s">
        <v>237</v>
      </c>
      <c r="D57" s="9" t="s">
        <v>237</v>
      </c>
      <c r="E57" s="9" t="s">
        <v>237</v>
      </c>
      <c r="F57" s="9" t="s">
        <v>238</v>
      </c>
      <c r="G57" s="9" t="s">
        <v>239</v>
      </c>
      <c r="H57" s="9">
        <v>191</v>
      </c>
      <c r="I57" s="9" t="s">
        <v>56</v>
      </c>
      <c r="J57" s="9" t="s">
        <v>90</v>
      </c>
      <c r="K57" s="9" t="s">
        <v>90</v>
      </c>
      <c r="L57" s="9" t="s">
        <v>126</v>
      </c>
      <c r="M57" s="9" t="s">
        <v>59</v>
      </c>
      <c r="N57" s="9" t="s">
        <v>60</v>
      </c>
      <c r="O57" s="9">
        <v>2013</v>
      </c>
      <c r="P57" s="42" t="s">
        <v>49</v>
      </c>
      <c r="Q57" s="42" t="s">
        <v>49</v>
      </c>
      <c r="R57" s="42" t="s">
        <v>49</v>
      </c>
      <c r="S57" s="42" t="s">
        <v>49</v>
      </c>
      <c r="T57" s="42" t="s">
        <v>49</v>
      </c>
      <c r="U57" s="42" t="s">
        <v>49</v>
      </c>
      <c r="V57" s="42" t="s">
        <v>49</v>
      </c>
      <c r="W57" s="42" t="s">
        <v>49</v>
      </c>
      <c r="X57" s="42" t="s">
        <v>49</v>
      </c>
      <c r="Y57" s="42" t="s">
        <v>49</v>
      </c>
      <c r="Z57" s="42" t="s">
        <v>49</v>
      </c>
      <c r="AA57" s="42" t="s">
        <v>49</v>
      </c>
      <c r="AB57" s="42" t="s">
        <v>49</v>
      </c>
      <c r="AC57" s="42" t="s">
        <v>49</v>
      </c>
      <c r="AD57" s="43" t="s">
        <v>49</v>
      </c>
      <c r="AE57" s="43" t="s">
        <v>49</v>
      </c>
      <c r="AF57" s="43" t="s">
        <v>49</v>
      </c>
      <c r="AG57" s="43" t="s">
        <v>49</v>
      </c>
      <c r="AH57" s="43" t="s">
        <v>49</v>
      </c>
      <c r="AI57" s="43" t="s">
        <v>49</v>
      </c>
      <c r="AJ57" s="43" t="s">
        <v>49</v>
      </c>
      <c r="AK57" s="43" t="s">
        <v>49</v>
      </c>
      <c r="AL57" s="43" t="s">
        <v>49</v>
      </c>
      <c r="AM57" s="43" t="s">
        <v>90</v>
      </c>
      <c r="AN57" s="43" t="s">
        <v>90</v>
      </c>
      <c r="AO57" s="43" t="s">
        <v>90</v>
      </c>
      <c r="AP57" s="43" t="s">
        <v>90</v>
      </c>
      <c r="AQ57" s="43" t="s">
        <v>90</v>
      </c>
      <c r="AR57" s="43" t="s">
        <v>90</v>
      </c>
      <c r="AS57" s="43" t="s">
        <v>90</v>
      </c>
      <c r="AT57" s="43" t="s">
        <v>90</v>
      </c>
      <c r="AU57" s="43" t="s">
        <v>90</v>
      </c>
      <c r="AV57" s="43" t="s">
        <v>90</v>
      </c>
      <c r="AW57" s="43" t="s">
        <v>90</v>
      </c>
      <c r="AX57" s="43" t="s">
        <v>90</v>
      </c>
      <c r="AY57" s="43" t="s">
        <v>90</v>
      </c>
      <c r="AZ57" s="9">
        <f>index!B57</f>
        <v>0</v>
      </c>
      <c r="BA57" s="9">
        <f>index!C57</f>
        <v>0</v>
      </c>
      <c r="BB57" s="9">
        <f>index!D57</f>
        <v>0</v>
      </c>
      <c r="BC57" s="9">
        <f>index!E57</f>
        <v>0</v>
      </c>
      <c r="BD57" s="9">
        <f>index!F57</f>
        <v>0</v>
      </c>
      <c r="BE57" s="9">
        <f>index!G57</f>
        <v>0</v>
      </c>
      <c r="BF57" s="9">
        <f>index!H57</f>
        <v>0</v>
      </c>
      <c r="BG57" s="9">
        <f>index!I57</f>
        <v>0</v>
      </c>
      <c r="BH57" s="9">
        <f>index!J57</f>
        <v>0</v>
      </c>
      <c r="BI57" s="9">
        <f>index!K57</f>
        <v>0</v>
      </c>
      <c r="BJ57" s="9">
        <f>index!L57</f>
        <v>0</v>
      </c>
      <c r="BK57" s="9">
        <f>index!M57</f>
        <v>0</v>
      </c>
      <c r="BL57" s="9">
        <f>index!N57</f>
        <v>0</v>
      </c>
      <c r="BM57" s="9">
        <f>index!O57</f>
        <v>2.5690488938248404</v>
      </c>
      <c r="BN57" s="9">
        <f>index!P57</f>
        <v>2.8032026269792141</v>
      </c>
      <c r="BO57" s="9">
        <f>index!Q57</f>
        <v>3.0689619894121511</v>
      </c>
      <c r="BP57" s="9">
        <f>index!R57</f>
        <v>1.8984260899910728</v>
      </c>
      <c r="BQ57" s="9">
        <f>index!S57</f>
        <v>2.0567966520774053</v>
      </c>
      <c r="BR57" s="9">
        <f>index!T57</f>
        <v>5.7035581569646467</v>
      </c>
      <c r="BS57" s="9">
        <f>index!U57</f>
        <v>8.6843146468972812</v>
      </c>
      <c r="BT57" s="9">
        <f>index!V57</f>
        <v>6.8624605087424291</v>
      </c>
      <c r="BU57" s="9">
        <f>index!W57</f>
        <v>17.226363581567494</v>
      </c>
      <c r="BV57" s="9">
        <f>index!X57</f>
        <v>26.11203039460452</v>
      </c>
      <c r="BW57" s="9">
        <f>index!Y57</f>
        <v>28.889437499999993</v>
      </c>
      <c r="BX57" s="9">
        <f>index!Z57</f>
        <v>15.93840222</v>
      </c>
      <c r="BY57">
        <v>18.296232240000002</v>
      </c>
    </row>
    <row r="58" spans="1:77" x14ac:dyDescent="0.2">
      <c r="A58" s="9" t="s">
        <v>240</v>
      </c>
      <c r="B58" s="9" t="s">
        <v>240</v>
      </c>
      <c r="C58" s="9" t="s">
        <v>240</v>
      </c>
      <c r="D58" s="9" t="s">
        <v>240</v>
      </c>
      <c r="E58" s="9" t="s">
        <v>240</v>
      </c>
      <c r="F58" s="9" t="s">
        <v>241</v>
      </c>
      <c r="G58" s="9" t="s">
        <v>242</v>
      </c>
      <c r="H58" s="9">
        <v>192</v>
      </c>
      <c r="I58" s="9" t="s">
        <v>84</v>
      </c>
      <c r="J58" s="9" t="s">
        <v>49</v>
      </c>
      <c r="K58" s="9" t="s">
        <v>49</v>
      </c>
      <c r="L58" s="9" t="s">
        <v>1223</v>
      </c>
      <c r="M58" s="9"/>
      <c r="N58" s="9"/>
      <c r="O58" s="9"/>
      <c r="P58" s="42" t="s">
        <v>49</v>
      </c>
      <c r="Q58" s="42" t="s">
        <v>49</v>
      </c>
      <c r="R58" s="42" t="s">
        <v>49</v>
      </c>
      <c r="S58" s="42" t="s">
        <v>49</v>
      </c>
      <c r="T58" s="42" t="s">
        <v>49</v>
      </c>
      <c r="U58" s="42" t="s">
        <v>49</v>
      </c>
      <c r="V58" s="42" t="s">
        <v>49</v>
      </c>
      <c r="W58" s="42" t="s">
        <v>49</v>
      </c>
      <c r="X58" s="42" t="s">
        <v>49</v>
      </c>
      <c r="Y58" s="42" t="s">
        <v>49</v>
      </c>
      <c r="Z58" s="42" t="s">
        <v>49</v>
      </c>
      <c r="AA58" s="42" t="s">
        <v>49</v>
      </c>
      <c r="AB58" s="42" t="s">
        <v>49</v>
      </c>
      <c r="AC58" s="42" t="s">
        <v>49</v>
      </c>
      <c r="AD58" s="43" t="s">
        <v>49</v>
      </c>
      <c r="AE58" s="43" t="s">
        <v>49</v>
      </c>
      <c r="AF58" s="43" t="s">
        <v>49</v>
      </c>
      <c r="AG58" s="43" t="s">
        <v>49</v>
      </c>
      <c r="AH58" s="43" t="s">
        <v>49</v>
      </c>
      <c r="AI58" s="43" t="s">
        <v>49</v>
      </c>
      <c r="AJ58" s="43" t="s">
        <v>49</v>
      </c>
      <c r="AK58" s="43" t="s">
        <v>49</v>
      </c>
      <c r="AL58" s="43" t="s">
        <v>49</v>
      </c>
      <c r="AM58" s="43" t="s">
        <v>49</v>
      </c>
      <c r="AN58" s="43" t="s">
        <v>49</v>
      </c>
      <c r="AO58" s="43" t="s">
        <v>49</v>
      </c>
      <c r="AP58" s="43" t="s">
        <v>49</v>
      </c>
      <c r="AQ58" s="43" t="s">
        <v>49</v>
      </c>
      <c r="AR58" s="43" t="s">
        <v>49</v>
      </c>
      <c r="AS58" s="43" t="s">
        <v>49</v>
      </c>
      <c r="AT58" s="43" t="s">
        <v>49</v>
      </c>
      <c r="AU58" s="43" t="s">
        <v>49</v>
      </c>
      <c r="AV58" s="43" t="s">
        <v>49</v>
      </c>
      <c r="AW58" s="43" t="s">
        <v>49</v>
      </c>
      <c r="AX58" s="43" t="s">
        <v>49</v>
      </c>
      <c r="AY58" s="43" t="s">
        <v>49</v>
      </c>
      <c r="AZ58" s="9">
        <f>index!B58</f>
        <v>0</v>
      </c>
      <c r="BA58" s="9">
        <f>index!C58</f>
        <v>0</v>
      </c>
      <c r="BB58" s="9">
        <f>index!D58</f>
        <v>0</v>
      </c>
      <c r="BC58" s="9">
        <f>index!E58</f>
        <v>0</v>
      </c>
      <c r="BD58" s="9">
        <f>index!F58</f>
        <v>0</v>
      </c>
      <c r="BE58" s="9">
        <f>index!G58</f>
        <v>0</v>
      </c>
      <c r="BF58" s="9">
        <f>index!H58</f>
        <v>0</v>
      </c>
      <c r="BG58" s="9">
        <f>index!I58</f>
        <v>0</v>
      </c>
      <c r="BH58" s="9">
        <f>index!J58</f>
        <v>0</v>
      </c>
      <c r="BI58" s="9">
        <f>index!K58</f>
        <v>0</v>
      </c>
      <c r="BJ58" s="9">
        <f>index!L58</f>
        <v>0</v>
      </c>
      <c r="BK58" s="9">
        <f>index!M58</f>
        <v>0</v>
      </c>
      <c r="BL58" s="9">
        <f>index!N58</f>
        <v>0</v>
      </c>
      <c r="BM58" s="9">
        <f>index!O58</f>
        <v>0</v>
      </c>
      <c r="BN58" s="9">
        <f>index!P58</f>
        <v>0</v>
      </c>
      <c r="BO58" s="9">
        <f>index!Q58</f>
        <v>0</v>
      </c>
      <c r="BP58" s="9">
        <f>index!R58</f>
        <v>0</v>
      </c>
      <c r="BQ58" s="9">
        <f>index!S58</f>
        <v>0</v>
      </c>
      <c r="BR58" s="9">
        <f>index!T58</f>
        <v>0</v>
      </c>
      <c r="BS58" s="9">
        <f>index!U58</f>
        <v>0</v>
      </c>
      <c r="BT58" s="9">
        <f>index!V58</f>
        <v>0</v>
      </c>
      <c r="BU58" s="9">
        <f>index!W58</f>
        <v>0</v>
      </c>
      <c r="BV58" s="9">
        <f>index!X58</f>
        <v>0</v>
      </c>
      <c r="BW58" s="9">
        <f>index!Y58</f>
        <v>0</v>
      </c>
      <c r="BX58" s="9">
        <f>index!Z58</f>
        <v>0</v>
      </c>
      <c r="BY58">
        <v>0</v>
      </c>
    </row>
    <row r="59" spans="1:77" x14ac:dyDescent="0.2">
      <c r="A59" s="9" t="s">
        <v>243</v>
      </c>
      <c r="B59" s="9" t="s">
        <v>243</v>
      </c>
      <c r="C59" s="9" t="s">
        <v>243</v>
      </c>
      <c r="D59" s="9" t="s">
        <v>243</v>
      </c>
      <c r="E59" s="9" t="s">
        <v>243</v>
      </c>
      <c r="F59" s="9"/>
      <c r="G59" s="9" t="s">
        <v>244</v>
      </c>
      <c r="H59" s="9"/>
      <c r="I59" s="9" t="s">
        <v>84</v>
      </c>
      <c r="J59" s="9" t="s">
        <v>49</v>
      </c>
      <c r="K59" s="9" t="s">
        <v>49</v>
      </c>
      <c r="L59" s="9" t="s">
        <v>1223</v>
      </c>
      <c r="M59" s="9"/>
      <c r="N59" s="9"/>
      <c r="O59" s="9"/>
      <c r="P59" s="42" t="s">
        <v>49</v>
      </c>
      <c r="Q59" s="42" t="s">
        <v>49</v>
      </c>
      <c r="R59" s="42" t="s">
        <v>49</v>
      </c>
      <c r="S59" s="42" t="s">
        <v>49</v>
      </c>
      <c r="T59" s="42" t="s">
        <v>49</v>
      </c>
      <c r="U59" s="42" t="s">
        <v>49</v>
      </c>
      <c r="V59" s="42" t="s">
        <v>49</v>
      </c>
      <c r="W59" s="42" t="s">
        <v>49</v>
      </c>
      <c r="X59" s="42" t="s">
        <v>49</v>
      </c>
      <c r="Y59" s="42" t="s">
        <v>49</v>
      </c>
      <c r="Z59" s="42" t="s">
        <v>49</v>
      </c>
      <c r="AA59" s="42" t="s">
        <v>49</v>
      </c>
      <c r="AB59" s="42" t="s">
        <v>49</v>
      </c>
      <c r="AC59" s="42" t="s">
        <v>49</v>
      </c>
      <c r="AD59" s="43" t="s">
        <v>49</v>
      </c>
      <c r="AE59" s="43" t="s">
        <v>49</v>
      </c>
      <c r="AF59" s="43" t="s">
        <v>49</v>
      </c>
      <c r="AG59" s="43" t="s">
        <v>49</v>
      </c>
      <c r="AH59" s="43" t="s">
        <v>49</v>
      </c>
      <c r="AI59" s="43" t="s">
        <v>49</v>
      </c>
      <c r="AJ59" s="43" t="s">
        <v>49</v>
      </c>
      <c r="AK59" s="43" t="s">
        <v>49</v>
      </c>
      <c r="AL59" s="43" t="s">
        <v>49</v>
      </c>
      <c r="AM59" s="43" t="s">
        <v>49</v>
      </c>
      <c r="AN59" s="43" t="s">
        <v>49</v>
      </c>
      <c r="AO59" s="43" t="s">
        <v>49</v>
      </c>
      <c r="AP59" s="43" t="s">
        <v>49</v>
      </c>
      <c r="AQ59" s="43" t="s">
        <v>49</v>
      </c>
      <c r="AR59" s="43" t="s">
        <v>49</v>
      </c>
      <c r="AS59" s="43" t="s">
        <v>49</v>
      </c>
      <c r="AT59" s="43" t="s">
        <v>49</v>
      </c>
      <c r="AU59" s="43" t="s">
        <v>49</v>
      </c>
      <c r="AV59" s="43" t="s">
        <v>49</v>
      </c>
      <c r="AW59" s="43" t="s">
        <v>49</v>
      </c>
      <c r="AX59" s="43" t="s">
        <v>49</v>
      </c>
      <c r="AY59" s="43" t="s">
        <v>49</v>
      </c>
      <c r="AZ59" s="9">
        <f>index!B59</f>
        <v>0</v>
      </c>
      <c r="BA59" s="9">
        <f>index!C59</f>
        <v>0</v>
      </c>
      <c r="BB59" s="9">
        <f>index!D59</f>
        <v>0</v>
      </c>
      <c r="BC59" s="9">
        <f>index!E59</f>
        <v>0</v>
      </c>
      <c r="BD59" s="9">
        <f>index!F59</f>
        <v>0</v>
      </c>
      <c r="BE59" s="9">
        <f>index!G59</f>
        <v>0</v>
      </c>
      <c r="BF59" s="9">
        <f>index!H59</f>
        <v>0</v>
      </c>
      <c r="BG59" s="9">
        <f>index!I59</f>
        <v>0</v>
      </c>
      <c r="BH59" s="9">
        <f>index!J59</f>
        <v>0</v>
      </c>
      <c r="BI59" s="9">
        <f>index!K59</f>
        <v>0</v>
      </c>
      <c r="BJ59" s="9">
        <f>index!L59</f>
        <v>0</v>
      </c>
      <c r="BK59" s="9">
        <f>index!M59</f>
        <v>0</v>
      </c>
      <c r="BL59" s="9">
        <f>index!N59</f>
        <v>0</v>
      </c>
      <c r="BM59" s="9">
        <f>index!O59</f>
        <v>0</v>
      </c>
      <c r="BN59" s="9">
        <f>index!P59</f>
        <v>0</v>
      </c>
      <c r="BO59" s="9">
        <f>index!Q59</f>
        <v>0</v>
      </c>
      <c r="BP59" s="9">
        <f>index!R59</f>
        <v>0</v>
      </c>
      <c r="BQ59" s="9">
        <f>index!S59</f>
        <v>0</v>
      </c>
      <c r="BR59" s="9">
        <f>index!T59</f>
        <v>0</v>
      </c>
      <c r="BS59" s="9">
        <f>index!U59</f>
        <v>0</v>
      </c>
      <c r="BT59" s="9">
        <f>index!V59</f>
        <v>0</v>
      </c>
      <c r="BU59" s="9">
        <f>index!W59</f>
        <v>0</v>
      </c>
      <c r="BV59" s="9">
        <f>index!X59</f>
        <v>0</v>
      </c>
      <c r="BW59" s="9">
        <f>index!Y59</f>
        <v>0</v>
      </c>
      <c r="BX59" s="9">
        <f>index!Z59</f>
        <v>0</v>
      </c>
      <c r="BY59">
        <v>0</v>
      </c>
    </row>
    <row r="60" spans="1:77" x14ac:dyDescent="0.2">
      <c r="A60" s="9" t="s">
        <v>245</v>
      </c>
      <c r="B60" s="9" t="s">
        <v>245</v>
      </c>
      <c r="C60" s="9" t="s">
        <v>245</v>
      </c>
      <c r="D60" s="9" t="s">
        <v>245</v>
      </c>
      <c r="E60" s="9" t="s">
        <v>245</v>
      </c>
      <c r="F60" s="9" t="s">
        <v>246</v>
      </c>
      <c r="G60" s="9" t="s">
        <v>247</v>
      </c>
      <c r="H60" s="9">
        <v>196</v>
      </c>
      <c r="I60" s="9" t="s">
        <v>56</v>
      </c>
      <c r="J60" s="9" t="s">
        <v>90</v>
      </c>
      <c r="K60" s="9" t="s">
        <v>90</v>
      </c>
      <c r="L60" s="9" t="s">
        <v>126</v>
      </c>
      <c r="M60" s="9" t="s">
        <v>59</v>
      </c>
      <c r="N60" s="9" t="s">
        <v>60</v>
      </c>
      <c r="O60" s="9">
        <v>2005</v>
      </c>
      <c r="P60" s="42" t="s">
        <v>49</v>
      </c>
      <c r="Q60" s="42" t="s">
        <v>49</v>
      </c>
      <c r="R60" s="42" t="s">
        <v>49</v>
      </c>
      <c r="S60" s="42" t="s">
        <v>49</v>
      </c>
      <c r="T60" s="42" t="s">
        <v>49</v>
      </c>
      <c r="U60" s="42" t="s">
        <v>49</v>
      </c>
      <c r="V60" s="42" t="s">
        <v>49</v>
      </c>
      <c r="W60" s="42" t="s">
        <v>49</v>
      </c>
      <c r="X60" s="42" t="s">
        <v>49</v>
      </c>
      <c r="Y60" s="42" t="s">
        <v>49</v>
      </c>
      <c r="Z60" s="42" t="s">
        <v>49</v>
      </c>
      <c r="AA60" s="42" t="s">
        <v>49</v>
      </c>
      <c r="AB60" s="42" t="s">
        <v>49</v>
      </c>
      <c r="AC60" s="42" t="s">
        <v>49</v>
      </c>
      <c r="AD60" s="43" t="s">
        <v>49</v>
      </c>
      <c r="AE60" s="43" t="s">
        <v>90</v>
      </c>
      <c r="AF60" s="43" t="s">
        <v>90</v>
      </c>
      <c r="AG60" s="43" t="s">
        <v>90</v>
      </c>
      <c r="AH60" s="43" t="s">
        <v>90</v>
      </c>
      <c r="AI60" s="43" t="s">
        <v>90</v>
      </c>
      <c r="AJ60" s="43" t="s">
        <v>90</v>
      </c>
      <c r="AK60" s="43" t="s">
        <v>90</v>
      </c>
      <c r="AL60" s="43" t="s">
        <v>90</v>
      </c>
      <c r="AM60" s="43" t="s">
        <v>90</v>
      </c>
      <c r="AN60" s="43" t="s">
        <v>90</v>
      </c>
      <c r="AO60" s="43" t="s">
        <v>90</v>
      </c>
      <c r="AP60" s="43" t="s">
        <v>90</v>
      </c>
      <c r="AQ60" s="43" t="s">
        <v>90</v>
      </c>
      <c r="AR60" s="43" t="s">
        <v>90</v>
      </c>
      <c r="AS60" s="43" t="s">
        <v>90</v>
      </c>
      <c r="AT60" s="43" t="s">
        <v>90</v>
      </c>
      <c r="AU60" s="43" t="s">
        <v>90</v>
      </c>
      <c r="AV60" s="43" t="s">
        <v>90</v>
      </c>
      <c r="AW60" s="43" t="s">
        <v>90</v>
      </c>
      <c r="AX60" s="43" t="s">
        <v>90</v>
      </c>
      <c r="AY60" s="43" t="s">
        <v>90</v>
      </c>
      <c r="AZ60" s="9">
        <f>index!B60</f>
        <v>0</v>
      </c>
      <c r="BA60" s="9">
        <f>index!C60</f>
        <v>0</v>
      </c>
      <c r="BB60" s="9">
        <f>index!D60</f>
        <v>0</v>
      </c>
      <c r="BC60" s="9">
        <f>index!E60</f>
        <v>0</v>
      </c>
      <c r="BD60" s="9">
        <f>index!F60</f>
        <v>0</v>
      </c>
      <c r="BE60" s="9">
        <f>index!G60</f>
        <v>9.8096572686603558</v>
      </c>
      <c r="BF60" s="9">
        <f>index!H60</f>
        <v>16.770910641395332</v>
      </c>
      <c r="BG60" s="9">
        <f>index!I60</f>
        <v>0.64408213398348413</v>
      </c>
      <c r="BH60" s="9">
        <f>index!J60</f>
        <v>18.039741311240295</v>
      </c>
      <c r="BI60" s="9">
        <f>index!K60</f>
        <v>8.0572026314814753</v>
      </c>
      <c r="BJ60" s="9">
        <f>index!L60</f>
        <v>8.6904491928782086</v>
      </c>
      <c r="BK60" s="9">
        <f>index!M60</f>
        <v>11.22089643972533</v>
      </c>
      <c r="BL60" s="9">
        <f>index!N60</f>
        <v>4.4367327654659503</v>
      </c>
      <c r="BM60" s="9">
        <f>index!O60</f>
        <v>2.8985116538900466</v>
      </c>
      <c r="BN60" s="9">
        <f>index!P60</f>
        <v>3.4329836315799871</v>
      </c>
      <c r="BO60" s="9">
        <f>index!Q60</f>
        <v>3.808635758697037</v>
      </c>
      <c r="BP60" s="9">
        <f>index!R60</f>
        <v>2.3901223511458558</v>
      </c>
      <c r="BQ60" s="9">
        <f>index!S60</f>
        <v>2.7343775860457211</v>
      </c>
      <c r="BR60" s="9">
        <f>index!T60</f>
        <v>7.8262776583009552</v>
      </c>
      <c r="BS60" s="9">
        <f>index!U60</f>
        <v>11.374769167360919</v>
      </c>
      <c r="BT60" s="9">
        <f>index!V60</f>
        <v>9.3069167386578897</v>
      </c>
      <c r="BU60" s="9">
        <f>index!W60</f>
        <v>23.736268482909292</v>
      </c>
      <c r="BV60" s="9">
        <f>index!X60</f>
        <v>40.385723302500111</v>
      </c>
      <c r="BW60" s="9">
        <f>index!Y60</f>
        <v>44.94677410891483</v>
      </c>
      <c r="BX60" s="9">
        <f>index!Z60</f>
        <v>31.26378897</v>
      </c>
      <c r="BY60">
        <v>35.888763240000003</v>
      </c>
    </row>
    <row r="61" spans="1:77" x14ac:dyDescent="0.2">
      <c r="A61" s="9" t="s">
        <v>248</v>
      </c>
      <c r="B61" s="9" t="s">
        <v>248</v>
      </c>
      <c r="C61" s="9" t="s">
        <v>248</v>
      </c>
      <c r="D61" s="9" t="s">
        <v>248</v>
      </c>
      <c r="E61" s="9" t="s">
        <v>248</v>
      </c>
      <c r="F61" s="9" t="s">
        <v>249</v>
      </c>
      <c r="G61" s="9" t="s">
        <v>250</v>
      </c>
      <c r="H61" s="9">
        <v>203</v>
      </c>
      <c r="I61" s="9" t="s">
        <v>56</v>
      </c>
      <c r="J61" s="9" t="s">
        <v>90</v>
      </c>
      <c r="K61" s="9" t="s">
        <v>90</v>
      </c>
      <c r="L61" s="9" t="s">
        <v>126</v>
      </c>
      <c r="M61" s="9" t="s">
        <v>59</v>
      </c>
      <c r="N61" s="9" t="s">
        <v>60</v>
      </c>
      <c r="O61" s="9">
        <v>2005</v>
      </c>
      <c r="P61" s="42" t="s">
        <v>49</v>
      </c>
      <c r="Q61" s="42" t="s">
        <v>49</v>
      </c>
      <c r="R61" s="42" t="s">
        <v>49</v>
      </c>
      <c r="S61" s="42" t="s">
        <v>49</v>
      </c>
      <c r="T61" s="42" t="s">
        <v>49</v>
      </c>
      <c r="U61" s="42" t="s">
        <v>49</v>
      </c>
      <c r="V61" s="42" t="s">
        <v>49</v>
      </c>
      <c r="W61" s="42" t="s">
        <v>49</v>
      </c>
      <c r="X61" s="42" t="s">
        <v>49</v>
      </c>
      <c r="Y61" s="42" t="s">
        <v>49</v>
      </c>
      <c r="Z61" s="42" t="s">
        <v>49</v>
      </c>
      <c r="AA61" s="42" t="s">
        <v>49</v>
      </c>
      <c r="AB61" s="42" t="s">
        <v>49</v>
      </c>
      <c r="AC61" s="42" t="s">
        <v>49</v>
      </c>
      <c r="AD61" s="43" t="s">
        <v>49</v>
      </c>
      <c r="AE61" s="43" t="s">
        <v>90</v>
      </c>
      <c r="AF61" s="43" t="s">
        <v>90</v>
      </c>
      <c r="AG61" s="43" t="s">
        <v>90</v>
      </c>
      <c r="AH61" s="43" t="s">
        <v>90</v>
      </c>
      <c r="AI61" s="43" t="s">
        <v>90</v>
      </c>
      <c r="AJ61" s="43" t="s">
        <v>90</v>
      </c>
      <c r="AK61" s="43" t="s">
        <v>90</v>
      </c>
      <c r="AL61" s="43" t="s">
        <v>90</v>
      </c>
      <c r="AM61" s="43" t="s">
        <v>90</v>
      </c>
      <c r="AN61" s="43" t="s">
        <v>90</v>
      </c>
      <c r="AO61" s="43" t="s">
        <v>90</v>
      </c>
      <c r="AP61" s="43" t="s">
        <v>90</v>
      </c>
      <c r="AQ61" s="43" t="s">
        <v>90</v>
      </c>
      <c r="AR61" s="43" t="s">
        <v>90</v>
      </c>
      <c r="AS61" s="43" t="s">
        <v>90</v>
      </c>
      <c r="AT61" s="43" t="s">
        <v>90</v>
      </c>
      <c r="AU61" s="43" t="s">
        <v>90</v>
      </c>
      <c r="AV61" s="43" t="s">
        <v>90</v>
      </c>
      <c r="AW61" s="43" t="s">
        <v>90</v>
      </c>
      <c r="AX61" s="43" t="s">
        <v>90</v>
      </c>
      <c r="AY61" s="43" t="s">
        <v>90</v>
      </c>
      <c r="AZ61" s="9">
        <f>index!B61</f>
        <v>0</v>
      </c>
      <c r="BA61" s="9">
        <f>index!C61</f>
        <v>0</v>
      </c>
      <c r="BB61" s="9">
        <f>index!D61</f>
        <v>0</v>
      </c>
      <c r="BC61" s="9">
        <f>index!E61</f>
        <v>0</v>
      </c>
      <c r="BD61" s="9">
        <f>index!F61</f>
        <v>0</v>
      </c>
      <c r="BE61" s="9">
        <f>index!G61</f>
        <v>11.002056909796224</v>
      </c>
      <c r="BF61" s="9">
        <f>index!H61</f>
        <v>18.57084543437103</v>
      </c>
      <c r="BG61" s="9">
        <f>index!I61</f>
        <v>0.74623453444300059</v>
      </c>
      <c r="BH61" s="9">
        <f>index!J61</f>
        <v>19.686767015541015</v>
      </c>
      <c r="BI61" s="9">
        <f>index!K61</f>
        <v>8.7464713734700066</v>
      </c>
      <c r="BJ61" s="9">
        <f>index!L61</f>
        <v>9.6797507932586253</v>
      </c>
      <c r="BK61" s="9">
        <f>index!M61</f>
        <v>13.276682141934158</v>
      </c>
      <c r="BL61" s="9">
        <f>index!N61</f>
        <v>5.0126753447838199</v>
      </c>
      <c r="BM61" s="9">
        <f>index!O61</f>
        <v>3.3203973952093118</v>
      </c>
      <c r="BN61" s="9">
        <f>index!P61</f>
        <v>3.7063706433925274</v>
      </c>
      <c r="BO61" s="9">
        <f>index!Q61</f>
        <v>4.1577951930255752</v>
      </c>
      <c r="BP61" s="9">
        <f>index!R61</f>
        <v>2.6185027116459607</v>
      </c>
      <c r="BQ61" s="9">
        <f>index!S61</f>
        <v>2.9509359112674138</v>
      </c>
      <c r="BR61" s="9">
        <f>index!T61</f>
        <v>8.312043399217945</v>
      </c>
      <c r="BS61" s="9">
        <f>index!U61</f>
        <v>11.574237590724932</v>
      </c>
      <c r="BT61" s="9">
        <f>index!V61</f>
        <v>8.1674671559448218</v>
      </c>
      <c r="BU61" s="9">
        <f>index!W61</f>
        <v>22.776286787798075</v>
      </c>
      <c r="BV61" s="9">
        <f>index!X61</f>
        <v>40.498251083602568</v>
      </c>
      <c r="BW61" s="9">
        <f>index!Y61</f>
        <v>45.26011874999999</v>
      </c>
      <c r="BX61" s="9">
        <f>index!Z61</f>
        <v>28.198711620000001</v>
      </c>
      <c r="BY61">
        <v>32.370257040000006</v>
      </c>
    </row>
    <row r="62" spans="1:77" x14ac:dyDescent="0.2">
      <c r="A62" s="9" t="s">
        <v>251</v>
      </c>
      <c r="B62" s="9" t="s">
        <v>251</v>
      </c>
      <c r="C62" s="9" t="s">
        <v>251</v>
      </c>
      <c r="D62" s="9" t="s">
        <v>251</v>
      </c>
      <c r="E62" s="9" t="s">
        <v>251</v>
      </c>
      <c r="F62" s="9" t="s">
        <v>252</v>
      </c>
      <c r="G62" s="9" t="s">
        <v>253</v>
      </c>
      <c r="H62" s="9">
        <v>208</v>
      </c>
      <c r="I62" s="9" t="s">
        <v>56</v>
      </c>
      <c r="J62" s="9" t="s">
        <v>90</v>
      </c>
      <c r="K62" s="9" t="s">
        <v>90</v>
      </c>
      <c r="L62" s="9" t="s">
        <v>716</v>
      </c>
      <c r="M62" s="9" t="s">
        <v>59</v>
      </c>
      <c r="N62" s="9" t="s">
        <v>60</v>
      </c>
      <c r="O62" s="9">
        <v>1992</v>
      </c>
      <c r="P62" s="42" t="s">
        <v>49</v>
      </c>
      <c r="Q62" s="42" t="s">
        <v>49</v>
      </c>
      <c r="R62" s="42" t="s">
        <v>90</v>
      </c>
      <c r="S62" s="42" t="s">
        <v>90</v>
      </c>
      <c r="T62" s="42" t="s">
        <v>90</v>
      </c>
      <c r="U62" s="42" t="s">
        <v>90</v>
      </c>
      <c r="V62" s="42" t="s">
        <v>90</v>
      </c>
      <c r="W62" s="42" t="s">
        <v>90</v>
      </c>
      <c r="X62" s="42" t="s">
        <v>90</v>
      </c>
      <c r="Y62" s="42" t="s">
        <v>90</v>
      </c>
      <c r="Z62" s="42" t="s">
        <v>90</v>
      </c>
      <c r="AA62" s="42" t="s">
        <v>90</v>
      </c>
      <c r="AB62" s="42" t="s">
        <v>90</v>
      </c>
      <c r="AC62" s="42" t="s">
        <v>90</v>
      </c>
      <c r="AD62" s="43" t="s">
        <v>90</v>
      </c>
      <c r="AE62" s="43" t="s">
        <v>90</v>
      </c>
      <c r="AF62" s="43" t="s">
        <v>90</v>
      </c>
      <c r="AG62" s="43" t="s">
        <v>90</v>
      </c>
      <c r="AH62" s="43" t="s">
        <v>90</v>
      </c>
      <c r="AI62" s="43" t="s">
        <v>90</v>
      </c>
      <c r="AJ62" s="43" t="s">
        <v>90</v>
      </c>
      <c r="AK62" s="43" t="s">
        <v>90</v>
      </c>
      <c r="AL62" s="43" t="s">
        <v>90</v>
      </c>
      <c r="AM62" s="43" t="s">
        <v>90</v>
      </c>
      <c r="AN62" s="43" t="s">
        <v>90</v>
      </c>
      <c r="AO62" s="43" t="s">
        <v>90</v>
      </c>
      <c r="AP62" s="43" t="s">
        <v>90</v>
      </c>
      <c r="AQ62" s="43" t="s">
        <v>90</v>
      </c>
      <c r="AR62" s="43" t="s">
        <v>90</v>
      </c>
      <c r="AS62" s="43" t="s">
        <v>90</v>
      </c>
      <c r="AT62" s="43" t="s">
        <v>90</v>
      </c>
      <c r="AU62" s="43" t="s">
        <v>90</v>
      </c>
      <c r="AV62" s="43" t="s">
        <v>90</v>
      </c>
      <c r="AW62" s="43" t="s">
        <v>90</v>
      </c>
      <c r="AX62" s="43" t="s">
        <v>90</v>
      </c>
      <c r="AY62" s="43" t="s">
        <v>90</v>
      </c>
      <c r="AZ62" s="9">
        <f>index!B62</f>
        <v>5.6539999999999999</v>
      </c>
      <c r="BA62" s="9">
        <f>index!C62</f>
        <v>5.2096</v>
      </c>
      <c r="BB62" s="9">
        <f>index!D62</f>
        <v>5.1612</v>
      </c>
      <c r="BC62" s="9">
        <f>index!E62</f>
        <v>6.4504000000000001</v>
      </c>
      <c r="BD62" s="9">
        <f>index!F62</f>
        <v>7.2775999999999996</v>
      </c>
      <c r="BE62" s="9">
        <f>index!G62</f>
        <v>13.560761287454561</v>
      </c>
      <c r="BF62" s="9">
        <f>index!H62</f>
        <v>19.579486558067927</v>
      </c>
      <c r="BG62" s="9">
        <f>index!I62</f>
        <v>7.6318459636758798</v>
      </c>
      <c r="BH62" s="9">
        <f>index!J62</f>
        <v>26.213699613877466</v>
      </c>
      <c r="BI62" s="9">
        <f>index!K62</f>
        <v>17.582505696567544</v>
      </c>
      <c r="BJ62" s="9">
        <f>index!L62</f>
        <v>18.577627519391495</v>
      </c>
      <c r="BK62" s="9">
        <f>index!M62</f>
        <v>21.219735385943057</v>
      </c>
      <c r="BL62" s="9">
        <f>index!N62</f>
        <v>15.577826176911785</v>
      </c>
      <c r="BM62" s="9">
        <f>index!O62</f>
        <v>14.615595353359499</v>
      </c>
      <c r="BN62" s="9">
        <f>index!P62</f>
        <v>15.777774939290415</v>
      </c>
      <c r="BO62" s="9">
        <f>index!Q62</f>
        <v>13.090006402816826</v>
      </c>
      <c r="BP62" s="9">
        <f>index!R62</f>
        <v>12.78276799270169</v>
      </c>
      <c r="BQ62" s="9">
        <f>index!S62</f>
        <v>12.50797212680248</v>
      </c>
      <c r="BR62" s="9">
        <f>index!T62</f>
        <v>17.151130785021564</v>
      </c>
      <c r="BS62" s="9">
        <f>index!U62</f>
        <v>17.522074156230804</v>
      </c>
      <c r="BT62" s="9">
        <f>index!V62</f>
        <v>15.887164137439418</v>
      </c>
      <c r="BU62" s="9">
        <f>index!W62</f>
        <v>25.223385496997544</v>
      </c>
      <c r="BV62" s="9">
        <f>index!X62</f>
        <v>33.836729678992143</v>
      </c>
      <c r="BW62" s="9">
        <f>index!Y62</f>
        <v>36.293055740614768</v>
      </c>
      <c r="BX62" s="9">
        <f>index!Z62</f>
        <v>27.122546389894069</v>
      </c>
      <c r="BY62">
        <v>64.600133004</v>
      </c>
    </row>
    <row r="63" spans="1:77" x14ac:dyDescent="0.2">
      <c r="A63" s="9" t="s">
        <v>254</v>
      </c>
      <c r="B63" s="9" t="s">
        <v>254</v>
      </c>
      <c r="C63" s="9" t="s">
        <v>254</v>
      </c>
      <c r="D63" s="9" t="s">
        <v>255</v>
      </c>
      <c r="E63" s="9" t="s">
        <v>255</v>
      </c>
      <c r="F63" s="9" t="s">
        <v>256</v>
      </c>
      <c r="G63" s="9" t="s">
        <v>257</v>
      </c>
      <c r="H63" s="9">
        <v>262</v>
      </c>
      <c r="I63" s="9" t="s">
        <v>62</v>
      </c>
      <c r="J63" s="9" t="s">
        <v>49</v>
      </c>
      <c r="K63" s="9" t="s">
        <v>49</v>
      </c>
      <c r="L63" s="9" t="s">
        <v>1223</v>
      </c>
      <c r="M63" s="9"/>
      <c r="N63" s="9"/>
      <c r="O63" s="9"/>
      <c r="P63" s="42" t="s">
        <v>49</v>
      </c>
      <c r="Q63" s="42" t="s">
        <v>49</v>
      </c>
      <c r="R63" s="42" t="s">
        <v>49</v>
      </c>
      <c r="S63" s="42" t="s">
        <v>49</v>
      </c>
      <c r="T63" s="42" t="s">
        <v>49</v>
      </c>
      <c r="U63" s="42" t="s">
        <v>49</v>
      </c>
      <c r="V63" s="42" t="s">
        <v>49</v>
      </c>
      <c r="W63" s="42" t="s">
        <v>49</v>
      </c>
      <c r="X63" s="42" t="s">
        <v>49</v>
      </c>
      <c r="Y63" s="42" t="s">
        <v>49</v>
      </c>
      <c r="Z63" s="42" t="s">
        <v>49</v>
      </c>
      <c r="AA63" s="42" t="s">
        <v>49</v>
      </c>
      <c r="AB63" s="42" t="s">
        <v>49</v>
      </c>
      <c r="AC63" s="42" t="s">
        <v>49</v>
      </c>
      <c r="AD63" s="43" t="s">
        <v>49</v>
      </c>
      <c r="AE63" s="43" t="s">
        <v>49</v>
      </c>
      <c r="AF63" s="43" t="s">
        <v>49</v>
      </c>
      <c r="AG63" s="43" t="s">
        <v>49</v>
      </c>
      <c r="AH63" s="43" t="s">
        <v>49</v>
      </c>
      <c r="AI63" s="43" t="s">
        <v>49</v>
      </c>
      <c r="AJ63" s="43" t="s">
        <v>49</v>
      </c>
      <c r="AK63" s="43" t="s">
        <v>49</v>
      </c>
      <c r="AL63" s="43" t="s">
        <v>49</v>
      </c>
      <c r="AM63" s="43" t="s">
        <v>49</v>
      </c>
      <c r="AN63" s="43" t="s">
        <v>49</v>
      </c>
      <c r="AO63" s="43" t="s">
        <v>49</v>
      </c>
      <c r="AP63" s="43" t="s">
        <v>49</v>
      </c>
      <c r="AQ63" s="43" t="s">
        <v>49</v>
      </c>
      <c r="AR63" s="43" t="s">
        <v>49</v>
      </c>
      <c r="AS63" s="43" t="s">
        <v>49</v>
      </c>
      <c r="AT63" s="43" t="s">
        <v>49</v>
      </c>
      <c r="AU63" s="43" t="s">
        <v>49</v>
      </c>
      <c r="AV63" s="43" t="s">
        <v>49</v>
      </c>
      <c r="AW63" s="43" t="s">
        <v>49</v>
      </c>
      <c r="AX63" s="43" t="s">
        <v>49</v>
      </c>
      <c r="AY63" s="43" t="s">
        <v>49</v>
      </c>
      <c r="AZ63" s="9">
        <f>index!B63</f>
        <v>0</v>
      </c>
      <c r="BA63" s="9">
        <f>index!C63</f>
        <v>0</v>
      </c>
      <c r="BB63" s="9">
        <f>index!D63</f>
        <v>0</v>
      </c>
      <c r="BC63" s="9">
        <f>index!E63</f>
        <v>0</v>
      </c>
      <c r="BD63" s="9">
        <f>index!F63</f>
        <v>0</v>
      </c>
      <c r="BE63" s="9">
        <f>index!G63</f>
        <v>0</v>
      </c>
      <c r="BF63" s="9">
        <f>index!H63</f>
        <v>0</v>
      </c>
      <c r="BG63" s="9">
        <f>index!I63</f>
        <v>0</v>
      </c>
      <c r="BH63" s="9">
        <f>index!J63</f>
        <v>0</v>
      </c>
      <c r="BI63" s="9">
        <f>index!K63</f>
        <v>0</v>
      </c>
      <c r="BJ63" s="9">
        <f>index!L63</f>
        <v>0</v>
      </c>
      <c r="BK63" s="9">
        <f>index!M63</f>
        <v>0</v>
      </c>
      <c r="BL63" s="9">
        <f>index!N63</f>
        <v>0</v>
      </c>
      <c r="BM63" s="9">
        <f>index!O63</f>
        <v>0</v>
      </c>
      <c r="BN63" s="9">
        <f>index!P63</f>
        <v>0</v>
      </c>
      <c r="BO63" s="9">
        <f>index!Q63</f>
        <v>0</v>
      </c>
      <c r="BP63" s="9">
        <f>index!R63</f>
        <v>0</v>
      </c>
      <c r="BQ63" s="9">
        <f>index!S63</f>
        <v>0</v>
      </c>
      <c r="BR63" s="9">
        <f>index!T63</f>
        <v>0</v>
      </c>
      <c r="BS63" s="9">
        <f>index!U63</f>
        <v>0</v>
      </c>
      <c r="BT63" s="9">
        <f>index!V63</f>
        <v>0</v>
      </c>
      <c r="BU63" s="9">
        <f>index!W63</f>
        <v>0</v>
      </c>
      <c r="BV63" s="9">
        <f>index!X63</f>
        <v>0</v>
      </c>
      <c r="BW63" s="9">
        <f>index!Y63</f>
        <v>0</v>
      </c>
      <c r="BX63" s="9">
        <f>index!Z63</f>
        <v>0</v>
      </c>
      <c r="BY63">
        <v>0</v>
      </c>
    </row>
    <row r="64" spans="1:77" x14ac:dyDescent="0.2">
      <c r="A64" s="9" t="s">
        <v>258</v>
      </c>
      <c r="B64" s="9" t="s">
        <v>258</v>
      </c>
      <c r="C64" s="9" t="s">
        <v>258</v>
      </c>
      <c r="D64" s="9" t="s">
        <v>52</v>
      </c>
      <c r="E64" s="9" t="s">
        <v>52</v>
      </c>
      <c r="F64" s="9" t="s">
        <v>259</v>
      </c>
      <c r="G64" s="9" t="s">
        <v>260</v>
      </c>
      <c r="H64" s="9">
        <v>212</v>
      </c>
      <c r="I64" s="9" t="s">
        <v>84</v>
      </c>
      <c r="J64" s="9" t="s">
        <v>49</v>
      </c>
      <c r="K64" s="9" t="s">
        <v>49</v>
      </c>
      <c r="L64" s="9" t="s">
        <v>1223</v>
      </c>
      <c r="M64" s="9"/>
      <c r="N64" s="9"/>
      <c r="O64" s="9"/>
      <c r="P64" s="42" t="s">
        <v>49</v>
      </c>
      <c r="Q64" s="42" t="s">
        <v>49</v>
      </c>
      <c r="R64" s="42" t="s">
        <v>49</v>
      </c>
      <c r="S64" s="42" t="s">
        <v>49</v>
      </c>
      <c r="T64" s="42" t="s">
        <v>49</v>
      </c>
      <c r="U64" s="42" t="s">
        <v>49</v>
      </c>
      <c r="V64" s="42" t="s">
        <v>49</v>
      </c>
      <c r="W64" s="42" t="s">
        <v>49</v>
      </c>
      <c r="X64" s="42" t="s">
        <v>49</v>
      </c>
      <c r="Y64" s="42" t="s">
        <v>49</v>
      </c>
      <c r="Z64" s="42" t="s">
        <v>49</v>
      </c>
      <c r="AA64" s="42" t="s">
        <v>49</v>
      </c>
      <c r="AB64" s="42" t="s">
        <v>49</v>
      </c>
      <c r="AC64" s="42" t="s">
        <v>49</v>
      </c>
      <c r="AD64" s="43" t="s">
        <v>49</v>
      </c>
      <c r="AE64" s="43" t="s">
        <v>49</v>
      </c>
      <c r="AF64" s="43" t="s">
        <v>49</v>
      </c>
      <c r="AG64" s="43" t="s">
        <v>49</v>
      </c>
      <c r="AH64" s="43" t="s">
        <v>49</v>
      </c>
      <c r="AI64" s="43" t="s">
        <v>49</v>
      </c>
      <c r="AJ64" s="43" t="s">
        <v>49</v>
      </c>
      <c r="AK64" s="43" t="s">
        <v>49</v>
      </c>
      <c r="AL64" s="43" t="s">
        <v>49</v>
      </c>
      <c r="AM64" s="43" t="s">
        <v>49</v>
      </c>
      <c r="AN64" s="43" t="s">
        <v>49</v>
      </c>
      <c r="AO64" s="43" t="s">
        <v>49</v>
      </c>
      <c r="AP64" s="43" t="s">
        <v>49</v>
      </c>
      <c r="AQ64" s="43" t="s">
        <v>49</v>
      </c>
      <c r="AR64" s="43" t="s">
        <v>49</v>
      </c>
      <c r="AS64" s="43" t="s">
        <v>49</v>
      </c>
      <c r="AT64" s="43" t="s">
        <v>49</v>
      </c>
      <c r="AU64" s="43" t="s">
        <v>49</v>
      </c>
      <c r="AV64" s="43" t="s">
        <v>49</v>
      </c>
      <c r="AW64" s="43" t="s">
        <v>49</v>
      </c>
      <c r="AX64" s="43" t="s">
        <v>49</v>
      </c>
      <c r="AY64" s="43" t="s">
        <v>49</v>
      </c>
      <c r="AZ64" s="9">
        <f>index!B64</f>
        <v>0</v>
      </c>
      <c r="BA64" s="9">
        <f>index!C64</f>
        <v>0</v>
      </c>
      <c r="BB64" s="9">
        <f>index!D64</f>
        <v>0</v>
      </c>
      <c r="BC64" s="9">
        <f>index!E64</f>
        <v>0</v>
      </c>
      <c r="BD64" s="9">
        <f>index!F64</f>
        <v>0</v>
      </c>
      <c r="BE64" s="9">
        <f>index!G64</f>
        <v>0</v>
      </c>
      <c r="BF64" s="9">
        <f>index!H64</f>
        <v>0</v>
      </c>
      <c r="BG64" s="9">
        <f>index!I64</f>
        <v>0</v>
      </c>
      <c r="BH64" s="9">
        <f>index!J64</f>
        <v>0</v>
      </c>
      <c r="BI64" s="9">
        <f>index!K64</f>
        <v>0</v>
      </c>
      <c r="BJ64" s="9">
        <f>index!L64</f>
        <v>0</v>
      </c>
      <c r="BK64" s="9">
        <f>index!M64</f>
        <v>0</v>
      </c>
      <c r="BL64" s="9">
        <f>index!N64</f>
        <v>0</v>
      </c>
      <c r="BM64" s="9">
        <f>index!O64</f>
        <v>0</v>
      </c>
      <c r="BN64" s="9">
        <f>index!P64</f>
        <v>0</v>
      </c>
      <c r="BO64" s="9">
        <f>index!Q64</f>
        <v>0</v>
      </c>
      <c r="BP64" s="9">
        <f>index!R64</f>
        <v>0</v>
      </c>
      <c r="BQ64" s="9">
        <f>index!S64</f>
        <v>0</v>
      </c>
      <c r="BR64" s="9">
        <f>index!T64</f>
        <v>0</v>
      </c>
      <c r="BS64" s="9">
        <f>index!U64</f>
        <v>0</v>
      </c>
      <c r="BT64" s="9">
        <f>index!V64</f>
        <v>0</v>
      </c>
      <c r="BU64" s="9">
        <f>index!W64</f>
        <v>0</v>
      </c>
      <c r="BV64" s="9">
        <f>index!X64</f>
        <v>0</v>
      </c>
      <c r="BW64" s="9">
        <f>index!Y64</f>
        <v>0</v>
      </c>
      <c r="BX64" s="9">
        <f>index!Z64</f>
        <v>0</v>
      </c>
      <c r="BY64">
        <v>0</v>
      </c>
    </row>
    <row r="65" spans="1:77" x14ac:dyDescent="0.2">
      <c r="A65" s="9" t="s">
        <v>261</v>
      </c>
      <c r="B65" s="9" t="s">
        <v>261</v>
      </c>
      <c r="C65" s="9" t="s">
        <v>261</v>
      </c>
      <c r="D65" s="9" t="s">
        <v>261</v>
      </c>
      <c r="E65" s="9" t="s">
        <v>261</v>
      </c>
      <c r="F65" s="9" t="s">
        <v>262</v>
      </c>
      <c r="G65" s="9" t="s">
        <v>263</v>
      </c>
      <c r="H65" s="9">
        <v>214</v>
      </c>
      <c r="I65" s="9" t="s">
        <v>84</v>
      </c>
      <c r="J65" s="9" t="s">
        <v>49</v>
      </c>
      <c r="K65" s="9" t="s">
        <v>49</v>
      </c>
      <c r="L65" s="9" t="s">
        <v>1223</v>
      </c>
      <c r="M65" s="9"/>
      <c r="N65" s="9"/>
      <c r="O65" s="9"/>
      <c r="P65" s="42" t="s">
        <v>49</v>
      </c>
      <c r="Q65" s="42" t="s">
        <v>49</v>
      </c>
      <c r="R65" s="42" t="s">
        <v>49</v>
      </c>
      <c r="S65" s="42" t="s">
        <v>49</v>
      </c>
      <c r="T65" s="42" t="s">
        <v>49</v>
      </c>
      <c r="U65" s="42" t="s">
        <v>49</v>
      </c>
      <c r="V65" s="42" t="s">
        <v>49</v>
      </c>
      <c r="W65" s="42" t="s">
        <v>49</v>
      </c>
      <c r="X65" s="42" t="s">
        <v>49</v>
      </c>
      <c r="Y65" s="42" t="s">
        <v>49</v>
      </c>
      <c r="Z65" s="42" t="s">
        <v>49</v>
      </c>
      <c r="AA65" s="42" t="s">
        <v>49</v>
      </c>
      <c r="AB65" s="42" t="s">
        <v>49</v>
      </c>
      <c r="AC65" s="42" t="s">
        <v>49</v>
      </c>
      <c r="AD65" s="43" t="s">
        <v>49</v>
      </c>
      <c r="AE65" s="43" t="s">
        <v>49</v>
      </c>
      <c r="AF65" s="43" t="s">
        <v>49</v>
      </c>
      <c r="AG65" s="43" t="s">
        <v>49</v>
      </c>
      <c r="AH65" s="43" t="s">
        <v>49</v>
      </c>
      <c r="AI65" s="43" t="s">
        <v>49</v>
      </c>
      <c r="AJ65" s="43" t="s">
        <v>49</v>
      </c>
      <c r="AK65" s="43" t="s">
        <v>49</v>
      </c>
      <c r="AL65" s="43" t="s">
        <v>49</v>
      </c>
      <c r="AM65" s="43" t="s">
        <v>49</v>
      </c>
      <c r="AN65" s="43" t="s">
        <v>49</v>
      </c>
      <c r="AO65" s="43" t="s">
        <v>49</v>
      </c>
      <c r="AP65" s="43" t="s">
        <v>49</v>
      </c>
      <c r="AQ65" s="43" t="s">
        <v>49</v>
      </c>
      <c r="AR65" s="43" t="s">
        <v>49</v>
      </c>
      <c r="AS65" s="43" t="s">
        <v>49</v>
      </c>
      <c r="AT65" s="43" t="s">
        <v>49</v>
      </c>
      <c r="AU65" s="43" t="s">
        <v>49</v>
      </c>
      <c r="AV65" s="43" t="s">
        <v>49</v>
      </c>
      <c r="AW65" s="43" t="s">
        <v>49</v>
      </c>
      <c r="AX65" s="43" t="s">
        <v>49</v>
      </c>
      <c r="AY65" s="43" t="s">
        <v>49</v>
      </c>
      <c r="AZ65" s="9">
        <f>index!B65</f>
        <v>0</v>
      </c>
      <c r="BA65" s="9">
        <f>index!C65</f>
        <v>0</v>
      </c>
      <c r="BB65" s="9">
        <f>index!D65</f>
        <v>0</v>
      </c>
      <c r="BC65" s="9">
        <f>index!E65</f>
        <v>0</v>
      </c>
      <c r="BD65" s="9">
        <f>index!F65</f>
        <v>0</v>
      </c>
      <c r="BE65" s="9">
        <f>index!G65</f>
        <v>0</v>
      </c>
      <c r="BF65" s="9">
        <f>index!H65</f>
        <v>0</v>
      </c>
      <c r="BG65" s="9">
        <f>index!I65</f>
        <v>0</v>
      </c>
      <c r="BH65" s="9">
        <f>index!J65</f>
        <v>0</v>
      </c>
      <c r="BI65" s="9">
        <f>index!K65</f>
        <v>0</v>
      </c>
      <c r="BJ65" s="9">
        <f>index!L65</f>
        <v>0</v>
      </c>
      <c r="BK65" s="9">
        <f>index!M65</f>
        <v>0</v>
      </c>
      <c r="BL65" s="9">
        <f>index!N65</f>
        <v>0</v>
      </c>
      <c r="BM65" s="9">
        <f>index!O65</f>
        <v>0</v>
      </c>
      <c r="BN65" s="9">
        <f>index!P65</f>
        <v>0</v>
      </c>
      <c r="BO65" s="9">
        <f>index!Q65</f>
        <v>0</v>
      </c>
      <c r="BP65" s="9">
        <f>index!R65</f>
        <v>0</v>
      </c>
      <c r="BQ65" s="9">
        <f>index!S65</f>
        <v>0</v>
      </c>
      <c r="BR65" s="9">
        <f>index!T65</f>
        <v>0</v>
      </c>
      <c r="BS65" s="9">
        <f>index!U65</f>
        <v>0</v>
      </c>
      <c r="BT65" s="9">
        <f>index!V65</f>
        <v>0</v>
      </c>
      <c r="BU65" s="9">
        <f>index!W65</f>
        <v>0</v>
      </c>
      <c r="BV65" s="9">
        <f>index!X65</f>
        <v>0</v>
      </c>
      <c r="BW65" s="9">
        <f>index!Y65</f>
        <v>0</v>
      </c>
      <c r="BX65" s="9">
        <f>index!Z65</f>
        <v>0</v>
      </c>
      <c r="BY65">
        <v>0</v>
      </c>
    </row>
    <row r="66" spans="1:77" x14ac:dyDescent="0.2">
      <c r="A66" s="9" t="s">
        <v>264</v>
      </c>
      <c r="B66" s="9" t="s">
        <v>264</v>
      </c>
      <c r="C66" s="9" t="s">
        <v>264</v>
      </c>
      <c r="D66" s="9" t="s">
        <v>264</v>
      </c>
      <c r="E66" s="9" t="s">
        <v>264</v>
      </c>
      <c r="F66" s="9" t="s">
        <v>265</v>
      </c>
      <c r="G66" s="9" t="s">
        <v>266</v>
      </c>
      <c r="H66" s="9">
        <v>218</v>
      </c>
      <c r="I66" s="9" t="s">
        <v>84</v>
      </c>
      <c r="J66" s="9" t="s">
        <v>49</v>
      </c>
      <c r="K66" s="9" t="s">
        <v>49</v>
      </c>
      <c r="L66" s="9" t="s">
        <v>1223</v>
      </c>
      <c r="M66" s="9"/>
      <c r="N66" s="9"/>
      <c r="O66" s="9"/>
      <c r="P66" s="42" t="s">
        <v>49</v>
      </c>
      <c r="Q66" s="42" t="s">
        <v>49</v>
      </c>
      <c r="R66" s="42" t="s">
        <v>49</v>
      </c>
      <c r="S66" s="42" t="s">
        <v>49</v>
      </c>
      <c r="T66" s="42" t="s">
        <v>49</v>
      </c>
      <c r="U66" s="42" t="s">
        <v>49</v>
      </c>
      <c r="V66" s="42" t="s">
        <v>49</v>
      </c>
      <c r="W66" s="42" t="s">
        <v>49</v>
      </c>
      <c r="X66" s="42" t="s">
        <v>49</v>
      </c>
      <c r="Y66" s="42" t="s">
        <v>49</v>
      </c>
      <c r="Z66" s="42" t="s">
        <v>49</v>
      </c>
      <c r="AA66" s="42" t="s">
        <v>49</v>
      </c>
      <c r="AB66" s="42" t="s">
        <v>49</v>
      </c>
      <c r="AC66" s="42" t="s">
        <v>49</v>
      </c>
      <c r="AD66" s="43" t="s">
        <v>49</v>
      </c>
      <c r="AE66" s="43" t="s">
        <v>49</v>
      </c>
      <c r="AF66" s="43" t="s">
        <v>49</v>
      </c>
      <c r="AG66" s="43" t="s">
        <v>49</v>
      </c>
      <c r="AH66" s="43" t="s">
        <v>49</v>
      </c>
      <c r="AI66" s="43" t="s">
        <v>49</v>
      </c>
      <c r="AJ66" s="43" t="s">
        <v>49</v>
      </c>
      <c r="AK66" s="43" t="s">
        <v>49</v>
      </c>
      <c r="AL66" s="43" t="s">
        <v>49</v>
      </c>
      <c r="AM66" s="43" t="s">
        <v>49</v>
      </c>
      <c r="AN66" s="43" t="s">
        <v>49</v>
      </c>
      <c r="AO66" s="43" t="s">
        <v>49</v>
      </c>
      <c r="AP66" s="43" t="s">
        <v>49</v>
      </c>
      <c r="AQ66" s="43" t="s">
        <v>49</v>
      </c>
      <c r="AR66" s="43" t="s">
        <v>49</v>
      </c>
      <c r="AS66" s="43" t="s">
        <v>49</v>
      </c>
      <c r="AT66" s="43" t="s">
        <v>49</v>
      </c>
      <c r="AU66" s="43" t="s">
        <v>49</v>
      </c>
      <c r="AV66" s="43" t="s">
        <v>49</v>
      </c>
      <c r="AW66" s="43" t="s">
        <v>49</v>
      </c>
      <c r="AX66" s="43" t="s">
        <v>49</v>
      </c>
      <c r="AY66" s="43" t="s">
        <v>49</v>
      </c>
      <c r="AZ66" s="9">
        <f>index!B66</f>
        <v>0</v>
      </c>
      <c r="BA66" s="9">
        <f>index!C66</f>
        <v>0</v>
      </c>
      <c r="BB66" s="9">
        <f>index!D66</f>
        <v>0</v>
      </c>
      <c r="BC66" s="9">
        <f>index!E66</f>
        <v>0</v>
      </c>
      <c r="BD66" s="9">
        <f>index!F66</f>
        <v>0</v>
      </c>
      <c r="BE66" s="9">
        <f>index!G66</f>
        <v>0</v>
      </c>
      <c r="BF66" s="9">
        <f>index!H66</f>
        <v>0</v>
      </c>
      <c r="BG66" s="9">
        <f>index!I66</f>
        <v>0</v>
      </c>
      <c r="BH66" s="9">
        <f>index!J66</f>
        <v>0</v>
      </c>
      <c r="BI66" s="9">
        <f>index!K66</f>
        <v>0</v>
      </c>
      <c r="BJ66" s="9">
        <f>index!L66</f>
        <v>0</v>
      </c>
      <c r="BK66" s="9">
        <f>index!M66</f>
        <v>0</v>
      </c>
      <c r="BL66" s="9">
        <f>index!N66</f>
        <v>0</v>
      </c>
      <c r="BM66" s="9">
        <f>index!O66</f>
        <v>0</v>
      </c>
      <c r="BN66" s="9">
        <f>index!P66</f>
        <v>0</v>
      </c>
      <c r="BO66" s="9">
        <f>index!Q66</f>
        <v>0</v>
      </c>
      <c r="BP66" s="9">
        <f>index!R66</f>
        <v>0</v>
      </c>
      <c r="BQ66" s="9">
        <f>index!S66</f>
        <v>0</v>
      </c>
      <c r="BR66" s="9">
        <f>index!T66</f>
        <v>0</v>
      </c>
      <c r="BS66" s="9">
        <f>index!U66</f>
        <v>0</v>
      </c>
      <c r="BT66" s="9">
        <f>index!V66</f>
        <v>0</v>
      </c>
      <c r="BU66" s="9">
        <f>index!W66</f>
        <v>0</v>
      </c>
      <c r="BV66" s="9">
        <f>index!X66</f>
        <v>0</v>
      </c>
      <c r="BW66" s="9">
        <f>index!Y66</f>
        <v>0</v>
      </c>
      <c r="BX66" s="9">
        <f>index!Z66</f>
        <v>0</v>
      </c>
      <c r="BY66">
        <v>0</v>
      </c>
    </row>
    <row r="67" spans="1:77" x14ac:dyDescent="0.2">
      <c r="A67" s="9" t="s">
        <v>267</v>
      </c>
      <c r="B67" s="9" t="s">
        <v>267</v>
      </c>
      <c r="C67" s="9" t="s">
        <v>267</v>
      </c>
      <c r="D67" s="9" t="s">
        <v>267</v>
      </c>
      <c r="E67" s="9" t="s">
        <v>267</v>
      </c>
      <c r="F67" s="9" t="s">
        <v>268</v>
      </c>
      <c r="G67" s="9" t="s">
        <v>269</v>
      </c>
      <c r="H67" s="9">
        <v>818</v>
      </c>
      <c r="I67" s="9" t="s">
        <v>62</v>
      </c>
      <c r="J67" s="9" t="s">
        <v>49</v>
      </c>
      <c r="K67" s="9" t="s">
        <v>49</v>
      </c>
      <c r="L67" s="9" t="s">
        <v>1223</v>
      </c>
      <c r="M67" s="9"/>
      <c r="N67" s="9"/>
      <c r="O67" s="9"/>
      <c r="P67" s="42" t="s">
        <v>49</v>
      </c>
      <c r="Q67" s="42" t="s">
        <v>49</v>
      </c>
      <c r="R67" s="42" t="s">
        <v>49</v>
      </c>
      <c r="S67" s="42" t="s">
        <v>49</v>
      </c>
      <c r="T67" s="42" t="s">
        <v>49</v>
      </c>
      <c r="U67" s="42" t="s">
        <v>49</v>
      </c>
      <c r="V67" s="42" t="s">
        <v>49</v>
      </c>
      <c r="W67" s="42" t="s">
        <v>49</v>
      </c>
      <c r="X67" s="42" t="s">
        <v>49</v>
      </c>
      <c r="Y67" s="42" t="s">
        <v>49</v>
      </c>
      <c r="Z67" s="42" t="s">
        <v>49</v>
      </c>
      <c r="AA67" s="42" t="s">
        <v>49</v>
      </c>
      <c r="AB67" s="42" t="s">
        <v>49</v>
      </c>
      <c r="AC67" s="42" t="s">
        <v>49</v>
      </c>
      <c r="AD67" s="43" t="s">
        <v>49</v>
      </c>
      <c r="AE67" s="43" t="s">
        <v>49</v>
      </c>
      <c r="AF67" s="43" t="s">
        <v>49</v>
      </c>
      <c r="AG67" s="43" t="s">
        <v>49</v>
      </c>
      <c r="AH67" s="43" t="s">
        <v>49</v>
      </c>
      <c r="AI67" s="43" t="s">
        <v>49</v>
      </c>
      <c r="AJ67" s="43" t="s">
        <v>49</v>
      </c>
      <c r="AK67" s="43" t="s">
        <v>49</v>
      </c>
      <c r="AL67" s="43" t="s">
        <v>49</v>
      </c>
      <c r="AM67" s="43" t="s">
        <v>49</v>
      </c>
      <c r="AN67" s="43" t="s">
        <v>49</v>
      </c>
      <c r="AO67" s="43" t="s">
        <v>49</v>
      </c>
      <c r="AP67" s="43" t="s">
        <v>49</v>
      </c>
      <c r="AQ67" s="43" t="s">
        <v>49</v>
      </c>
      <c r="AR67" s="43" t="s">
        <v>49</v>
      </c>
      <c r="AS67" s="43" t="s">
        <v>49</v>
      </c>
      <c r="AT67" s="43" t="s">
        <v>49</v>
      </c>
      <c r="AU67" s="43" t="s">
        <v>49</v>
      </c>
      <c r="AV67" s="43" t="s">
        <v>49</v>
      </c>
      <c r="AW67" s="43" t="s">
        <v>49</v>
      </c>
      <c r="AX67" s="43" t="s">
        <v>49</v>
      </c>
      <c r="AY67" s="43" t="s">
        <v>49</v>
      </c>
      <c r="AZ67" s="9">
        <f>index!B67</f>
        <v>0</v>
      </c>
      <c r="BA67" s="9">
        <f>index!C67</f>
        <v>0</v>
      </c>
      <c r="BB67" s="9">
        <f>index!D67</f>
        <v>0</v>
      </c>
      <c r="BC67" s="9">
        <f>index!E67</f>
        <v>0</v>
      </c>
      <c r="BD67" s="9">
        <f>index!F67</f>
        <v>0</v>
      </c>
      <c r="BE67" s="9">
        <f>index!G67</f>
        <v>0</v>
      </c>
      <c r="BF67" s="9">
        <f>index!H67</f>
        <v>0</v>
      </c>
      <c r="BG67" s="9">
        <f>index!I67</f>
        <v>0</v>
      </c>
      <c r="BH67" s="9">
        <f>index!J67</f>
        <v>0</v>
      </c>
      <c r="BI67" s="9">
        <f>index!K67</f>
        <v>0</v>
      </c>
      <c r="BJ67" s="9">
        <f>index!L67</f>
        <v>0</v>
      </c>
      <c r="BK67" s="9">
        <f>index!M67</f>
        <v>0</v>
      </c>
      <c r="BL67" s="9">
        <f>index!N67</f>
        <v>0</v>
      </c>
      <c r="BM67" s="9">
        <f>index!O67</f>
        <v>0</v>
      </c>
      <c r="BN67" s="9">
        <f>index!P67</f>
        <v>0</v>
      </c>
      <c r="BO67" s="9">
        <f>index!Q67</f>
        <v>0</v>
      </c>
      <c r="BP67" s="9">
        <f>index!R67</f>
        <v>0</v>
      </c>
      <c r="BQ67" s="9">
        <f>index!S67</f>
        <v>0</v>
      </c>
      <c r="BR67" s="9">
        <f>index!T67</f>
        <v>0</v>
      </c>
      <c r="BS67" s="9">
        <f>index!U67</f>
        <v>0</v>
      </c>
      <c r="BT67" s="9">
        <f>index!V67</f>
        <v>0</v>
      </c>
      <c r="BU67" s="9">
        <f>index!W67</f>
        <v>0</v>
      </c>
      <c r="BV67" s="9">
        <f>index!X67</f>
        <v>0</v>
      </c>
      <c r="BW67" s="9">
        <f>index!Y67</f>
        <v>0</v>
      </c>
      <c r="BX67" s="9">
        <f>index!Z67</f>
        <v>0</v>
      </c>
      <c r="BY67">
        <v>0</v>
      </c>
    </row>
    <row r="68" spans="1:77" x14ac:dyDescent="0.2">
      <c r="A68" s="9" t="s">
        <v>270</v>
      </c>
      <c r="B68" s="9" t="s">
        <v>270</v>
      </c>
      <c r="C68" s="9" t="s">
        <v>270</v>
      </c>
      <c r="D68" s="9" t="s">
        <v>270</v>
      </c>
      <c r="E68" s="9" t="s">
        <v>270</v>
      </c>
      <c r="F68" s="9" t="s">
        <v>271</v>
      </c>
      <c r="G68" s="9" t="s">
        <v>272</v>
      </c>
      <c r="H68" s="9">
        <v>222</v>
      </c>
      <c r="I68" s="9" t="s">
        <v>84</v>
      </c>
      <c r="J68" s="9" t="s">
        <v>49</v>
      </c>
      <c r="K68" s="9" t="s">
        <v>49</v>
      </c>
      <c r="L68" s="9" t="s">
        <v>1223</v>
      </c>
      <c r="M68" s="9"/>
      <c r="N68" s="9"/>
      <c r="O68" s="9"/>
      <c r="P68" s="42" t="s">
        <v>49</v>
      </c>
      <c r="Q68" s="42" t="s">
        <v>49</v>
      </c>
      <c r="R68" s="42" t="s">
        <v>49</v>
      </c>
      <c r="S68" s="42" t="s">
        <v>49</v>
      </c>
      <c r="T68" s="42" t="s">
        <v>49</v>
      </c>
      <c r="U68" s="42" t="s">
        <v>49</v>
      </c>
      <c r="V68" s="42" t="s">
        <v>49</v>
      </c>
      <c r="W68" s="42" t="s">
        <v>49</v>
      </c>
      <c r="X68" s="42" t="s">
        <v>49</v>
      </c>
      <c r="Y68" s="42" t="s">
        <v>49</v>
      </c>
      <c r="Z68" s="42" t="s">
        <v>49</v>
      </c>
      <c r="AA68" s="42" t="s">
        <v>49</v>
      </c>
      <c r="AB68" s="42" t="s">
        <v>49</v>
      </c>
      <c r="AC68" s="42" t="s">
        <v>49</v>
      </c>
      <c r="AD68" s="43" t="s">
        <v>49</v>
      </c>
      <c r="AE68" s="43" t="s">
        <v>49</v>
      </c>
      <c r="AF68" s="43" t="s">
        <v>49</v>
      </c>
      <c r="AG68" s="43" t="s">
        <v>49</v>
      </c>
      <c r="AH68" s="43" t="s">
        <v>49</v>
      </c>
      <c r="AI68" s="43" t="s">
        <v>49</v>
      </c>
      <c r="AJ68" s="43" t="s">
        <v>49</v>
      </c>
      <c r="AK68" s="43" t="s">
        <v>49</v>
      </c>
      <c r="AL68" s="43" t="s">
        <v>49</v>
      </c>
      <c r="AM68" s="43" t="s">
        <v>49</v>
      </c>
      <c r="AN68" s="43" t="s">
        <v>49</v>
      </c>
      <c r="AO68" s="43" t="s">
        <v>49</v>
      </c>
      <c r="AP68" s="43" t="s">
        <v>49</v>
      </c>
      <c r="AQ68" s="43" t="s">
        <v>49</v>
      </c>
      <c r="AR68" s="43" t="s">
        <v>49</v>
      </c>
      <c r="AS68" s="43" t="s">
        <v>49</v>
      </c>
      <c r="AT68" s="43" t="s">
        <v>49</v>
      </c>
      <c r="AU68" s="43" t="s">
        <v>49</v>
      </c>
      <c r="AV68" s="43" t="s">
        <v>49</v>
      </c>
      <c r="AW68" s="43" t="s">
        <v>49</v>
      </c>
      <c r="AX68" s="43" t="s">
        <v>49</v>
      </c>
      <c r="AY68" s="43" t="s">
        <v>49</v>
      </c>
      <c r="AZ68" s="9">
        <f>index!B68</f>
        <v>0</v>
      </c>
      <c r="BA68" s="9">
        <f>index!C68</f>
        <v>0</v>
      </c>
      <c r="BB68" s="9">
        <f>index!D68</f>
        <v>0</v>
      </c>
      <c r="BC68" s="9">
        <f>index!E68</f>
        <v>0</v>
      </c>
      <c r="BD68" s="9">
        <f>index!F68</f>
        <v>0</v>
      </c>
      <c r="BE68" s="9">
        <f>index!G68</f>
        <v>0</v>
      </c>
      <c r="BF68" s="9">
        <f>index!H68</f>
        <v>0</v>
      </c>
      <c r="BG68" s="9">
        <f>index!I68</f>
        <v>0</v>
      </c>
      <c r="BH68" s="9">
        <f>index!J68</f>
        <v>0</v>
      </c>
      <c r="BI68" s="9">
        <f>index!K68</f>
        <v>0</v>
      </c>
      <c r="BJ68" s="9">
        <f>index!L68</f>
        <v>0</v>
      </c>
      <c r="BK68" s="9">
        <f>index!M68</f>
        <v>0</v>
      </c>
      <c r="BL68" s="9">
        <f>index!N68</f>
        <v>0</v>
      </c>
      <c r="BM68" s="9">
        <f>index!O68</f>
        <v>0</v>
      </c>
      <c r="BN68" s="9">
        <f>index!P68</f>
        <v>0</v>
      </c>
      <c r="BO68" s="9">
        <f>index!Q68</f>
        <v>0</v>
      </c>
      <c r="BP68" s="9">
        <f>index!R68</f>
        <v>0</v>
      </c>
      <c r="BQ68" s="9">
        <f>index!S68</f>
        <v>0</v>
      </c>
      <c r="BR68" s="9">
        <f>index!T68</f>
        <v>0</v>
      </c>
      <c r="BS68" s="9">
        <f>index!U68</f>
        <v>0</v>
      </c>
      <c r="BT68" s="9">
        <f>index!V68</f>
        <v>0</v>
      </c>
      <c r="BU68" s="9">
        <f>index!W68</f>
        <v>0</v>
      </c>
      <c r="BV68" s="9">
        <f>index!X68</f>
        <v>0</v>
      </c>
      <c r="BW68" s="9">
        <f>index!Y68</f>
        <v>0</v>
      </c>
      <c r="BX68" s="9">
        <f>index!Z68</f>
        <v>0</v>
      </c>
      <c r="BY68">
        <v>0</v>
      </c>
    </row>
    <row r="69" spans="1:77" x14ac:dyDescent="0.2">
      <c r="A69" s="9" t="s">
        <v>273</v>
      </c>
      <c r="B69" s="9" t="s">
        <v>273</v>
      </c>
      <c r="C69" s="9" t="s">
        <v>273</v>
      </c>
      <c r="D69" s="9" t="s">
        <v>172</v>
      </c>
      <c r="E69" s="9" t="s">
        <v>172</v>
      </c>
      <c r="F69" s="9" t="s">
        <v>274</v>
      </c>
      <c r="G69" s="9" t="s">
        <v>275</v>
      </c>
      <c r="H69" s="9">
        <v>226</v>
      </c>
      <c r="I69" s="9" t="s">
        <v>74</v>
      </c>
      <c r="J69" s="9" t="s">
        <v>49</v>
      </c>
      <c r="K69" s="9" t="s">
        <v>49</v>
      </c>
      <c r="L69" s="9" t="s">
        <v>1223</v>
      </c>
      <c r="M69" s="9"/>
      <c r="N69" s="9"/>
      <c r="O69" s="9"/>
      <c r="P69" s="42" t="s">
        <v>49</v>
      </c>
      <c r="Q69" s="42" t="s">
        <v>49</v>
      </c>
      <c r="R69" s="42" t="s">
        <v>49</v>
      </c>
      <c r="S69" s="42" t="s">
        <v>49</v>
      </c>
      <c r="T69" s="42" t="s">
        <v>49</v>
      </c>
      <c r="U69" s="42" t="s">
        <v>49</v>
      </c>
      <c r="V69" s="42" t="s">
        <v>49</v>
      </c>
      <c r="W69" s="42" t="s">
        <v>49</v>
      </c>
      <c r="X69" s="42" t="s">
        <v>49</v>
      </c>
      <c r="Y69" s="42" t="s">
        <v>49</v>
      </c>
      <c r="Z69" s="42" t="s">
        <v>49</v>
      </c>
      <c r="AA69" s="42" t="s">
        <v>49</v>
      </c>
      <c r="AB69" s="42" t="s">
        <v>49</v>
      </c>
      <c r="AC69" s="42" t="s">
        <v>49</v>
      </c>
      <c r="AD69" s="43" t="s">
        <v>49</v>
      </c>
      <c r="AE69" s="43" t="s">
        <v>49</v>
      </c>
      <c r="AF69" s="43" t="s">
        <v>49</v>
      </c>
      <c r="AG69" s="43" t="s">
        <v>49</v>
      </c>
      <c r="AH69" s="43" t="s">
        <v>49</v>
      </c>
      <c r="AI69" s="43" t="s">
        <v>49</v>
      </c>
      <c r="AJ69" s="43" t="s">
        <v>49</v>
      </c>
      <c r="AK69" s="43" t="s">
        <v>49</v>
      </c>
      <c r="AL69" s="43" t="s">
        <v>49</v>
      </c>
      <c r="AM69" s="43" t="s">
        <v>49</v>
      </c>
      <c r="AN69" s="43" t="s">
        <v>49</v>
      </c>
      <c r="AO69" s="43" t="s">
        <v>49</v>
      </c>
      <c r="AP69" s="43" t="s">
        <v>49</v>
      </c>
      <c r="AQ69" s="43" t="s">
        <v>49</v>
      </c>
      <c r="AR69" s="43" t="s">
        <v>49</v>
      </c>
      <c r="AS69" s="43" t="s">
        <v>49</v>
      </c>
      <c r="AT69" s="43" t="s">
        <v>49</v>
      </c>
      <c r="AU69" s="43" t="s">
        <v>49</v>
      </c>
      <c r="AV69" s="43" t="s">
        <v>49</v>
      </c>
      <c r="AW69" s="43" t="s">
        <v>49</v>
      </c>
      <c r="AX69" s="43" t="s">
        <v>49</v>
      </c>
      <c r="AY69" s="43" t="s">
        <v>49</v>
      </c>
      <c r="AZ69" s="9">
        <f>index!B69</f>
        <v>0</v>
      </c>
      <c r="BA69" s="9">
        <f>index!C69</f>
        <v>0</v>
      </c>
      <c r="BB69" s="9">
        <f>index!D69</f>
        <v>0</v>
      </c>
      <c r="BC69" s="9">
        <f>index!E69</f>
        <v>0</v>
      </c>
      <c r="BD69" s="9">
        <f>index!F69</f>
        <v>0</v>
      </c>
      <c r="BE69" s="9">
        <f>index!G69</f>
        <v>0</v>
      </c>
      <c r="BF69" s="9">
        <f>index!H69</f>
        <v>0</v>
      </c>
      <c r="BG69" s="9">
        <f>index!I69</f>
        <v>0</v>
      </c>
      <c r="BH69" s="9">
        <f>index!J69</f>
        <v>0</v>
      </c>
      <c r="BI69" s="9">
        <f>index!K69</f>
        <v>0</v>
      </c>
      <c r="BJ69" s="9">
        <f>index!L69</f>
        <v>0</v>
      </c>
      <c r="BK69" s="9">
        <f>index!M69</f>
        <v>0</v>
      </c>
      <c r="BL69" s="9">
        <f>index!N69</f>
        <v>0</v>
      </c>
      <c r="BM69" s="9">
        <f>index!O69</f>
        <v>0</v>
      </c>
      <c r="BN69" s="9">
        <f>index!P69</f>
        <v>0</v>
      </c>
      <c r="BO69" s="9">
        <f>index!Q69</f>
        <v>0</v>
      </c>
      <c r="BP69" s="9">
        <f>index!R69</f>
        <v>0</v>
      </c>
      <c r="BQ69" s="9">
        <f>index!S69</f>
        <v>0</v>
      </c>
      <c r="BR69" s="9">
        <f>index!T69</f>
        <v>0</v>
      </c>
      <c r="BS69" s="9">
        <f>index!U69</f>
        <v>0</v>
      </c>
      <c r="BT69" s="9">
        <f>index!V69</f>
        <v>0</v>
      </c>
      <c r="BU69" s="9">
        <f>index!W69</f>
        <v>0</v>
      </c>
      <c r="BV69" s="9">
        <f>index!X69</f>
        <v>0</v>
      </c>
      <c r="BW69" s="9">
        <f>index!Y69</f>
        <v>0</v>
      </c>
      <c r="BX69" s="9">
        <f>index!Z69</f>
        <v>0</v>
      </c>
      <c r="BY69">
        <v>0</v>
      </c>
    </row>
    <row r="70" spans="1:77" x14ac:dyDescent="0.2">
      <c r="A70" s="9" t="s">
        <v>276</v>
      </c>
      <c r="B70" s="9" t="s">
        <v>276</v>
      </c>
      <c r="C70" s="9" t="s">
        <v>276</v>
      </c>
      <c r="D70" s="9" t="s">
        <v>276</v>
      </c>
      <c r="E70" s="9" t="s">
        <v>276</v>
      </c>
      <c r="F70" s="9" t="s">
        <v>277</v>
      </c>
      <c r="G70" s="9" t="s">
        <v>278</v>
      </c>
      <c r="H70" s="9">
        <v>232</v>
      </c>
      <c r="I70" s="9" t="s">
        <v>74</v>
      </c>
      <c r="J70" s="9" t="s">
        <v>49</v>
      </c>
      <c r="K70" s="9" t="s">
        <v>49</v>
      </c>
      <c r="L70" s="9" t="s">
        <v>1223</v>
      </c>
      <c r="M70" s="9"/>
      <c r="N70" s="9"/>
      <c r="O70" s="9"/>
      <c r="P70" s="42" t="s">
        <v>49</v>
      </c>
      <c r="Q70" s="42" t="s">
        <v>49</v>
      </c>
      <c r="R70" s="42" t="s">
        <v>49</v>
      </c>
      <c r="S70" s="42" t="s">
        <v>49</v>
      </c>
      <c r="T70" s="42" t="s">
        <v>49</v>
      </c>
      <c r="U70" s="42" t="s">
        <v>49</v>
      </c>
      <c r="V70" s="42" t="s">
        <v>49</v>
      </c>
      <c r="W70" s="42" t="s">
        <v>49</v>
      </c>
      <c r="X70" s="42" t="s">
        <v>49</v>
      </c>
      <c r="Y70" s="42" t="s">
        <v>49</v>
      </c>
      <c r="Z70" s="42" t="s">
        <v>49</v>
      </c>
      <c r="AA70" s="42" t="s">
        <v>49</v>
      </c>
      <c r="AB70" s="42" t="s">
        <v>49</v>
      </c>
      <c r="AC70" s="42" t="s">
        <v>49</v>
      </c>
      <c r="AD70" s="43" t="s">
        <v>49</v>
      </c>
      <c r="AE70" s="43" t="s">
        <v>49</v>
      </c>
      <c r="AF70" s="43" t="s">
        <v>49</v>
      </c>
      <c r="AG70" s="43" t="s">
        <v>49</v>
      </c>
      <c r="AH70" s="43" t="s">
        <v>49</v>
      </c>
      <c r="AI70" s="43" t="s">
        <v>49</v>
      </c>
      <c r="AJ70" s="43" t="s">
        <v>49</v>
      </c>
      <c r="AK70" s="43" t="s">
        <v>49</v>
      </c>
      <c r="AL70" s="43" t="s">
        <v>49</v>
      </c>
      <c r="AM70" s="43" t="s">
        <v>49</v>
      </c>
      <c r="AN70" s="43" t="s">
        <v>49</v>
      </c>
      <c r="AO70" s="43" t="s">
        <v>49</v>
      </c>
      <c r="AP70" s="43" t="s">
        <v>49</v>
      </c>
      <c r="AQ70" s="43" t="s">
        <v>49</v>
      </c>
      <c r="AR70" s="43" t="s">
        <v>49</v>
      </c>
      <c r="AS70" s="43" t="s">
        <v>49</v>
      </c>
      <c r="AT70" s="43" t="s">
        <v>49</v>
      </c>
      <c r="AU70" s="43" t="s">
        <v>49</v>
      </c>
      <c r="AV70" s="43" t="s">
        <v>49</v>
      </c>
      <c r="AW70" s="43" t="s">
        <v>49</v>
      </c>
      <c r="AX70" s="43" t="s">
        <v>49</v>
      </c>
      <c r="AY70" s="43" t="s">
        <v>49</v>
      </c>
      <c r="AZ70" s="9">
        <f>index!B70</f>
        <v>0</v>
      </c>
      <c r="BA70" s="9">
        <f>index!C70</f>
        <v>0</v>
      </c>
      <c r="BB70" s="9">
        <f>index!D70</f>
        <v>0</v>
      </c>
      <c r="BC70" s="9">
        <f>index!E70</f>
        <v>0</v>
      </c>
      <c r="BD70" s="9">
        <f>index!F70</f>
        <v>0</v>
      </c>
      <c r="BE70" s="9">
        <f>index!G70</f>
        <v>0</v>
      </c>
      <c r="BF70" s="9">
        <f>index!H70</f>
        <v>0</v>
      </c>
      <c r="BG70" s="9">
        <f>index!I70</f>
        <v>0</v>
      </c>
      <c r="BH70" s="9">
        <f>index!J70</f>
        <v>0</v>
      </c>
      <c r="BI70" s="9">
        <f>index!K70</f>
        <v>0</v>
      </c>
      <c r="BJ70" s="9">
        <f>index!L70</f>
        <v>0</v>
      </c>
      <c r="BK70" s="9">
        <f>index!M70</f>
        <v>0</v>
      </c>
      <c r="BL70" s="9">
        <f>index!N70</f>
        <v>0</v>
      </c>
      <c r="BM70" s="9">
        <f>index!O70</f>
        <v>0</v>
      </c>
      <c r="BN70" s="9">
        <f>index!P70</f>
        <v>0</v>
      </c>
      <c r="BO70" s="9">
        <f>index!Q70</f>
        <v>0</v>
      </c>
      <c r="BP70" s="9">
        <f>index!R70</f>
        <v>0</v>
      </c>
      <c r="BQ70" s="9">
        <f>index!S70</f>
        <v>0</v>
      </c>
      <c r="BR70" s="9">
        <f>index!T70</f>
        <v>0</v>
      </c>
      <c r="BS70" s="9">
        <f>index!U70</f>
        <v>0</v>
      </c>
      <c r="BT70" s="9">
        <f>index!V70</f>
        <v>0</v>
      </c>
      <c r="BU70" s="9">
        <f>index!W70</f>
        <v>0</v>
      </c>
      <c r="BV70" s="9">
        <f>index!X70</f>
        <v>0</v>
      </c>
      <c r="BW70" s="9">
        <f>index!Y70</f>
        <v>0</v>
      </c>
      <c r="BX70" s="9">
        <f>index!Z70</f>
        <v>0</v>
      </c>
      <c r="BY70">
        <v>0</v>
      </c>
    </row>
    <row r="71" spans="1:77" x14ac:dyDescent="0.2">
      <c r="A71" s="9" t="s">
        <v>279</v>
      </c>
      <c r="B71" s="9" t="s">
        <v>279</v>
      </c>
      <c r="C71" s="9" t="s">
        <v>279</v>
      </c>
      <c r="D71" s="9" t="s">
        <v>279</v>
      </c>
      <c r="E71" s="9" t="s">
        <v>279</v>
      </c>
      <c r="F71" s="9" t="s">
        <v>280</v>
      </c>
      <c r="G71" s="9" t="s">
        <v>281</v>
      </c>
      <c r="H71" s="9">
        <v>233</v>
      </c>
      <c r="I71" s="9" t="s">
        <v>56</v>
      </c>
      <c r="J71" s="9" t="s">
        <v>90</v>
      </c>
      <c r="K71" s="9" t="s">
        <v>90</v>
      </c>
      <c r="L71" s="9" t="s">
        <v>716</v>
      </c>
      <c r="M71" s="9" t="s">
        <v>59</v>
      </c>
      <c r="N71" s="9" t="s">
        <v>60</v>
      </c>
      <c r="O71" s="9">
        <v>2000</v>
      </c>
      <c r="P71" s="42" t="s">
        <v>49</v>
      </c>
      <c r="Q71" s="42" t="s">
        <v>49</v>
      </c>
      <c r="R71" s="42" t="s">
        <v>49</v>
      </c>
      <c r="S71" s="42" t="s">
        <v>49</v>
      </c>
      <c r="T71" s="42" t="s">
        <v>49</v>
      </c>
      <c r="U71" s="42" t="s">
        <v>49</v>
      </c>
      <c r="V71" s="42" t="s">
        <v>49</v>
      </c>
      <c r="W71" s="42" t="s">
        <v>49</v>
      </c>
      <c r="X71" s="42" t="s">
        <v>49</v>
      </c>
      <c r="Y71" s="42" t="s">
        <v>49</v>
      </c>
      <c r="Z71" s="43" t="s">
        <v>90</v>
      </c>
      <c r="AA71" s="43" t="s">
        <v>90</v>
      </c>
      <c r="AB71" s="43" t="s">
        <v>90</v>
      </c>
      <c r="AC71" s="43" t="s">
        <v>90</v>
      </c>
      <c r="AD71" s="43" t="s">
        <v>90</v>
      </c>
      <c r="AE71" s="43" t="s">
        <v>90</v>
      </c>
      <c r="AF71" s="43" t="s">
        <v>90</v>
      </c>
      <c r="AG71" s="43" t="s">
        <v>90</v>
      </c>
      <c r="AH71" s="43" t="s">
        <v>90</v>
      </c>
      <c r="AI71" s="43" t="s">
        <v>90</v>
      </c>
      <c r="AJ71" s="43" t="s">
        <v>90</v>
      </c>
      <c r="AK71" s="43" t="s">
        <v>90</v>
      </c>
      <c r="AL71" s="43" t="s">
        <v>90</v>
      </c>
      <c r="AM71" s="43" t="s">
        <v>90</v>
      </c>
      <c r="AN71" s="43" t="s">
        <v>90</v>
      </c>
      <c r="AO71" s="43" t="s">
        <v>90</v>
      </c>
      <c r="AP71" s="43" t="s">
        <v>90</v>
      </c>
      <c r="AQ71" s="43" t="s">
        <v>90</v>
      </c>
      <c r="AR71" s="43" t="s">
        <v>90</v>
      </c>
      <c r="AS71" s="43" t="s">
        <v>90</v>
      </c>
      <c r="AT71" s="43" t="s">
        <v>90</v>
      </c>
      <c r="AU71" s="43" t="s">
        <v>90</v>
      </c>
      <c r="AV71" s="43" t="s">
        <v>90</v>
      </c>
      <c r="AW71" s="43" t="s">
        <v>90</v>
      </c>
      <c r="AX71" s="43" t="s">
        <v>90</v>
      </c>
      <c r="AY71" s="43" t="s">
        <v>90</v>
      </c>
      <c r="AZ71" s="9">
        <f>index!B71</f>
        <v>2.7E-2</v>
      </c>
      <c r="BA71" s="9">
        <f>index!C71</f>
        <v>3.78E-2</v>
      </c>
      <c r="BB71" s="9">
        <f>index!D71</f>
        <v>3.6899999999999995E-2</v>
      </c>
      <c r="BC71" s="9">
        <f>index!E71</f>
        <v>4.6800000000000001E-2</v>
      </c>
      <c r="BD71" s="9">
        <f>index!F71</f>
        <v>5.3099999999999994E-2</v>
      </c>
      <c r="BE71" s="9">
        <f>index!G71</f>
        <v>12.644245163851359</v>
      </c>
      <c r="BF71" s="9">
        <f>index!H71</f>
        <v>21.228431806725943</v>
      </c>
      <c r="BG71" s="9">
        <f>index!I71</f>
        <v>0.98956206073195385</v>
      </c>
      <c r="BH71" s="9">
        <f>index!J71</f>
        <v>23.636924234551284</v>
      </c>
      <c r="BI71" s="9">
        <f>index!K71</f>
        <v>10.021393370823574</v>
      </c>
      <c r="BJ71" s="9">
        <f>index!L71</f>
        <v>12.118013457361638</v>
      </c>
      <c r="BK71" s="9">
        <f>index!M71</f>
        <v>16.959922967334862</v>
      </c>
      <c r="BL71" s="9">
        <f>index!N71</f>
        <v>6.5488449594949332</v>
      </c>
      <c r="BM71" s="9">
        <f>index!O71</f>
        <v>4.652349177337598</v>
      </c>
      <c r="BN71" s="9">
        <f>index!P71</f>
        <v>4.9515139623020898</v>
      </c>
      <c r="BO71" s="9">
        <f>index!Q71</f>
        <v>5.0105223603913966</v>
      </c>
      <c r="BP71" s="9">
        <f>index!R71</f>
        <v>3.2355351904980489</v>
      </c>
      <c r="BQ71" s="9">
        <f>index!S71</f>
        <v>3.8389865692861562</v>
      </c>
      <c r="BR71" s="9">
        <f>index!T71</f>
        <v>9.8170753764786625</v>
      </c>
      <c r="BS71" s="9">
        <f>index!U71</f>
        <v>11.756558541722935</v>
      </c>
      <c r="BT71" s="9">
        <f>index!V71</f>
        <v>8.4224492064807883</v>
      </c>
      <c r="BU71" s="9">
        <f>index!W71</f>
        <v>25.431515273632481</v>
      </c>
      <c r="BV71" s="9">
        <f>index!X71</f>
        <v>50.492562620203131</v>
      </c>
      <c r="BW71" s="9">
        <f>index!Y71</f>
        <v>56.048662499999985</v>
      </c>
      <c r="BX71" s="9">
        <f>index!Z71</f>
        <v>29.618224559999998</v>
      </c>
      <c r="BY71">
        <v>2.4272999999999998</v>
      </c>
    </row>
    <row r="72" spans="1:77" x14ac:dyDescent="0.2">
      <c r="A72" s="9" t="s">
        <v>282</v>
      </c>
      <c r="B72" s="9" t="s">
        <v>282</v>
      </c>
      <c r="C72" s="9" t="s">
        <v>282</v>
      </c>
      <c r="D72" s="9" t="s">
        <v>282</v>
      </c>
      <c r="E72" s="9" t="s">
        <v>282</v>
      </c>
      <c r="F72" s="9" t="s">
        <v>283</v>
      </c>
      <c r="G72" s="9" t="s">
        <v>284</v>
      </c>
      <c r="H72" s="9">
        <v>231</v>
      </c>
      <c r="I72" s="9" t="s">
        <v>74</v>
      </c>
      <c r="J72" s="9" t="s">
        <v>49</v>
      </c>
      <c r="K72" s="9" t="s">
        <v>49</v>
      </c>
      <c r="L72" s="9" t="s">
        <v>1223</v>
      </c>
      <c r="M72" s="9"/>
      <c r="N72" s="9"/>
      <c r="O72" s="9"/>
      <c r="P72" s="42" t="s">
        <v>49</v>
      </c>
      <c r="Q72" s="42" t="s">
        <v>49</v>
      </c>
      <c r="R72" s="42" t="s">
        <v>49</v>
      </c>
      <c r="S72" s="42" t="s">
        <v>49</v>
      </c>
      <c r="T72" s="42" t="s">
        <v>49</v>
      </c>
      <c r="U72" s="42" t="s">
        <v>49</v>
      </c>
      <c r="V72" s="42" t="s">
        <v>49</v>
      </c>
      <c r="W72" s="42" t="s">
        <v>49</v>
      </c>
      <c r="X72" s="42" t="s">
        <v>49</v>
      </c>
      <c r="Y72" s="42" t="s">
        <v>49</v>
      </c>
      <c r="Z72" s="42" t="s">
        <v>49</v>
      </c>
      <c r="AA72" s="42" t="s">
        <v>49</v>
      </c>
      <c r="AB72" s="42" t="s">
        <v>49</v>
      </c>
      <c r="AC72" s="42" t="s">
        <v>49</v>
      </c>
      <c r="AD72" s="43" t="s">
        <v>49</v>
      </c>
      <c r="AE72" s="43" t="s">
        <v>49</v>
      </c>
      <c r="AF72" s="43" t="s">
        <v>49</v>
      </c>
      <c r="AG72" s="43" t="s">
        <v>49</v>
      </c>
      <c r="AH72" s="43" t="s">
        <v>49</v>
      </c>
      <c r="AI72" s="43" t="s">
        <v>49</v>
      </c>
      <c r="AJ72" s="43" t="s">
        <v>49</v>
      </c>
      <c r="AK72" s="43" t="s">
        <v>49</v>
      </c>
      <c r="AL72" s="43" t="s">
        <v>49</v>
      </c>
      <c r="AM72" s="43" t="s">
        <v>49</v>
      </c>
      <c r="AN72" s="43" t="s">
        <v>49</v>
      </c>
      <c r="AO72" s="43" t="s">
        <v>49</v>
      </c>
      <c r="AP72" s="43" t="s">
        <v>49</v>
      </c>
      <c r="AQ72" s="43" t="s">
        <v>49</v>
      </c>
      <c r="AR72" s="43" t="s">
        <v>49</v>
      </c>
      <c r="AS72" s="43" t="s">
        <v>49</v>
      </c>
      <c r="AT72" s="43" t="s">
        <v>49</v>
      </c>
      <c r="AU72" s="43" t="s">
        <v>49</v>
      </c>
      <c r="AV72" s="43" t="s">
        <v>49</v>
      </c>
      <c r="AW72" s="43" t="s">
        <v>49</v>
      </c>
      <c r="AX72" s="43" t="s">
        <v>49</v>
      </c>
      <c r="AY72" s="43" t="s">
        <v>49</v>
      </c>
      <c r="AZ72" s="9">
        <f>index!B72</f>
        <v>0</v>
      </c>
      <c r="BA72" s="9">
        <f>index!C72</f>
        <v>0</v>
      </c>
      <c r="BB72" s="9">
        <f>index!D72</f>
        <v>0</v>
      </c>
      <c r="BC72" s="9">
        <f>index!E72</f>
        <v>0</v>
      </c>
      <c r="BD72" s="9">
        <f>index!F72</f>
        <v>0</v>
      </c>
      <c r="BE72" s="9">
        <f>index!G72</f>
        <v>0</v>
      </c>
      <c r="BF72" s="9">
        <f>index!H72</f>
        <v>0</v>
      </c>
      <c r="BG72" s="9">
        <f>index!I72</f>
        <v>0</v>
      </c>
      <c r="BH72" s="9">
        <f>index!J72</f>
        <v>0</v>
      </c>
      <c r="BI72" s="9">
        <f>index!K72</f>
        <v>0</v>
      </c>
      <c r="BJ72" s="9">
        <f>index!L72</f>
        <v>0</v>
      </c>
      <c r="BK72" s="9">
        <f>index!M72</f>
        <v>0</v>
      </c>
      <c r="BL72" s="9">
        <f>index!N72</f>
        <v>0</v>
      </c>
      <c r="BM72" s="9">
        <f>index!O72</f>
        <v>0</v>
      </c>
      <c r="BN72" s="9">
        <f>index!P72</f>
        <v>0</v>
      </c>
      <c r="BO72" s="9">
        <f>index!Q72</f>
        <v>0</v>
      </c>
      <c r="BP72" s="9">
        <f>index!R72</f>
        <v>0</v>
      </c>
      <c r="BQ72" s="9">
        <f>index!S72</f>
        <v>0</v>
      </c>
      <c r="BR72" s="9">
        <f>index!T72</f>
        <v>0</v>
      </c>
      <c r="BS72" s="9">
        <f>index!U72</f>
        <v>0</v>
      </c>
      <c r="BT72" s="9">
        <f>index!V72</f>
        <v>0</v>
      </c>
      <c r="BU72" s="9">
        <f>index!W72</f>
        <v>0</v>
      </c>
      <c r="BV72" s="9">
        <f>index!X72</f>
        <v>0</v>
      </c>
      <c r="BW72" s="9">
        <f>index!Y72</f>
        <v>0</v>
      </c>
      <c r="BX72" s="9">
        <f>index!Z72</f>
        <v>0</v>
      </c>
      <c r="BY72">
        <v>0</v>
      </c>
    </row>
    <row r="73" spans="1:77" x14ac:dyDescent="0.2">
      <c r="A73" s="9" t="s">
        <v>285</v>
      </c>
      <c r="B73" s="9" t="s">
        <v>285</v>
      </c>
      <c r="C73" s="9" t="s">
        <v>285</v>
      </c>
      <c r="D73" s="9" t="s">
        <v>52</v>
      </c>
      <c r="E73" s="9" t="s">
        <v>52</v>
      </c>
      <c r="F73" s="9" t="s">
        <v>286</v>
      </c>
      <c r="G73" s="9" t="s">
        <v>287</v>
      </c>
      <c r="H73" s="9">
        <v>238</v>
      </c>
      <c r="I73" s="9" t="s">
        <v>51</v>
      </c>
      <c r="J73" s="9" t="s">
        <v>49</v>
      </c>
      <c r="K73" s="9" t="s">
        <v>49</v>
      </c>
      <c r="L73" s="9" t="s">
        <v>49</v>
      </c>
      <c r="M73" s="9"/>
      <c r="N73" s="9"/>
      <c r="O73" s="9"/>
      <c r="P73" s="42" t="s">
        <v>49</v>
      </c>
      <c r="Q73" s="42" t="s">
        <v>49</v>
      </c>
      <c r="R73" s="42" t="s">
        <v>49</v>
      </c>
      <c r="S73" s="42" t="s">
        <v>49</v>
      </c>
      <c r="T73" s="42" t="s">
        <v>49</v>
      </c>
      <c r="U73" s="42" t="s">
        <v>49</v>
      </c>
      <c r="V73" s="42" t="s">
        <v>49</v>
      </c>
      <c r="W73" s="42" t="s">
        <v>49</v>
      </c>
      <c r="X73" s="42" t="s">
        <v>49</v>
      </c>
      <c r="Y73" s="42" t="s">
        <v>49</v>
      </c>
      <c r="Z73" s="42" t="s">
        <v>49</v>
      </c>
      <c r="AA73" s="42" t="s">
        <v>49</v>
      </c>
      <c r="AB73" s="42" t="s">
        <v>49</v>
      </c>
      <c r="AC73" s="42" t="s">
        <v>49</v>
      </c>
      <c r="AD73" s="43" t="s">
        <v>49</v>
      </c>
      <c r="AE73" s="43" t="s">
        <v>49</v>
      </c>
      <c r="AF73" s="43" t="s">
        <v>49</v>
      </c>
      <c r="AG73" s="43" t="s">
        <v>49</v>
      </c>
      <c r="AH73" s="43" t="s">
        <v>49</v>
      </c>
      <c r="AI73" s="43" t="s">
        <v>49</v>
      </c>
      <c r="AJ73" s="43" t="s">
        <v>49</v>
      </c>
      <c r="AK73" s="43" t="s">
        <v>49</v>
      </c>
      <c r="AL73" s="43" t="s">
        <v>49</v>
      </c>
      <c r="AM73" s="43" t="s">
        <v>49</v>
      </c>
      <c r="AN73" s="43" t="s">
        <v>49</v>
      </c>
      <c r="AO73" s="43" t="s">
        <v>49</v>
      </c>
      <c r="AP73" s="43" t="s">
        <v>49</v>
      </c>
      <c r="AQ73" s="43" t="s">
        <v>49</v>
      </c>
      <c r="AR73" s="43" t="s">
        <v>49</v>
      </c>
      <c r="AS73" s="43" t="s">
        <v>49</v>
      </c>
      <c r="AT73" s="43" t="s">
        <v>49</v>
      </c>
      <c r="AU73" s="43" t="s">
        <v>49</v>
      </c>
      <c r="AV73" s="43" t="s">
        <v>49</v>
      </c>
      <c r="AW73" s="43" t="s">
        <v>49</v>
      </c>
      <c r="AX73" s="43" t="s">
        <v>49</v>
      </c>
      <c r="AY73" s="43" t="s">
        <v>49</v>
      </c>
      <c r="AZ73" s="9">
        <f>index!B73</f>
        <v>0</v>
      </c>
      <c r="BA73" s="9">
        <f>index!C73</f>
        <v>0</v>
      </c>
      <c r="BB73" s="9">
        <f>index!D73</f>
        <v>0</v>
      </c>
      <c r="BC73" s="9">
        <f>index!E73</f>
        <v>0</v>
      </c>
      <c r="BD73" s="9">
        <f>index!F73</f>
        <v>0</v>
      </c>
      <c r="BE73" s="9">
        <f>index!G73</f>
        <v>0</v>
      </c>
      <c r="BF73" s="9">
        <f>index!H73</f>
        <v>0</v>
      </c>
      <c r="BG73" s="9">
        <f>index!I73</f>
        <v>0</v>
      </c>
      <c r="BH73" s="9">
        <f>index!J73</f>
        <v>0</v>
      </c>
      <c r="BI73" s="9">
        <f>index!K73</f>
        <v>0</v>
      </c>
      <c r="BJ73" s="9">
        <f>index!L73</f>
        <v>0</v>
      </c>
      <c r="BK73" s="9">
        <f>index!M73</f>
        <v>0</v>
      </c>
      <c r="BL73" s="9">
        <f>index!N73</f>
        <v>0</v>
      </c>
      <c r="BM73" s="9">
        <f>index!O73</f>
        <v>0</v>
      </c>
      <c r="BN73" s="9">
        <f>index!P73</f>
        <v>0</v>
      </c>
      <c r="BO73" s="9">
        <f>index!Q73</f>
        <v>0</v>
      </c>
      <c r="BP73" s="9">
        <f>index!R73</f>
        <v>0</v>
      </c>
      <c r="BQ73" s="9">
        <f>index!S73</f>
        <v>0</v>
      </c>
      <c r="BR73" s="9">
        <f>index!T73</f>
        <v>0</v>
      </c>
      <c r="BS73" s="9">
        <f>index!U73</f>
        <v>0</v>
      </c>
      <c r="BT73" s="9">
        <f>index!V73</f>
        <v>0</v>
      </c>
      <c r="BU73" s="9">
        <f>index!W73</f>
        <v>0</v>
      </c>
      <c r="BV73" s="9">
        <f>index!X73</f>
        <v>0</v>
      </c>
      <c r="BW73" s="9">
        <f>index!Y73</f>
        <v>0</v>
      </c>
      <c r="BX73" s="9">
        <f>index!Z73</f>
        <v>0</v>
      </c>
      <c r="BY73">
        <v>0</v>
      </c>
    </row>
    <row r="74" spans="1:77" x14ac:dyDescent="0.2">
      <c r="A74" s="9" t="s">
        <v>288</v>
      </c>
      <c r="B74" s="9" t="s">
        <v>288</v>
      </c>
      <c r="C74" s="9" t="s">
        <v>288</v>
      </c>
      <c r="D74" s="9" t="s">
        <v>70</v>
      </c>
      <c r="E74" s="9" t="s">
        <v>70</v>
      </c>
      <c r="F74" s="9" t="s">
        <v>289</v>
      </c>
      <c r="G74" s="9" t="s">
        <v>290</v>
      </c>
      <c r="H74" s="9">
        <v>234</v>
      </c>
      <c r="I74" s="9" t="s">
        <v>56</v>
      </c>
      <c r="J74" s="9" t="s">
        <v>49</v>
      </c>
      <c r="K74" s="9" t="s">
        <v>49</v>
      </c>
      <c r="L74" s="9" t="s">
        <v>49</v>
      </c>
      <c r="M74" s="9"/>
      <c r="N74" s="9"/>
      <c r="O74" s="9"/>
      <c r="P74" s="42" t="s">
        <v>49</v>
      </c>
      <c r="Q74" s="42" t="s">
        <v>49</v>
      </c>
      <c r="R74" s="42" t="s">
        <v>49</v>
      </c>
      <c r="S74" s="42" t="s">
        <v>49</v>
      </c>
      <c r="T74" s="42" t="s">
        <v>49</v>
      </c>
      <c r="U74" s="42" t="s">
        <v>49</v>
      </c>
      <c r="V74" s="42" t="s">
        <v>49</v>
      </c>
      <c r="W74" s="42" t="s">
        <v>49</v>
      </c>
      <c r="X74" s="42" t="s">
        <v>49</v>
      </c>
      <c r="Y74" s="42" t="s">
        <v>49</v>
      </c>
      <c r="Z74" s="42" t="s">
        <v>49</v>
      </c>
      <c r="AA74" s="42" t="s">
        <v>49</v>
      </c>
      <c r="AB74" s="42" t="s">
        <v>49</v>
      </c>
      <c r="AC74" s="42" t="s">
        <v>49</v>
      </c>
      <c r="AD74" s="43" t="s">
        <v>49</v>
      </c>
      <c r="AE74" s="43" t="s">
        <v>49</v>
      </c>
      <c r="AF74" s="43" t="s">
        <v>49</v>
      </c>
      <c r="AG74" s="43" t="s">
        <v>49</v>
      </c>
      <c r="AH74" s="43" t="s">
        <v>49</v>
      </c>
      <c r="AI74" s="43" t="s">
        <v>49</v>
      </c>
      <c r="AJ74" s="43" t="s">
        <v>49</v>
      </c>
      <c r="AK74" s="43" t="s">
        <v>49</v>
      </c>
      <c r="AL74" s="43" t="s">
        <v>49</v>
      </c>
      <c r="AM74" s="43" t="s">
        <v>49</v>
      </c>
      <c r="AN74" s="43" t="s">
        <v>49</v>
      </c>
      <c r="AO74" s="43" t="s">
        <v>49</v>
      </c>
      <c r="AP74" s="43" t="s">
        <v>49</v>
      </c>
      <c r="AQ74" s="43" t="s">
        <v>49</v>
      </c>
      <c r="AR74" s="43" t="s">
        <v>49</v>
      </c>
      <c r="AS74" s="43" t="s">
        <v>49</v>
      </c>
      <c r="AT74" s="43" t="s">
        <v>49</v>
      </c>
      <c r="AU74" s="43" t="s">
        <v>49</v>
      </c>
      <c r="AV74" s="43" t="s">
        <v>49</v>
      </c>
      <c r="AW74" s="43" t="s">
        <v>49</v>
      </c>
      <c r="AX74" s="43" t="s">
        <v>49</v>
      </c>
      <c r="AY74" s="43" t="s">
        <v>49</v>
      </c>
      <c r="AZ74" s="9">
        <f>index!B74</f>
        <v>0</v>
      </c>
      <c r="BA74" s="9">
        <f>index!C74</f>
        <v>0</v>
      </c>
      <c r="BB74" s="9">
        <f>index!D74</f>
        <v>0</v>
      </c>
      <c r="BC74" s="9">
        <f>index!E74</f>
        <v>0</v>
      </c>
      <c r="BD74" s="9">
        <f>index!F74</f>
        <v>0</v>
      </c>
      <c r="BE74" s="9">
        <f>index!G74</f>
        <v>0</v>
      </c>
      <c r="BF74" s="9">
        <f>index!H74</f>
        <v>0</v>
      </c>
      <c r="BG74" s="9">
        <f>index!I74</f>
        <v>0</v>
      </c>
      <c r="BH74" s="9">
        <f>index!J74</f>
        <v>0</v>
      </c>
      <c r="BI74" s="9">
        <f>index!K74</f>
        <v>0</v>
      </c>
      <c r="BJ74" s="9">
        <f>index!L74</f>
        <v>0</v>
      </c>
      <c r="BK74" s="9">
        <f>index!M74</f>
        <v>0</v>
      </c>
      <c r="BL74" s="9">
        <f>index!N74</f>
        <v>0</v>
      </c>
      <c r="BM74" s="9">
        <f>index!O74</f>
        <v>0</v>
      </c>
      <c r="BN74" s="9">
        <f>index!P74</f>
        <v>0</v>
      </c>
      <c r="BO74" s="9">
        <f>index!Q74</f>
        <v>0</v>
      </c>
      <c r="BP74" s="9">
        <f>index!R74</f>
        <v>0</v>
      </c>
      <c r="BQ74" s="9">
        <f>index!S74</f>
        <v>0</v>
      </c>
      <c r="BR74" s="9">
        <f>index!T74</f>
        <v>0</v>
      </c>
      <c r="BS74" s="9">
        <f>index!U74</f>
        <v>0</v>
      </c>
      <c r="BT74" s="9">
        <f>index!V74</f>
        <v>0</v>
      </c>
      <c r="BU74" s="9">
        <f>index!W74</f>
        <v>0</v>
      </c>
      <c r="BV74" s="9">
        <f>index!X74</f>
        <v>0</v>
      </c>
      <c r="BW74" s="9">
        <f>index!Y74</f>
        <v>0</v>
      </c>
      <c r="BX74" s="9">
        <f>index!Z74</f>
        <v>0</v>
      </c>
      <c r="BY74">
        <v>0</v>
      </c>
    </row>
    <row r="75" spans="1:77" x14ac:dyDescent="0.2">
      <c r="A75" s="9" t="s">
        <v>291</v>
      </c>
      <c r="B75" s="9" t="s">
        <v>291</v>
      </c>
      <c r="C75" s="9" t="s">
        <v>291</v>
      </c>
      <c r="D75" s="9" t="s">
        <v>1222</v>
      </c>
      <c r="E75" s="9" t="s">
        <v>1222</v>
      </c>
      <c r="F75" s="9" t="s">
        <v>292</v>
      </c>
      <c r="G75" s="9" t="s">
        <v>293</v>
      </c>
      <c r="H75" s="9">
        <v>242</v>
      </c>
      <c r="I75" s="9" t="s">
        <v>66</v>
      </c>
      <c r="J75" s="9" t="s">
        <v>49</v>
      </c>
      <c r="K75" s="9" t="s">
        <v>49</v>
      </c>
      <c r="L75" s="9" t="s">
        <v>1223</v>
      </c>
      <c r="M75" s="9"/>
      <c r="N75" s="9"/>
      <c r="O75" s="9"/>
      <c r="P75" s="42" t="s">
        <v>49</v>
      </c>
      <c r="Q75" s="42" t="s">
        <v>49</v>
      </c>
      <c r="R75" s="42" t="s">
        <v>49</v>
      </c>
      <c r="S75" s="42" t="s">
        <v>49</v>
      </c>
      <c r="T75" s="42" t="s">
        <v>49</v>
      </c>
      <c r="U75" s="42" t="s">
        <v>49</v>
      </c>
      <c r="V75" s="42" t="s">
        <v>49</v>
      </c>
      <c r="W75" s="42" t="s">
        <v>49</v>
      </c>
      <c r="X75" s="42" t="s">
        <v>49</v>
      </c>
      <c r="Y75" s="42" t="s">
        <v>49</v>
      </c>
      <c r="Z75" s="42" t="s">
        <v>49</v>
      </c>
      <c r="AA75" s="42" t="s">
        <v>49</v>
      </c>
      <c r="AB75" s="42" t="s">
        <v>49</v>
      </c>
      <c r="AC75" s="42" t="s">
        <v>49</v>
      </c>
      <c r="AD75" s="43" t="s">
        <v>49</v>
      </c>
      <c r="AE75" s="43" t="s">
        <v>49</v>
      </c>
      <c r="AF75" s="43" t="s">
        <v>49</v>
      </c>
      <c r="AG75" s="43" t="s">
        <v>49</v>
      </c>
      <c r="AH75" s="43" t="s">
        <v>49</v>
      </c>
      <c r="AI75" s="43" t="s">
        <v>49</v>
      </c>
      <c r="AJ75" s="43" t="s">
        <v>49</v>
      </c>
      <c r="AK75" s="43" t="s">
        <v>49</v>
      </c>
      <c r="AL75" s="43" t="s">
        <v>49</v>
      </c>
      <c r="AM75" s="43" t="s">
        <v>49</v>
      </c>
      <c r="AN75" s="43" t="s">
        <v>49</v>
      </c>
      <c r="AO75" s="43" t="s">
        <v>49</v>
      </c>
      <c r="AP75" s="43" t="s">
        <v>49</v>
      </c>
      <c r="AQ75" s="43" t="s">
        <v>49</v>
      </c>
      <c r="AR75" s="43" t="s">
        <v>49</v>
      </c>
      <c r="AS75" s="43" t="s">
        <v>49</v>
      </c>
      <c r="AT75" s="43" t="s">
        <v>49</v>
      </c>
      <c r="AU75" s="43" t="s">
        <v>49</v>
      </c>
      <c r="AV75" s="43" t="s">
        <v>49</v>
      </c>
      <c r="AW75" s="43" t="s">
        <v>49</v>
      </c>
      <c r="AX75" s="43" t="s">
        <v>49</v>
      </c>
      <c r="AY75" s="43" t="s">
        <v>49</v>
      </c>
      <c r="AZ75" s="9">
        <f>index!B75</f>
        <v>0</v>
      </c>
      <c r="BA75" s="9">
        <f>index!C75</f>
        <v>0</v>
      </c>
      <c r="BB75" s="9">
        <f>index!D75</f>
        <v>0</v>
      </c>
      <c r="BC75" s="9">
        <f>index!E75</f>
        <v>0</v>
      </c>
      <c r="BD75" s="9">
        <f>index!F75</f>
        <v>0</v>
      </c>
      <c r="BE75" s="9">
        <f>index!G75</f>
        <v>0</v>
      </c>
      <c r="BF75" s="9">
        <f>index!H75</f>
        <v>0</v>
      </c>
      <c r="BG75" s="9">
        <f>index!I75</f>
        <v>0</v>
      </c>
      <c r="BH75" s="9">
        <f>index!J75</f>
        <v>0</v>
      </c>
      <c r="BI75" s="9">
        <f>index!K75</f>
        <v>0</v>
      </c>
      <c r="BJ75" s="9">
        <f>index!L75</f>
        <v>0</v>
      </c>
      <c r="BK75" s="9">
        <f>index!M75</f>
        <v>0</v>
      </c>
      <c r="BL75" s="9">
        <f>index!N75</f>
        <v>0</v>
      </c>
      <c r="BM75" s="9">
        <f>index!O75</f>
        <v>0</v>
      </c>
      <c r="BN75" s="9">
        <f>index!P75</f>
        <v>0</v>
      </c>
      <c r="BO75" s="9">
        <f>index!Q75</f>
        <v>0</v>
      </c>
      <c r="BP75" s="9">
        <f>index!R75</f>
        <v>0</v>
      </c>
      <c r="BQ75" s="9">
        <f>index!S75</f>
        <v>0</v>
      </c>
      <c r="BR75" s="9">
        <f>index!T75</f>
        <v>0</v>
      </c>
      <c r="BS75" s="9">
        <f>index!U75</f>
        <v>0</v>
      </c>
      <c r="BT75" s="9">
        <f>index!V75</f>
        <v>0</v>
      </c>
      <c r="BU75" s="9">
        <f>index!W75</f>
        <v>0</v>
      </c>
      <c r="BV75" s="9">
        <f>index!X75</f>
        <v>0</v>
      </c>
      <c r="BW75" s="9">
        <f>index!Y75</f>
        <v>0</v>
      </c>
      <c r="BX75" s="9">
        <f>index!Z75</f>
        <v>0</v>
      </c>
      <c r="BY75">
        <v>0</v>
      </c>
    </row>
    <row r="76" spans="1:77" x14ac:dyDescent="0.2">
      <c r="A76" s="9" t="s">
        <v>294</v>
      </c>
      <c r="B76" s="9" t="s">
        <v>294</v>
      </c>
      <c r="C76" s="9" t="s">
        <v>294</v>
      </c>
      <c r="D76" s="9" t="s">
        <v>294</v>
      </c>
      <c r="E76" s="9" t="s">
        <v>294</v>
      </c>
      <c r="F76" s="9" t="s">
        <v>295</v>
      </c>
      <c r="G76" s="9" t="s">
        <v>296</v>
      </c>
      <c r="H76" s="9">
        <v>246</v>
      </c>
      <c r="I76" s="9" t="s">
        <v>56</v>
      </c>
      <c r="J76" s="9" t="s">
        <v>90</v>
      </c>
      <c r="K76" s="9" t="s">
        <v>90</v>
      </c>
      <c r="L76" s="9" t="s">
        <v>716</v>
      </c>
      <c r="M76" s="9" t="s">
        <v>59</v>
      </c>
      <c r="N76" s="9" t="s">
        <v>60</v>
      </c>
      <c r="O76" s="9">
        <v>1990</v>
      </c>
      <c r="P76" s="43" t="s">
        <v>90</v>
      </c>
      <c r="Q76" s="43" t="s">
        <v>90</v>
      </c>
      <c r="R76" s="43" t="s">
        <v>90</v>
      </c>
      <c r="S76" s="43" t="s">
        <v>90</v>
      </c>
      <c r="T76" s="43" t="s">
        <v>90</v>
      </c>
      <c r="U76" s="43" t="s">
        <v>90</v>
      </c>
      <c r="V76" s="43" t="s">
        <v>90</v>
      </c>
      <c r="W76" s="43" t="s">
        <v>90</v>
      </c>
      <c r="X76" s="43" t="s">
        <v>90</v>
      </c>
      <c r="Y76" s="43" t="s">
        <v>90</v>
      </c>
      <c r="Z76" s="43" t="s">
        <v>90</v>
      </c>
      <c r="AA76" s="43" t="s">
        <v>90</v>
      </c>
      <c r="AB76" s="43" t="s">
        <v>90</v>
      </c>
      <c r="AC76" s="43" t="s">
        <v>90</v>
      </c>
      <c r="AD76" s="43" t="s">
        <v>90</v>
      </c>
      <c r="AE76" s="43" t="s">
        <v>90</v>
      </c>
      <c r="AF76" s="43" t="s">
        <v>90</v>
      </c>
      <c r="AG76" s="43" t="s">
        <v>90</v>
      </c>
      <c r="AH76" s="43" t="s">
        <v>90</v>
      </c>
      <c r="AI76" s="43" t="s">
        <v>90</v>
      </c>
      <c r="AJ76" s="43" t="s">
        <v>90</v>
      </c>
      <c r="AK76" s="43" t="s">
        <v>90</v>
      </c>
      <c r="AL76" s="43" t="s">
        <v>90</v>
      </c>
      <c r="AM76" s="43" t="s">
        <v>90</v>
      </c>
      <c r="AN76" s="43" t="s">
        <v>90</v>
      </c>
      <c r="AO76" s="43" t="s">
        <v>90</v>
      </c>
      <c r="AP76" s="43" t="s">
        <v>90</v>
      </c>
      <c r="AQ76" s="43" t="s">
        <v>90</v>
      </c>
      <c r="AR76" s="43" t="s">
        <v>90</v>
      </c>
      <c r="AS76" s="43" t="s">
        <v>90</v>
      </c>
      <c r="AT76" s="43" t="s">
        <v>90</v>
      </c>
      <c r="AU76" s="43" t="s">
        <v>90</v>
      </c>
      <c r="AV76" s="43" t="s">
        <v>90</v>
      </c>
      <c r="AW76" s="43" t="s">
        <v>90</v>
      </c>
      <c r="AX76" s="43" t="s">
        <v>90</v>
      </c>
      <c r="AY76" s="43" t="s">
        <v>90</v>
      </c>
      <c r="AZ76" s="9">
        <f>index!B76</f>
        <v>7.0044000000000004</v>
      </c>
      <c r="BA76" s="9">
        <f>index!C76</f>
        <v>7.5738000000000012</v>
      </c>
      <c r="BB76" s="9">
        <f>index!D76</f>
        <v>7.6674000000000007</v>
      </c>
      <c r="BC76" s="9">
        <f>index!E76</f>
        <v>6.4622999999999999</v>
      </c>
      <c r="BD76" s="9">
        <f>index!F76</f>
        <v>5.7135000000000007</v>
      </c>
      <c r="BE76" s="9">
        <f>index!G76</f>
        <v>13.897766082031737</v>
      </c>
      <c r="BF76" s="9">
        <f>index!H76</f>
        <v>21.677955188421947</v>
      </c>
      <c r="BG76" s="9">
        <f>index!I76</f>
        <v>5.8791192521127753</v>
      </c>
      <c r="BH76" s="9">
        <f>index!J76</f>
        <v>20.70791983346006</v>
      </c>
      <c r="BI76" s="9">
        <f>index!K76</f>
        <v>13.127649800264729</v>
      </c>
      <c r="BJ76" s="9">
        <f>index!L76</f>
        <v>14.490562219790593</v>
      </c>
      <c r="BK76" s="9">
        <f>index!M76</f>
        <v>24.90526339606426</v>
      </c>
      <c r="BL76" s="9">
        <f>index!N76</f>
        <v>21.648398809893528</v>
      </c>
      <c r="BM76" s="9">
        <f>index!O76</f>
        <v>17.894081333693663</v>
      </c>
      <c r="BN76" s="9">
        <f>index!P76</f>
        <v>19.435237597308298</v>
      </c>
      <c r="BO76" s="9">
        <f>index!Q76</f>
        <v>24.340038793912797</v>
      </c>
      <c r="BP76" s="9">
        <f>index!R76</f>
        <v>27.995619867947177</v>
      </c>
      <c r="BQ76" s="9">
        <f>index!S76</f>
        <v>26.583892213884237</v>
      </c>
      <c r="BR76" s="9">
        <f>index!T76</f>
        <v>42.777922048731888</v>
      </c>
      <c r="BS76" s="9">
        <f>index!U76</f>
        <v>43.825540086377238</v>
      </c>
      <c r="BT76" s="9">
        <f>index!V76</f>
        <v>39.901017319163905</v>
      </c>
      <c r="BU76" s="9">
        <f>index!W76</f>
        <v>55.020315479078491</v>
      </c>
      <c r="BV76" s="9">
        <f>index!X76</f>
        <v>66.604970705435846</v>
      </c>
      <c r="BW76" s="9">
        <f>index!Y76</f>
        <v>69.847328499444345</v>
      </c>
      <c r="BX76" s="9">
        <f>index!Z76</f>
        <v>61.675668977140354</v>
      </c>
      <c r="BY76">
        <v>52.122329880000002</v>
      </c>
    </row>
    <row r="77" spans="1:77" x14ac:dyDescent="0.2">
      <c r="A77" s="9" t="s">
        <v>297</v>
      </c>
      <c r="B77" s="9" t="s">
        <v>297</v>
      </c>
      <c r="C77" s="9" t="s">
        <v>297</v>
      </c>
      <c r="D77" s="9" t="s">
        <v>297</v>
      </c>
      <c r="E77" s="9" t="s">
        <v>297</v>
      </c>
      <c r="F77" s="9" t="s">
        <v>298</v>
      </c>
      <c r="G77" s="9" t="s">
        <v>299</v>
      </c>
      <c r="H77" s="9">
        <v>250</v>
      </c>
      <c r="I77" s="9" t="s">
        <v>56</v>
      </c>
      <c r="J77" s="9" t="s">
        <v>90</v>
      </c>
      <c r="K77" s="9" t="s">
        <v>90</v>
      </c>
      <c r="L77" s="9" t="s">
        <v>716</v>
      </c>
      <c r="M77" s="9" t="s">
        <v>59</v>
      </c>
      <c r="N77" s="9" t="s">
        <v>60</v>
      </c>
      <c r="O77" s="9">
        <v>2005</v>
      </c>
      <c r="P77" s="42" t="s">
        <v>49</v>
      </c>
      <c r="Q77" s="42" t="s">
        <v>49</v>
      </c>
      <c r="R77" s="42" t="s">
        <v>49</v>
      </c>
      <c r="S77" s="42" t="s">
        <v>49</v>
      </c>
      <c r="T77" s="42" t="s">
        <v>49</v>
      </c>
      <c r="U77" s="42" t="s">
        <v>49</v>
      </c>
      <c r="V77" s="42" t="s">
        <v>49</v>
      </c>
      <c r="W77" s="42" t="s">
        <v>49</v>
      </c>
      <c r="X77" s="42" t="s">
        <v>49</v>
      </c>
      <c r="Y77" s="42" t="s">
        <v>49</v>
      </c>
      <c r="Z77" s="42" t="s">
        <v>49</v>
      </c>
      <c r="AA77" s="42" t="s">
        <v>49</v>
      </c>
      <c r="AB77" s="42" t="s">
        <v>49</v>
      </c>
      <c r="AC77" s="42" t="s">
        <v>49</v>
      </c>
      <c r="AD77" s="43" t="s">
        <v>49</v>
      </c>
      <c r="AE77" s="43" t="s">
        <v>90</v>
      </c>
      <c r="AF77" s="43" t="s">
        <v>90</v>
      </c>
      <c r="AG77" s="43" t="s">
        <v>90</v>
      </c>
      <c r="AH77" s="43" t="s">
        <v>90</v>
      </c>
      <c r="AI77" s="43" t="s">
        <v>90</v>
      </c>
      <c r="AJ77" s="43" t="s">
        <v>90</v>
      </c>
      <c r="AK77" s="43" t="s">
        <v>90</v>
      </c>
      <c r="AL77" s="43" t="s">
        <v>90</v>
      </c>
      <c r="AM77" s="43" t="s">
        <v>90</v>
      </c>
      <c r="AN77" s="43" t="s">
        <v>90</v>
      </c>
      <c r="AO77" s="43" t="s">
        <v>90</v>
      </c>
      <c r="AP77" s="43" t="s">
        <v>90</v>
      </c>
      <c r="AQ77" s="43" t="s">
        <v>90</v>
      </c>
      <c r="AR77" s="43" t="s">
        <v>90</v>
      </c>
      <c r="AS77" s="43" t="s">
        <v>90</v>
      </c>
      <c r="AT77" s="43" t="s">
        <v>90</v>
      </c>
      <c r="AU77" s="43" t="s">
        <v>90</v>
      </c>
      <c r="AV77" s="43" t="s">
        <v>90</v>
      </c>
      <c r="AW77" s="43" t="s">
        <v>90</v>
      </c>
      <c r="AX77" s="43" t="s">
        <v>90</v>
      </c>
      <c r="AY77" s="43" t="s">
        <v>90</v>
      </c>
      <c r="AZ77" s="9">
        <f>index!B77</f>
        <v>0</v>
      </c>
      <c r="BA77" s="9">
        <f>index!C77</f>
        <v>0</v>
      </c>
      <c r="BB77" s="9">
        <f>index!D77</f>
        <v>0</v>
      </c>
      <c r="BC77" s="9">
        <f>index!E77</f>
        <v>0</v>
      </c>
      <c r="BD77" s="9">
        <f>index!F77</f>
        <v>0</v>
      </c>
      <c r="BE77" s="9">
        <f>index!G77</f>
        <v>4.8711292239113488</v>
      </c>
      <c r="BF77" s="9">
        <f>index!H77</f>
        <v>8.1229795004370704</v>
      </c>
      <c r="BG77" s="9">
        <f>index!I77</f>
        <v>0.31729837270986638</v>
      </c>
      <c r="BH77" s="9">
        <f>index!J77</f>
        <v>8.6499037950684929</v>
      </c>
      <c r="BI77" s="9">
        <f>index!K77</f>
        <v>3.569727949713331</v>
      </c>
      <c r="BJ77" s="9">
        <f>index!L77</f>
        <v>4.1043545472974117</v>
      </c>
      <c r="BK77" s="9">
        <f>index!M77</f>
        <v>5.4424492947856367</v>
      </c>
      <c r="BL77" s="9">
        <f>index!N77</f>
        <v>2.1010996874776611</v>
      </c>
      <c r="BM77" s="9">
        <f>index!O77</f>
        <v>1.5332537493045757</v>
      </c>
      <c r="BN77" s="9">
        <f>index!P77</f>
        <v>5.5416795239984822</v>
      </c>
      <c r="BO77" s="9">
        <f>index!Q77</f>
        <v>8.1522425636148643</v>
      </c>
      <c r="BP77" s="9">
        <f>index!R77</f>
        <v>11.18856467091029</v>
      </c>
      <c r="BQ77" s="9">
        <f>index!S77</f>
        <v>14.690512865710909</v>
      </c>
      <c r="BR77" s="9">
        <f>index!T77</f>
        <v>26.355497255444018</v>
      </c>
      <c r="BS77" s="9">
        <f>index!U77</f>
        <v>25.925374832102179</v>
      </c>
      <c r="BT77" s="9">
        <f>index!V77</f>
        <v>24.042705845266767</v>
      </c>
      <c r="BU77" s="9">
        <f>index!W77</f>
        <v>32.338588353907376</v>
      </c>
      <c r="BV77" s="9">
        <f>index!X77</f>
        <v>38.9940904185938</v>
      </c>
      <c r="BW77" s="9">
        <f>index!Y77</f>
        <v>41.071612499999993</v>
      </c>
      <c r="BX77" s="9">
        <f>index!Z77</f>
        <v>31.302915329999998</v>
      </c>
      <c r="BY77">
        <v>33.09726036</v>
      </c>
    </row>
    <row r="78" spans="1:77" x14ac:dyDescent="0.2">
      <c r="A78" s="9" t="s">
        <v>300</v>
      </c>
      <c r="B78" s="9" t="s">
        <v>300</v>
      </c>
      <c r="C78" s="9" t="s">
        <v>300</v>
      </c>
      <c r="D78" s="9" t="s">
        <v>52</v>
      </c>
      <c r="E78" s="9" t="s">
        <v>52</v>
      </c>
      <c r="F78" s="9" t="s">
        <v>301</v>
      </c>
      <c r="G78" s="9" t="s">
        <v>302</v>
      </c>
      <c r="H78" s="9">
        <v>254</v>
      </c>
      <c r="I78" s="9" t="s">
        <v>51</v>
      </c>
      <c r="J78" s="9" t="s">
        <v>49</v>
      </c>
      <c r="K78" s="9" t="s">
        <v>49</v>
      </c>
      <c r="L78" s="9" t="s">
        <v>1223</v>
      </c>
      <c r="M78" s="9"/>
      <c r="N78" s="9"/>
      <c r="O78" s="9"/>
      <c r="P78" s="42" t="s">
        <v>49</v>
      </c>
      <c r="Q78" s="42" t="s">
        <v>49</v>
      </c>
      <c r="R78" s="42" t="s">
        <v>49</v>
      </c>
      <c r="S78" s="42" t="s">
        <v>49</v>
      </c>
      <c r="T78" s="42" t="s">
        <v>49</v>
      </c>
      <c r="U78" s="42" t="s">
        <v>49</v>
      </c>
      <c r="V78" s="42" t="s">
        <v>49</v>
      </c>
      <c r="W78" s="42" t="s">
        <v>49</v>
      </c>
      <c r="X78" s="42" t="s">
        <v>49</v>
      </c>
      <c r="Y78" s="42" t="s">
        <v>49</v>
      </c>
      <c r="Z78" s="42" t="s">
        <v>49</v>
      </c>
      <c r="AA78" s="42" t="s">
        <v>49</v>
      </c>
      <c r="AB78" s="42" t="s">
        <v>49</v>
      </c>
      <c r="AC78" s="42" t="s">
        <v>49</v>
      </c>
      <c r="AD78" s="43" t="s">
        <v>49</v>
      </c>
      <c r="AE78" s="43" t="s">
        <v>49</v>
      </c>
      <c r="AF78" s="43" t="s">
        <v>49</v>
      </c>
      <c r="AG78" s="43" t="s">
        <v>49</v>
      </c>
      <c r="AH78" s="43" t="s">
        <v>49</v>
      </c>
      <c r="AI78" s="43" t="s">
        <v>49</v>
      </c>
      <c r="AJ78" s="43" t="s">
        <v>49</v>
      </c>
      <c r="AK78" s="43" t="s">
        <v>49</v>
      </c>
      <c r="AL78" s="43" t="s">
        <v>49</v>
      </c>
      <c r="AM78" s="43" t="s">
        <v>49</v>
      </c>
      <c r="AN78" s="43" t="s">
        <v>49</v>
      </c>
      <c r="AO78" s="43" t="s">
        <v>49</v>
      </c>
      <c r="AP78" s="43" t="s">
        <v>49</v>
      </c>
      <c r="AQ78" s="43" t="s">
        <v>49</v>
      </c>
      <c r="AR78" s="43" t="s">
        <v>49</v>
      </c>
      <c r="AS78" s="43" t="s">
        <v>49</v>
      </c>
      <c r="AT78" s="43" t="s">
        <v>49</v>
      </c>
      <c r="AU78" s="43" t="s">
        <v>49</v>
      </c>
      <c r="AV78" s="43" t="s">
        <v>49</v>
      </c>
      <c r="AW78" s="43" t="s">
        <v>49</v>
      </c>
      <c r="AX78" s="43" t="s">
        <v>49</v>
      </c>
      <c r="AY78" s="43" t="s">
        <v>49</v>
      </c>
      <c r="AZ78" s="9">
        <f>index!B78</f>
        <v>0</v>
      </c>
      <c r="BA78" s="9">
        <f>index!C78</f>
        <v>0</v>
      </c>
      <c r="BB78" s="9">
        <f>index!D78</f>
        <v>0</v>
      </c>
      <c r="BC78" s="9">
        <f>index!E78</f>
        <v>0</v>
      </c>
      <c r="BD78" s="9">
        <f>index!F78</f>
        <v>0</v>
      </c>
      <c r="BE78" s="9">
        <f>index!G78</f>
        <v>0</v>
      </c>
      <c r="BF78" s="9">
        <f>index!H78</f>
        <v>0</v>
      </c>
      <c r="BG78" s="9">
        <f>index!I78</f>
        <v>0</v>
      </c>
      <c r="BH78" s="9">
        <f>index!J78</f>
        <v>0</v>
      </c>
      <c r="BI78" s="9">
        <f>index!K78</f>
        <v>0</v>
      </c>
      <c r="BJ78" s="9">
        <f>index!L78</f>
        <v>0</v>
      </c>
      <c r="BK78" s="9">
        <f>index!M78</f>
        <v>0</v>
      </c>
      <c r="BL78" s="9">
        <f>index!N78</f>
        <v>0</v>
      </c>
      <c r="BM78" s="9">
        <f>index!O78</f>
        <v>0</v>
      </c>
      <c r="BN78" s="9">
        <f>index!P78</f>
        <v>0</v>
      </c>
      <c r="BO78" s="9">
        <f>index!Q78</f>
        <v>0</v>
      </c>
      <c r="BP78" s="9">
        <f>index!R78</f>
        <v>0</v>
      </c>
      <c r="BQ78" s="9">
        <f>index!S78</f>
        <v>0</v>
      </c>
      <c r="BR78" s="9">
        <f>index!T78</f>
        <v>0</v>
      </c>
      <c r="BS78" s="9">
        <f>index!U78</f>
        <v>0</v>
      </c>
      <c r="BT78" s="9">
        <f>index!V78</f>
        <v>0</v>
      </c>
      <c r="BU78" s="9">
        <f>index!W78</f>
        <v>0</v>
      </c>
      <c r="BV78" s="9">
        <f>index!X78</f>
        <v>0</v>
      </c>
      <c r="BW78" s="9">
        <f>index!Y78</f>
        <v>0</v>
      </c>
      <c r="BX78" s="9">
        <f>index!Z78</f>
        <v>0</v>
      </c>
      <c r="BY78">
        <v>0</v>
      </c>
    </row>
    <row r="79" spans="1:77" x14ac:dyDescent="0.2">
      <c r="A79" s="9" t="s">
        <v>303</v>
      </c>
      <c r="B79" s="9" t="s">
        <v>303</v>
      </c>
      <c r="C79" s="9" t="s">
        <v>303</v>
      </c>
      <c r="D79" s="9" t="s">
        <v>1222</v>
      </c>
      <c r="E79" s="9" t="s">
        <v>1222</v>
      </c>
      <c r="F79" s="9" t="s">
        <v>304</v>
      </c>
      <c r="G79" s="9" t="s">
        <v>305</v>
      </c>
      <c r="H79" s="9">
        <v>258</v>
      </c>
      <c r="I79" s="9" t="s">
        <v>66</v>
      </c>
      <c r="J79" s="9" t="s">
        <v>49</v>
      </c>
      <c r="K79" s="9" t="s">
        <v>49</v>
      </c>
      <c r="L79" s="9" t="s">
        <v>1223</v>
      </c>
      <c r="M79" s="9"/>
      <c r="N79" s="9"/>
      <c r="O79" s="9"/>
      <c r="P79" s="42" t="s">
        <v>49</v>
      </c>
      <c r="Q79" s="42" t="s">
        <v>49</v>
      </c>
      <c r="R79" s="42" t="s">
        <v>49</v>
      </c>
      <c r="S79" s="42" t="s">
        <v>49</v>
      </c>
      <c r="T79" s="42" t="s">
        <v>49</v>
      </c>
      <c r="U79" s="42" t="s">
        <v>49</v>
      </c>
      <c r="V79" s="42" t="s">
        <v>49</v>
      </c>
      <c r="W79" s="42" t="s">
        <v>49</v>
      </c>
      <c r="X79" s="42" t="s">
        <v>49</v>
      </c>
      <c r="Y79" s="42" t="s">
        <v>49</v>
      </c>
      <c r="Z79" s="42" t="s">
        <v>49</v>
      </c>
      <c r="AA79" s="42" t="s">
        <v>49</v>
      </c>
      <c r="AB79" s="42" t="s">
        <v>49</v>
      </c>
      <c r="AC79" s="42" t="s">
        <v>49</v>
      </c>
      <c r="AD79" s="43" t="s">
        <v>49</v>
      </c>
      <c r="AE79" s="43" t="s">
        <v>49</v>
      </c>
      <c r="AF79" s="43" t="s">
        <v>49</v>
      </c>
      <c r="AG79" s="43" t="s">
        <v>49</v>
      </c>
      <c r="AH79" s="43" t="s">
        <v>49</v>
      </c>
      <c r="AI79" s="43" t="s">
        <v>49</v>
      </c>
      <c r="AJ79" s="43" t="s">
        <v>49</v>
      </c>
      <c r="AK79" s="43" t="s">
        <v>49</v>
      </c>
      <c r="AL79" s="43" t="s">
        <v>49</v>
      </c>
      <c r="AM79" s="43" t="s">
        <v>49</v>
      </c>
      <c r="AN79" s="43" t="s">
        <v>49</v>
      </c>
      <c r="AO79" s="43" t="s">
        <v>49</v>
      </c>
      <c r="AP79" s="43" t="s">
        <v>49</v>
      </c>
      <c r="AQ79" s="43" t="s">
        <v>49</v>
      </c>
      <c r="AR79" s="43" t="s">
        <v>49</v>
      </c>
      <c r="AS79" s="43" t="s">
        <v>49</v>
      </c>
      <c r="AT79" s="43" t="s">
        <v>49</v>
      </c>
      <c r="AU79" s="43" t="s">
        <v>49</v>
      </c>
      <c r="AV79" s="43" t="s">
        <v>49</v>
      </c>
      <c r="AW79" s="43" t="s">
        <v>49</v>
      </c>
      <c r="AX79" s="43" t="s">
        <v>49</v>
      </c>
      <c r="AY79" s="43" t="s">
        <v>49</v>
      </c>
      <c r="AZ79" s="9">
        <f>index!B79</f>
        <v>0</v>
      </c>
      <c r="BA79" s="9">
        <f>index!C79</f>
        <v>0</v>
      </c>
      <c r="BB79" s="9">
        <f>index!D79</f>
        <v>0</v>
      </c>
      <c r="BC79" s="9">
        <f>index!E79</f>
        <v>0</v>
      </c>
      <c r="BD79" s="9">
        <f>index!F79</f>
        <v>0</v>
      </c>
      <c r="BE79" s="9">
        <f>index!G79</f>
        <v>0</v>
      </c>
      <c r="BF79" s="9">
        <f>index!H79</f>
        <v>0</v>
      </c>
      <c r="BG79" s="9">
        <f>index!I79</f>
        <v>0</v>
      </c>
      <c r="BH79" s="9">
        <f>index!J79</f>
        <v>0</v>
      </c>
      <c r="BI79" s="9">
        <f>index!K79</f>
        <v>0</v>
      </c>
      <c r="BJ79" s="9">
        <f>index!L79</f>
        <v>0</v>
      </c>
      <c r="BK79" s="9">
        <f>index!M79</f>
        <v>0</v>
      </c>
      <c r="BL79" s="9">
        <f>index!N79</f>
        <v>0</v>
      </c>
      <c r="BM79" s="9">
        <f>index!O79</f>
        <v>0</v>
      </c>
      <c r="BN79" s="9">
        <f>index!P79</f>
        <v>0</v>
      </c>
      <c r="BO79" s="9">
        <f>index!Q79</f>
        <v>0</v>
      </c>
      <c r="BP79" s="9">
        <f>index!R79</f>
        <v>0</v>
      </c>
      <c r="BQ79" s="9">
        <f>index!S79</f>
        <v>0</v>
      </c>
      <c r="BR79" s="9">
        <f>index!T79</f>
        <v>0</v>
      </c>
      <c r="BS79" s="9">
        <f>index!U79</f>
        <v>0</v>
      </c>
      <c r="BT79" s="9">
        <f>index!V79</f>
        <v>0</v>
      </c>
      <c r="BU79" s="9">
        <f>index!W79</f>
        <v>0</v>
      </c>
      <c r="BV79" s="9">
        <f>index!X79</f>
        <v>0</v>
      </c>
      <c r="BW79" s="9">
        <f>index!Y79</f>
        <v>0</v>
      </c>
      <c r="BX79" s="9">
        <f>index!Z79</f>
        <v>0</v>
      </c>
      <c r="BY79">
        <v>0</v>
      </c>
    </row>
    <row r="80" spans="1:77" x14ac:dyDescent="0.2">
      <c r="A80" s="9" t="s">
        <v>306</v>
      </c>
      <c r="B80" s="9" t="s">
        <v>306</v>
      </c>
      <c r="C80" s="9" t="s">
        <v>306</v>
      </c>
      <c r="D80" s="9" t="s">
        <v>52</v>
      </c>
      <c r="E80" s="9" t="s">
        <v>52</v>
      </c>
      <c r="F80" s="9" t="s">
        <v>307</v>
      </c>
      <c r="G80" s="9" t="s">
        <v>308</v>
      </c>
      <c r="H80" s="9">
        <v>260</v>
      </c>
      <c r="I80" s="9" t="s">
        <v>51</v>
      </c>
      <c r="J80" s="9" t="s">
        <v>49</v>
      </c>
      <c r="K80" s="9" t="s">
        <v>49</v>
      </c>
      <c r="L80" s="9" t="s">
        <v>1223</v>
      </c>
      <c r="M80" s="9"/>
      <c r="N80" s="9"/>
      <c r="O80" s="9"/>
      <c r="P80" s="42" t="s">
        <v>49</v>
      </c>
      <c r="Q80" s="42" t="s">
        <v>49</v>
      </c>
      <c r="R80" s="42" t="s">
        <v>49</v>
      </c>
      <c r="S80" s="42" t="s">
        <v>49</v>
      </c>
      <c r="T80" s="42" t="s">
        <v>49</v>
      </c>
      <c r="U80" s="42" t="s">
        <v>49</v>
      </c>
      <c r="V80" s="42" t="s">
        <v>49</v>
      </c>
      <c r="W80" s="42" t="s">
        <v>49</v>
      </c>
      <c r="X80" s="42" t="s">
        <v>49</v>
      </c>
      <c r="Y80" s="42" t="s">
        <v>49</v>
      </c>
      <c r="Z80" s="42" t="s">
        <v>49</v>
      </c>
      <c r="AA80" s="42" t="s">
        <v>49</v>
      </c>
      <c r="AB80" s="42" t="s">
        <v>49</v>
      </c>
      <c r="AC80" s="42" t="s">
        <v>49</v>
      </c>
      <c r="AD80" s="43" t="s">
        <v>49</v>
      </c>
      <c r="AE80" s="43" t="s">
        <v>49</v>
      </c>
      <c r="AF80" s="43" t="s">
        <v>49</v>
      </c>
      <c r="AG80" s="43" t="s">
        <v>49</v>
      </c>
      <c r="AH80" s="43" t="s">
        <v>49</v>
      </c>
      <c r="AI80" s="43" t="s">
        <v>49</v>
      </c>
      <c r="AJ80" s="43" t="s">
        <v>49</v>
      </c>
      <c r="AK80" s="43" t="s">
        <v>49</v>
      </c>
      <c r="AL80" s="43" t="s">
        <v>49</v>
      </c>
      <c r="AM80" s="43" t="s">
        <v>49</v>
      </c>
      <c r="AN80" s="43" t="s">
        <v>49</v>
      </c>
      <c r="AO80" s="43" t="s">
        <v>49</v>
      </c>
      <c r="AP80" s="43" t="s">
        <v>49</v>
      </c>
      <c r="AQ80" s="43" t="s">
        <v>49</v>
      </c>
      <c r="AR80" s="43" t="s">
        <v>49</v>
      </c>
      <c r="AS80" s="43" t="s">
        <v>49</v>
      </c>
      <c r="AT80" s="43" t="s">
        <v>49</v>
      </c>
      <c r="AU80" s="43" t="s">
        <v>49</v>
      </c>
      <c r="AV80" s="43" t="s">
        <v>49</v>
      </c>
      <c r="AW80" s="43" t="s">
        <v>49</v>
      </c>
      <c r="AX80" s="43" t="s">
        <v>49</v>
      </c>
      <c r="AY80" s="43" t="s">
        <v>49</v>
      </c>
      <c r="AZ80" s="9">
        <f>index!B80</f>
        <v>0</v>
      </c>
      <c r="BA80" s="9">
        <f>index!C80</f>
        <v>0</v>
      </c>
      <c r="BB80" s="9">
        <f>index!D80</f>
        <v>0</v>
      </c>
      <c r="BC80" s="9">
        <f>index!E80</f>
        <v>0</v>
      </c>
      <c r="BD80" s="9">
        <f>index!F80</f>
        <v>0</v>
      </c>
      <c r="BE80" s="9">
        <f>index!G80</f>
        <v>0</v>
      </c>
      <c r="BF80" s="9">
        <f>index!H80</f>
        <v>0</v>
      </c>
      <c r="BG80" s="9">
        <f>index!I80</f>
        <v>0</v>
      </c>
      <c r="BH80" s="9">
        <f>index!J80</f>
        <v>0</v>
      </c>
      <c r="BI80" s="9">
        <f>index!K80</f>
        <v>0</v>
      </c>
      <c r="BJ80" s="9">
        <f>index!L80</f>
        <v>0</v>
      </c>
      <c r="BK80" s="9">
        <f>index!M80</f>
        <v>0</v>
      </c>
      <c r="BL80" s="9">
        <f>index!N80</f>
        <v>0</v>
      </c>
      <c r="BM80" s="9">
        <f>index!O80</f>
        <v>0</v>
      </c>
      <c r="BN80" s="9">
        <f>index!P80</f>
        <v>0</v>
      </c>
      <c r="BO80" s="9">
        <f>index!Q80</f>
        <v>0</v>
      </c>
      <c r="BP80" s="9">
        <f>index!R80</f>
        <v>0</v>
      </c>
      <c r="BQ80" s="9">
        <f>index!S80</f>
        <v>0</v>
      </c>
      <c r="BR80" s="9">
        <f>index!T80</f>
        <v>0</v>
      </c>
      <c r="BS80" s="9">
        <f>index!U80</f>
        <v>0</v>
      </c>
      <c r="BT80" s="9">
        <f>index!V80</f>
        <v>0</v>
      </c>
      <c r="BU80" s="9">
        <f>index!W80</f>
        <v>0</v>
      </c>
      <c r="BV80" s="9">
        <f>index!X80</f>
        <v>0</v>
      </c>
      <c r="BW80" s="9">
        <f>index!Y80</f>
        <v>0</v>
      </c>
      <c r="BX80" s="9">
        <f>index!Z80</f>
        <v>0</v>
      </c>
      <c r="BY80">
        <v>0</v>
      </c>
    </row>
    <row r="81" spans="1:77" x14ac:dyDescent="0.2">
      <c r="A81" s="9" t="s">
        <v>309</v>
      </c>
      <c r="B81" s="9" t="s">
        <v>309</v>
      </c>
      <c r="C81" s="9" t="s">
        <v>309</v>
      </c>
      <c r="D81" s="9" t="s">
        <v>309</v>
      </c>
      <c r="E81" s="9" t="s">
        <v>309</v>
      </c>
      <c r="F81" s="9" t="s">
        <v>310</v>
      </c>
      <c r="G81" s="9" t="s">
        <v>311</v>
      </c>
      <c r="H81" s="9">
        <v>266</v>
      </c>
      <c r="I81" s="9" t="s">
        <v>74</v>
      </c>
      <c r="J81" s="9" t="s">
        <v>49</v>
      </c>
      <c r="K81" s="9" t="s">
        <v>49</v>
      </c>
      <c r="L81" s="9" t="s">
        <v>1223</v>
      </c>
      <c r="M81" s="9"/>
      <c r="N81" s="9"/>
      <c r="O81" s="9"/>
      <c r="P81" s="42" t="s">
        <v>49</v>
      </c>
      <c r="Q81" s="42" t="s">
        <v>49</v>
      </c>
      <c r="R81" s="42" t="s">
        <v>49</v>
      </c>
      <c r="S81" s="42" t="s">
        <v>49</v>
      </c>
      <c r="T81" s="42" t="s">
        <v>49</v>
      </c>
      <c r="U81" s="42" t="s">
        <v>49</v>
      </c>
      <c r="V81" s="42" t="s">
        <v>49</v>
      </c>
      <c r="W81" s="42" t="s">
        <v>49</v>
      </c>
      <c r="X81" s="42" t="s">
        <v>49</v>
      </c>
      <c r="Y81" s="42" t="s">
        <v>49</v>
      </c>
      <c r="Z81" s="42" t="s">
        <v>49</v>
      </c>
      <c r="AA81" s="42" t="s">
        <v>49</v>
      </c>
      <c r="AB81" s="42" t="s">
        <v>49</v>
      </c>
      <c r="AC81" s="42" t="s">
        <v>49</v>
      </c>
      <c r="AD81" s="43" t="s">
        <v>49</v>
      </c>
      <c r="AE81" s="43" t="s">
        <v>49</v>
      </c>
      <c r="AF81" s="43" t="s">
        <v>49</v>
      </c>
      <c r="AG81" s="43" t="s">
        <v>49</v>
      </c>
      <c r="AH81" s="43" t="s">
        <v>49</v>
      </c>
      <c r="AI81" s="43" t="s">
        <v>49</v>
      </c>
      <c r="AJ81" s="43" t="s">
        <v>49</v>
      </c>
      <c r="AK81" s="43" t="s">
        <v>49</v>
      </c>
      <c r="AL81" s="43" t="s">
        <v>49</v>
      </c>
      <c r="AM81" s="43" t="s">
        <v>49</v>
      </c>
      <c r="AN81" s="43" t="s">
        <v>49</v>
      </c>
      <c r="AO81" s="43" t="s">
        <v>49</v>
      </c>
      <c r="AP81" s="43" t="s">
        <v>49</v>
      </c>
      <c r="AQ81" s="43" t="s">
        <v>49</v>
      </c>
      <c r="AR81" s="43" t="s">
        <v>49</v>
      </c>
      <c r="AS81" s="43" t="s">
        <v>49</v>
      </c>
      <c r="AT81" s="43" t="s">
        <v>49</v>
      </c>
      <c r="AU81" s="43" t="s">
        <v>49</v>
      </c>
      <c r="AV81" s="43" t="s">
        <v>49</v>
      </c>
      <c r="AW81" s="43" t="s">
        <v>49</v>
      </c>
      <c r="AX81" s="43" t="s">
        <v>49</v>
      </c>
      <c r="AY81" s="43" t="s">
        <v>49</v>
      </c>
      <c r="AZ81" s="9">
        <f>index!B81</f>
        <v>0</v>
      </c>
      <c r="BA81" s="9">
        <f>index!C81</f>
        <v>0</v>
      </c>
      <c r="BB81" s="9">
        <f>index!D81</f>
        <v>0</v>
      </c>
      <c r="BC81" s="9">
        <f>index!E81</f>
        <v>0</v>
      </c>
      <c r="BD81" s="9">
        <f>index!F81</f>
        <v>0</v>
      </c>
      <c r="BE81" s="9">
        <f>index!G81</f>
        <v>0</v>
      </c>
      <c r="BF81" s="9">
        <f>index!H81</f>
        <v>0</v>
      </c>
      <c r="BG81" s="9">
        <f>index!I81</f>
        <v>0</v>
      </c>
      <c r="BH81" s="9">
        <f>index!J81</f>
        <v>0</v>
      </c>
      <c r="BI81" s="9">
        <f>index!K81</f>
        <v>0</v>
      </c>
      <c r="BJ81" s="9">
        <f>index!L81</f>
        <v>0</v>
      </c>
      <c r="BK81" s="9">
        <f>index!M81</f>
        <v>0</v>
      </c>
      <c r="BL81" s="9">
        <f>index!N81</f>
        <v>0</v>
      </c>
      <c r="BM81" s="9">
        <f>index!O81</f>
        <v>0</v>
      </c>
      <c r="BN81" s="9">
        <f>index!P81</f>
        <v>0</v>
      </c>
      <c r="BO81" s="9">
        <f>index!Q81</f>
        <v>0</v>
      </c>
      <c r="BP81" s="9">
        <f>index!R81</f>
        <v>0</v>
      </c>
      <c r="BQ81" s="9">
        <f>index!S81</f>
        <v>0</v>
      </c>
      <c r="BR81" s="9">
        <f>index!T81</f>
        <v>0</v>
      </c>
      <c r="BS81" s="9">
        <f>index!U81</f>
        <v>0</v>
      </c>
      <c r="BT81" s="9">
        <f>index!V81</f>
        <v>0</v>
      </c>
      <c r="BU81" s="9">
        <f>index!W81</f>
        <v>0</v>
      </c>
      <c r="BV81" s="9">
        <f>index!X81</f>
        <v>0</v>
      </c>
      <c r="BW81" s="9">
        <f>index!Y81</f>
        <v>0</v>
      </c>
      <c r="BX81" s="9">
        <f>index!Z81</f>
        <v>0</v>
      </c>
      <c r="BY81">
        <v>0</v>
      </c>
    </row>
    <row r="82" spans="1:77" x14ac:dyDescent="0.2">
      <c r="A82" s="9" t="s">
        <v>312</v>
      </c>
      <c r="B82" s="9" t="s">
        <v>312</v>
      </c>
      <c r="C82" s="9" t="s">
        <v>312</v>
      </c>
      <c r="D82" s="9" t="s">
        <v>172</v>
      </c>
      <c r="E82" s="9" t="s">
        <v>172</v>
      </c>
      <c r="F82" s="9" t="s">
        <v>313</v>
      </c>
      <c r="G82" s="9" t="s">
        <v>314</v>
      </c>
      <c r="H82" s="9">
        <v>270</v>
      </c>
      <c r="I82" s="9" t="s">
        <v>74</v>
      </c>
      <c r="J82" s="9" t="s">
        <v>49</v>
      </c>
      <c r="K82" s="9" t="s">
        <v>49</v>
      </c>
      <c r="L82" s="9" t="s">
        <v>1223</v>
      </c>
      <c r="M82" s="9"/>
      <c r="N82" s="9"/>
      <c r="O82" s="9"/>
      <c r="P82" s="42" t="s">
        <v>49</v>
      </c>
      <c r="Q82" s="42" t="s">
        <v>49</v>
      </c>
      <c r="R82" s="42" t="s">
        <v>49</v>
      </c>
      <c r="S82" s="42"/>
      <c r="T82" s="42" t="s">
        <v>49</v>
      </c>
      <c r="U82" s="42" t="s">
        <v>49</v>
      </c>
      <c r="V82" s="42" t="s">
        <v>49</v>
      </c>
      <c r="W82" s="42" t="s">
        <v>49</v>
      </c>
      <c r="X82" s="42" t="s">
        <v>49</v>
      </c>
      <c r="Y82" s="42" t="s">
        <v>49</v>
      </c>
      <c r="Z82" s="42" t="s">
        <v>49</v>
      </c>
      <c r="AA82" s="42" t="s">
        <v>49</v>
      </c>
      <c r="AB82" s="42" t="s">
        <v>49</v>
      </c>
      <c r="AC82" s="42" t="s">
        <v>49</v>
      </c>
      <c r="AD82" s="43" t="s">
        <v>49</v>
      </c>
      <c r="AE82" s="43" t="s">
        <v>49</v>
      </c>
      <c r="AF82" s="43" t="s">
        <v>49</v>
      </c>
      <c r="AG82" s="43" t="s">
        <v>49</v>
      </c>
      <c r="AH82" s="43" t="s">
        <v>49</v>
      </c>
      <c r="AI82" s="43" t="s">
        <v>49</v>
      </c>
      <c r="AJ82" s="43" t="s">
        <v>49</v>
      </c>
      <c r="AK82" s="43" t="s">
        <v>49</v>
      </c>
      <c r="AL82" s="43" t="s">
        <v>49</v>
      </c>
      <c r="AM82" s="43" t="s">
        <v>49</v>
      </c>
      <c r="AN82" s="43" t="s">
        <v>49</v>
      </c>
      <c r="AO82" s="43" t="s">
        <v>49</v>
      </c>
      <c r="AP82" s="43" t="s">
        <v>49</v>
      </c>
      <c r="AQ82" s="43" t="s">
        <v>49</v>
      </c>
      <c r="AR82" s="43" t="s">
        <v>49</v>
      </c>
      <c r="AS82" s="43" t="s">
        <v>49</v>
      </c>
      <c r="AT82" s="43" t="s">
        <v>49</v>
      </c>
      <c r="AU82" s="43" t="s">
        <v>49</v>
      </c>
      <c r="AV82" s="43" t="s">
        <v>49</v>
      </c>
      <c r="AW82" s="43" t="s">
        <v>49</v>
      </c>
      <c r="AX82" s="43" t="s">
        <v>49</v>
      </c>
      <c r="AY82" s="43" t="s">
        <v>49</v>
      </c>
      <c r="AZ82" s="9">
        <f>index!B82</f>
        <v>0</v>
      </c>
      <c r="BA82" s="9">
        <f>index!C82</f>
        <v>0</v>
      </c>
      <c r="BB82" s="9">
        <f>index!D82</f>
        <v>0</v>
      </c>
      <c r="BC82" s="9">
        <f>index!E82</f>
        <v>0</v>
      </c>
      <c r="BD82" s="9">
        <f>index!F82</f>
        <v>0</v>
      </c>
      <c r="BE82" s="9">
        <f>index!G82</f>
        <v>0</v>
      </c>
      <c r="BF82" s="9">
        <f>index!H82</f>
        <v>0</v>
      </c>
      <c r="BG82" s="9">
        <f>index!I82</f>
        <v>0</v>
      </c>
      <c r="BH82" s="9">
        <f>index!J82</f>
        <v>0</v>
      </c>
      <c r="BI82" s="9">
        <f>index!K82</f>
        <v>0</v>
      </c>
      <c r="BJ82" s="9">
        <f>index!L82</f>
        <v>0</v>
      </c>
      <c r="BK82" s="9">
        <f>index!M82</f>
        <v>0</v>
      </c>
      <c r="BL82" s="9">
        <f>index!N82</f>
        <v>0</v>
      </c>
      <c r="BM82" s="9">
        <f>index!O82</f>
        <v>0</v>
      </c>
      <c r="BN82" s="9">
        <f>index!P82</f>
        <v>0</v>
      </c>
      <c r="BO82" s="9">
        <f>index!Q82</f>
        <v>0</v>
      </c>
      <c r="BP82" s="9">
        <f>index!R82</f>
        <v>0</v>
      </c>
      <c r="BQ82" s="9">
        <f>index!S82</f>
        <v>0</v>
      </c>
      <c r="BR82" s="9">
        <f>index!T82</f>
        <v>0</v>
      </c>
      <c r="BS82" s="9">
        <f>index!U82</f>
        <v>0</v>
      </c>
      <c r="BT82" s="9">
        <f>index!V82</f>
        <v>0</v>
      </c>
      <c r="BU82" s="9">
        <f>index!W82</f>
        <v>0</v>
      </c>
      <c r="BV82" s="9">
        <f>index!X82</f>
        <v>0</v>
      </c>
      <c r="BW82" s="9">
        <f>index!Y82</f>
        <v>0</v>
      </c>
      <c r="BX82" s="9">
        <f>index!Z82</f>
        <v>0</v>
      </c>
      <c r="BY82">
        <v>0</v>
      </c>
    </row>
    <row r="83" spans="1:77" x14ac:dyDescent="0.2">
      <c r="A83" s="9" t="s">
        <v>315</v>
      </c>
      <c r="B83" s="9" t="s">
        <v>315</v>
      </c>
      <c r="C83" s="9" t="s">
        <v>315</v>
      </c>
      <c r="D83" s="9" t="s">
        <v>315</v>
      </c>
      <c r="E83" s="9" t="s">
        <v>315</v>
      </c>
      <c r="F83" s="9" t="s">
        <v>316</v>
      </c>
      <c r="G83" s="9" t="s">
        <v>317</v>
      </c>
      <c r="H83" s="9">
        <v>268</v>
      </c>
      <c r="I83" s="9" t="s">
        <v>56</v>
      </c>
      <c r="J83" s="9" t="s">
        <v>49</v>
      </c>
      <c r="K83" s="9" t="s">
        <v>49</v>
      </c>
      <c r="L83" s="9" t="s">
        <v>1223</v>
      </c>
      <c r="M83" s="9"/>
      <c r="N83" s="9"/>
      <c r="O83" s="9"/>
      <c r="P83" s="42" t="s">
        <v>49</v>
      </c>
      <c r="Q83" s="42" t="s">
        <v>49</v>
      </c>
      <c r="R83" s="42" t="s">
        <v>49</v>
      </c>
      <c r="S83" s="42" t="s">
        <v>49</v>
      </c>
      <c r="T83" s="42" t="s">
        <v>49</v>
      </c>
      <c r="U83" s="42" t="s">
        <v>49</v>
      </c>
      <c r="V83" s="42" t="s">
        <v>49</v>
      </c>
      <c r="W83" s="42" t="s">
        <v>49</v>
      </c>
      <c r="X83" s="42" t="s">
        <v>49</v>
      </c>
      <c r="Y83" s="42" t="s">
        <v>49</v>
      </c>
      <c r="Z83" s="42" t="s">
        <v>49</v>
      </c>
      <c r="AA83" s="42" t="s">
        <v>49</v>
      </c>
      <c r="AB83" s="42" t="s">
        <v>49</v>
      </c>
      <c r="AC83" s="42" t="s">
        <v>49</v>
      </c>
      <c r="AD83" s="43" t="s">
        <v>49</v>
      </c>
      <c r="AE83" s="43" t="s">
        <v>49</v>
      </c>
      <c r="AF83" s="43" t="s">
        <v>49</v>
      </c>
      <c r="AG83" s="43" t="s">
        <v>49</v>
      </c>
      <c r="AH83" s="43" t="s">
        <v>49</v>
      </c>
      <c r="AI83" s="43" t="s">
        <v>49</v>
      </c>
      <c r="AJ83" s="43" t="s">
        <v>49</v>
      </c>
      <c r="AK83" s="43" t="s">
        <v>49</v>
      </c>
      <c r="AL83" s="43" t="s">
        <v>49</v>
      </c>
      <c r="AM83" s="43" t="s">
        <v>49</v>
      </c>
      <c r="AN83" s="43" t="s">
        <v>49</v>
      </c>
      <c r="AO83" s="43" t="s">
        <v>49</v>
      </c>
      <c r="AP83" s="43" t="s">
        <v>49</v>
      </c>
      <c r="AQ83" s="43" t="s">
        <v>49</v>
      </c>
      <c r="AR83" s="43" t="s">
        <v>49</v>
      </c>
      <c r="AS83" s="43" t="s">
        <v>49</v>
      </c>
      <c r="AT83" s="43" t="s">
        <v>49</v>
      </c>
      <c r="AU83" s="43" t="s">
        <v>49</v>
      </c>
      <c r="AV83" s="43" t="s">
        <v>49</v>
      </c>
      <c r="AW83" s="43" t="s">
        <v>49</v>
      </c>
      <c r="AX83" s="43" t="s">
        <v>49</v>
      </c>
      <c r="AY83" s="43" t="s">
        <v>49</v>
      </c>
      <c r="AZ83" s="9">
        <f>index!B83</f>
        <v>0</v>
      </c>
      <c r="BA83" s="9">
        <f>index!C83</f>
        <v>0</v>
      </c>
      <c r="BB83" s="9">
        <f>index!D83</f>
        <v>0</v>
      </c>
      <c r="BC83" s="9">
        <f>index!E83</f>
        <v>0</v>
      </c>
      <c r="BD83" s="9">
        <f>index!F83</f>
        <v>0</v>
      </c>
      <c r="BE83" s="9">
        <f>index!G83</f>
        <v>0</v>
      </c>
      <c r="BF83" s="9">
        <f>index!H83</f>
        <v>0</v>
      </c>
      <c r="BG83" s="9">
        <f>index!I83</f>
        <v>0</v>
      </c>
      <c r="BH83" s="9">
        <f>index!J83</f>
        <v>0</v>
      </c>
      <c r="BI83" s="9">
        <f>index!K83</f>
        <v>0</v>
      </c>
      <c r="BJ83" s="9">
        <f>index!L83</f>
        <v>0</v>
      </c>
      <c r="BK83" s="9">
        <f>index!M83</f>
        <v>0</v>
      </c>
      <c r="BL83" s="9">
        <f>index!N83</f>
        <v>0</v>
      </c>
      <c r="BM83" s="9">
        <f>index!O83</f>
        <v>0</v>
      </c>
      <c r="BN83" s="9">
        <f>index!P83</f>
        <v>0</v>
      </c>
      <c r="BO83" s="9">
        <f>index!Q83</f>
        <v>0</v>
      </c>
      <c r="BP83" s="9">
        <f>index!R83</f>
        <v>0</v>
      </c>
      <c r="BQ83" s="9">
        <f>index!S83</f>
        <v>0</v>
      </c>
      <c r="BR83" s="9">
        <f>index!T83</f>
        <v>0</v>
      </c>
      <c r="BS83" s="9">
        <f>index!U83</f>
        <v>0</v>
      </c>
      <c r="BT83" s="9">
        <f>index!V83</f>
        <v>0</v>
      </c>
      <c r="BU83" s="9">
        <f>index!W83</f>
        <v>0</v>
      </c>
      <c r="BV83" s="9">
        <f>index!X83</f>
        <v>0</v>
      </c>
      <c r="BW83" s="9">
        <f>index!Y83</f>
        <v>0</v>
      </c>
      <c r="BX83" s="9">
        <f>index!Z83</f>
        <v>0</v>
      </c>
      <c r="BY83">
        <v>0</v>
      </c>
    </row>
    <row r="84" spans="1:77" x14ac:dyDescent="0.2">
      <c r="A84" s="9" t="s">
        <v>318</v>
      </c>
      <c r="B84" s="9" t="s">
        <v>318</v>
      </c>
      <c r="C84" s="9" t="s">
        <v>318</v>
      </c>
      <c r="D84" s="9" t="s">
        <v>318</v>
      </c>
      <c r="E84" s="9" t="s">
        <v>318</v>
      </c>
      <c r="F84" s="9" t="s">
        <v>319</v>
      </c>
      <c r="G84" s="9" t="s">
        <v>320</v>
      </c>
      <c r="H84" s="9">
        <v>276</v>
      </c>
      <c r="I84" s="9" t="s">
        <v>56</v>
      </c>
      <c r="J84" s="9" t="s">
        <v>90</v>
      </c>
      <c r="K84" s="9" t="s">
        <v>90</v>
      </c>
      <c r="L84" s="9" t="s">
        <v>104</v>
      </c>
      <c r="M84" s="9" t="s">
        <v>59</v>
      </c>
      <c r="N84" s="9" t="s">
        <v>60</v>
      </c>
      <c r="O84" s="9">
        <v>2005</v>
      </c>
      <c r="P84" s="43" t="s">
        <v>49</v>
      </c>
      <c r="Q84" s="43" t="s">
        <v>49</v>
      </c>
      <c r="R84" s="43" t="s">
        <v>49</v>
      </c>
      <c r="S84" s="43" t="s">
        <v>49</v>
      </c>
      <c r="T84" s="43" t="s">
        <v>49</v>
      </c>
      <c r="U84" s="43" t="s">
        <v>49</v>
      </c>
      <c r="V84" s="43" t="s">
        <v>49</v>
      </c>
      <c r="W84" s="43" t="s">
        <v>49</v>
      </c>
      <c r="X84" s="43" t="s">
        <v>49</v>
      </c>
      <c r="Y84" s="43" t="s">
        <v>49</v>
      </c>
      <c r="Z84" s="43" t="s">
        <v>49</v>
      </c>
      <c r="AA84" s="43" t="s">
        <v>49</v>
      </c>
      <c r="AB84" s="43" t="s">
        <v>49</v>
      </c>
      <c r="AC84" s="43" t="s">
        <v>49</v>
      </c>
      <c r="AD84" s="43" t="s">
        <v>49</v>
      </c>
      <c r="AE84" s="43" t="s">
        <v>90</v>
      </c>
      <c r="AF84" s="43" t="s">
        <v>90</v>
      </c>
      <c r="AG84" s="43" t="s">
        <v>90</v>
      </c>
      <c r="AH84" s="43" t="s">
        <v>90</v>
      </c>
      <c r="AI84" s="43" t="s">
        <v>90</v>
      </c>
      <c r="AJ84" s="43" t="s">
        <v>90</v>
      </c>
      <c r="AK84" s="43" t="s">
        <v>90</v>
      </c>
      <c r="AL84" s="43" t="s">
        <v>90</v>
      </c>
      <c r="AM84" s="43" t="s">
        <v>90</v>
      </c>
      <c r="AN84" s="43" t="s">
        <v>90</v>
      </c>
      <c r="AO84" s="43" t="s">
        <v>90</v>
      </c>
      <c r="AP84" s="43" t="s">
        <v>90</v>
      </c>
      <c r="AQ84" s="43" t="s">
        <v>90</v>
      </c>
      <c r="AR84" s="43" t="s">
        <v>90</v>
      </c>
      <c r="AS84" s="43" t="s">
        <v>90</v>
      </c>
      <c r="AT84" s="43" t="s">
        <v>90</v>
      </c>
      <c r="AU84" s="43" t="s">
        <v>90</v>
      </c>
      <c r="AV84" s="43" t="s">
        <v>90</v>
      </c>
      <c r="AW84" s="43" t="s">
        <v>90</v>
      </c>
      <c r="AX84" s="43" t="s">
        <v>90</v>
      </c>
      <c r="AY84" s="43" t="s">
        <v>90</v>
      </c>
      <c r="AZ84" s="9">
        <f>index!B84</f>
        <v>0</v>
      </c>
      <c r="BA84" s="9">
        <f>index!C84</f>
        <v>0</v>
      </c>
      <c r="BB84" s="9">
        <f>index!D84</f>
        <v>0</v>
      </c>
      <c r="BC84" s="9">
        <f>index!E84</f>
        <v>0</v>
      </c>
      <c r="BD84" s="9">
        <f>index!F84</f>
        <v>0</v>
      </c>
      <c r="BE84" s="9">
        <f>index!G84</f>
        <v>8.8714471135311541</v>
      </c>
      <c r="BF84" s="9">
        <f>index!H84</f>
        <v>14.998947927855824</v>
      </c>
      <c r="BG84" s="9">
        <f>index!I84</f>
        <v>0.61388384393260376</v>
      </c>
      <c r="BH84" s="9">
        <f>index!J84</f>
        <v>16.498909538816307</v>
      </c>
      <c r="BI84" s="9">
        <f>index!K84</f>
        <v>7.2853806126115979</v>
      </c>
      <c r="BJ84" s="9">
        <f>index!L84</f>
        <v>8.2528935544296633</v>
      </c>
      <c r="BK84" s="9">
        <f>index!M84</f>
        <v>11.635279722665494</v>
      </c>
      <c r="BL84" s="9">
        <f>index!N84</f>
        <v>4.5507941821199438</v>
      </c>
      <c r="BM84" s="9">
        <f>index!O84</f>
        <v>3.0904005852041547</v>
      </c>
      <c r="BN84" s="9">
        <f>index!P84</f>
        <v>3.4229824547413297</v>
      </c>
      <c r="BO84" s="9">
        <f>index!Q84</f>
        <v>3.8189445788479515</v>
      </c>
      <c r="BP84" s="9">
        <f>index!R84</f>
        <v>2.4189561321084732</v>
      </c>
      <c r="BQ84" s="9">
        <f>index!S84</f>
        <v>2.7352794500039668</v>
      </c>
      <c r="BR84" s="9">
        <f>index!T84</f>
        <v>7.8389550764423443</v>
      </c>
      <c r="BS84" s="9">
        <f>index!U84</f>
        <v>10.800513796158523</v>
      </c>
      <c r="BT84" s="9">
        <f>index!V84</f>
        <v>7.9116807698052023</v>
      </c>
      <c r="BU84" s="9">
        <f>index!W84</f>
        <v>34.098842431895577</v>
      </c>
      <c r="BV84" s="9">
        <f>index!X84</f>
        <v>52.108111855666451</v>
      </c>
      <c r="BW84" s="9">
        <f>index!Y84</f>
        <v>57.020887500000001</v>
      </c>
      <c r="BX84" s="9">
        <f>index!Z84</f>
        <v>45.224160210000001</v>
      </c>
      <c r="BY84">
        <v>49.192093320000005</v>
      </c>
    </row>
    <row r="85" spans="1:77" x14ac:dyDescent="0.2">
      <c r="A85" s="9" t="s">
        <v>321</v>
      </c>
      <c r="B85" s="9" t="s">
        <v>321</v>
      </c>
      <c r="C85" s="9" t="s">
        <v>321</v>
      </c>
      <c r="D85" s="9" t="s">
        <v>321</v>
      </c>
      <c r="E85" s="9" t="s">
        <v>321</v>
      </c>
      <c r="F85" s="9" t="s">
        <v>322</v>
      </c>
      <c r="G85" s="9" t="s">
        <v>323</v>
      </c>
      <c r="H85" s="9">
        <v>288</v>
      </c>
      <c r="I85" s="9" t="s">
        <v>74</v>
      </c>
      <c r="J85" s="9" t="s">
        <v>49</v>
      </c>
      <c r="K85" s="9" t="s">
        <v>49</v>
      </c>
      <c r="L85" s="9" t="s">
        <v>1223</v>
      </c>
      <c r="M85" s="9"/>
      <c r="N85" s="9"/>
      <c r="O85" s="9"/>
      <c r="P85" s="42" t="s">
        <v>49</v>
      </c>
      <c r="Q85" s="42" t="s">
        <v>49</v>
      </c>
      <c r="R85" s="42" t="s">
        <v>49</v>
      </c>
      <c r="S85" s="42" t="s">
        <v>49</v>
      </c>
      <c r="T85" s="42" t="s">
        <v>49</v>
      </c>
      <c r="U85" s="42" t="s">
        <v>49</v>
      </c>
      <c r="V85" s="42" t="s">
        <v>49</v>
      </c>
      <c r="W85" s="42" t="s">
        <v>49</v>
      </c>
      <c r="X85" s="42" t="s">
        <v>49</v>
      </c>
      <c r="Y85" s="42" t="s">
        <v>49</v>
      </c>
      <c r="Z85" s="42" t="s">
        <v>49</v>
      </c>
      <c r="AA85" s="42" t="s">
        <v>49</v>
      </c>
      <c r="AB85" s="42" t="s">
        <v>49</v>
      </c>
      <c r="AC85" s="42" t="s">
        <v>49</v>
      </c>
      <c r="AD85" s="43" t="s">
        <v>49</v>
      </c>
      <c r="AE85" s="43" t="s">
        <v>49</v>
      </c>
      <c r="AF85" s="43" t="s">
        <v>49</v>
      </c>
      <c r="AG85" s="43" t="s">
        <v>49</v>
      </c>
      <c r="AH85" s="43" t="s">
        <v>49</v>
      </c>
      <c r="AI85" s="43" t="s">
        <v>49</v>
      </c>
      <c r="AJ85" s="43" t="s">
        <v>49</v>
      </c>
      <c r="AK85" s="43" t="s">
        <v>49</v>
      </c>
      <c r="AL85" s="43" t="s">
        <v>49</v>
      </c>
      <c r="AM85" s="43" t="s">
        <v>49</v>
      </c>
      <c r="AN85" s="43" t="s">
        <v>49</v>
      </c>
      <c r="AO85" s="43" t="s">
        <v>49</v>
      </c>
      <c r="AP85" s="43" t="s">
        <v>49</v>
      </c>
      <c r="AQ85" s="43" t="s">
        <v>49</v>
      </c>
      <c r="AR85" s="43" t="s">
        <v>49</v>
      </c>
      <c r="AS85" s="43" t="s">
        <v>49</v>
      </c>
      <c r="AT85" s="43" t="s">
        <v>49</v>
      </c>
      <c r="AU85" s="43" t="s">
        <v>49</v>
      </c>
      <c r="AV85" s="43" t="s">
        <v>49</v>
      </c>
      <c r="AW85" s="43" t="s">
        <v>49</v>
      </c>
      <c r="AX85" s="43" t="s">
        <v>49</v>
      </c>
      <c r="AY85" s="43" t="s">
        <v>49</v>
      </c>
      <c r="AZ85" s="9">
        <f>index!B85</f>
        <v>0</v>
      </c>
      <c r="BA85" s="9">
        <f>index!C85</f>
        <v>0</v>
      </c>
      <c r="BB85" s="9">
        <f>index!D85</f>
        <v>0</v>
      </c>
      <c r="BC85" s="9">
        <f>index!E85</f>
        <v>0</v>
      </c>
      <c r="BD85" s="9">
        <f>index!F85</f>
        <v>0</v>
      </c>
      <c r="BE85" s="9">
        <f>index!G85</f>
        <v>0</v>
      </c>
      <c r="BF85" s="9">
        <f>index!H85</f>
        <v>0</v>
      </c>
      <c r="BG85" s="9">
        <f>index!I85</f>
        <v>0</v>
      </c>
      <c r="BH85" s="9">
        <f>index!J85</f>
        <v>0</v>
      </c>
      <c r="BI85" s="9">
        <f>index!K85</f>
        <v>0</v>
      </c>
      <c r="BJ85" s="9">
        <f>index!L85</f>
        <v>0</v>
      </c>
      <c r="BK85" s="9">
        <f>index!M85</f>
        <v>0</v>
      </c>
      <c r="BL85" s="9">
        <f>index!N85</f>
        <v>0</v>
      </c>
      <c r="BM85" s="9">
        <f>index!O85</f>
        <v>0</v>
      </c>
      <c r="BN85" s="9">
        <f>index!P85</f>
        <v>0</v>
      </c>
      <c r="BO85" s="9">
        <f>index!Q85</f>
        <v>0</v>
      </c>
      <c r="BP85" s="9">
        <f>index!R85</f>
        <v>0</v>
      </c>
      <c r="BQ85" s="9">
        <f>index!S85</f>
        <v>0</v>
      </c>
      <c r="BR85" s="9">
        <f>index!T85</f>
        <v>0</v>
      </c>
      <c r="BS85" s="9">
        <f>index!U85</f>
        <v>0</v>
      </c>
      <c r="BT85" s="9">
        <f>index!V85</f>
        <v>0</v>
      </c>
      <c r="BU85" s="9">
        <f>index!W85</f>
        <v>0</v>
      </c>
      <c r="BV85" s="9">
        <f>index!X85</f>
        <v>0</v>
      </c>
      <c r="BW85" s="9">
        <f>index!Y85</f>
        <v>0</v>
      </c>
      <c r="BX85" s="9">
        <f>index!Z85</f>
        <v>0</v>
      </c>
      <c r="BY85">
        <v>0</v>
      </c>
    </row>
    <row r="86" spans="1:77" x14ac:dyDescent="0.2">
      <c r="A86" s="9" t="s">
        <v>324</v>
      </c>
      <c r="B86" s="9" t="s">
        <v>324</v>
      </c>
      <c r="C86" s="9" t="s">
        <v>324</v>
      </c>
      <c r="D86" s="9" t="s">
        <v>324</v>
      </c>
      <c r="E86" s="9" t="s">
        <v>324</v>
      </c>
      <c r="F86" s="9" t="s">
        <v>325</v>
      </c>
      <c r="G86" s="9" t="s">
        <v>326</v>
      </c>
      <c r="H86" s="9">
        <v>292</v>
      </c>
      <c r="I86" s="9" t="s">
        <v>56</v>
      </c>
      <c r="J86" s="9" t="s">
        <v>49</v>
      </c>
      <c r="K86" s="9" t="s">
        <v>49</v>
      </c>
      <c r="L86" s="9" t="s">
        <v>1223</v>
      </c>
      <c r="M86" s="9"/>
      <c r="N86" s="9"/>
      <c r="O86" s="9"/>
      <c r="P86" s="42" t="s">
        <v>49</v>
      </c>
      <c r="Q86" s="42" t="s">
        <v>49</v>
      </c>
      <c r="R86" s="42" t="s">
        <v>49</v>
      </c>
      <c r="S86" s="42" t="s">
        <v>49</v>
      </c>
      <c r="T86" s="42" t="s">
        <v>49</v>
      </c>
      <c r="U86" s="42" t="s">
        <v>49</v>
      </c>
      <c r="V86" s="42" t="s">
        <v>49</v>
      </c>
      <c r="W86" s="42" t="s">
        <v>49</v>
      </c>
      <c r="X86" s="42" t="s">
        <v>49</v>
      </c>
      <c r="Y86" s="42" t="s">
        <v>49</v>
      </c>
      <c r="Z86" s="42" t="s">
        <v>49</v>
      </c>
      <c r="AA86" s="42" t="s">
        <v>49</v>
      </c>
      <c r="AB86" s="42" t="s">
        <v>49</v>
      </c>
      <c r="AC86" s="42" t="s">
        <v>49</v>
      </c>
      <c r="AD86" s="43" t="s">
        <v>49</v>
      </c>
      <c r="AE86" s="43" t="s">
        <v>49</v>
      </c>
      <c r="AF86" s="43" t="s">
        <v>49</v>
      </c>
      <c r="AG86" s="43" t="s">
        <v>49</v>
      </c>
      <c r="AH86" s="43" t="s">
        <v>49</v>
      </c>
      <c r="AI86" s="43" t="s">
        <v>49</v>
      </c>
      <c r="AJ86" s="43" t="s">
        <v>49</v>
      </c>
      <c r="AK86" s="43" t="s">
        <v>49</v>
      </c>
      <c r="AL86" s="43" t="s">
        <v>49</v>
      </c>
      <c r="AM86" s="43" t="s">
        <v>49</v>
      </c>
      <c r="AN86" s="43" t="s">
        <v>49</v>
      </c>
      <c r="AO86" s="43" t="s">
        <v>49</v>
      </c>
      <c r="AP86" s="43" t="s">
        <v>49</v>
      </c>
      <c r="AQ86" s="43" t="s">
        <v>49</v>
      </c>
      <c r="AR86" s="43" t="s">
        <v>49</v>
      </c>
      <c r="AS86" s="43" t="s">
        <v>49</v>
      </c>
      <c r="AT86" s="43" t="s">
        <v>49</v>
      </c>
      <c r="AU86" s="43" t="s">
        <v>49</v>
      </c>
      <c r="AV86" s="43" t="s">
        <v>49</v>
      </c>
      <c r="AW86" s="43" t="s">
        <v>49</v>
      </c>
      <c r="AX86" s="43" t="s">
        <v>49</v>
      </c>
      <c r="AY86" s="43" t="s">
        <v>49</v>
      </c>
      <c r="AZ86" s="9">
        <f>index!B86</f>
        <v>0</v>
      </c>
      <c r="BA86" s="9">
        <f>index!C86</f>
        <v>0</v>
      </c>
      <c r="BB86" s="9">
        <f>index!D86</f>
        <v>0</v>
      </c>
      <c r="BC86" s="9">
        <f>index!E86</f>
        <v>0</v>
      </c>
      <c r="BD86" s="9">
        <f>index!F86</f>
        <v>0</v>
      </c>
      <c r="BE86" s="9">
        <f>index!G86</f>
        <v>0</v>
      </c>
      <c r="BF86" s="9">
        <f>index!H86</f>
        <v>0</v>
      </c>
      <c r="BG86" s="9">
        <f>index!I86</f>
        <v>0</v>
      </c>
      <c r="BH86" s="9">
        <f>index!J86</f>
        <v>0</v>
      </c>
      <c r="BI86" s="9">
        <f>index!K86</f>
        <v>0</v>
      </c>
      <c r="BJ86" s="9">
        <f>index!L86</f>
        <v>0</v>
      </c>
      <c r="BK86" s="9">
        <f>index!M86</f>
        <v>0</v>
      </c>
      <c r="BL86" s="9">
        <f>index!N86</f>
        <v>0</v>
      </c>
      <c r="BM86" s="9">
        <f>index!O86</f>
        <v>0</v>
      </c>
      <c r="BN86" s="9">
        <f>index!P86</f>
        <v>0</v>
      </c>
      <c r="BO86" s="9">
        <f>index!Q86</f>
        <v>0</v>
      </c>
      <c r="BP86" s="9">
        <f>index!R86</f>
        <v>0</v>
      </c>
      <c r="BQ86" s="9">
        <f>index!S86</f>
        <v>0</v>
      </c>
      <c r="BR86" s="9">
        <f>index!T86</f>
        <v>0</v>
      </c>
      <c r="BS86" s="9">
        <f>index!U86</f>
        <v>0</v>
      </c>
      <c r="BT86" s="9">
        <f>index!V86</f>
        <v>0</v>
      </c>
      <c r="BU86" s="9">
        <f>index!W86</f>
        <v>0</v>
      </c>
      <c r="BV86" s="9">
        <f>index!X86</f>
        <v>0</v>
      </c>
      <c r="BW86" s="9">
        <f>index!Y86</f>
        <v>0</v>
      </c>
      <c r="BX86" s="9">
        <f>index!Z86</f>
        <v>0</v>
      </c>
      <c r="BY86">
        <v>0</v>
      </c>
    </row>
    <row r="87" spans="1:77" x14ac:dyDescent="0.2">
      <c r="A87" s="9" t="s">
        <v>327</v>
      </c>
      <c r="B87" s="9" t="s">
        <v>327</v>
      </c>
      <c r="C87" s="9" t="s">
        <v>327</v>
      </c>
      <c r="D87" s="9" t="s">
        <v>327</v>
      </c>
      <c r="E87" s="9" t="s">
        <v>327</v>
      </c>
      <c r="F87" s="9" t="s">
        <v>328</v>
      </c>
      <c r="G87" s="9" t="s">
        <v>329</v>
      </c>
      <c r="H87" s="9">
        <v>300</v>
      </c>
      <c r="I87" s="9" t="s">
        <v>56</v>
      </c>
      <c r="J87" s="9" t="s">
        <v>90</v>
      </c>
      <c r="K87" s="9" t="s">
        <v>90</v>
      </c>
      <c r="L87" s="9" t="s">
        <v>126</v>
      </c>
      <c r="M87" s="9" t="s">
        <v>59</v>
      </c>
      <c r="N87" s="9" t="s">
        <v>60</v>
      </c>
      <c r="O87" s="9">
        <v>2005</v>
      </c>
      <c r="P87" s="42" t="s">
        <v>49</v>
      </c>
      <c r="Q87" s="42" t="s">
        <v>49</v>
      </c>
      <c r="R87" s="42" t="s">
        <v>49</v>
      </c>
      <c r="S87" s="42" t="s">
        <v>49</v>
      </c>
      <c r="T87" s="42" t="s">
        <v>49</v>
      </c>
      <c r="U87" s="42" t="s">
        <v>49</v>
      </c>
      <c r="V87" s="42" t="s">
        <v>49</v>
      </c>
      <c r="W87" s="42" t="s">
        <v>49</v>
      </c>
      <c r="X87" s="42" t="s">
        <v>49</v>
      </c>
      <c r="Y87" s="42" t="s">
        <v>49</v>
      </c>
      <c r="Z87" s="42" t="s">
        <v>49</v>
      </c>
      <c r="AA87" s="42" t="s">
        <v>49</v>
      </c>
      <c r="AB87" s="42" t="s">
        <v>49</v>
      </c>
      <c r="AC87" s="42" t="s">
        <v>49</v>
      </c>
      <c r="AD87" s="43" t="s">
        <v>49</v>
      </c>
      <c r="AE87" s="43" t="s">
        <v>90</v>
      </c>
      <c r="AF87" s="43" t="s">
        <v>90</v>
      </c>
      <c r="AG87" s="43" t="s">
        <v>90</v>
      </c>
      <c r="AH87" s="43" t="s">
        <v>90</v>
      </c>
      <c r="AI87" s="43" t="s">
        <v>90</v>
      </c>
      <c r="AJ87" s="43" t="s">
        <v>90</v>
      </c>
      <c r="AK87" s="43" t="s">
        <v>90</v>
      </c>
      <c r="AL87" s="43" t="s">
        <v>90</v>
      </c>
      <c r="AM87" s="43" t="s">
        <v>90</v>
      </c>
      <c r="AN87" s="43" t="s">
        <v>90</v>
      </c>
      <c r="AO87" s="43" t="s">
        <v>90</v>
      </c>
      <c r="AP87" s="43" t="s">
        <v>90</v>
      </c>
      <c r="AQ87" s="43" t="s">
        <v>90</v>
      </c>
      <c r="AR87" s="43" t="s">
        <v>90</v>
      </c>
      <c r="AS87" s="43" t="s">
        <v>90</v>
      </c>
      <c r="AT87" s="43" t="s">
        <v>90</v>
      </c>
      <c r="AU87" s="43" t="s">
        <v>90</v>
      </c>
      <c r="AV87" s="43" t="s">
        <v>90</v>
      </c>
      <c r="AW87" s="43" t="s">
        <v>90</v>
      </c>
      <c r="AX87" s="43" t="s">
        <v>90</v>
      </c>
      <c r="AY87" s="43" t="s">
        <v>90</v>
      </c>
      <c r="AZ87" s="9">
        <f>index!B87</f>
        <v>0</v>
      </c>
      <c r="BA87" s="9">
        <f>index!C87</f>
        <v>0</v>
      </c>
      <c r="BB87" s="9">
        <f>index!D87</f>
        <v>0</v>
      </c>
      <c r="BC87" s="9">
        <f>index!E87</f>
        <v>0</v>
      </c>
      <c r="BD87" s="9">
        <f>index!F87</f>
        <v>0</v>
      </c>
      <c r="BE87" s="9">
        <f>index!G87</f>
        <v>9.9908716934931565</v>
      </c>
      <c r="BF87" s="9">
        <f>index!H87</f>
        <v>17.029123207241827</v>
      </c>
      <c r="BG87" s="9">
        <f>index!I87</f>
        <v>0.66539250929016647</v>
      </c>
      <c r="BH87" s="9">
        <f>index!J87</f>
        <v>18.227470995683319</v>
      </c>
      <c r="BI87" s="9">
        <f>index!K87</f>
        <v>7.9426273634016011</v>
      </c>
      <c r="BJ87" s="9">
        <f>index!L87</f>
        <v>8.7352438427365549</v>
      </c>
      <c r="BK87" s="9">
        <f>index!M87</f>
        <v>12.102689645441725</v>
      </c>
      <c r="BL87" s="9">
        <f>index!N87</f>
        <v>5.102562509988485</v>
      </c>
      <c r="BM87" s="9">
        <f>index!O87</f>
        <v>3.4231550618990267</v>
      </c>
      <c r="BN87" s="9">
        <f>index!P87</f>
        <v>3.6584848214917347</v>
      </c>
      <c r="BO87" s="9">
        <f>index!Q87</f>
        <v>4.0452871199313236</v>
      </c>
      <c r="BP87" s="9">
        <f>index!R87</f>
        <v>2.4665372750528238</v>
      </c>
      <c r="BQ87" s="9">
        <f>index!S87</f>
        <v>2.9203061126149557</v>
      </c>
      <c r="BR87" s="9">
        <f>index!T87</f>
        <v>8.359831552542401</v>
      </c>
      <c r="BS87" s="9">
        <f>index!U87</f>
        <v>11.643898080804028</v>
      </c>
      <c r="BT87" s="9">
        <f>index!V87</f>
        <v>8.17004150193236</v>
      </c>
      <c r="BU87" s="9">
        <f>index!W87</f>
        <v>21.917175569479387</v>
      </c>
      <c r="BV87" s="9">
        <f>index!X87</f>
        <v>35.611950083137536</v>
      </c>
      <c r="BW87" s="9">
        <f>index!Y87</f>
        <v>41.408193749999995</v>
      </c>
      <c r="BX87" s="9">
        <f>index!Z87</f>
        <v>21.455541449999998</v>
      </c>
      <c r="BY87">
        <v>24.629543399999999</v>
      </c>
    </row>
    <row r="88" spans="1:77" x14ac:dyDescent="0.2">
      <c r="A88" s="9" t="s">
        <v>330</v>
      </c>
      <c r="B88" s="9" t="s">
        <v>330</v>
      </c>
      <c r="C88" s="9" t="s">
        <v>330</v>
      </c>
      <c r="D88" s="9" t="s">
        <v>70</v>
      </c>
      <c r="E88" s="9" t="s">
        <v>70</v>
      </c>
      <c r="F88" s="9" t="s">
        <v>331</v>
      </c>
      <c r="G88" s="9" t="s">
        <v>332</v>
      </c>
      <c r="H88" s="9">
        <v>304</v>
      </c>
      <c r="I88" s="9" t="s">
        <v>56</v>
      </c>
      <c r="J88" s="9" t="s">
        <v>49</v>
      </c>
      <c r="K88" s="9" t="s">
        <v>49</v>
      </c>
      <c r="L88" s="9" t="s">
        <v>1223</v>
      </c>
      <c r="M88" s="9"/>
      <c r="N88" s="9"/>
      <c r="O88" s="9"/>
      <c r="P88" s="42" t="s">
        <v>49</v>
      </c>
      <c r="Q88" s="42" t="s">
        <v>49</v>
      </c>
      <c r="R88" s="42" t="s">
        <v>49</v>
      </c>
      <c r="S88" s="42" t="s">
        <v>49</v>
      </c>
      <c r="T88" s="42" t="s">
        <v>49</v>
      </c>
      <c r="U88" s="42" t="s">
        <v>49</v>
      </c>
      <c r="V88" s="42" t="s">
        <v>49</v>
      </c>
      <c r="W88" s="42" t="s">
        <v>49</v>
      </c>
      <c r="X88" s="42" t="s">
        <v>49</v>
      </c>
      <c r="Y88" s="42" t="s">
        <v>49</v>
      </c>
      <c r="Z88" s="42" t="s">
        <v>49</v>
      </c>
      <c r="AA88" s="42" t="s">
        <v>49</v>
      </c>
      <c r="AB88" s="42" t="s">
        <v>49</v>
      </c>
      <c r="AC88" s="42" t="s">
        <v>49</v>
      </c>
      <c r="AD88" s="43" t="s">
        <v>49</v>
      </c>
      <c r="AE88" s="43" t="s">
        <v>49</v>
      </c>
      <c r="AF88" s="43" t="s">
        <v>49</v>
      </c>
      <c r="AG88" s="43" t="s">
        <v>49</v>
      </c>
      <c r="AH88" s="43" t="s">
        <v>49</v>
      </c>
      <c r="AI88" s="43" t="s">
        <v>49</v>
      </c>
      <c r="AJ88" s="43" t="s">
        <v>49</v>
      </c>
      <c r="AK88" s="43" t="s">
        <v>49</v>
      </c>
      <c r="AL88" s="43" t="s">
        <v>49</v>
      </c>
      <c r="AM88" s="43" t="s">
        <v>49</v>
      </c>
      <c r="AN88" s="43" t="s">
        <v>49</v>
      </c>
      <c r="AO88" s="43" t="s">
        <v>49</v>
      </c>
      <c r="AP88" s="43" t="s">
        <v>49</v>
      </c>
      <c r="AQ88" s="43" t="s">
        <v>49</v>
      </c>
      <c r="AR88" s="43" t="s">
        <v>49</v>
      </c>
      <c r="AS88" s="43" t="s">
        <v>49</v>
      </c>
      <c r="AT88" s="43" t="s">
        <v>49</v>
      </c>
      <c r="AU88" s="43" t="s">
        <v>49</v>
      </c>
      <c r="AV88" s="43" t="s">
        <v>49</v>
      </c>
      <c r="AW88" s="43" t="s">
        <v>49</v>
      </c>
      <c r="AX88" s="43" t="s">
        <v>49</v>
      </c>
      <c r="AY88" s="43" t="s">
        <v>49</v>
      </c>
      <c r="AZ88" s="9">
        <f>index!B88</f>
        <v>0</v>
      </c>
      <c r="BA88" s="9">
        <f>index!C88</f>
        <v>0</v>
      </c>
      <c r="BB88" s="9">
        <f>index!D88</f>
        <v>0</v>
      </c>
      <c r="BC88" s="9">
        <f>index!E88</f>
        <v>0</v>
      </c>
      <c r="BD88" s="9">
        <f>index!F88</f>
        <v>0</v>
      </c>
      <c r="BE88" s="9">
        <f>index!G88</f>
        <v>0</v>
      </c>
      <c r="BF88" s="9">
        <f>index!H88</f>
        <v>0</v>
      </c>
      <c r="BG88" s="9">
        <f>index!I88</f>
        <v>0</v>
      </c>
      <c r="BH88" s="9">
        <f>index!J88</f>
        <v>0</v>
      </c>
      <c r="BI88" s="9">
        <f>index!K88</f>
        <v>0</v>
      </c>
      <c r="BJ88" s="9">
        <f>index!L88</f>
        <v>0</v>
      </c>
      <c r="BK88" s="9">
        <f>index!M88</f>
        <v>0</v>
      </c>
      <c r="BL88" s="9">
        <f>index!N88</f>
        <v>0</v>
      </c>
      <c r="BM88" s="9">
        <f>index!O88</f>
        <v>0</v>
      </c>
      <c r="BN88" s="9">
        <f>index!P88</f>
        <v>0</v>
      </c>
      <c r="BO88" s="9">
        <f>index!Q88</f>
        <v>0</v>
      </c>
      <c r="BP88" s="9">
        <f>index!R88</f>
        <v>0</v>
      </c>
      <c r="BQ88" s="9">
        <f>index!S88</f>
        <v>0</v>
      </c>
      <c r="BR88" s="9">
        <f>index!T88</f>
        <v>0</v>
      </c>
      <c r="BS88" s="9">
        <f>index!U88</f>
        <v>0</v>
      </c>
      <c r="BT88" s="9">
        <f>index!V88</f>
        <v>0</v>
      </c>
      <c r="BU88" s="9">
        <f>index!W88</f>
        <v>0</v>
      </c>
      <c r="BV88" s="9">
        <f>index!X88</f>
        <v>0</v>
      </c>
      <c r="BW88" s="9">
        <f>index!Y88</f>
        <v>0</v>
      </c>
      <c r="BX88" s="9">
        <f>index!Z88</f>
        <v>0</v>
      </c>
      <c r="BY88">
        <v>0</v>
      </c>
    </row>
    <row r="89" spans="1:77" x14ac:dyDescent="0.2">
      <c r="A89" s="9" t="s">
        <v>333</v>
      </c>
      <c r="B89" s="9" t="s">
        <v>333</v>
      </c>
      <c r="C89" s="9" t="s">
        <v>333</v>
      </c>
      <c r="D89" s="9" t="s">
        <v>52</v>
      </c>
      <c r="E89" s="9" t="s">
        <v>52</v>
      </c>
      <c r="F89" s="9" t="s">
        <v>334</v>
      </c>
      <c r="G89" s="9" t="s">
        <v>335</v>
      </c>
      <c r="H89" s="9">
        <v>308</v>
      </c>
      <c r="I89" s="9" t="s">
        <v>84</v>
      </c>
      <c r="J89" s="9" t="s">
        <v>49</v>
      </c>
      <c r="K89" s="9" t="s">
        <v>49</v>
      </c>
      <c r="L89" s="9" t="s">
        <v>1223</v>
      </c>
      <c r="M89" s="9"/>
      <c r="N89" s="9"/>
      <c r="O89" s="9"/>
      <c r="P89" s="42" t="s">
        <v>49</v>
      </c>
      <c r="Q89" s="42" t="s">
        <v>49</v>
      </c>
      <c r="R89" s="42"/>
      <c r="S89" s="42" t="s">
        <v>49</v>
      </c>
      <c r="T89" s="42" t="s">
        <v>49</v>
      </c>
      <c r="U89" s="42" t="s">
        <v>49</v>
      </c>
      <c r="V89" s="42" t="s">
        <v>49</v>
      </c>
      <c r="W89" s="42" t="s">
        <v>49</v>
      </c>
      <c r="X89" s="42" t="s">
        <v>49</v>
      </c>
      <c r="Y89" s="42" t="s">
        <v>49</v>
      </c>
      <c r="Z89" s="42" t="s">
        <v>49</v>
      </c>
      <c r="AA89" s="42" t="s">
        <v>49</v>
      </c>
      <c r="AB89" s="42" t="s">
        <v>49</v>
      </c>
      <c r="AC89" s="42" t="s">
        <v>49</v>
      </c>
      <c r="AD89" s="43" t="s">
        <v>49</v>
      </c>
      <c r="AE89" s="43" t="s">
        <v>49</v>
      </c>
      <c r="AF89" s="43" t="s">
        <v>49</v>
      </c>
      <c r="AG89" s="43" t="s">
        <v>49</v>
      </c>
      <c r="AH89" s="43" t="s">
        <v>49</v>
      </c>
      <c r="AI89" s="43" t="s">
        <v>49</v>
      </c>
      <c r="AJ89" s="43" t="s">
        <v>49</v>
      </c>
      <c r="AK89" s="43" t="s">
        <v>49</v>
      </c>
      <c r="AL89" s="43" t="s">
        <v>49</v>
      </c>
      <c r="AM89" s="43" t="s">
        <v>49</v>
      </c>
      <c r="AN89" s="43" t="s">
        <v>49</v>
      </c>
      <c r="AO89" s="43" t="s">
        <v>49</v>
      </c>
      <c r="AP89" s="43" t="s">
        <v>49</v>
      </c>
      <c r="AQ89" s="43" t="s">
        <v>49</v>
      </c>
      <c r="AR89" s="43" t="s">
        <v>49</v>
      </c>
      <c r="AS89" s="43" t="s">
        <v>49</v>
      </c>
      <c r="AT89" s="43" t="s">
        <v>49</v>
      </c>
      <c r="AU89" s="43" t="s">
        <v>49</v>
      </c>
      <c r="AV89" s="43" t="s">
        <v>49</v>
      </c>
      <c r="AW89" s="43" t="s">
        <v>49</v>
      </c>
      <c r="AX89" s="43" t="s">
        <v>49</v>
      </c>
      <c r="AY89" s="43" t="s">
        <v>49</v>
      </c>
      <c r="AZ89" s="9">
        <f>index!B89</f>
        <v>0</v>
      </c>
      <c r="BA89" s="9">
        <f>index!C89</f>
        <v>0</v>
      </c>
      <c r="BB89" s="9">
        <f>index!D89</f>
        <v>0</v>
      </c>
      <c r="BC89" s="9">
        <f>index!E89</f>
        <v>0</v>
      </c>
      <c r="BD89" s="9">
        <f>index!F89</f>
        <v>0</v>
      </c>
      <c r="BE89" s="9">
        <f>index!G89</f>
        <v>0</v>
      </c>
      <c r="BF89" s="9">
        <f>index!H89</f>
        <v>0</v>
      </c>
      <c r="BG89" s="9">
        <f>index!I89</f>
        <v>0</v>
      </c>
      <c r="BH89" s="9">
        <f>index!J89</f>
        <v>0</v>
      </c>
      <c r="BI89" s="9">
        <f>index!K89</f>
        <v>0</v>
      </c>
      <c r="BJ89" s="9">
        <f>index!L89</f>
        <v>0</v>
      </c>
      <c r="BK89" s="9">
        <f>index!M89</f>
        <v>0</v>
      </c>
      <c r="BL89" s="9">
        <f>index!N89</f>
        <v>0</v>
      </c>
      <c r="BM89" s="9">
        <f>index!O89</f>
        <v>0</v>
      </c>
      <c r="BN89" s="9">
        <f>index!P89</f>
        <v>0</v>
      </c>
      <c r="BO89" s="9">
        <f>index!Q89</f>
        <v>0</v>
      </c>
      <c r="BP89" s="9">
        <f>index!R89</f>
        <v>0</v>
      </c>
      <c r="BQ89" s="9">
        <f>index!S89</f>
        <v>0</v>
      </c>
      <c r="BR89" s="9">
        <f>index!T89</f>
        <v>0</v>
      </c>
      <c r="BS89" s="9">
        <f>index!U89</f>
        <v>0</v>
      </c>
      <c r="BT89" s="9">
        <f>index!V89</f>
        <v>0</v>
      </c>
      <c r="BU89" s="9">
        <f>index!W89</f>
        <v>0</v>
      </c>
      <c r="BV89" s="9">
        <f>index!X89</f>
        <v>0</v>
      </c>
      <c r="BW89" s="9">
        <f>index!Y89</f>
        <v>0</v>
      </c>
      <c r="BX89" s="9">
        <f>index!Z89</f>
        <v>0</v>
      </c>
      <c r="BY89">
        <v>0</v>
      </c>
    </row>
    <row r="90" spans="1:77" x14ac:dyDescent="0.2">
      <c r="A90" s="9" t="s">
        <v>336</v>
      </c>
      <c r="B90" s="9" t="s">
        <v>336</v>
      </c>
      <c r="C90" s="9" t="s">
        <v>336</v>
      </c>
      <c r="D90" s="9" t="s">
        <v>52</v>
      </c>
      <c r="E90" s="9" t="s">
        <v>52</v>
      </c>
      <c r="F90" s="9" t="s">
        <v>337</v>
      </c>
      <c r="G90" s="9" t="s">
        <v>338</v>
      </c>
      <c r="H90" s="9">
        <v>312</v>
      </c>
      <c r="I90" s="9" t="s">
        <v>51</v>
      </c>
      <c r="J90" s="9" t="s">
        <v>49</v>
      </c>
      <c r="K90" s="9" t="s">
        <v>49</v>
      </c>
      <c r="L90" s="9" t="s">
        <v>1223</v>
      </c>
      <c r="M90" s="9"/>
      <c r="N90" s="9"/>
      <c r="O90" s="9"/>
      <c r="P90" s="42" t="s">
        <v>49</v>
      </c>
      <c r="Q90" s="42" t="s">
        <v>49</v>
      </c>
      <c r="R90" s="42" t="s">
        <v>49</v>
      </c>
      <c r="S90" s="42" t="s">
        <v>49</v>
      </c>
      <c r="T90" s="42" t="s">
        <v>49</v>
      </c>
      <c r="U90" s="42" t="s">
        <v>49</v>
      </c>
      <c r="V90" s="42" t="s">
        <v>49</v>
      </c>
      <c r="W90" s="42" t="s">
        <v>49</v>
      </c>
      <c r="X90" s="42" t="s">
        <v>49</v>
      </c>
      <c r="Y90" s="42" t="s">
        <v>49</v>
      </c>
      <c r="Z90" s="42" t="s">
        <v>49</v>
      </c>
      <c r="AA90" s="42" t="s">
        <v>49</v>
      </c>
      <c r="AB90" s="42" t="s">
        <v>49</v>
      </c>
      <c r="AC90" s="42" t="s">
        <v>49</v>
      </c>
      <c r="AD90" s="43" t="s">
        <v>49</v>
      </c>
      <c r="AE90" s="43" t="s">
        <v>49</v>
      </c>
      <c r="AF90" s="43" t="s">
        <v>49</v>
      </c>
      <c r="AG90" s="43" t="s">
        <v>49</v>
      </c>
      <c r="AH90" s="43" t="s">
        <v>49</v>
      </c>
      <c r="AI90" s="43" t="s">
        <v>49</v>
      </c>
      <c r="AJ90" s="43" t="s">
        <v>49</v>
      </c>
      <c r="AK90" s="43" t="s">
        <v>49</v>
      </c>
      <c r="AL90" s="43" t="s">
        <v>49</v>
      </c>
      <c r="AM90" s="43" t="s">
        <v>49</v>
      </c>
      <c r="AN90" s="43" t="s">
        <v>49</v>
      </c>
      <c r="AO90" s="43" t="s">
        <v>49</v>
      </c>
      <c r="AP90" s="43" t="s">
        <v>49</v>
      </c>
      <c r="AQ90" s="43" t="s">
        <v>49</v>
      </c>
      <c r="AR90" s="43" t="s">
        <v>49</v>
      </c>
      <c r="AS90" s="43" t="s">
        <v>49</v>
      </c>
      <c r="AT90" s="43" t="s">
        <v>49</v>
      </c>
      <c r="AU90" s="43" t="s">
        <v>49</v>
      </c>
      <c r="AV90" s="43" t="s">
        <v>49</v>
      </c>
      <c r="AW90" s="43" t="s">
        <v>49</v>
      </c>
      <c r="AX90" s="43" t="s">
        <v>49</v>
      </c>
      <c r="AY90" s="43" t="s">
        <v>49</v>
      </c>
      <c r="AZ90" s="9">
        <f>index!B90</f>
        <v>0</v>
      </c>
      <c r="BA90" s="9">
        <f>index!C90</f>
        <v>0</v>
      </c>
      <c r="BB90" s="9">
        <f>index!D90</f>
        <v>0</v>
      </c>
      <c r="BC90" s="9">
        <f>index!E90</f>
        <v>0</v>
      </c>
      <c r="BD90" s="9">
        <f>index!F90</f>
        <v>0</v>
      </c>
      <c r="BE90" s="9">
        <f>index!G90</f>
        <v>0</v>
      </c>
      <c r="BF90" s="9">
        <f>index!H90</f>
        <v>0</v>
      </c>
      <c r="BG90" s="9">
        <f>index!I90</f>
        <v>0</v>
      </c>
      <c r="BH90" s="9">
        <f>index!J90</f>
        <v>0</v>
      </c>
      <c r="BI90" s="9">
        <f>index!K90</f>
        <v>0</v>
      </c>
      <c r="BJ90" s="9">
        <f>index!L90</f>
        <v>0</v>
      </c>
      <c r="BK90" s="9">
        <f>index!M90</f>
        <v>0</v>
      </c>
      <c r="BL90" s="9">
        <f>index!N90</f>
        <v>0</v>
      </c>
      <c r="BM90" s="9">
        <f>index!O90</f>
        <v>0</v>
      </c>
      <c r="BN90" s="9">
        <f>index!P90</f>
        <v>0</v>
      </c>
      <c r="BO90" s="9">
        <f>index!Q90</f>
        <v>0</v>
      </c>
      <c r="BP90" s="9">
        <f>index!R90</f>
        <v>0</v>
      </c>
      <c r="BQ90" s="9">
        <f>index!S90</f>
        <v>0</v>
      </c>
      <c r="BR90" s="9">
        <f>index!T90</f>
        <v>0</v>
      </c>
      <c r="BS90" s="9">
        <f>index!U90</f>
        <v>0</v>
      </c>
      <c r="BT90" s="9">
        <f>index!V90</f>
        <v>0</v>
      </c>
      <c r="BU90" s="9">
        <f>index!W90</f>
        <v>0</v>
      </c>
      <c r="BV90" s="9">
        <f>index!X90</f>
        <v>0</v>
      </c>
      <c r="BW90" s="9">
        <f>index!Y90</f>
        <v>0</v>
      </c>
      <c r="BX90" s="9">
        <f>index!Z90</f>
        <v>0</v>
      </c>
      <c r="BY90">
        <v>0</v>
      </c>
    </row>
    <row r="91" spans="1:77" x14ac:dyDescent="0.2">
      <c r="A91" s="9" t="s">
        <v>339</v>
      </c>
      <c r="B91" s="9" t="s">
        <v>339</v>
      </c>
      <c r="C91" s="9" t="s">
        <v>339</v>
      </c>
      <c r="D91" s="9" t="s">
        <v>1222</v>
      </c>
      <c r="E91" s="9" t="s">
        <v>1222</v>
      </c>
      <c r="F91" s="9" t="s">
        <v>340</v>
      </c>
      <c r="G91" s="9" t="s">
        <v>341</v>
      </c>
      <c r="H91" s="9">
        <v>316</v>
      </c>
      <c r="I91" s="9" t="s">
        <v>66</v>
      </c>
      <c r="J91" s="9" t="s">
        <v>49</v>
      </c>
      <c r="K91" s="9" t="s">
        <v>49</v>
      </c>
      <c r="L91" s="9" t="s">
        <v>1223</v>
      </c>
      <c r="M91" s="9"/>
      <c r="N91" s="9"/>
      <c r="O91" s="9"/>
      <c r="P91" s="42" t="s">
        <v>49</v>
      </c>
      <c r="Q91" s="42" t="s">
        <v>49</v>
      </c>
      <c r="R91" s="42" t="s">
        <v>49</v>
      </c>
      <c r="S91" s="42" t="s">
        <v>49</v>
      </c>
      <c r="T91" s="42" t="s">
        <v>49</v>
      </c>
      <c r="U91" s="42" t="s">
        <v>49</v>
      </c>
      <c r="V91" s="42" t="s">
        <v>49</v>
      </c>
      <c r="W91" s="42" t="s">
        <v>49</v>
      </c>
      <c r="X91" s="42" t="s">
        <v>49</v>
      </c>
      <c r="Y91" s="42" t="s">
        <v>49</v>
      </c>
      <c r="Z91" s="42" t="s">
        <v>49</v>
      </c>
      <c r="AA91" s="42" t="s">
        <v>49</v>
      </c>
      <c r="AB91" s="42" t="s">
        <v>49</v>
      </c>
      <c r="AC91" s="42" t="s">
        <v>49</v>
      </c>
      <c r="AD91" s="43" t="s">
        <v>49</v>
      </c>
      <c r="AE91" s="43" t="s">
        <v>49</v>
      </c>
      <c r="AF91" s="43" t="s">
        <v>49</v>
      </c>
      <c r="AG91" s="43" t="s">
        <v>49</v>
      </c>
      <c r="AH91" s="43" t="s">
        <v>49</v>
      </c>
      <c r="AI91" s="43" t="s">
        <v>49</v>
      </c>
      <c r="AJ91" s="43" t="s">
        <v>49</v>
      </c>
      <c r="AK91" s="43" t="s">
        <v>49</v>
      </c>
      <c r="AL91" s="43" t="s">
        <v>49</v>
      </c>
      <c r="AM91" s="43" t="s">
        <v>49</v>
      </c>
      <c r="AN91" s="43" t="s">
        <v>49</v>
      </c>
      <c r="AO91" s="43" t="s">
        <v>49</v>
      </c>
      <c r="AP91" s="43" t="s">
        <v>49</v>
      </c>
      <c r="AQ91" s="43" t="s">
        <v>49</v>
      </c>
      <c r="AR91" s="43" t="s">
        <v>49</v>
      </c>
      <c r="AS91" s="43" t="s">
        <v>49</v>
      </c>
      <c r="AT91" s="43" t="s">
        <v>49</v>
      </c>
      <c r="AU91" s="43" t="s">
        <v>49</v>
      </c>
      <c r="AV91" s="43" t="s">
        <v>49</v>
      </c>
      <c r="AW91" s="43" t="s">
        <v>49</v>
      </c>
      <c r="AX91" s="43" t="s">
        <v>49</v>
      </c>
      <c r="AY91" s="43" t="s">
        <v>49</v>
      </c>
      <c r="AZ91" s="9">
        <f>index!B91</f>
        <v>0</v>
      </c>
      <c r="BA91" s="9">
        <f>index!C91</f>
        <v>0</v>
      </c>
      <c r="BB91" s="9">
        <f>index!D91</f>
        <v>0</v>
      </c>
      <c r="BC91" s="9">
        <f>index!E91</f>
        <v>0</v>
      </c>
      <c r="BD91" s="9">
        <f>index!F91</f>
        <v>0</v>
      </c>
      <c r="BE91" s="9">
        <f>index!G91</f>
        <v>0</v>
      </c>
      <c r="BF91" s="9">
        <f>index!H91</f>
        <v>0</v>
      </c>
      <c r="BG91" s="9">
        <f>index!I91</f>
        <v>0</v>
      </c>
      <c r="BH91" s="9">
        <f>index!J91</f>
        <v>0</v>
      </c>
      <c r="BI91" s="9">
        <f>index!K91</f>
        <v>0</v>
      </c>
      <c r="BJ91" s="9">
        <f>index!L91</f>
        <v>0</v>
      </c>
      <c r="BK91" s="9">
        <f>index!M91</f>
        <v>0</v>
      </c>
      <c r="BL91" s="9">
        <f>index!N91</f>
        <v>0</v>
      </c>
      <c r="BM91" s="9">
        <f>index!O91</f>
        <v>0</v>
      </c>
      <c r="BN91" s="9">
        <f>index!P91</f>
        <v>0</v>
      </c>
      <c r="BO91" s="9">
        <f>index!Q91</f>
        <v>0</v>
      </c>
      <c r="BP91" s="9">
        <f>index!R91</f>
        <v>0</v>
      </c>
      <c r="BQ91" s="9">
        <f>index!S91</f>
        <v>0</v>
      </c>
      <c r="BR91" s="9">
        <f>index!T91</f>
        <v>0</v>
      </c>
      <c r="BS91" s="9">
        <f>index!U91</f>
        <v>0</v>
      </c>
      <c r="BT91" s="9">
        <f>index!V91</f>
        <v>0</v>
      </c>
      <c r="BU91" s="9">
        <f>index!W91</f>
        <v>0</v>
      </c>
      <c r="BV91" s="9">
        <f>index!X91</f>
        <v>0</v>
      </c>
      <c r="BW91" s="9">
        <f>index!Y91</f>
        <v>0</v>
      </c>
      <c r="BX91" s="9">
        <f>index!Z91</f>
        <v>0</v>
      </c>
      <c r="BY91">
        <v>0</v>
      </c>
    </row>
    <row r="92" spans="1:77" x14ac:dyDescent="0.2">
      <c r="A92" s="9" t="s">
        <v>342</v>
      </c>
      <c r="B92" s="9" t="s">
        <v>342</v>
      </c>
      <c r="C92" s="9" t="s">
        <v>342</v>
      </c>
      <c r="D92" s="9" t="s">
        <v>342</v>
      </c>
      <c r="E92" s="9" t="s">
        <v>342</v>
      </c>
      <c r="F92" s="9" t="s">
        <v>343</v>
      </c>
      <c r="G92" s="9" t="s">
        <v>344</v>
      </c>
      <c r="H92" s="9">
        <v>320</v>
      </c>
      <c r="I92" s="9" t="s">
        <v>84</v>
      </c>
      <c r="J92" s="9" t="s">
        <v>49</v>
      </c>
      <c r="K92" s="9" t="s">
        <v>49</v>
      </c>
      <c r="L92" s="9" t="s">
        <v>1223</v>
      </c>
      <c r="M92" s="9"/>
      <c r="N92" s="9"/>
      <c r="O92" s="9"/>
      <c r="P92" s="42" t="s">
        <v>49</v>
      </c>
      <c r="Q92" s="42" t="s">
        <v>49</v>
      </c>
      <c r="R92" s="42" t="s">
        <v>49</v>
      </c>
      <c r="S92" s="42" t="s">
        <v>49</v>
      </c>
      <c r="T92" s="42" t="s">
        <v>49</v>
      </c>
      <c r="U92" s="42" t="s">
        <v>49</v>
      </c>
      <c r="V92" s="42" t="s">
        <v>49</v>
      </c>
      <c r="W92" s="42" t="s">
        <v>49</v>
      </c>
      <c r="X92" s="42" t="s">
        <v>49</v>
      </c>
      <c r="Y92" s="42" t="s">
        <v>49</v>
      </c>
      <c r="Z92" s="42" t="s">
        <v>49</v>
      </c>
      <c r="AA92" s="42" t="s">
        <v>49</v>
      </c>
      <c r="AB92" s="42" t="s">
        <v>49</v>
      </c>
      <c r="AC92" s="42" t="s">
        <v>49</v>
      </c>
      <c r="AD92" s="43" t="s">
        <v>49</v>
      </c>
      <c r="AE92" s="43" t="s">
        <v>49</v>
      </c>
      <c r="AF92" s="43" t="s">
        <v>49</v>
      </c>
      <c r="AG92" s="43" t="s">
        <v>49</v>
      </c>
      <c r="AH92" s="43" t="s">
        <v>49</v>
      </c>
      <c r="AI92" s="43" t="s">
        <v>49</v>
      </c>
      <c r="AJ92" s="43" t="s">
        <v>49</v>
      </c>
      <c r="AK92" s="43" t="s">
        <v>49</v>
      </c>
      <c r="AL92" s="43" t="s">
        <v>49</v>
      </c>
      <c r="AM92" s="43" t="s">
        <v>49</v>
      </c>
      <c r="AN92" s="43" t="s">
        <v>49</v>
      </c>
      <c r="AO92" s="43" t="s">
        <v>49</v>
      </c>
      <c r="AP92" s="43" t="s">
        <v>49</v>
      </c>
      <c r="AQ92" s="43" t="s">
        <v>49</v>
      </c>
      <c r="AR92" s="43" t="s">
        <v>49</v>
      </c>
      <c r="AS92" s="43" t="s">
        <v>49</v>
      </c>
      <c r="AT92" s="43" t="s">
        <v>49</v>
      </c>
      <c r="AU92" s="43" t="s">
        <v>49</v>
      </c>
      <c r="AV92" s="43" t="s">
        <v>49</v>
      </c>
      <c r="AW92" s="43" t="s">
        <v>49</v>
      </c>
      <c r="AX92" s="43" t="s">
        <v>49</v>
      </c>
      <c r="AY92" s="43" t="s">
        <v>49</v>
      </c>
      <c r="AZ92" s="9">
        <f>index!B92</f>
        <v>0</v>
      </c>
      <c r="BA92" s="9">
        <f>index!C92</f>
        <v>0</v>
      </c>
      <c r="BB92" s="9">
        <f>index!D92</f>
        <v>0</v>
      </c>
      <c r="BC92" s="9">
        <f>index!E92</f>
        <v>0</v>
      </c>
      <c r="BD92" s="9">
        <f>index!F92</f>
        <v>0</v>
      </c>
      <c r="BE92" s="9">
        <f>index!G92</f>
        <v>0</v>
      </c>
      <c r="BF92" s="9">
        <f>index!H92</f>
        <v>0</v>
      </c>
      <c r="BG92" s="9">
        <f>index!I92</f>
        <v>0</v>
      </c>
      <c r="BH92" s="9">
        <f>index!J92</f>
        <v>0</v>
      </c>
      <c r="BI92" s="9">
        <f>index!K92</f>
        <v>0</v>
      </c>
      <c r="BJ92" s="9">
        <f>index!L92</f>
        <v>0</v>
      </c>
      <c r="BK92" s="9">
        <f>index!M92</f>
        <v>0</v>
      </c>
      <c r="BL92" s="9">
        <f>index!N92</f>
        <v>0</v>
      </c>
      <c r="BM92" s="9">
        <f>index!O92</f>
        <v>0</v>
      </c>
      <c r="BN92" s="9">
        <f>index!P92</f>
        <v>0</v>
      </c>
      <c r="BO92" s="9">
        <f>index!Q92</f>
        <v>0</v>
      </c>
      <c r="BP92" s="9">
        <f>index!R92</f>
        <v>0</v>
      </c>
      <c r="BQ92" s="9">
        <f>index!S92</f>
        <v>0</v>
      </c>
      <c r="BR92" s="9">
        <f>index!T92</f>
        <v>0</v>
      </c>
      <c r="BS92" s="9">
        <f>index!U92</f>
        <v>0</v>
      </c>
      <c r="BT92" s="9">
        <f>index!V92</f>
        <v>0</v>
      </c>
      <c r="BU92" s="9">
        <f>index!W92</f>
        <v>0</v>
      </c>
      <c r="BV92" s="9">
        <f>index!X92</f>
        <v>0</v>
      </c>
      <c r="BW92" s="9">
        <f>index!Y92</f>
        <v>0</v>
      </c>
      <c r="BX92" s="9">
        <f>index!Z92</f>
        <v>0</v>
      </c>
      <c r="BY92">
        <v>0</v>
      </c>
    </row>
    <row r="93" spans="1:77" x14ac:dyDescent="0.2">
      <c r="A93" s="9" t="s">
        <v>345</v>
      </c>
      <c r="B93" s="9" t="s">
        <v>345</v>
      </c>
      <c r="C93" s="9" t="s">
        <v>345</v>
      </c>
      <c r="D93" s="9" t="s">
        <v>52</v>
      </c>
      <c r="E93" s="9" t="s">
        <v>52</v>
      </c>
      <c r="F93" s="9" t="s">
        <v>346</v>
      </c>
      <c r="G93" s="9" t="s">
        <v>347</v>
      </c>
      <c r="H93" s="9">
        <v>831</v>
      </c>
      <c r="I93" s="9" t="s">
        <v>51</v>
      </c>
      <c r="J93" s="9" t="s">
        <v>49</v>
      </c>
      <c r="K93" s="9" t="s">
        <v>49</v>
      </c>
      <c r="L93" s="9" t="s">
        <v>1223</v>
      </c>
      <c r="M93" s="9"/>
      <c r="N93" s="9"/>
      <c r="O93" s="9"/>
      <c r="P93" s="42" t="s">
        <v>49</v>
      </c>
      <c r="Q93" s="42" t="s">
        <v>49</v>
      </c>
      <c r="R93" s="42" t="s">
        <v>49</v>
      </c>
      <c r="S93" s="42" t="s">
        <v>49</v>
      </c>
      <c r="T93" s="42" t="s">
        <v>49</v>
      </c>
      <c r="U93" s="42" t="s">
        <v>49</v>
      </c>
      <c r="V93" s="42" t="s">
        <v>49</v>
      </c>
      <c r="W93" s="42" t="s">
        <v>49</v>
      </c>
      <c r="X93" s="42" t="s">
        <v>49</v>
      </c>
      <c r="Y93" s="42" t="s">
        <v>49</v>
      </c>
      <c r="Z93" s="42" t="s">
        <v>49</v>
      </c>
      <c r="AA93" s="42" t="s">
        <v>49</v>
      </c>
      <c r="AB93" s="42" t="s">
        <v>49</v>
      </c>
      <c r="AC93" s="42" t="s">
        <v>49</v>
      </c>
      <c r="AD93" s="43" t="s">
        <v>49</v>
      </c>
      <c r="AE93" s="43" t="s">
        <v>49</v>
      </c>
      <c r="AF93" s="43" t="s">
        <v>49</v>
      </c>
      <c r="AG93" s="43" t="s">
        <v>49</v>
      </c>
      <c r="AH93" s="43" t="s">
        <v>49</v>
      </c>
      <c r="AI93" s="43" t="s">
        <v>49</v>
      </c>
      <c r="AJ93" s="43" t="s">
        <v>49</v>
      </c>
      <c r="AK93" s="43" t="s">
        <v>49</v>
      </c>
      <c r="AL93" s="43" t="s">
        <v>49</v>
      </c>
      <c r="AM93" s="43" t="s">
        <v>49</v>
      </c>
      <c r="AN93" s="43" t="s">
        <v>49</v>
      </c>
      <c r="AO93" s="43" t="s">
        <v>49</v>
      </c>
      <c r="AP93" s="43" t="s">
        <v>49</v>
      </c>
      <c r="AQ93" s="43" t="s">
        <v>49</v>
      </c>
      <c r="AR93" s="43" t="s">
        <v>49</v>
      </c>
      <c r="AS93" s="43" t="s">
        <v>49</v>
      </c>
      <c r="AT93" s="43" t="s">
        <v>49</v>
      </c>
      <c r="AU93" s="43" t="s">
        <v>49</v>
      </c>
      <c r="AV93" s="43" t="s">
        <v>49</v>
      </c>
      <c r="AW93" s="43" t="s">
        <v>49</v>
      </c>
      <c r="AX93" s="43" t="s">
        <v>49</v>
      </c>
      <c r="AY93" s="43" t="s">
        <v>49</v>
      </c>
      <c r="AZ93" s="9">
        <f>index!B93</f>
        <v>0</v>
      </c>
      <c r="BA93" s="9">
        <f>index!C93</f>
        <v>0</v>
      </c>
      <c r="BB93" s="9">
        <f>index!D93</f>
        <v>0</v>
      </c>
      <c r="BC93" s="9">
        <f>index!E93</f>
        <v>0</v>
      </c>
      <c r="BD93" s="9">
        <f>index!F93</f>
        <v>0</v>
      </c>
      <c r="BE93" s="9">
        <f>index!G93</f>
        <v>0</v>
      </c>
      <c r="BF93" s="9">
        <f>index!H93</f>
        <v>0</v>
      </c>
      <c r="BG93" s="9">
        <f>index!I93</f>
        <v>0</v>
      </c>
      <c r="BH93" s="9">
        <f>index!J93</f>
        <v>0</v>
      </c>
      <c r="BI93" s="9">
        <f>index!K93</f>
        <v>0</v>
      </c>
      <c r="BJ93" s="9">
        <f>index!L93</f>
        <v>0</v>
      </c>
      <c r="BK93" s="9">
        <f>index!M93</f>
        <v>0</v>
      </c>
      <c r="BL93" s="9">
        <f>index!N93</f>
        <v>0</v>
      </c>
      <c r="BM93" s="9">
        <f>index!O93</f>
        <v>0</v>
      </c>
      <c r="BN93" s="9">
        <f>index!P93</f>
        <v>0</v>
      </c>
      <c r="BO93" s="9">
        <f>index!Q93</f>
        <v>0</v>
      </c>
      <c r="BP93" s="9">
        <f>index!R93</f>
        <v>0</v>
      </c>
      <c r="BQ93" s="9">
        <f>index!S93</f>
        <v>0</v>
      </c>
      <c r="BR93" s="9">
        <f>index!T93</f>
        <v>0</v>
      </c>
      <c r="BS93" s="9">
        <f>index!U93</f>
        <v>0</v>
      </c>
      <c r="BT93" s="9">
        <f>index!V93</f>
        <v>0</v>
      </c>
      <c r="BU93" s="9">
        <f>index!W93</f>
        <v>0</v>
      </c>
      <c r="BV93" s="9">
        <f>index!X93</f>
        <v>0</v>
      </c>
      <c r="BW93" s="9">
        <f>index!Y93</f>
        <v>0</v>
      </c>
      <c r="BX93" s="9">
        <f>index!Z93</f>
        <v>0</v>
      </c>
      <c r="BY93">
        <v>0</v>
      </c>
    </row>
    <row r="94" spans="1:77" x14ac:dyDescent="0.2">
      <c r="A94" s="9" t="s">
        <v>348</v>
      </c>
      <c r="B94" s="9" t="s">
        <v>348</v>
      </c>
      <c r="C94" s="9" t="s">
        <v>348</v>
      </c>
      <c r="D94" s="9" t="s">
        <v>172</v>
      </c>
      <c r="E94" s="9" t="s">
        <v>172</v>
      </c>
      <c r="F94" s="9" t="s">
        <v>349</v>
      </c>
      <c r="G94" s="9" t="s">
        <v>350</v>
      </c>
      <c r="H94" s="9">
        <v>324</v>
      </c>
      <c r="I94" s="9" t="s">
        <v>74</v>
      </c>
      <c r="J94" s="9" t="s">
        <v>49</v>
      </c>
      <c r="K94" s="9" t="s">
        <v>49</v>
      </c>
      <c r="L94" s="9" t="s">
        <v>1223</v>
      </c>
      <c r="M94" s="9"/>
      <c r="N94" s="9"/>
      <c r="O94" s="9"/>
      <c r="P94" s="42" t="s">
        <v>49</v>
      </c>
      <c r="Q94" s="42" t="s">
        <v>49</v>
      </c>
      <c r="R94" s="42" t="s">
        <v>49</v>
      </c>
      <c r="S94" s="42" t="s">
        <v>49</v>
      </c>
      <c r="T94" s="42" t="s">
        <v>49</v>
      </c>
      <c r="U94" s="42" t="s">
        <v>49</v>
      </c>
      <c r="V94" s="42" t="s">
        <v>49</v>
      </c>
      <c r="W94" s="42" t="s">
        <v>49</v>
      </c>
      <c r="X94" s="42" t="s">
        <v>49</v>
      </c>
      <c r="Y94" s="42" t="s">
        <v>49</v>
      </c>
      <c r="Z94" s="42" t="s">
        <v>49</v>
      </c>
      <c r="AA94" s="42" t="s">
        <v>49</v>
      </c>
      <c r="AB94" s="42" t="s">
        <v>49</v>
      </c>
      <c r="AC94" s="42" t="s">
        <v>49</v>
      </c>
      <c r="AD94" s="43" t="s">
        <v>49</v>
      </c>
      <c r="AE94" s="43" t="s">
        <v>49</v>
      </c>
      <c r="AF94" s="43" t="s">
        <v>49</v>
      </c>
      <c r="AG94" s="43" t="s">
        <v>49</v>
      </c>
      <c r="AH94" s="43" t="s">
        <v>49</v>
      </c>
      <c r="AI94" s="43" t="s">
        <v>49</v>
      </c>
      <c r="AJ94" s="43" t="s">
        <v>49</v>
      </c>
      <c r="AK94" s="43" t="s">
        <v>49</v>
      </c>
      <c r="AL94" s="43" t="s">
        <v>49</v>
      </c>
      <c r="AM94" s="43" t="s">
        <v>49</v>
      </c>
      <c r="AN94" s="43" t="s">
        <v>49</v>
      </c>
      <c r="AO94" s="43" t="s">
        <v>49</v>
      </c>
      <c r="AP94" s="43" t="s">
        <v>49</v>
      </c>
      <c r="AQ94" s="43" t="s">
        <v>49</v>
      </c>
      <c r="AR94" s="43" t="s">
        <v>49</v>
      </c>
      <c r="AS94" s="43" t="s">
        <v>49</v>
      </c>
      <c r="AT94" s="43" t="s">
        <v>49</v>
      </c>
      <c r="AU94" s="43" t="s">
        <v>49</v>
      </c>
      <c r="AV94" s="43" t="s">
        <v>49</v>
      </c>
      <c r="AW94" s="43" t="s">
        <v>49</v>
      </c>
      <c r="AX94" s="43" t="s">
        <v>49</v>
      </c>
      <c r="AY94" s="43" t="s">
        <v>49</v>
      </c>
      <c r="AZ94" s="9">
        <f>index!B94</f>
        <v>0</v>
      </c>
      <c r="BA94" s="9">
        <f>index!C94</f>
        <v>0</v>
      </c>
      <c r="BB94" s="9">
        <f>index!D94</f>
        <v>0</v>
      </c>
      <c r="BC94" s="9">
        <f>index!E94</f>
        <v>0</v>
      </c>
      <c r="BD94" s="9">
        <f>index!F94</f>
        <v>0</v>
      </c>
      <c r="BE94" s="9">
        <f>index!G94</f>
        <v>0</v>
      </c>
      <c r="BF94" s="9">
        <f>index!H94</f>
        <v>0</v>
      </c>
      <c r="BG94" s="9">
        <f>index!I94</f>
        <v>0</v>
      </c>
      <c r="BH94" s="9">
        <f>index!J94</f>
        <v>0</v>
      </c>
      <c r="BI94" s="9">
        <f>index!K94</f>
        <v>0</v>
      </c>
      <c r="BJ94" s="9">
        <f>index!L94</f>
        <v>0</v>
      </c>
      <c r="BK94" s="9">
        <f>index!M94</f>
        <v>0</v>
      </c>
      <c r="BL94" s="9">
        <f>index!N94</f>
        <v>0</v>
      </c>
      <c r="BM94" s="9">
        <f>index!O94</f>
        <v>0</v>
      </c>
      <c r="BN94" s="9">
        <f>index!P94</f>
        <v>0</v>
      </c>
      <c r="BO94" s="9">
        <f>index!Q94</f>
        <v>0</v>
      </c>
      <c r="BP94" s="9">
        <f>index!R94</f>
        <v>0</v>
      </c>
      <c r="BQ94" s="9">
        <f>index!S94</f>
        <v>0</v>
      </c>
      <c r="BR94" s="9">
        <f>index!T94</f>
        <v>0</v>
      </c>
      <c r="BS94" s="9">
        <f>index!U94</f>
        <v>0</v>
      </c>
      <c r="BT94" s="9">
        <f>index!V94</f>
        <v>0</v>
      </c>
      <c r="BU94" s="9">
        <f>index!W94</f>
        <v>0</v>
      </c>
      <c r="BV94" s="9">
        <f>index!X94</f>
        <v>0</v>
      </c>
      <c r="BW94" s="9">
        <f>index!Y94</f>
        <v>0</v>
      </c>
      <c r="BX94" s="9">
        <f>index!Z94</f>
        <v>0</v>
      </c>
      <c r="BY94">
        <v>0</v>
      </c>
    </row>
    <row r="95" spans="1:77" x14ac:dyDescent="0.2">
      <c r="A95" s="9" t="s">
        <v>351</v>
      </c>
      <c r="B95" s="9" t="s">
        <v>351</v>
      </c>
      <c r="C95" s="9" t="s">
        <v>351</v>
      </c>
      <c r="D95" s="9" t="s">
        <v>172</v>
      </c>
      <c r="E95" s="9" t="s">
        <v>172</v>
      </c>
      <c r="F95" s="9" t="s">
        <v>352</v>
      </c>
      <c r="G95" s="9" t="s">
        <v>353</v>
      </c>
      <c r="H95" s="9">
        <v>624</v>
      </c>
      <c r="I95" s="9" t="s">
        <v>74</v>
      </c>
      <c r="J95" s="9" t="s">
        <v>49</v>
      </c>
      <c r="K95" s="9" t="s">
        <v>49</v>
      </c>
      <c r="L95" s="9" t="s">
        <v>1223</v>
      </c>
      <c r="M95" s="9"/>
      <c r="N95" s="9"/>
      <c r="O95" s="9"/>
      <c r="P95" s="42" t="s">
        <v>49</v>
      </c>
      <c r="Q95" s="42" t="s">
        <v>49</v>
      </c>
      <c r="R95" s="42" t="s">
        <v>49</v>
      </c>
      <c r="S95" s="42" t="s">
        <v>49</v>
      </c>
      <c r="T95" s="42" t="s">
        <v>49</v>
      </c>
      <c r="U95" s="42" t="s">
        <v>49</v>
      </c>
      <c r="V95" s="42" t="s">
        <v>49</v>
      </c>
      <c r="W95" s="42" t="s">
        <v>49</v>
      </c>
      <c r="X95" s="42" t="s">
        <v>49</v>
      </c>
      <c r="Y95" s="42" t="s">
        <v>49</v>
      </c>
      <c r="Z95" s="42" t="s">
        <v>49</v>
      </c>
      <c r="AA95" s="42" t="s">
        <v>49</v>
      </c>
      <c r="AB95" s="42" t="s">
        <v>49</v>
      </c>
      <c r="AC95" s="42" t="s">
        <v>49</v>
      </c>
      <c r="AD95" s="43" t="s">
        <v>49</v>
      </c>
      <c r="AE95" s="43" t="s">
        <v>49</v>
      </c>
      <c r="AF95" s="43" t="s">
        <v>49</v>
      </c>
      <c r="AG95" s="43" t="s">
        <v>49</v>
      </c>
      <c r="AH95" s="43" t="s">
        <v>49</v>
      </c>
      <c r="AI95" s="43" t="s">
        <v>49</v>
      </c>
      <c r="AJ95" s="43" t="s">
        <v>49</v>
      </c>
      <c r="AK95" s="43" t="s">
        <v>49</v>
      </c>
      <c r="AL95" s="43" t="s">
        <v>49</v>
      </c>
      <c r="AM95" s="43" t="s">
        <v>49</v>
      </c>
      <c r="AN95" s="43" t="s">
        <v>49</v>
      </c>
      <c r="AO95" s="43" t="s">
        <v>49</v>
      </c>
      <c r="AP95" s="43" t="s">
        <v>49</v>
      </c>
      <c r="AQ95" s="43" t="s">
        <v>49</v>
      </c>
      <c r="AR95" s="43" t="s">
        <v>49</v>
      </c>
      <c r="AS95" s="43" t="s">
        <v>49</v>
      </c>
      <c r="AT95" s="43" t="s">
        <v>49</v>
      </c>
      <c r="AU95" s="43" t="s">
        <v>49</v>
      </c>
      <c r="AV95" s="43" t="s">
        <v>49</v>
      </c>
      <c r="AW95" s="43" t="s">
        <v>49</v>
      </c>
      <c r="AX95" s="43" t="s">
        <v>49</v>
      </c>
      <c r="AY95" s="43" t="s">
        <v>49</v>
      </c>
      <c r="AZ95" s="9">
        <f>index!B95</f>
        <v>0</v>
      </c>
      <c r="BA95" s="9">
        <f>index!C95</f>
        <v>0</v>
      </c>
      <c r="BB95" s="9">
        <f>index!D95</f>
        <v>0</v>
      </c>
      <c r="BC95" s="9">
        <f>index!E95</f>
        <v>0</v>
      </c>
      <c r="BD95" s="9">
        <f>index!F95</f>
        <v>0</v>
      </c>
      <c r="BE95" s="9">
        <f>index!G95</f>
        <v>0</v>
      </c>
      <c r="BF95" s="9">
        <f>index!H95</f>
        <v>0</v>
      </c>
      <c r="BG95" s="9">
        <f>index!I95</f>
        <v>0</v>
      </c>
      <c r="BH95" s="9">
        <f>index!J95</f>
        <v>0</v>
      </c>
      <c r="BI95" s="9">
        <f>index!K95</f>
        <v>0</v>
      </c>
      <c r="BJ95" s="9">
        <f>index!L95</f>
        <v>0</v>
      </c>
      <c r="BK95" s="9">
        <f>index!M95</f>
        <v>0</v>
      </c>
      <c r="BL95" s="9">
        <f>index!N95</f>
        <v>0</v>
      </c>
      <c r="BM95" s="9">
        <f>index!O95</f>
        <v>0</v>
      </c>
      <c r="BN95" s="9">
        <f>index!P95</f>
        <v>0</v>
      </c>
      <c r="BO95" s="9">
        <f>index!Q95</f>
        <v>0</v>
      </c>
      <c r="BP95" s="9">
        <f>index!R95</f>
        <v>0</v>
      </c>
      <c r="BQ95" s="9">
        <f>index!S95</f>
        <v>0</v>
      </c>
      <c r="BR95" s="9">
        <f>index!T95</f>
        <v>0</v>
      </c>
      <c r="BS95" s="9">
        <f>index!U95</f>
        <v>0</v>
      </c>
      <c r="BT95" s="9">
        <f>index!V95</f>
        <v>0</v>
      </c>
      <c r="BU95" s="9">
        <f>index!W95</f>
        <v>0</v>
      </c>
      <c r="BV95" s="9">
        <f>index!X95</f>
        <v>0</v>
      </c>
      <c r="BW95" s="9">
        <f>index!Y95</f>
        <v>0</v>
      </c>
      <c r="BX95" s="9">
        <f>index!Z95</f>
        <v>0</v>
      </c>
      <c r="BY95">
        <v>0</v>
      </c>
    </row>
    <row r="96" spans="1:77" x14ac:dyDescent="0.2">
      <c r="A96" s="9" t="s">
        <v>354</v>
      </c>
      <c r="B96" s="9" t="s">
        <v>354</v>
      </c>
      <c r="C96" s="9" t="s">
        <v>354</v>
      </c>
      <c r="D96" s="9" t="s">
        <v>52</v>
      </c>
      <c r="E96" s="9" t="s">
        <v>52</v>
      </c>
      <c r="F96" s="9" t="s">
        <v>355</v>
      </c>
      <c r="G96" s="9" t="s">
        <v>356</v>
      </c>
      <c r="H96" s="9">
        <v>328</v>
      </c>
      <c r="I96" s="9" t="s">
        <v>84</v>
      </c>
      <c r="J96" s="9" t="s">
        <v>49</v>
      </c>
      <c r="K96" s="9" t="s">
        <v>49</v>
      </c>
      <c r="L96" s="9" t="s">
        <v>1223</v>
      </c>
      <c r="M96" s="9"/>
      <c r="N96" s="9"/>
      <c r="O96" s="9"/>
      <c r="P96" s="42" t="s">
        <v>49</v>
      </c>
      <c r="Q96" s="42" t="s">
        <v>49</v>
      </c>
      <c r="R96" s="42" t="s">
        <v>49</v>
      </c>
      <c r="S96" s="42" t="s">
        <v>49</v>
      </c>
      <c r="T96" s="42" t="s">
        <v>49</v>
      </c>
      <c r="U96" s="42" t="s">
        <v>49</v>
      </c>
      <c r="V96" s="42" t="s">
        <v>49</v>
      </c>
      <c r="W96" s="42" t="s">
        <v>49</v>
      </c>
      <c r="X96" s="42" t="s">
        <v>49</v>
      </c>
      <c r="Y96" s="42" t="s">
        <v>49</v>
      </c>
      <c r="Z96" s="42" t="s">
        <v>49</v>
      </c>
      <c r="AA96" s="42" t="s">
        <v>49</v>
      </c>
      <c r="AB96" s="42" t="s">
        <v>49</v>
      </c>
      <c r="AC96" s="42" t="s">
        <v>49</v>
      </c>
      <c r="AD96" s="43" t="s">
        <v>49</v>
      </c>
      <c r="AE96" s="43" t="s">
        <v>49</v>
      </c>
      <c r="AF96" s="43" t="s">
        <v>49</v>
      </c>
      <c r="AG96" s="43" t="s">
        <v>49</v>
      </c>
      <c r="AH96" s="43" t="s">
        <v>49</v>
      </c>
      <c r="AI96" s="43" t="s">
        <v>49</v>
      </c>
      <c r="AJ96" s="43" t="s">
        <v>49</v>
      </c>
      <c r="AK96" s="43" t="s">
        <v>49</v>
      </c>
      <c r="AL96" s="43" t="s">
        <v>49</v>
      </c>
      <c r="AM96" s="43" t="s">
        <v>49</v>
      </c>
      <c r="AN96" s="43" t="s">
        <v>49</v>
      </c>
      <c r="AO96" s="43" t="s">
        <v>49</v>
      </c>
      <c r="AP96" s="43" t="s">
        <v>49</v>
      </c>
      <c r="AQ96" s="43" t="s">
        <v>49</v>
      </c>
      <c r="AR96" s="43" t="s">
        <v>49</v>
      </c>
      <c r="AS96" s="43" t="s">
        <v>49</v>
      </c>
      <c r="AT96" s="43" t="s">
        <v>49</v>
      </c>
      <c r="AU96" s="43" t="s">
        <v>49</v>
      </c>
      <c r="AV96" s="43" t="s">
        <v>49</v>
      </c>
      <c r="AW96" s="43" t="s">
        <v>49</v>
      </c>
      <c r="AX96" s="43" t="s">
        <v>49</v>
      </c>
      <c r="AY96" s="43" t="s">
        <v>49</v>
      </c>
      <c r="AZ96" s="9">
        <f>index!B96</f>
        <v>0</v>
      </c>
      <c r="BA96" s="9">
        <f>index!C96</f>
        <v>0</v>
      </c>
      <c r="BB96" s="9">
        <f>index!D96</f>
        <v>0</v>
      </c>
      <c r="BC96" s="9">
        <f>index!E96</f>
        <v>0</v>
      </c>
      <c r="BD96" s="9">
        <f>index!F96</f>
        <v>0</v>
      </c>
      <c r="BE96" s="9">
        <f>index!G96</f>
        <v>0</v>
      </c>
      <c r="BF96" s="9">
        <f>index!H96</f>
        <v>0</v>
      </c>
      <c r="BG96" s="9">
        <f>index!I96</f>
        <v>0</v>
      </c>
      <c r="BH96" s="9">
        <f>index!J96</f>
        <v>0</v>
      </c>
      <c r="BI96" s="9">
        <f>index!K96</f>
        <v>0</v>
      </c>
      <c r="BJ96" s="9">
        <f>index!L96</f>
        <v>0</v>
      </c>
      <c r="BK96" s="9">
        <f>index!M96</f>
        <v>0</v>
      </c>
      <c r="BL96" s="9">
        <f>index!N96</f>
        <v>0</v>
      </c>
      <c r="BM96" s="9">
        <f>index!O96</f>
        <v>0</v>
      </c>
      <c r="BN96" s="9">
        <f>index!P96</f>
        <v>0</v>
      </c>
      <c r="BO96" s="9">
        <f>index!Q96</f>
        <v>0</v>
      </c>
      <c r="BP96" s="9">
        <f>index!R96</f>
        <v>0</v>
      </c>
      <c r="BQ96" s="9">
        <f>index!S96</f>
        <v>0</v>
      </c>
      <c r="BR96" s="9">
        <f>index!T96</f>
        <v>0</v>
      </c>
      <c r="BS96" s="9">
        <f>index!U96</f>
        <v>0</v>
      </c>
      <c r="BT96" s="9">
        <f>index!V96</f>
        <v>0</v>
      </c>
      <c r="BU96" s="9">
        <f>index!W96</f>
        <v>0</v>
      </c>
      <c r="BV96" s="9">
        <f>index!X96</f>
        <v>0</v>
      </c>
      <c r="BW96" s="9">
        <f>index!Y96</f>
        <v>0</v>
      </c>
      <c r="BX96" s="9">
        <f>index!Z96</f>
        <v>0</v>
      </c>
      <c r="BY96">
        <v>0</v>
      </c>
    </row>
    <row r="97" spans="1:77" x14ac:dyDescent="0.2">
      <c r="A97" s="9" t="s">
        <v>357</v>
      </c>
      <c r="B97" s="9" t="s">
        <v>357</v>
      </c>
      <c r="C97" s="9" t="s">
        <v>357</v>
      </c>
      <c r="D97" s="9" t="s">
        <v>357</v>
      </c>
      <c r="E97" s="9" t="s">
        <v>357</v>
      </c>
      <c r="F97" s="9" t="s">
        <v>358</v>
      </c>
      <c r="G97" s="9" t="s">
        <v>359</v>
      </c>
      <c r="H97" s="9">
        <v>332</v>
      </c>
      <c r="I97" s="9" t="s">
        <v>84</v>
      </c>
      <c r="J97" s="9" t="s">
        <v>49</v>
      </c>
      <c r="K97" s="9" t="s">
        <v>49</v>
      </c>
      <c r="L97" s="9" t="s">
        <v>1223</v>
      </c>
      <c r="M97" s="9"/>
      <c r="N97" s="9"/>
      <c r="O97" s="9"/>
      <c r="P97" s="42" t="s">
        <v>49</v>
      </c>
      <c r="Q97" s="42" t="s">
        <v>49</v>
      </c>
      <c r="R97" s="42" t="s">
        <v>49</v>
      </c>
      <c r="S97" s="42" t="s">
        <v>49</v>
      </c>
      <c r="T97" s="42" t="s">
        <v>49</v>
      </c>
      <c r="U97" s="42" t="s">
        <v>49</v>
      </c>
      <c r="V97" s="42" t="s">
        <v>49</v>
      </c>
      <c r="W97" s="42" t="s">
        <v>49</v>
      </c>
      <c r="X97" s="42" t="s">
        <v>49</v>
      </c>
      <c r="Y97" s="42" t="s">
        <v>49</v>
      </c>
      <c r="Z97" s="42" t="s">
        <v>49</v>
      </c>
      <c r="AA97" s="42" t="s">
        <v>49</v>
      </c>
      <c r="AB97" s="42" t="s">
        <v>49</v>
      </c>
      <c r="AC97" s="42" t="s">
        <v>49</v>
      </c>
      <c r="AD97" s="43" t="s">
        <v>49</v>
      </c>
      <c r="AE97" s="43" t="s">
        <v>49</v>
      </c>
      <c r="AF97" s="43" t="s">
        <v>49</v>
      </c>
      <c r="AG97" s="43" t="s">
        <v>49</v>
      </c>
      <c r="AH97" s="43" t="s">
        <v>49</v>
      </c>
      <c r="AI97" s="43" t="s">
        <v>49</v>
      </c>
      <c r="AJ97" s="43" t="s">
        <v>49</v>
      </c>
      <c r="AK97" s="43" t="s">
        <v>49</v>
      </c>
      <c r="AL97" s="43" t="s">
        <v>49</v>
      </c>
      <c r="AM97" s="43" t="s">
        <v>49</v>
      </c>
      <c r="AN97" s="43" t="s">
        <v>49</v>
      </c>
      <c r="AO97" s="43" t="s">
        <v>49</v>
      </c>
      <c r="AP97" s="43" t="s">
        <v>49</v>
      </c>
      <c r="AQ97" s="43" t="s">
        <v>49</v>
      </c>
      <c r="AR97" s="43" t="s">
        <v>49</v>
      </c>
      <c r="AS97" s="43" t="s">
        <v>49</v>
      </c>
      <c r="AT97" s="43" t="s">
        <v>49</v>
      </c>
      <c r="AU97" s="43" t="s">
        <v>49</v>
      </c>
      <c r="AV97" s="43" t="s">
        <v>49</v>
      </c>
      <c r="AW97" s="43" t="s">
        <v>49</v>
      </c>
      <c r="AX97" s="43" t="s">
        <v>49</v>
      </c>
      <c r="AY97" s="43" t="s">
        <v>49</v>
      </c>
      <c r="AZ97" s="9">
        <f>index!B97</f>
        <v>0</v>
      </c>
      <c r="BA97" s="9">
        <f>index!C97</f>
        <v>0</v>
      </c>
      <c r="BB97" s="9">
        <f>index!D97</f>
        <v>0</v>
      </c>
      <c r="BC97" s="9">
        <f>index!E97</f>
        <v>0</v>
      </c>
      <c r="BD97" s="9">
        <f>index!F97</f>
        <v>0</v>
      </c>
      <c r="BE97" s="9">
        <f>index!G97</f>
        <v>0</v>
      </c>
      <c r="BF97" s="9">
        <f>index!H97</f>
        <v>0</v>
      </c>
      <c r="BG97" s="9">
        <f>index!I97</f>
        <v>0</v>
      </c>
      <c r="BH97" s="9">
        <f>index!J97</f>
        <v>0</v>
      </c>
      <c r="BI97" s="9">
        <f>index!K97</f>
        <v>0</v>
      </c>
      <c r="BJ97" s="9">
        <f>index!L97</f>
        <v>0</v>
      </c>
      <c r="BK97" s="9">
        <f>index!M97</f>
        <v>0</v>
      </c>
      <c r="BL97" s="9">
        <f>index!N97</f>
        <v>0</v>
      </c>
      <c r="BM97" s="9">
        <f>index!O97</f>
        <v>0</v>
      </c>
      <c r="BN97" s="9">
        <f>index!P97</f>
        <v>0</v>
      </c>
      <c r="BO97" s="9">
        <f>index!Q97</f>
        <v>0</v>
      </c>
      <c r="BP97" s="9">
        <f>index!R97</f>
        <v>0</v>
      </c>
      <c r="BQ97" s="9">
        <f>index!S97</f>
        <v>0</v>
      </c>
      <c r="BR97" s="9">
        <f>index!T97</f>
        <v>0</v>
      </c>
      <c r="BS97" s="9">
        <f>index!U97</f>
        <v>0</v>
      </c>
      <c r="BT97" s="9">
        <f>index!V97</f>
        <v>0</v>
      </c>
      <c r="BU97" s="9">
        <f>index!W97</f>
        <v>0</v>
      </c>
      <c r="BV97" s="9">
        <f>index!X97</f>
        <v>0</v>
      </c>
      <c r="BW97" s="9">
        <f>index!Y97</f>
        <v>0</v>
      </c>
      <c r="BX97" s="9">
        <f>index!Z97</f>
        <v>0</v>
      </c>
      <c r="BY97">
        <v>0</v>
      </c>
    </row>
    <row r="98" spans="1:77" x14ac:dyDescent="0.2">
      <c r="A98" s="9" t="s">
        <v>360</v>
      </c>
      <c r="B98" s="9" t="s">
        <v>360</v>
      </c>
      <c r="C98" s="9" t="s">
        <v>360</v>
      </c>
      <c r="D98" s="9" t="s">
        <v>52</v>
      </c>
      <c r="E98" s="9" t="s">
        <v>52</v>
      </c>
      <c r="F98" s="9" t="s">
        <v>361</v>
      </c>
      <c r="G98" s="9" t="s">
        <v>362</v>
      </c>
      <c r="H98" s="9">
        <v>334</v>
      </c>
      <c r="I98" s="9" t="s">
        <v>51</v>
      </c>
      <c r="J98" s="9" t="s">
        <v>49</v>
      </c>
      <c r="K98" s="9" t="s">
        <v>49</v>
      </c>
      <c r="L98" s="9" t="s">
        <v>1223</v>
      </c>
      <c r="M98" s="9"/>
      <c r="N98" s="9"/>
      <c r="O98" s="9"/>
      <c r="P98" s="42" t="s">
        <v>49</v>
      </c>
      <c r="Q98" s="42" t="s">
        <v>49</v>
      </c>
      <c r="R98" s="42" t="s">
        <v>49</v>
      </c>
      <c r="S98" s="42" t="s">
        <v>49</v>
      </c>
      <c r="T98" s="42" t="s">
        <v>49</v>
      </c>
      <c r="U98" s="42" t="s">
        <v>49</v>
      </c>
      <c r="V98" s="42" t="s">
        <v>49</v>
      </c>
      <c r="W98" s="42" t="s">
        <v>49</v>
      </c>
      <c r="X98" s="42" t="s">
        <v>49</v>
      </c>
      <c r="Y98" s="42" t="s">
        <v>49</v>
      </c>
      <c r="Z98" s="42" t="s">
        <v>49</v>
      </c>
      <c r="AA98" s="42" t="s">
        <v>49</v>
      </c>
      <c r="AB98" s="42" t="s">
        <v>49</v>
      </c>
      <c r="AC98" s="42" t="s">
        <v>49</v>
      </c>
      <c r="AD98" s="43" t="s">
        <v>49</v>
      </c>
      <c r="AE98" s="43" t="s">
        <v>49</v>
      </c>
      <c r="AF98" s="43" t="s">
        <v>49</v>
      </c>
      <c r="AG98" s="43" t="s">
        <v>49</v>
      </c>
      <c r="AH98" s="43" t="s">
        <v>49</v>
      </c>
      <c r="AI98" s="43" t="s">
        <v>49</v>
      </c>
      <c r="AJ98" s="43" t="s">
        <v>49</v>
      </c>
      <c r="AK98" s="43" t="s">
        <v>49</v>
      </c>
      <c r="AL98" s="43" t="s">
        <v>49</v>
      </c>
      <c r="AM98" s="43" t="s">
        <v>49</v>
      </c>
      <c r="AN98" s="43" t="s">
        <v>49</v>
      </c>
      <c r="AO98" s="43" t="s">
        <v>49</v>
      </c>
      <c r="AP98" s="43" t="s">
        <v>49</v>
      </c>
      <c r="AQ98" s="43" t="s">
        <v>49</v>
      </c>
      <c r="AR98" s="43" t="s">
        <v>49</v>
      </c>
      <c r="AS98" s="43" t="s">
        <v>49</v>
      </c>
      <c r="AT98" s="43" t="s">
        <v>49</v>
      </c>
      <c r="AU98" s="43" t="s">
        <v>49</v>
      </c>
      <c r="AV98" s="43" t="s">
        <v>49</v>
      </c>
      <c r="AW98" s="43" t="s">
        <v>49</v>
      </c>
      <c r="AX98" s="43" t="s">
        <v>49</v>
      </c>
      <c r="AY98" s="43" t="s">
        <v>49</v>
      </c>
      <c r="AZ98" s="9">
        <f>index!B98</f>
        <v>0</v>
      </c>
      <c r="BA98" s="9">
        <f>index!C98</f>
        <v>0</v>
      </c>
      <c r="BB98" s="9">
        <f>index!D98</f>
        <v>0</v>
      </c>
      <c r="BC98" s="9">
        <f>index!E98</f>
        <v>0</v>
      </c>
      <c r="BD98" s="9">
        <f>index!F98</f>
        <v>0</v>
      </c>
      <c r="BE98" s="9">
        <f>index!G98</f>
        <v>0</v>
      </c>
      <c r="BF98" s="9">
        <f>index!H98</f>
        <v>0</v>
      </c>
      <c r="BG98" s="9">
        <f>index!I98</f>
        <v>0</v>
      </c>
      <c r="BH98" s="9">
        <f>index!J98</f>
        <v>0</v>
      </c>
      <c r="BI98" s="9">
        <f>index!K98</f>
        <v>0</v>
      </c>
      <c r="BJ98" s="9">
        <f>index!L98</f>
        <v>0</v>
      </c>
      <c r="BK98" s="9">
        <f>index!M98</f>
        <v>0</v>
      </c>
      <c r="BL98" s="9">
        <f>index!N98</f>
        <v>0</v>
      </c>
      <c r="BM98" s="9">
        <f>index!O98</f>
        <v>0</v>
      </c>
      <c r="BN98" s="9">
        <f>index!P98</f>
        <v>0</v>
      </c>
      <c r="BO98" s="9">
        <f>index!Q98</f>
        <v>0</v>
      </c>
      <c r="BP98" s="9">
        <f>index!R98</f>
        <v>0</v>
      </c>
      <c r="BQ98" s="9">
        <f>index!S98</f>
        <v>0</v>
      </c>
      <c r="BR98" s="9">
        <f>index!T98</f>
        <v>0</v>
      </c>
      <c r="BS98" s="9">
        <f>index!U98</f>
        <v>0</v>
      </c>
      <c r="BT98" s="9">
        <f>index!V98</f>
        <v>0</v>
      </c>
      <c r="BU98" s="9">
        <f>index!W98</f>
        <v>0</v>
      </c>
      <c r="BV98" s="9">
        <f>index!X98</f>
        <v>0</v>
      </c>
      <c r="BW98" s="9">
        <f>index!Y98</f>
        <v>0</v>
      </c>
      <c r="BX98" s="9">
        <f>index!Z98</f>
        <v>0</v>
      </c>
      <c r="BY98">
        <v>0</v>
      </c>
    </row>
    <row r="99" spans="1:77" x14ac:dyDescent="0.2">
      <c r="A99" s="9" t="s">
        <v>363</v>
      </c>
      <c r="B99" s="9" t="s">
        <v>363</v>
      </c>
      <c r="C99" s="9" t="s">
        <v>363</v>
      </c>
      <c r="D99" s="9" t="s">
        <v>52</v>
      </c>
      <c r="E99" s="9" t="s">
        <v>52</v>
      </c>
      <c r="F99" s="9" t="s">
        <v>364</v>
      </c>
      <c r="G99" s="9" t="s">
        <v>365</v>
      </c>
      <c r="H99" s="9">
        <v>336</v>
      </c>
      <c r="I99" s="9" t="s">
        <v>51</v>
      </c>
      <c r="J99" s="9" t="s">
        <v>49</v>
      </c>
      <c r="K99" s="9" t="s">
        <v>49</v>
      </c>
      <c r="L99" s="9" t="s">
        <v>1223</v>
      </c>
      <c r="M99" s="9"/>
      <c r="N99" s="9"/>
      <c r="O99" s="9"/>
      <c r="P99" s="42" t="s">
        <v>49</v>
      </c>
      <c r="Q99" s="42" t="s">
        <v>49</v>
      </c>
      <c r="R99" s="42" t="s">
        <v>49</v>
      </c>
      <c r="S99" s="42" t="s">
        <v>49</v>
      </c>
      <c r="T99" s="42" t="s">
        <v>49</v>
      </c>
      <c r="U99" s="42" t="s">
        <v>49</v>
      </c>
      <c r="V99" s="42" t="s">
        <v>49</v>
      </c>
      <c r="W99" s="42" t="s">
        <v>49</v>
      </c>
      <c r="X99" s="42" t="s">
        <v>49</v>
      </c>
      <c r="Y99" s="42" t="s">
        <v>49</v>
      </c>
      <c r="Z99" s="42" t="s">
        <v>49</v>
      </c>
      <c r="AA99" s="42" t="s">
        <v>49</v>
      </c>
      <c r="AB99" s="42" t="s">
        <v>49</v>
      </c>
      <c r="AC99" s="42" t="s">
        <v>49</v>
      </c>
      <c r="AD99" s="43" t="s">
        <v>49</v>
      </c>
      <c r="AE99" s="43" t="s">
        <v>49</v>
      </c>
      <c r="AF99" s="43" t="s">
        <v>49</v>
      </c>
      <c r="AG99" s="43" t="s">
        <v>49</v>
      </c>
      <c r="AH99" s="43" t="s">
        <v>49</v>
      </c>
      <c r="AI99" s="43" t="s">
        <v>49</v>
      </c>
      <c r="AJ99" s="43" t="s">
        <v>49</v>
      </c>
      <c r="AK99" s="43" t="s">
        <v>49</v>
      </c>
      <c r="AL99" s="43" t="s">
        <v>49</v>
      </c>
      <c r="AM99" s="43" t="s">
        <v>49</v>
      </c>
      <c r="AN99" s="43" t="s">
        <v>49</v>
      </c>
      <c r="AO99" s="43" t="s">
        <v>49</v>
      </c>
      <c r="AP99" s="43" t="s">
        <v>49</v>
      </c>
      <c r="AQ99" s="43" t="s">
        <v>49</v>
      </c>
      <c r="AR99" s="43" t="s">
        <v>49</v>
      </c>
      <c r="AS99" s="43" t="s">
        <v>49</v>
      </c>
      <c r="AT99" s="43" t="s">
        <v>49</v>
      </c>
      <c r="AU99" s="43" t="s">
        <v>49</v>
      </c>
      <c r="AV99" s="43" t="s">
        <v>49</v>
      </c>
      <c r="AW99" s="43" t="s">
        <v>49</v>
      </c>
      <c r="AX99" s="43" t="s">
        <v>49</v>
      </c>
      <c r="AY99" s="43" t="s">
        <v>49</v>
      </c>
      <c r="AZ99" s="9">
        <f>index!B99</f>
        <v>0</v>
      </c>
      <c r="BA99" s="9">
        <f>index!C99</f>
        <v>0</v>
      </c>
      <c r="BB99" s="9">
        <f>index!D99</f>
        <v>0</v>
      </c>
      <c r="BC99" s="9">
        <f>index!E99</f>
        <v>0</v>
      </c>
      <c r="BD99" s="9">
        <f>index!F99</f>
        <v>0</v>
      </c>
      <c r="BE99" s="9">
        <f>index!G99</f>
        <v>0</v>
      </c>
      <c r="BF99" s="9">
        <f>index!H99</f>
        <v>0</v>
      </c>
      <c r="BG99" s="9">
        <f>index!I99</f>
        <v>0</v>
      </c>
      <c r="BH99" s="9">
        <f>index!J99</f>
        <v>0</v>
      </c>
      <c r="BI99" s="9">
        <f>index!K99</f>
        <v>0</v>
      </c>
      <c r="BJ99" s="9">
        <f>index!L99</f>
        <v>0</v>
      </c>
      <c r="BK99" s="9">
        <f>index!M99</f>
        <v>0</v>
      </c>
      <c r="BL99" s="9">
        <f>index!N99</f>
        <v>0</v>
      </c>
      <c r="BM99" s="9">
        <f>index!O99</f>
        <v>0</v>
      </c>
      <c r="BN99" s="9">
        <f>index!P99</f>
        <v>0</v>
      </c>
      <c r="BO99" s="9">
        <f>index!Q99</f>
        <v>0</v>
      </c>
      <c r="BP99" s="9">
        <f>index!R99</f>
        <v>0</v>
      </c>
      <c r="BQ99" s="9">
        <f>index!S99</f>
        <v>0</v>
      </c>
      <c r="BR99" s="9">
        <f>index!T99</f>
        <v>0</v>
      </c>
      <c r="BS99" s="9">
        <f>index!U99</f>
        <v>0</v>
      </c>
      <c r="BT99" s="9">
        <f>index!V99</f>
        <v>0</v>
      </c>
      <c r="BU99" s="9">
        <f>index!W99</f>
        <v>0</v>
      </c>
      <c r="BV99" s="9">
        <f>index!X99</f>
        <v>0</v>
      </c>
      <c r="BW99" s="9">
        <f>index!Y99</f>
        <v>0</v>
      </c>
      <c r="BX99" s="9">
        <f>index!Z99</f>
        <v>0</v>
      </c>
      <c r="BY99">
        <v>0</v>
      </c>
    </row>
    <row r="100" spans="1:77" x14ac:dyDescent="0.2">
      <c r="A100" s="9" t="s">
        <v>366</v>
      </c>
      <c r="B100" s="9" t="s">
        <v>366</v>
      </c>
      <c r="C100" s="9" t="s">
        <v>366</v>
      </c>
      <c r="D100" s="9" t="s">
        <v>366</v>
      </c>
      <c r="E100" s="9" t="s">
        <v>366</v>
      </c>
      <c r="F100" s="9" t="s">
        <v>367</v>
      </c>
      <c r="G100" s="9" t="s">
        <v>368</v>
      </c>
      <c r="H100" s="9">
        <v>340</v>
      </c>
      <c r="I100" s="9" t="s">
        <v>84</v>
      </c>
      <c r="J100" s="9" t="s">
        <v>49</v>
      </c>
      <c r="K100" s="9" t="s">
        <v>49</v>
      </c>
      <c r="L100" s="9" t="s">
        <v>1223</v>
      </c>
      <c r="M100" s="9"/>
      <c r="N100" s="9"/>
      <c r="O100" s="9"/>
      <c r="P100" s="42" t="s">
        <v>49</v>
      </c>
      <c r="Q100" s="42" t="s">
        <v>49</v>
      </c>
      <c r="R100" s="42" t="s">
        <v>49</v>
      </c>
      <c r="S100" s="42" t="s">
        <v>49</v>
      </c>
      <c r="T100" s="42" t="s">
        <v>49</v>
      </c>
      <c r="U100" s="42" t="s">
        <v>49</v>
      </c>
      <c r="V100" s="42" t="s">
        <v>49</v>
      </c>
      <c r="W100" s="42" t="s">
        <v>49</v>
      </c>
      <c r="X100" s="42" t="s">
        <v>49</v>
      </c>
      <c r="Y100" s="42" t="s">
        <v>49</v>
      </c>
      <c r="Z100" s="42" t="s">
        <v>49</v>
      </c>
      <c r="AA100" s="42" t="s">
        <v>49</v>
      </c>
      <c r="AB100" s="42" t="s">
        <v>49</v>
      </c>
      <c r="AC100" s="42" t="s">
        <v>49</v>
      </c>
      <c r="AD100" s="43" t="s">
        <v>49</v>
      </c>
      <c r="AE100" s="43" t="s">
        <v>49</v>
      </c>
      <c r="AF100" s="43" t="s">
        <v>49</v>
      </c>
      <c r="AG100" s="43" t="s">
        <v>49</v>
      </c>
      <c r="AH100" s="43" t="s">
        <v>49</v>
      </c>
      <c r="AI100" s="43" t="s">
        <v>49</v>
      </c>
      <c r="AJ100" s="43" t="s">
        <v>49</v>
      </c>
      <c r="AK100" s="43" t="s">
        <v>49</v>
      </c>
      <c r="AL100" s="43" t="s">
        <v>49</v>
      </c>
      <c r="AM100" s="43" t="s">
        <v>49</v>
      </c>
      <c r="AN100" s="43" t="s">
        <v>49</v>
      </c>
      <c r="AO100" s="43" t="s">
        <v>49</v>
      </c>
      <c r="AP100" s="43" t="s">
        <v>49</v>
      </c>
      <c r="AQ100" s="43" t="s">
        <v>49</v>
      </c>
      <c r="AR100" s="43" t="s">
        <v>49</v>
      </c>
      <c r="AS100" s="43" t="s">
        <v>49</v>
      </c>
      <c r="AT100" s="43" t="s">
        <v>49</v>
      </c>
      <c r="AU100" s="43" t="s">
        <v>49</v>
      </c>
      <c r="AV100" s="43" t="s">
        <v>49</v>
      </c>
      <c r="AW100" s="43" t="s">
        <v>49</v>
      </c>
      <c r="AX100" s="43" t="s">
        <v>49</v>
      </c>
      <c r="AY100" s="43" t="s">
        <v>49</v>
      </c>
      <c r="AZ100" s="9">
        <f>index!B100</f>
        <v>0</v>
      </c>
      <c r="BA100" s="9">
        <f>index!C100</f>
        <v>0</v>
      </c>
      <c r="BB100" s="9">
        <f>index!D100</f>
        <v>0</v>
      </c>
      <c r="BC100" s="9">
        <f>index!E100</f>
        <v>0</v>
      </c>
      <c r="BD100" s="9">
        <f>index!F100</f>
        <v>0</v>
      </c>
      <c r="BE100" s="9">
        <f>index!G100</f>
        <v>0</v>
      </c>
      <c r="BF100" s="9">
        <f>index!H100</f>
        <v>0</v>
      </c>
      <c r="BG100" s="9">
        <f>index!I100</f>
        <v>0</v>
      </c>
      <c r="BH100" s="9">
        <f>index!J100</f>
        <v>0</v>
      </c>
      <c r="BI100" s="9">
        <f>index!K100</f>
        <v>0</v>
      </c>
      <c r="BJ100" s="9">
        <f>index!L100</f>
        <v>0</v>
      </c>
      <c r="BK100" s="9">
        <f>index!M100</f>
        <v>0</v>
      </c>
      <c r="BL100" s="9">
        <f>index!N100</f>
        <v>0</v>
      </c>
      <c r="BM100" s="9">
        <f>index!O100</f>
        <v>0</v>
      </c>
      <c r="BN100" s="9">
        <f>index!P100</f>
        <v>0</v>
      </c>
      <c r="BO100" s="9">
        <f>index!Q100</f>
        <v>0</v>
      </c>
      <c r="BP100" s="9">
        <f>index!R100</f>
        <v>0</v>
      </c>
      <c r="BQ100" s="9">
        <f>index!S100</f>
        <v>0</v>
      </c>
      <c r="BR100" s="9">
        <f>index!T100</f>
        <v>0</v>
      </c>
      <c r="BS100" s="9">
        <f>index!U100</f>
        <v>0</v>
      </c>
      <c r="BT100" s="9">
        <f>index!V100</f>
        <v>0</v>
      </c>
      <c r="BU100" s="9">
        <f>index!W100</f>
        <v>0</v>
      </c>
      <c r="BV100" s="9">
        <f>index!X100</f>
        <v>0</v>
      </c>
      <c r="BW100" s="9">
        <f>index!Y100</f>
        <v>0</v>
      </c>
      <c r="BX100" s="9">
        <f>index!Z100</f>
        <v>0</v>
      </c>
      <c r="BY100">
        <v>0</v>
      </c>
    </row>
    <row r="101" spans="1:77" x14ac:dyDescent="0.2">
      <c r="A101" s="9" t="s">
        <v>369</v>
      </c>
      <c r="B101" s="9" t="s">
        <v>370</v>
      </c>
      <c r="C101" s="9" t="s">
        <v>369</v>
      </c>
      <c r="D101" s="9" t="s">
        <v>1222</v>
      </c>
      <c r="E101" s="9" t="s">
        <v>1222</v>
      </c>
      <c r="F101" s="9" t="s">
        <v>371</v>
      </c>
      <c r="G101" s="9" t="s">
        <v>372</v>
      </c>
      <c r="H101" s="9">
        <v>344</v>
      </c>
      <c r="I101" s="9" t="s">
        <v>66</v>
      </c>
      <c r="J101" s="9" t="s">
        <v>49</v>
      </c>
      <c r="K101" s="9" t="s">
        <v>49</v>
      </c>
      <c r="L101" s="9" t="s">
        <v>1223</v>
      </c>
      <c r="M101" s="9"/>
      <c r="N101" s="9"/>
      <c r="O101" s="9"/>
      <c r="P101" s="42" t="s">
        <v>49</v>
      </c>
      <c r="Q101" s="42" t="s">
        <v>49</v>
      </c>
      <c r="R101" s="42" t="s">
        <v>49</v>
      </c>
      <c r="S101" s="42" t="s">
        <v>49</v>
      </c>
      <c r="T101" s="42" t="s">
        <v>49</v>
      </c>
      <c r="U101" s="42" t="s">
        <v>49</v>
      </c>
      <c r="V101" s="42" t="s">
        <v>49</v>
      </c>
      <c r="W101" s="42" t="s">
        <v>49</v>
      </c>
      <c r="X101" s="42" t="s">
        <v>49</v>
      </c>
      <c r="Y101" s="42" t="s">
        <v>49</v>
      </c>
      <c r="Z101" s="42" t="s">
        <v>49</v>
      </c>
      <c r="AA101" s="42" t="s">
        <v>49</v>
      </c>
      <c r="AB101" s="42" t="s">
        <v>49</v>
      </c>
      <c r="AC101" s="42" t="s">
        <v>49</v>
      </c>
      <c r="AD101" s="43" t="s">
        <v>49</v>
      </c>
      <c r="AE101" s="43" t="s">
        <v>49</v>
      </c>
      <c r="AF101" s="43" t="s">
        <v>49</v>
      </c>
      <c r="AG101" s="43" t="s">
        <v>49</v>
      </c>
      <c r="AH101" s="43" t="s">
        <v>49</v>
      </c>
      <c r="AI101" s="43" t="s">
        <v>49</v>
      </c>
      <c r="AJ101" s="43" t="s">
        <v>49</v>
      </c>
      <c r="AK101" s="43" t="s">
        <v>49</v>
      </c>
      <c r="AL101" s="43" t="s">
        <v>49</v>
      </c>
      <c r="AM101" s="43" t="s">
        <v>49</v>
      </c>
      <c r="AN101" s="43" t="s">
        <v>49</v>
      </c>
      <c r="AO101" s="43" t="s">
        <v>49</v>
      </c>
      <c r="AP101" s="43" t="s">
        <v>49</v>
      </c>
      <c r="AQ101" s="43" t="s">
        <v>49</v>
      </c>
      <c r="AR101" s="43" t="s">
        <v>49</v>
      </c>
      <c r="AS101" s="43" t="s">
        <v>49</v>
      </c>
      <c r="AT101" s="43" t="s">
        <v>49</v>
      </c>
      <c r="AU101" s="43" t="s">
        <v>49</v>
      </c>
      <c r="AV101" s="43" t="s">
        <v>49</v>
      </c>
      <c r="AW101" s="43" t="s">
        <v>49</v>
      </c>
      <c r="AX101" s="43" t="s">
        <v>49</v>
      </c>
      <c r="AY101" s="43" t="s">
        <v>49</v>
      </c>
      <c r="AZ101" s="9">
        <f>index!B101</f>
        <v>0</v>
      </c>
      <c r="BA101" s="9">
        <f>index!C101</f>
        <v>0</v>
      </c>
      <c r="BB101" s="9">
        <f>index!D101</f>
        <v>0</v>
      </c>
      <c r="BC101" s="9">
        <f>index!E101</f>
        <v>0</v>
      </c>
      <c r="BD101" s="9">
        <f>index!F101</f>
        <v>0</v>
      </c>
      <c r="BE101" s="9">
        <f>index!G101</f>
        <v>0</v>
      </c>
      <c r="BF101" s="9">
        <f>index!H101</f>
        <v>0</v>
      </c>
      <c r="BG101" s="9">
        <f>index!I101</f>
        <v>0</v>
      </c>
      <c r="BH101" s="9">
        <f>index!J101</f>
        <v>0</v>
      </c>
      <c r="BI101" s="9">
        <f>index!K101</f>
        <v>0</v>
      </c>
      <c r="BJ101" s="9">
        <f>index!L101</f>
        <v>0</v>
      </c>
      <c r="BK101" s="9">
        <f>index!M101</f>
        <v>0</v>
      </c>
      <c r="BL101" s="9">
        <f>index!N101</f>
        <v>0</v>
      </c>
      <c r="BM101" s="9">
        <f>index!O101</f>
        <v>0</v>
      </c>
      <c r="BN101" s="9">
        <f>index!P101</f>
        <v>0</v>
      </c>
      <c r="BO101" s="9">
        <f>index!Q101</f>
        <v>0</v>
      </c>
      <c r="BP101" s="9">
        <f>index!R101</f>
        <v>0</v>
      </c>
      <c r="BQ101" s="9">
        <f>index!S101</f>
        <v>0</v>
      </c>
      <c r="BR101" s="9">
        <f>index!T101</f>
        <v>0</v>
      </c>
      <c r="BS101" s="9">
        <f>index!U101</f>
        <v>0</v>
      </c>
      <c r="BT101" s="9">
        <f>index!V101</f>
        <v>0</v>
      </c>
      <c r="BU101" s="9">
        <f>index!W101</f>
        <v>0</v>
      </c>
      <c r="BV101" s="9">
        <f>index!X101</f>
        <v>0</v>
      </c>
      <c r="BW101" s="9">
        <f>index!Y101</f>
        <v>0</v>
      </c>
      <c r="BX101" s="9">
        <f>index!Z101</f>
        <v>0</v>
      </c>
      <c r="BY101">
        <v>0</v>
      </c>
    </row>
    <row r="102" spans="1:77" x14ac:dyDescent="0.2">
      <c r="A102" s="9" t="s">
        <v>373</v>
      </c>
      <c r="B102" s="9" t="s">
        <v>373</v>
      </c>
      <c r="C102" s="9" t="s">
        <v>373</v>
      </c>
      <c r="D102" s="9" t="s">
        <v>373</v>
      </c>
      <c r="E102" s="9" t="s">
        <v>373</v>
      </c>
      <c r="F102" s="9" t="s">
        <v>374</v>
      </c>
      <c r="G102" s="9" t="s">
        <v>375</v>
      </c>
      <c r="H102" s="9">
        <v>348</v>
      </c>
      <c r="I102" s="9" t="s">
        <v>56</v>
      </c>
      <c r="J102" s="9" t="s">
        <v>90</v>
      </c>
      <c r="K102" s="9" t="s">
        <v>90</v>
      </c>
      <c r="L102" s="9" t="s">
        <v>126</v>
      </c>
      <c r="M102" s="9" t="s">
        <v>59</v>
      </c>
      <c r="N102" s="9" t="s">
        <v>60</v>
      </c>
      <c r="O102" s="9">
        <v>2005</v>
      </c>
      <c r="P102" s="42" t="s">
        <v>49</v>
      </c>
      <c r="Q102" s="42" t="s">
        <v>49</v>
      </c>
      <c r="R102" s="42" t="s">
        <v>49</v>
      </c>
      <c r="S102" s="42" t="s">
        <v>49</v>
      </c>
      <c r="T102" s="42" t="s">
        <v>49</v>
      </c>
      <c r="U102" s="42" t="s">
        <v>49</v>
      </c>
      <c r="V102" s="42" t="s">
        <v>49</v>
      </c>
      <c r="W102" s="42" t="s">
        <v>49</v>
      </c>
      <c r="X102" s="42" t="s">
        <v>49</v>
      </c>
      <c r="Y102" s="42" t="s">
        <v>49</v>
      </c>
      <c r="Z102" s="42" t="s">
        <v>49</v>
      </c>
      <c r="AA102" s="42" t="s">
        <v>49</v>
      </c>
      <c r="AB102" s="42" t="s">
        <v>49</v>
      </c>
      <c r="AC102" s="42" t="s">
        <v>49</v>
      </c>
      <c r="AD102" s="43" t="s">
        <v>49</v>
      </c>
      <c r="AE102" s="43" t="s">
        <v>90</v>
      </c>
      <c r="AF102" s="43" t="s">
        <v>90</v>
      </c>
      <c r="AG102" s="43" t="s">
        <v>90</v>
      </c>
      <c r="AH102" s="43" t="s">
        <v>90</v>
      </c>
      <c r="AI102" s="43" t="s">
        <v>90</v>
      </c>
      <c r="AJ102" s="43" t="s">
        <v>90</v>
      </c>
      <c r="AK102" s="43" t="s">
        <v>90</v>
      </c>
      <c r="AL102" s="43" t="s">
        <v>90</v>
      </c>
      <c r="AM102" s="43" t="s">
        <v>90</v>
      </c>
      <c r="AN102" s="43" t="s">
        <v>90</v>
      </c>
      <c r="AO102" s="43" t="s">
        <v>90</v>
      </c>
      <c r="AP102" s="43" t="s">
        <v>90</v>
      </c>
      <c r="AQ102" s="43" t="s">
        <v>90</v>
      </c>
      <c r="AR102" s="43" t="s">
        <v>90</v>
      </c>
      <c r="AS102" s="43" t="s">
        <v>90</v>
      </c>
      <c r="AT102" s="43" t="s">
        <v>90</v>
      </c>
      <c r="AU102" s="43" t="s">
        <v>90</v>
      </c>
      <c r="AV102" s="43" t="s">
        <v>90</v>
      </c>
      <c r="AW102" s="43" t="s">
        <v>90</v>
      </c>
      <c r="AX102" s="43" t="s">
        <v>90</v>
      </c>
      <c r="AY102" s="43" t="s">
        <v>90</v>
      </c>
      <c r="AZ102" s="9">
        <f>index!B102</f>
        <v>0</v>
      </c>
      <c r="BA102" s="9">
        <f>index!C102</f>
        <v>0</v>
      </c>
      <c r="BB102" s="9">
        <f>index!D102</f>
        <v>0</v>
      </c>
      <c r="BC102" s="9">
        <f>index!E102</f>
        <v>0</v>
      </c>
      <c r="BD102" s="9">
        <f>index!F102</f>
        <v>0</v>
      </c>
      <c r="BE102" s="9">
        <f>index!G102</f>
        <v>6.910548372372137</v>
      </c>
      <c r="BF102" s="9">
        <f>index!H102</f>
        <v>11.494997529881893</v>
      </c>
      <c r="BG102" s="9">
        <f>index!I102</f>
        <v>0.47581270396645703</v>
      </c>
      <c r="BH102" s="9">
        <f>index!J102</f>
        <v>14.071661194036114</v>
      </c>
      <c r="BI102" s="9">
        <f>index!K102</f>
        <v>5.6150606624080819</v>
      </c>
      <c r="BJ102" s="9">
        <f>index!L102</f>
        <v>6.356536825371272</v>
      </c>
      <c r="BK102" s="9">
        <f>index!M102</f>
        <v>8.693828866727161</v>
      </c>
      <c r="BL102" s="9">
        <f>index!N102</f>
        <v>3.4490555939117047</v>
      </c>
      <c r="BM102" s="9">
        <f>index!O102</f>
        <v>2.1095755341769102</v>
      </c>
      <c r="BN102" s="9">
        <f>index!P102</f>
        <v>2.3390427400087446</v>
      </c>
      <c r="BO102" s="9">
        <f>index!Q102</f>
        <v>2.6501946508079093</v>
      </c>
      <c r="BP102" s="9">
        <f>index!R102</f>
        <v>1.611306088162942</v>
      </c>
      <c r="BQ102" s="9">
        <f>index!S102</f>
        <v>1.9327735991283832</v>
      </c>
      <c r="BR102" s="9">
        <f>index!T102</f>
        <v>5.3842023768339642</v>
      </c>
      <c r="BS102" s="9">
        <f>index!U102</f>
        <v>7.9589509829139837</v>
      </c>
      <c r="BT102" s="9">
        <f>index!V102</f>
        <v>6.269930094341694</v>
      </c>
      <c r="BU102" s="9">
        <f>index!W102</f>
        <v>15.403464966456676</v>
      </c>
      <c r="BV102" s="9">
        <f>index!X102</f>
        <v>25.150131786487513</v>
      </c>
      <c r="BW102" s="9">
        <f>index!Y102</f>
        <v>27.990517434826117</v>
      </c>
      <c r="BX102" s="9">
        <f>index!Z102</f>
        <v>27.82432395</v>
      </c>
      <c r="BY102">
        <v>29.975379</v>
      </c>
    </row>
    <row r="103" spans="1:77" x14ac:dyDescent="0.2">
      <c r="A103" s="9" t="s">
        <v>376</v>
      </c>
      <c r="B103" s="9" t="s">
        <v>376</v>
      </c>
      <c r="C103" s="9" t="s">
        <v>376</v>
      </c>
      <c r="D103" s="9" t="s">
        <v>376</v>
      </c>
      <c r="E103" s="9" t="s">
        <v>376</v>
      </c>
      <c r="F103" s="9" t="s">
        <v>377</v>
      </c>
      <c r="G103" s="9" t="s">
        <v>378</v>
      </c>
      <c r="H103" s="9">
        <v>352</v>
      </c>
      <c r="I103" s="9" t="s">
        <v>56</v>
      </c>
      <c r="J103" s="9" t="s">
        <v>90</v>
      </c>
      <c r="K103" s="9" t="s">
        <v>90</v>
      </c>
      <c r="L103" s="9" t="s">
        <v>716</v>
      </c>
      <c r="M103" s="9" t="s">
        <v>59</v>
      </c>
      <c r="N103" s="9" t="s">
        <v>60</v>
      </c>
      <c r="O103" s="9">
        <v>2010</v>
      </c>
      <c r="P103" s="42" t="s">
        <v>49</v>
      </c>
      <c r="Q103" s="42" t="s">
        <v>49</v>
      </c>
      <c r="R103" s="42" t="s">
        <v>49</v>
      </c>
      <c r="S103" s="42" t="s">
        <v>49</v>
      </c>
      <c r="T103" s="42" t="s">
        <v>49</v>
      </c>
      <c r="U103" s="42" t="s">
        <v>49</v>
      </c>
      <c r="V103" s="42" t="s">
        <v>49</v>
      </c>
      <c r="W103" s="42" t="s">
        <v>49</v>
      </c>
      <c r="X103" s="42" t="s">
        <v>49</v>
      </c>
      <c r="Y103" s="42" t="s">
        <v>49</v>
      </c>
      <c r="Z103" s="42" t="s">
        <v>49</v>
      </c>
      <c r="AA103" s="42" t="s">
        <v>49</v>
      </c>
      <c r="AB103" s="42" t="s">
        <v>49</v>
      </c>
      <c r="AC103" s="42" t="s">
        <v>49</v>
      </c>
      <c r="AD103" s="43" t="s">
        <v>49</v>
      </c>
      <c r="AE103" s="43" t="s">
        <v>49</v>
      </c>
      <c r="AF103" s="43" t="s">
        <v>49</v>
      </c>
      <c r="AG103" s="43" t="s">
        <v>49</v>
      </c>
      <c r="AH103" s="43" t="s">
        <v>49</v>
      </c>
      <c r="AI103" s="43" t="s">
        <v>49</v>
      </c>
      <c r="AJ103" s="43" t="s">
        <v>90</v>
      </c>
      <c r="AK103" s="43" t="s">
        <v>90</v>
      </c>
      <c r="AL103" s="43" t="s">
        <v>90</v>
      </c>
      <c r="AM103" s="43" t="s">
        <v>90</v>
      </c>
      <c r="AN103" s="43" t="s">
        <v>90</v>
      </c>
      <c r="AO103" s="43" t="s">
        <v>90</v>
      </c>
      <c r="AP103" s="43" t="s">
        <v>90</v>
      </c>
      <c r="AQ103" s="43" t="s">
        <v>90</v>
      </c>
      <c r="AR103" s="43" t="s">
        <v>90</v>
      </c>
      <c r="AS103" s="43" t="s">
        <v>90</v>
      </c>
      <c r="AT103" s="43" t="s">
        <v>90</v>
      </c>
      <c r="AU103" s="43" t="s">
        <v>90</v>
      </c>
      <c r="AV103" s="43" t="s">
        <v>90</v>
      </c>
      <c r="AW103" s="43" t="s">
        <v>90</v>
      </c>
      <c r="AX103" s="43" t="s">
        <v>90</v>
      </c>
      <c r="AY103" s="43" t="s">
        <v>90</v>
      </c>
      <c r="AZ103" s="9">
        <f>index!B103</f>
        <v>0</v>
      </c>
      <c r="BA103" s="9">
        <f>index!C103</f>
        <v>0</v>
      </c>
      <c r="BB103" s="9">
        <f>index!D103</f>
        <v>0</v>
      </c>
      <c r="BC103" s="9">
        <f>index!E103</f>
        <v>0</v>
      </c>
      <c r="BD103" s="9">
        <f>index!F103</f>
        <v>0</v>
      </c>
      <c r="BE103" s="9">
        <f>index!G103</f>
        <v>0</v>
      </c>
      <c r="BF103" s="9">
        <f>index!H103</f>
        <v>0</v>
      </c>
      <c r="BG103" s="9">
        <f>index!I103</f>
        <v>0</v>
      </c>
      <c r="BH103" s="9">
        <f>index!J103</f>
        <v>0</v>
      </c>
      <c r="BI103" s="9">
        <f>index!K103</f>
        <v>0</v>
      </c>
      <c r="BJ103" s="9">
        <f>index!L103</f>
        <v>3.1823999999999999</v>
      </c>
      <c r="BK103" s="9">
        <f>index!M103</f>
        <v>3.5604</v>
      </c>
      <c r="BL103" s="9">
        <f>index!N103</f>
        <v>3.2219999999999995</v>
      </c>
      <c r="BM103" s="9">
        <f>index!O103</f>
        <v>8.2000532802800521</v>
      </c>
      <c r="BN103" s="9">
        <f>index!P103</f>
        <v>9.8510354980458246</v>
      </c>
      <c r="BO103" s="9">
        <f>index!Q103</f>
        <v>8.7723835634962217</v>
      </c>
      <c r="BP103" s="9">
        <f>index!R103</f>
        <v>8.5467263631378252</v>
      </c>
      <c r="BQ103" s="9">
        <f>index!S103</f>
        <v>9.7953785394119972</v>
      </c>
      <c r="BR103" s="9">
        <f>index!T103</f>
        <v>19.492860772467843</v>
      </c>
      <c r="BS103" s="9">
        <f>index!U103</f>
        <v>22.247751719483276</v>
      </c>
      <c r="BT103" s="9">
        <f>index!V103</f>
        <v>18.409001327135442</v>
      </c>
      <c r="BU103" s="9">
        <f>index!W103</f>
        <v>29.028512754309432</v>
      </c>
      <c r="BV103" s="9">
        <f>index!X103</f>
        <v>47.591103892286142</v>
      </c>
      <c r="BW103" s="9">
        <f>index!Y103</f>
        <v>51.696515058251173</v>
      </c>
      <c r="BX103" s="9">
        <f>index!Z103</f>
        <v>37.050542315963909</v>
      </c>
      <c r="BY103">
        <v>49.065969981600006</v>
      </c>
    </row>
    <row r="104" spans="1:77" x14ac:dyDescent="0.2">
      <c r="A104" s="9" t="s">
        <v>379</v>
      </c>
      <c r="B104" s="9" t="s">
        <v>379</v>
      </c>
      <c r="C104" s="9" t="s">
        <v>379</v>
      </c>
      <c r="D104" s="9" t="s">
        <v>379</v>
      </c>
      <c r="E104" s="9" t="s">
        <v>379</v>
      </c>
      <c r="F104" s="9" t="s">
        <v>380</v>
      </c>
      <c r="G104" s="9" t="s">
        <v>381</v>
      </c>
      <c r="H104" s="9">
        <v>356</v>
      </c>
      <c r="I104" s="9" t="s">
        <v>46</v>
      </c>
      <c r="J104" s="9" t="s">
        <v>49</v>
      </c>
      <c r="K104" s="9" t="s">
        <v>49</v>
      </c>
      <c r="L104" s="9" t="s">
        <v>1223</v>
      </c>
      <c r="M104" s="9"/>
      <c r="N104" s="9"/>
      <c r="O104" s="9"/>
      <c r="P104" s="42" t="s">
        <v>49</v>
      </c>
      <c r="Q104" s="42" t="s">
        <v>49</v>
      </c>
      <c r="R104" s="42" t="s">
        <v>49</v>
      </c>
      <c r="S104" s="42" t="s">
        <v>49</v>
      </c>
      <c r="T104" s="42" t="s">
        <v>49</v>
      </c>
      <c r="U104" s="42" t="s">
        <v>49</v>
      </c>
      <c r="V104" s="42" t="s">
        <v>49</v>
      </c>
      <c r="W104" s="42" t="s">
        <v>49</v>
      </c>
      <c r="X104" s="42" t="s">
        <v>49</v>
      </c>
      <c r="Y104" s="42" t="s">
        <v>49</v>
      </c>
      <c r="Z104" s="42" t="s">
        <v>49</v>
      </c>
      <c r="AA104" s="42" t="s">
        <v>49</v>
      </c>
      <c r="AB104" s="42" t="s">
        <v>49</v>
      </c>
      <c r="AC104" s="42" t="s">
        <v>49</v>
      </c>
      <c r="AD104" s="43" t="s">
        <v>49</v>
      </c>
      <c r="AE104" s="43" t="s">
        <v>49</v>
      </c>
      <c r="AF104" s="43" t="s">
        <v>49</v>
      </c>
      <c r="AG104" s="43" t="s">
        <v>49</v>
      </c>
      <c r="AH104" s="43" t="s">
        <v>49</v>
      </c>
      <c r="AI104" s="43" t="s">
        <v>49</v>
      </c>
      <c r="AJ104" s="43" t="s">
        <v>49</v>
      </c>
      <c r="AK104" s="43" t="s">
        <v>49</v>
      </c>
      <c r="AL104" s="43" t="s">
        <v>49</v>
      </c>
      <c r="AM104" s="43" t="s">
        <v>49</v>
      </c>
      <c r="AN104" s="43" t="s">
        <v>49</v>
      </c>
      <c r="AO104" s="43" t="s">
        <v>49</v>
      </c>
      <c r="AP104" s="43" t="s">
        <v>49</v>
      </c>
      <c r="AQ104" s="43" t="s">
        <v>49</v>
      </c>
      <c r="AR104" s="43" t="s">
        <v>49</v>
      </c>
      <c r="AS104" s="43" t="s">
        <v>49</v>
      </c>
      <c r="AT104" s="43" t="s">
        <v>49</v>
      </c>
      <c r="AU104" s="43" t="s">
        <v>49</v>
      </c>
      <c r="AV104" s="43" t="s">
        <v>49</v>
      </c>
      <c r="AW104" s="43" t="s">
        <v>49</v>
      </c>
      <c r="AX104" s="43" t="s">
        <v>49</v>
      </c>
      <c r="AY104" s="43" t="s">
        <v>49</v>
      </c>
      <c r="AZ104" s="9">
        <f>index!B104</f>
        <v>0</v>
      </c>
      <c r="BA104" s="9">
        <f>index!C104</f>
        <v>0</v>
      </c>
      <c r="BB104" s="9">
        <f>index!D104</f>
        <v>0</v>
      </c>
      <c r="BC104" s="9">
        <f>index!E104</f>
        <v>0</v>
      </c>
      <c r="BD104" s="9">
        <f>index!F104</f>
        <v>0</v>
      </c>
      <c r="BE104" s="9">
        <f>index!G104</f>
        <v>0</v>
      </c>
      <c r="BF104" s="9">
        <f>index!H104</f>
        <v>0</v>
      </c>
      <c r="BG104" s="9">
        <f>index!I104</f>
        <v>0</v>
      </c>
      <c r="BH104" s="9">
        <f>index!J104</f>
        <v>0</v>
      </c>
      <c r="BI104" s="9">
        <f>index!K104</f>
        <v>0</v>
      </c>
      <c r="BJ104" s="9">
        <f>index!L104</f>
        <v>0</v>
      </c>
      <c r="BK104" s="9">
        <f>index!M104</f>
        <v>0</v>
      </c>
      <c r="BL104" s="9">
        <f>index!N104</f>
        <v>0</v>
      </c>
      <c r="BM104" s="9">
        <f>index!O104</f>
        <v>0</v>
      </c>
      <c r="BN104" s="9">
        <f>index!P104</f>
        <v>0</v>
      </c>
      <c r="BO104" s="9">
        <f>index!Q104</f>
        <v>0</v>
      </c>
      <c r="BP104" s="9">
        <f>index!R104</f>
        <v>0</v>
      </c>
      <c r="BQ104" s="9">
        <f>index!S104</f>
        <v>0</v>
      </c>
      <c r="BR104" s="9">
        <f>index!T104</f>
        <v>0</v>
      </c>
      <c r="BS104" s="9">
        <f>index!U104</f>
        <v>0</v>
      </c>
      <c r="BT104" s="9">
        <f>index!V104</f>
        <v>0</v>
      </c>
      <c r="BU104" s="9">
        <f>index!W104</f>
        <v>0</v>
      </c>
      <c r="BV104" s="9">
        <f>index!X104</f>
        <v>0</v>
      </c>
      <c r="BW104" s="9">
        <f>index!Y104</f>
        <v>0</v>
      </c>
      <c r="BX104" s="9">
        <f>index!Z104</f>
        <v>0</v>
      </c>
      <c r="BY104">
        <v>0</v>
      </c>
    </row>
    <row r="105" spans="1:77" x14ac:dyDescent="0.2">
      <c r="A105" s="9" t="s">
        <v>382</v>
      </c>
      <c r="B105" s="9" t="s">
        <v>382</v>
      </c>
      <c r="C105" s="9" t="s">
        <v>382</v>
      </c>
      <c r="D105" s="9" t="s">
        <v>382</v>
      </c>
      <c r="E105" s="9" t="s">
        <v>382</v>
      </c>
      <c r="F105" s="9" t="s">
        <v>383</v>
      </c>
      <c r="G105" s="9" t="s">
        <v>384</v>
      </c>
      <c r="H105" s="9">
        <v>360</v>
      </c>
      <c r="I105" s="9" t="s">
        <v>66</v>
      </c>
      <c r="J105" s="9" t="s">
        <v>49</v>
      </c>
      <c r="K105" s="9" t="s">
        <v>90</v>
      </c>
      <c r="L105" s="9" t="s">
        <v>100</v>
      </c>
      <c r="M105" s="9" t="s">
        <v>59</v>
      </c>
      <c r="N105" s="9" t="s">
        <v>60</v>
      </c>
      <c r="O105" s="9">
        <v>2024</v>
      </c>
      <c r="P105" s="42" t="s">
        <v>49</v>
      </c>
      <c r="Q105" s="42" t="s">
        <v>49</v>
      </c>
      <c r="R105" s="42" t="s">
        <v>49</v>
      </c>
      <c r="S105" s="42" t="s">
        <v>49</v>
      </c>
      <c r="T105" s="42" t="s">
        <v>49</v>
      </c>
      <c r="U105" s="42" t="s">
        <v>49</v>
      </c>
      <c r="V105" s="42" t="s">
        <v>49</v>
      </c>
      <c r="W105" s="42" t="s">
        <v>49</v>
      </c>
      <c r="X105" s="42" t="s">
        <v>49</v>
      </c>
      <c r="Y105" s="42" t="s">
        <v>49</v>
      </c>
      <c r="Z105" s="42" t="s">
        <v>49</v>
      </c>
      <c r="AA105" s="42" t="s">
        <v>49</v>
      </c>
      <c r="AB105" s="42" t="s">
        <v>49</v>
      </c>
      <c r="AC105" s="42" t="s">
        <v>49</v>
      </c>
      <c r="AD105" s="43" t="s">
        <v>49</v>
      </c>
      <c r="AE105" s="43" t="s">
        <v>49</v>
      </c>
      <c r="AF105" s="43" t="s">
        <v>49</v>
      </c>
      <c r="AG105" s="43" t="s">
        <v>49</v>
      </c>
      <c r="AH105" s="43" t="s">
        <v>49</v>
      </c>
      <c r="AI105" s="43" t="s">
        <v>49</v>
      </c>
      <c r="AJ105" s="43" t="s">
        <v>49</v>
      </c>
      <c r="AK105" s="43" t="s">
        <v>49</v>
      </c>
      <c r="AL105" s="43" t="s">
        <v>49</v>
      </c>
      <c r="AM105" s="43" t="s">
        <v>49</v>
      </c>
      <c r="AN105" s="43" t="s">
        <v>49</v>
      </c>
      <c r="AO105" s="43" t="s">
        <v>49</v>
      </c>
      <c r="AP105" s="43" t="s">
        <v>49</v>
      </c>
      <c r="AQ105" s="43" t="s">
        <v>49</v>
      </c>
      <c r="AR105" s="43" t="s">
        <v>49</v>
      </c>
      <c r="AS105" s="43" t="s">
        <v>49</v>
      </c>
      <c r="AT105" s="43" t="s">
        <v>49</v>
      </c>
      <c r="AU105" s="43" t="s">
        <v>49</v>
      </c>
      <c r="AV105" s="43" t="s">
        <v>49</v>
      </c>
      <c r="AW105" s="43" t="s">
        <v>49</v>
      </c>
      <c r="AX105" s="43" t="s">
        <v>90</v>
      </c>
      <c r="AY105" s="43" t="s">
        <v>90</v>
      </c>
      <c r="AZ105" s="9">
        <f>index!B105</f>
        <v>0</v>
      </c>
      <c r="BA105" s="9">
        <f>index!C105</f>
        <v>0</v>
      </c>
      <c r="BB105" s="9">
        <f>index!D105</f>
        <v>0</v>
      </c>
      <c r="BC105" s="9">
        <f>index!E105</f>
        <v>0</v>
      </c>
      <c r="BD105" s="9">
        <f>index!F105</f>
        <v>0</v>
      </c>
      <c r="BE105" s="9">
        <f>index!G105</f>
        <v>0</v>
      </c>
      <c r="BF105" s="9">
        <f>index!H105</f>
        <v>0</v>
      </c>
      <c r="BG105" s="9">
        <f>index!I105</f>
        <v>0</v>
      </c>
      <c r="BH105" s="9">
        <f>index!J105</f>
        <v>0</v>
      </c>
      <c r="BI105" s="9">
        <f>index!K105</f>
        <v>0</v>
      </c>
      <c r="BJ105" s="9">
        <f>index!L105</f>
        <v>0</v>
      </c>
      <c r="BK105" s="9">
        <f>index!M105</f>
        <v>0</v>
      </c>
      <c r="BL105" s="9">
        <f>index!N105</f>
        <v>0</v>
      </c>
      <c r="BM105" s="9">
        <f>index!O105</f>
        <v>0</v>
      </c>
      <c r="BN105" s="9">
        <f>index!P105</f>
        <v>0</v>
      </c>
      <c r="BO105" s="9">
        <f>index!Q105</f>
        <v>0</v>
      </c>
      <c r="BP105" s="9">
        <f>index!R105</f>
        <v>0</v>
      </c>
      <c r="BQ105" s="9">
        <f>index!S105</f>
        <v>0</v>
      </c>
      <c r="BR105" s="9">
        <f>index!T105</f>
        <v>0</v>
      </c>
      <c r="BS105" s="9">
        <f>index!U105</f>
        <v>0</v>
      </c>
      <c r="BT105" s="9">
        <f>index!V105</f>
        <v>0</v>
      </c>
      <c r="BU105" s="9">
        <f>index!W105</f>
        <v>0</v>
      </c>
      <c r="BV105" s="9">
        <f>index!X105</f>
        <v>0</v>
      </c>
      <c r="BW105" s="9">
        <f>index!Y105</f>
        <v>0</v>
      </c>
      <c r="BX105" s="9">
        <f>index!Z105</f>
        <v>0.14691964352955944</v>
      </c>
      <c r="BY105">
        <v>0.17385005424</v>
      </c>
    </row>
    <row r="106" spans="1:77" x14ac:dyDescent="0.2">
      <c r="A106" s="9" t="s">
        <v>385</v>
      </c>
      <c r="B106" s="9" t="s">
        <v>386</v>
      </c>
      <c r="C106" s="9" t="s">
        <v>386</v>
      </c>
      <c r="D106" s="9" t="s">
        <v>386</v>
      </c>
      <c r="E106" s="9" t="s">
        <v>386</v>
      </c>
      <c r="F106" s="9" t="s">
        <v>387</v>
      </c>
      <c r="G106" s="9" t="s">
        <v>388</v>
      </c>
      <c r="H106" s="9">
        <v>364</v>
      </c>
      <c r="I106" s="9" t="s">
        <v>62</v>
      </c>
      <c r="J106" s="9" t="s">
        <v>49</v>
      </c>
      <c r="K106" s="9" t="s">
        <v>49</v>
      </c>
      <c r="L106" s="9" t="s">
        <v>1223</v>
      </c>
      <c r="M106" s="9"/>
      <c r="N106" s="9"/>
      <c r="O106" s="9"/>
      <c r="P106" s="42" t="s">
        <v>49</v>
      </c>
      <c r="Q106" s="42" t="s">
        <v>49</v>
      </c>
      <c r="R106" s="42" t="s">
        <v>49</v>
      </c>
      <c r="S106" s="42" t="s">
        <v>49</v>
      </c>
      <c r="T106" s="42" t="s">
        <v>49</v>
      </c>
      <c r="U106" s="42" t="s">
        <v>49</v>
      </c>
      <c r="V106" s="42" t="s">
        <v>49</v>
      </c>
      <c r="W106" s="42" t="s">
        <v>49</v>
      </c>
      <c r="X106" s="42" t="s">
        <v>49</v>
      </c>
      <c r="Y106" s="42" t="s">
        <v>49</v>
      </c>
      <c r="Z106" s="42" t="s">
        <v>49</v>
      </c>
      <c r="AA106" s="42" t="s">
        <v>49</v>
      </c>
      <c r="AB106" s="42" t="s">
        <v>49</v>
      </c>
      <c r="AC106" s="42" t="s">
        <v>49</v>
      </c>
      <c r="AD106" s="43" t="s">
        <v>49</v>
      </c>
      <c r="AE106" s="43" t="s">
        <v>49</v>
      </c>
      <c r="AF106" s="43" t="s">
        <v>49</v>
      </c>
      <c r="AG106" s="43" t="s">
        <v>49</v>
      </c>
      <c r="AH106" s="43" t="s">
        <v>49</v>
      </c>
      <c r="AI106" s="43" t="s">
        <v>49</v>
      </c>
      <c r="AJ106" s="43" t="s">
        <v>49</v>
      </c>
      <c r="AK106" s="43" t="s">
        <v>49</v>
      </c>
      <c r="AL106" s="43" t="s">
        <v>49</v>
      </c>
      <c r="AM106" s="43" t="s">
        <v>49</v>
      </c>
      <c r="AN106" s="43" t="s">
        <v>49</v>
      </c>
      <c r="AO106" s="43" t="s">
        <v>49</v>
      </c>
      <c r="AP106" s="43" t="s">
        <v>49</v>
      </c>
      <c r="AQ106" s="43" t="s">
        <v>49</v>
      </c>
      <c r="AR106" s="43" t="s">
        <v>49</v>
      </c>
      <c r="AS106" s="43" t="s">
        <v>49</v>
      </c>
      <c r="AT106" s="43" t="s">
        <v>49</v>
      </c>
      <c r="AU106" s="43" t="s">
        <v>49</v>
      </c>
      <c r="AV106" s="43" t="s">
        <v>49</v>
      </c>
      <c r="AW106" s="43" t="s">
        <v>49</v>
      </c>
      <c r="AX106" s="43" t="s">
        <v>49</v>
      </c>
      <c r="AY106" s="43" t="s">
        <v>49</v>
      </c>
      <c r="AZ106" s="9">
        <f>index!B106</f>
        <v>0</v>
      </c>
      <c r="BA106" s="9">
        <f>index!C106</f>
        <v>0</v>
      </c>
      <c r="BB106" s="9">
        <f>index!D106</f>
        <v>0</v>
      </c>
      <c r="BC106" s="9">
        <f>index!E106</f>
        <v>0</v>
      </c>
      <c r="BD106" s="9">
        <f>index!F106</f>
        <v>0</v>
      </c>
      <c r="BE106" s="9">
        <f>index!G106</f>
        <v>0</v>
      </c>
      <c r="BF106" s="9">
        <f>index!H106</f>
        <v>0</v>
      </c>
      <c r="BG106" s="9">
        <f>index!I106</f>
        <v>0</v>
      </c>
      <c r="BH106" s="9">
        <f>index!J106</f>
        <v>0</v>
      </c>
      <c r="BI106" s="9">
        <f>index!K106</f>
        <v>0</v>
      </c>
      <c r="BJ106" s="9">
        <f>index!L106</f>
        <v>0</v>
      </c>
      <c r="BK106" s="9">
        <f>index!M106</f>
        <v>0</v>
      </c>
      <c r="BL106" s="9">
        <f>index!N106</f>
        <v>0</v>
      </c>
      <c r="BM106" s="9">
        <f>index!O106</f>
        <v>0</v>
      </c>
      <c r="BN106" s="9">
        <f>index!P106</f>
        <v>0</v>
      </c>
      <c r="BO106" s="9">
        <f>index!Q106</f>
        <v>0</v>
      </c>
      <c r="BP106" s="9">
        <f>index!R106</f>
        <v>0</v>
      </c>
      <c r="BQ106" s="9">
        <f>index!S106</f>
        <v>0</v>
      </c>
      <c r="BR106" s="9">
        <f>index!T106</f>
        <v>0</v>
      </c>
      <c r="BS106" s="9">
        <f>index!U106</f>
        <v>0</v>
      </c>
      <c r="BT106" s="9">
        <f>index!V106</f>
        <v>0</v>
      </c>
      <c r="BU106" s="9">
        <f>index!W106</f>
        <v>0</v>
      </c>
      <c r="BV106" s="9">
        <f>index!X106</f>
        <v>0</v>
      </c>
      <c r="BW106" s="9">
        <f>index!Y106</f>
        <v>0</v>
      </c>
      <c r="BX106" s="9">
        <f>index!Z106</f>
        <v>0</v>
      </c>
      <c r="BY106">
        <v>0</v>
      </c>
    </row>
    <row r="107" spans="1:77" x14ac:dyDescent="0.2">
      <c r="A107" s="9" t="s">
        <v>389</v>
      </c>
      <c r="B107" s="9" t="s">
        <v>389</v>
      </c>
      <c r="C107" s="9" t="s">
        <v>389</v>
      </c>
      <c r="D107" s="9" t="s">
        <v>389</v>
      </c>
      <c r="E107" s="9" t="s">
        <v>389</v>
      </c>
      <c r="F107" s="9" t="s">
        <v>390</v>
      </c>
      <c r="G107" s="9" t="s">
        <v>391</v>
      </c>
      <c r="H107" s="9">
        <v>368</v>
      </c>
      <c r="I107" s="9" t="s">
        <v>62</v>
      </c>
      <c r="J107" s="9" t="s">
        <v>49</v>
      </c>
      <c r="K107" s="9" t="s">
        <v>49</v>
      </c>
      <c r="L107" s="9" t="s">
        <v>1223</v>
      </c>
      <c r="M107" s="9"/>
      <c r="N107" s="9"/>
      <c r="O107" s="9"/>
      <c r="P107" s="42" t="s">
        <v>49</v>
      </c>
      <c r="Q107" s="42" t="s">
        <v>49</v>
      </c>
      <c r="R107" s="42" t="s">
        <v>49</v>
      </c>
      <c r="S107" s="42" t="s">
        <v>49</v>
      </c>
      <c r="T107" s="42" t="s">
        <v>49</v>
      </c>
      <c r="U107" s="42" t="s">
        <v>49</v>
      </c>
      <c r="V107" s="42" t="s">
        <v>49</v>
      </c>
      <c r="W107" s="42" t="s">
        <v>49</v>
      </c>
      <c r="X107" s="42" t="s">
        <v>49</v>
      </c>
      <c r="Y107" s="42" t="s">
        <v>49</v>
      </c>
      <c r="Z107" s="42" t="s">
        <v>49</v>
      </c>
      <c r="AA107" s="42" t="s">
        <v>49</v>
      </c>
      <c r="AB107" s="42" t="s">
        <v>49</v>
      </c>
      <c r="AC107" s="42" t="s">
        <v>49</v>
      </c>
      <c r="AD107" s="43" t="s">
        <v>49</v>
      </c>
      <c r="AE107" s="43" t="s">
        <v>49</v>
      </c>
      <c r="AF107" s="43" t="s">
        <v>49</v>
      </c>
      <c r="AG107" s="43" t="s">
        <v>49</v>
      </c>
      <c r="AH107" s="43" t="s">
        <v>49</v>
      </c>
      <c r="AI107" s="43" t="s">
        <v>49</v>
      </c>
      <c r="AJ107" s="43" t="s">
        <v>49</v>
      </c>
      <c r="AK107" s="43" t="s">
        <v>49</v>
      </c>
      <c r="AL107" s="43" t="s">
        <v>49</v>
      </c>
      <c r="AM107" s="43" t="s">
        <v>49</v>
      </c>
      <c r="AN107" s="43" t="s">
        <v>49</v>
      </c>
      <c r="AO107" s="43" t="s">
        <v>49</v>
      </c>
      <c r="AP107" s="43" t="s">
        <v>49</v>
      </c>
      <c r="AQ107" s="43" t="s">
        <v>49</v>
      </c>
      <c r="AR107" s="43" t="s">
        <v>49</v>
      </c>
      <c r="AS107" s="43" t="s">
        <v>49</v>
      </c>
      <c r="AT107" s="43" t="s">
        <v>49</v>
      </c>
      <c r="AU107" s="43" t="s">
        <v>49</v>
      </c>
      <c r="AV107" s="43" t="s">
        <v>49</v>
      </c>
      <c r="AW107" s="43" t="s">
        <v>49</v>
      </c>
      <c r="AX107" s="43" t="s">
        <v>49</v>
      </c>
      <c r="AY107" s="43" t="s">
        <v>49</v>
      </c>
      <c r="AZ107" s="9">
        <f>index!B107</f>
        <v>0</v>
      </c>
      <c r="BA107" s="9">
        <f>index!C107</f>
        <v>0</v>
      </c>
      <c r="BB107" s="9">
        <f>index!D107</f>
        <v>0</v>
      </c>
      <c r="BC107" s="9">
        <f>index!E107</f>
        <v>0</v>
      </c>
      <c r="BD107" s="9">
        <f>index!F107</f>
        <v>0</v>
      </c>
      <c r="BE107" s="9">
        <f>index!G107</f>
        <v>0</v>
      </c>
      <c r="BF107" s="9">
        <f>index!H107</f>
        <v>0</v>
      </c>
      <c r="BG107" s="9">
        <f>index!I107</f>
        <v>0</v>
      </c>
      <c r="BH107" s="9">
        <f>index!J107</f>
        <v>0</v>
      </c>
      <c r="BI107" s="9">
        <f>index!K107</f>
        <v>0</v>
      </c>
      <c r="BJ107" s="9">
        <f>index!L107</f>
        <v>0</v>
      </c>
      <c r="BK107" s="9">
        <f>index!M107</f>
        <v>0</v>
      </c>
      <c r="BL107" s="9">
        <f>index!N107</f>
        <v>0</v>
      </c>
      <c r="BM107" s="9">
        <f>index!O107</f>
        <v>0</v>
      </c>
      <c r="BN107" s="9">
        <f>index!P107</f>
        <v>0</v>
      </c>
      <c r="BO107" s="9">
        <f>index!Q107</f>
        <v>0</v>
      </c>
      <c r="BP107" s="9">
        <f>index!R107</f>
        <v>0</v>
      </c>
      <c r="BQ107" s="9">
        <f>index!S107</f>
        <v>0</v>
      </c>
      <c r="BR107" s="9">
        <f>index!T107</f>
        <v>0</v>
      </c>
      <c r="BS107" s="9">
        <f>index!U107</f>
        <v>0</v>
      </c>
      <c r="BT107" s="9">
        <f>index!V107</f>
        <v>0</v>
      </c>
      <c r="BU107" s="9">
        <f>index!W107</f>
        <v>0</v>
      </c>
      <c r="BV107" s="9">
        <f>index!X107</f>
        <v>0</v>
      </c>
      <c r="BW107" s="9">
        <f>index!Y107</f>
        <v>0</v>
      </c>
      <c r="BX107" s="9">
        <f>index!Z107</f>
        <v>0</v>
      </c>
      <c r="BY107">
        <v>0</v>
      </c>
    </row>
    <row r="108" spans="1:77" x14ac:dyDescent="0.2">
      <c r="A108" s="9" t="s">
        <v>392</v>
      </c>
      <c r="B108" s="9" t="s">
        <v>392</v>
      </c>
      <c r="C108" s="9" t="s">
        <v>393</v>
      </c>
      <c r="D108" s="9" t="s">
        <v>392</v>
      </c>
      <c r="E108" s="9" t="s">
        <v>392</v>
      </c>
      <c r="F108" s="9" t="s">
        <v>394</v>
      </c>
      <c r="G108" s="9" t="s">
        <v>395</v>
      </c>
      <c r="H108" s="9">
        <v>372</v>
      </c>
      <c r="I108" s="9" t="s">
        <v>56</v>
      </c>
      <c r="J108" s="9" t="s">
        <v>90</v>
      </c>
      <c r="K108" s="9" t="s">
        <v>90</v>
      </c>
      <c r="L108" s="9" t="s">
        <v>716</v>
      </c>
      <c r="M108" s="9" t="s">
        <v>59</v>
      </c>
      <c r="N108" s="9" t="s">
        <v>60</v>
      </c>
      <c r="O108" s="9">
        <v>2005</v>
      </c>
      <c r="P108" s="42" t="s">
        <v>49</v>
      </c>
      <c r="Q108" s="42" t="s">
        <v>49</v>
      </c>
      <c r="R108" s="42" t="s">
        <v>49</v>
      </c>
      <c r="S108" s="42" t="s">
        <v>49</v>
      </c>
      <c r="T108" s="42" t="s">
        <v>49</v>
      </c>
      <c r="U108" s="42" t="s">
        <v>49</v>
      </c>
      <c r="V108" s="42" t="s">
        <v>49</v>
      </c>
      <c r="W108" s="42" t="s">
        <v>49</v>
      </c>
      <c r="X108" s="42" t="s">
        <v>49</v>
      </c>
      <c r="Y108" s="42" t="s">
        <v>49</v>
      </c>
      <c r="Z108" s="42" t="s">
        <v>49</v>
      </c>
      <c r="AA108" s="42" t="s">
        <v>49</v>
      </c>
      <c r="AB108" s="42" t="s">
        <v>49</v>
      </c>
      <c r="AC108" s="42" t="s">
        <v>49</v>
      </c>
      <c r="AD108" s="43" t="s">
        <v>49</v>
      </c>
      <c r="AE108" s="43" t="s">
        <v>90</v>
      </c>
      <c r="AF108" s="43" t="s">
        <v>90</v>
      </c>
      <c r="AG108" s="43" t="s">
        <v>90</v>
      </c>
      <c r="AH108" s="43" t="s">
        <v>90</v>
      </c>
      <c r="AI108" s="43" t="s">
        <v>90</v>
      </c>
      <c r="AJ108" s="43" t="s">
        <v>90</v>
      </c>
      <c r="AK108" s="43" t="s">
        <v>90</v>
      </c>
      <c r="AL108" s="43" t="s">
        <v>90</v>
      </c>
      <c r="AM108" s="43" t="s">
        <v>90</v>
      </c>
      <c r="AN108" s="43" t="s">
        <v>90</v>
      </c>
      <c r="AO108" s="43" t="s">
        <v>90</v>
      </c>
      <c r="AP108" s="43" t="s">
        <v>90</v>
      </c>
      <c r="AQ108" s="43" t="s">
        <v>90</v>
      </c>
      <c r="AR108" s="43" t="s">
        <v>90</v>
      </c>
      <c r="AS108" s="43" t="s">
        <v>90</v>
      </c>
      <c r="AT108" s="43" t="s">
        <v>90</v>
      </c>
      <c r="AU108" s="43" t="s">
        <v>90</v>
      </c>
      <c r="AV108" s="43" t="s">
        <v>90</v>
      </c>
      <c r="AW108" s="43" t="s">
        <v>90</v>
      </c>
      <c r="AX108" s="43" t="s">
        <v>90</v>
      </c>
      <c r="AY108" s="43" t="s">
        <v>90</v>
      </c>
      <c r="AZ108" s="9">
        <f>index!B108</f>
        <v>0</v>
      </c>
      <c r="BA108" s="9">
        <f>index!C108</f>
        <v>0</v>
      </c>
      <c r="BB108" s="9">
        <f>index!D108</f>
        <v>0</v>
      </c>
      <c r="BC108" s="9">
        <f>index!E108</f>
        <v>0</v>
      </c>
      <c r="BD108" s="9">
        <f>index!F108</f>
        <v>0</v>
      </c>
      <c r="BE108" s="9">
        <f>index!G108</f>
        <v>5.3455676973233341</v>
      </c>
      <c r="BF108" s="9">
        <f>index!H108</f>
        <v>8.7742275378546584</v>
      </c>
      <c r="BG108" s="9">
        <f>index!I108</f>
        <v>0.3413269443685627</v>
      </c>
      <c r="BH108" s="9">
        <f>index!J108</f>
        <v>9.202622729193493</v>
      </c>
      <c r="BI108" s="9">
        <f>index!K108</f>
        <v>3.8454741988508907</v>
      </c>
      <c r="BJ108" s="9">
        <f>index!L108</f>
        <v>10.323755258591834</v>
      </c>
      <c r="BK108" s="9">
        <f>index!M108</f>
        <v>12.125897851648297</v>
      </c>
      <c r="BL108" s="9">
        <f>index!N108</f>
        <v>8.4132188337488696</v>
      </c>
      <c r="BM108" s="9">
        <f>index!O108</f>
        <v>9.153220527243894</v>
      </c>
      <c r="BN108" s="9">
        <f>index!P108</f>
        <v>9.9304207104227551</v>
      </c>
      <c r="BO108" s="9">
        <f>index!Q108</f>
        <v>8.3518146038536063</v>
      </c>
      <c r="BP108" s="9">
        <f>index!R108</f>
        <v>7.9385491847495313</v>
      </c>
      <c r="BQ108" s="9">
        <f>index!S108</f>
        <v>7.7508753348985886</v>
      </c>
      <c r="BR108" s="9">
        <f>index!T108</f>
        <v>11.020524360258296</v>
      </c>
      <c r="BS108" s="9">
        <f>index!U108</f>
        <v>11.808353984079062</v>
      </c>
      <c r="BT108" s="9">
        <f>index!V108</f>
        <v>12.316970039404259</v>
      </c>
      <c r="BU108" s="9">
        <f>index!W108</f>
        <v>23.068167557404951</v>
      </c>
      <c r="BV108" s="9">
        <f>index!X108</f>
        <v>32.382476168251713</v>
      </c>
      <c r="BW108" s="9">
        <f>index!Y108</f>
        <v>36.733563714460892</v>
      </c>
      <c r="BX108" s="9">
        <f>index!Z108</f>
        <v>31.369505878698511</v>
      </c>
      <c r="BY108">
        <v>36.032567280000002</v>
      </c>
    </row>
    <row r="109" spans="1:77" x14ac:dyDescent="0.2">
      <c r="A109" s="9" t="s">
        <v>396</v>
      </c>
      <c r="B109" s="9" t="s">
        <v>396</v>
      </c>
      <c r="C109" s="9" t="s">
        <v>396</v>
      </c>
      <c r="D109" s="9" t="s">
        <v>70</v>
      </c>
      <c r="E109" s="9" t="s">
        <v>70</v>
      </c>
      <c r="F109" s="9" t="s">
        <v>397</v>
      </c>
      <c r="G109" s="9" t="s">
        <v>398</v>
      </c>
      <c r="H109" s="9">
        <v>833</v>
      </c>
      <c r="I109" s="9" t="s">
        <v>56</v>
      </c>
      <c r="J109" s="9" t="s">
        <v>49</v>
      </c>
      <c r="K109" s="9" t="s">
        <v>49</v>
      </c>
      <c r="L109" s="9" t="s">
        <v>1223</v>
      </c>
      <c r="M109" s="9"/>
      <c r="N109" s="9"/>
      <c r="O109" s="9"/>
      <c r="P109" s="42" t="s">
        <v>49</v>
      </c>
      <c r="Q109" s="42" t="s">
        <v>49</v>
      </c>
      <c r="R109" s="42" t="s">
        <v>49</v>
      </c>
      <c r="S109" s="42" t="s">
        <v>49</v>
      </c>
      <c r="T109" s="42" t="s">
        <v>49</v>
      </c>
      <c r="U109" s="42" t="s">
        <v>49</v>
      </c>
      <c r="V109" s="42" t="s">
        <v>49</v>
      </c>
      <c r="W109" s="42" t="s">
        <v>49</v>
      </c>
      <c r="X109" s="42" t="s">
        <v>49</v>
      </c>
      <c r="Y109" s="42" t="s">
        <v>49</v>
      </c>
      <c r="Z109" s="42" t="s">
        <v>49</v>
      </c>
      <c r="AA109" s="42" t="s">
        <v>49</v>
      </c>
      <c r="AB109" s="42" t="s">
        <v>49</v>
      </c>
      <c r="AC109" s="42" t="s">
        <v>49</v>
      </c>
      <c r="AD109" s="43" t="s">
        <v>49</v>
      </c>
      <c r="AE109" s="43" t="s">
        <v>49</v>
      </c>
      <c r="AF109" s="43" t="s">
        <v>49</v>
      </c>
      <c r="AG109" s="43" t="s">
        <v>49</v>
      </c>
      <c r="AH109" s="43" t="s">
        <v>49</v>
      </c>
      <c r="AI109" s="43" t="s">
        <v>49</v>
      </c>
      <c r="AJ109" s="43" t="s">
        <v>49</v>
      </c>
      <c r="AK109" s="43" t="s">
        <v>49</v>
      </c>
      <c r="AL109" s="43" t="s">
        <v>49</v>
      </c>
      <c r="AM109" s="43" t="s">
        <v>49</v>
      </c>
      <c r="AN109" s="43" t="s">
        <v>49</v>
      </c>
      <c r="AO109" s="43" t="s">
        <v>49</v>
      </c>
      <c r="AP109" s="43" t="s">
        <v>49</v>
      </c>
      <c r="AQ109" s="43" t="s">
        <v>49</v>
      </c>
      <c r="AR109" s="43" t="s">
        <v>49</v>
      </c>
      <c r="AS109" s="43" t="s">
        <v>49</v>
      </c>
      <c r="AT109" s="43" t="s">
        <v>49</v>
      </c>
      <c r="AU109" s="43" t="s">
        <v>49</v>
      </c>
      <c r="AV109" s="43" t="s">
        <v>49</v>
      </c>
      <c r="AW109" s="43" t="s">
        <v>49</v>
      </c>
      <c r="AX109" s="43" t="s">
        <v>49</v>
      </c>
      <c r="AY109" s="43" t="s">
        <v>49</v>
      </c>
      <c r="AZ109" s="9">
        <f>index!B109</f>
        <v>0</v>
      </c>
      <c r="BA109" s="9">
        <f>index!C109</f>
        <v>0</v>
      </c>
      <c r="BB109" s="9">
        <f>index!D109</f>
        <v>0</v>
      </c>
      <c r="BC109" s="9">
        <f>index!E109</f>
        <v>0</v>
      </c>
      <c r="BD109" s="9">
        <f>index!F109</f>
        <v>0</v>
      </c>
      <c r="BE109" s="9">
        <f>index!G109</f>
        <v>0</v>
      </c>
      <c r="BF109" s="9">
        <f>index!H109</f>
        <v>0</v>
      </c>
      <c r="BG109" s="9">
        <f>index!I109</f>
        <v>0</v>
      </c>
      <c r="BH109" s="9">
        <f>index!J109</f>
        <v>0</v>
      </c>
      <c r="BI109" s="9">
        <f>index!K109</f>
        <v>0</v>
      </c>
      <c r="BJ109" s="9">
        <f>index!L109</f>
        <v>0</v>
      </c>
      <c r="BK109" s="9">
        <f>index!M109</f>
        <v>0</v>
      </c>
      <c r="BL109" s="9">
        <f>index!N109</f>
        <v>0</v>
      </c>
      <c r="BM109" s="9">
        <f>index!O109</f>
        <v>0</v>
      </c>
      <c r="BN109" s="9">
        <f>index!P109</f>
        <v>0</v>
      </c>
      <c r="BO109" s="9">
        <f>index!Q109</f>
        <v>0</v>
      </c>
      <c r="BP109" s="9">
        <f>index!R109</f>
        <v>0</v>
      </c>
      <c r="BQ109" s="9">
        <f>index!S109</f>
        <v>0</v>
      </c>
      <c r="BR109" s="9">
        <f>index!T109</f>
        <v>0</v>
      </c>
      <c r="BS109" s="9">
        <f>index!U109</f>
        <v>0</v>
      </c>
      <c r="BT109" s="9">
        <f>index!V109</f>
        <v>0</v>
      </c>
      <c r="BU109" s="9">
        <f>index!W109</f>
        <v>0</v>
      </c>
      <c r="BV109" s="9">
        <f>index!X109</f>
        <v>0</v>
      </c>
      <c r="BW109" s="9">
        <f>index!Y109</f>
        <v>0</v>
      </c>
      <c r="BX109" s="9">
        <f>index!Z109</f>
        <v>0</v>
      </c>
      <c r="BY109">
        <v>0</v>
      </c>
    </row>
    <row r="110" spans="1:77" x14ac:dyDescent="0.2">
      <c r="A110" s="9" t="s">
        <v>399</v>
      </c>
      <c r="B110" s="9" t="s">
        <v>399</v>
      </c>
      <c r="C110" s="9" t="s">
        <v>399</v>
      </c>
      <c r="D110" s="9" t="s">
        <v>399</v>
      </c>
      <c r="E110" s="9" t="s">
        <v>399</v>
      </c>
      <c r="F110" s="9" t="s">
        <v>400</v>
      </c>
      <c r="G110" s="9" t="s">
        <v>401</v>
      </c>
      <c r="H110" s="9">
        <v>376</v>
      </c>
      <c r="I110" s="9" t="s">
        <v>62</v>
      </c>
      <c r="J110" s="9" t="s">
        <v>49</v>
      </c>
      <c r="K110" s="9" t="s">
        <v>90</v>
      </c>
      <c r="L110" s="9" t="s">
        <v>516</v>
      </c>
      <c r="M110" s="9" t="s">
        <v>59</v>
      </c>
      <c r="N110" s="9" t="s">
        <v>60</v>
      </c>
      <c r="O110" s="9">
        <v>2025</v>
      </c>
      <c r="P110" s="42" t="s">
        <v>49</v>
      </c>
      <c r="Q110" s="42" t="s">
        <v>49</v>
      </c>
      <c r="R110" s="42" t="s">
        <v>49</v>
      </c>
      <c r="S110" s="42" t="s">
        <v>49</v>
      </c>
      <c r="T110" s="42" t="s">
        <v>49</v>
      </c>
      <c r="U110" s="42" t="s">
        <v>49</v>
      </c>
      <c r="V110" s="42" t="s">
        <v>49</v>
      </c>
      <c r="W110" s="42" t="s">
        <v>49</v>
      </c>
      <c r="X110" s="42" t="s">
        <v>49</v>
      </c>
      <c r="Y110" s="42" t="s">
        <v>49</v>
      </c>
      <c r="Z110" s="42" t="s">
        <v>49</v>
      </c>
      <c r="AA110" s="42" t="s">
        <v>49</v>
      </c>
      <c r="AB110" s="42" t="s">
        <v>49</v>
      </c>
      <c r="AC110" s="42" t="s">
        <v>49</v>
      </c>
      <c r="AD110" s="43" t="s">
        <v>49</v>
      </c>
      <c r="AE110" s="43" t="s">
        <v>49</v>
      </c>
      <c r="AF110" s="43" t="s">
        <v>49</v>
      </c>
      <c r="AG110" s="43" t="s">
        <v>49</v>
      </c>
      <c r="AH110" s="43" t="s">
        <v>49</v>
      </c>
      <c r="AI110" s="43" t="s">
        <v>49</v>
      </c>
      <c r="AJ110" s="43" t="s">
        <v>49</v>
      </c>
      <c r="AK110" s="43" t="s">
        <v>49</v>
      </c>
      <c r="AL110" s="43" t="s">
        <v>49</v>
      </c>
      <c r="AM110" s="43" t="s">
        <v>49</v>
      </c>
      <c r="AN110" s="43" t="s">
        <v>49</v>
      </c>
      <c r="AO110" s="43" t="s">
        <v>49</v>
      </c>
      <c r="AP110" s="43" t="s">
        <v>49</v>
      </c>
      <c r="AQ110" s="43" t="s">
        <v>49</v>
      </c>
      <c r="AR110" s="43" t="s">
        <v>49</v>
      </c>
      <c r="AS110" s="43" t="s">
        <v>49</v>
      </c>
      <c r="AT110" s="43" t="s">
        <v>49</v>
      </c>
      <c r="AU110" s="43" t="s">
        <v>49</v>
      </c>
      <c r="AV110" s="43" t="s">
        <v>49</v>
      </c>
      <c r="AW110" s="43" t="s">
        <v>49</v>
      </c>
      <c r="AX110" s="43" t="s">
        <v>49</v>
      </c>
      <c r="AY110" s="43" t="s">
        <v>90</v>
      </c>
      <c r="AZ110" s="9">
        <f>index!B110</f>
        <v>0</v>
      </c>
      <c r="BA110" s="9">
        <f>index!C110</f>
        <v>0</v>
      </c>
      <c r="BB110" s="9">
        <f>index!D110</f>
        <v>0</v>
      </c>
      <c r="BC110" s="9">
        <f>index!E110</f>
        <v>0</v>
      </c>
      <c r="BD110" s="9">
        <f>index!F110</f>
        <v>0</v>
      </c>
      <c r="BE110" s="9">
        <f>index!G110</f>
        <v>0</v>
      </c>
      <c r="BF110" s="9">
        <f>index!H110</f>
        <v>0</v>
      </c>
      <c r="BG110" s="9">
        <f>index!I110</f>
        <v>0</v>
      </c>
      <c r="BH110" s="9">
        <f>index!J110</f>
        <v>0</v>
      </c>
      <c r="BI110" s="9">
        <f>index!K110</f>
        <v>0</v>
      </c>
      <c r="BJ110" s="9">
        <f>index!L110</f>
        <v>0</v>
      </c>
      <c r="BK110" s="9">
        <f>index!M110</f>
        <v>0</v>
      </c>
      <c r="BL110" s="9">
        <f>index!N110</f>
        <v>0</v>
      </c>
      <c r="BM110" s="9">
        <f>index!O110</f>
        <v>0</v>
      </c>
      <c r="BN110" s="9">
        <f>index!P110</f>
        <v>0</v>
      </c>
      <c r="BO110" s="9">
        <f>index!Q110</f>
        <v>0</v>
      </c>
      <c r="BP110" s="9">
        <f>index!R110</f>
        <v>0</v>
      </c>
      <c r="BQ110" s="9">
        <f>index!S110</f>
        <v>0</v>
      </c>
      <c r="BR110" s="9">
        <f>index!T110</f>
        <v>0</v>
      </c>
      <c r="BS110" s="9">
        <f>index!U110</f>
        <v>0</v>
      </c>
      <c r="BT110" s="9">
        <f>index!V110</f>
        <v>0</v>
      </c>
      <c r="BU110" s="9">
        <f>index!W110</f>
        <v>0</v>
      </c>
      <c r="BV110" s="9">
        <f>index!X110</f>
        <v>0</v>
      </c>
      <c r="BW110" s="9">
        <f>index!Y110</f>
        <v>0</v>
      </c>
      <c r="BX110" s="9">
        <f>index!Z110</f>
        <v>0</v>
      </c>
      <c r="BY110">
        <v>1.1789473683</v>
      </c>
    </row>
    <row r="111" spans="1:77" x14ac:dyDescent="0.2">
      <c r="A111" s="9" t="s">
        <v>402</v>
      </c>
      <c r="B111" s="9" t="s">
        <v>402</v>
      </c>
      <c r="C111" s="9" t="s">
        <v>402</v>
      </c>
      <c r="D111" s="9" t="s">
        <v>402</v>
      </c>
      <c r="E111" s="9" t="s">
        <v>402</v>
      </c>
      <c r="F111" s="9" t="s">
        <v>403</v>
      </c>
      <c r="G111" s="9" t="s">
        <v>404</v>
      </c>
      <c r="H111" s="9">
        <v>380</v>
      </c>
      <c r="I111" s="9" t="s">
        <v>56</v>
      </c>
      <c r="J111" s="9" t="s">
        <v>90</v>
      </c>
      <c r="K111" s="9" t="s">
        <v>90</v>
      </c>
      <c r="L111" s="9" t="s">
        <v>126</v>
      </c>
      <c r="M111" s="9" t="s">
        <v>59</v>
      </c>
      <c r="N111" s="9" t="s">
        <v>60</v>
      </c>
      <c r="O111" s="9">
        <v>2005</v>
      </c>
      <c r="P111" s="42" t="s">
        <v>49</v>
      </c>
      <c r="Q111" s="42" t="s">
        <v>49</v>
      </c>
      <c r="R111" s="42" t="s">
        <v>49</v>
      </c>
      <c r="S111" s="42" t="s">
        <v>49</v>
      </c>
      <c r="T111" s="42" t="s">
        <v>49</v>
      </c>
      <c r="U111" s="42" t="s">
        <v>49</v>
      </c>
      <c r="V111" s="42" t="s">
        <v>49</v>
      </c>
      <c r="W111" s="42" t="s">
        <v>49</v>
      </c>
      <c r="X111" s="42" t="s">
        <v>49</v>
      </c>
      <c r="Y111" s="42" t="s">
        <v>49</v>
      </c>
      <c r="Z111" s="42" t="s">
        <v>49</v>
      </c>
      <c r="AA111" s="42" t="s">
        <v>49</v>
      </c>
      <c r="AB111" s="42" t="s">
        <v>49</v>
      </c>
      <c r="AC111" s="42" t="s">
        <v>49</v>
      </c>
      <c r="AD111" s="43" t="s">
        <v>49</v>
      </c>
      <c r="AE111" s="43" t="s">
        <v>90</v>
      </c>
      <c r="AF111" s="43" t="s">
        <v>90</v>
      </c>
      <c r="AG111" s="43" t="s">
        <v>90</v>
      </c>
      <c r="AH111" s="43" t="s">
        <v>90</v>
      </c>
      <c r="AI111" s="43" t="s">
        <v>90</v>
      </c>
      <c r="AJ111" s="43" t="s">
        <v>90</v>
      </c>
      <c r="AK111" s="43" t="s">
        <v>90</v>
      </c>
      <c r="AL111" s="43" t="s">
        <v>90</v>
      </c>
      <c r="AM111" s="43" t="s">
        <v>90</v>
      </c>
      <c r="AN111" s="43" t="s">
        <v>90</v>
      </c>
      <c r="AO111" s="43" t="s">
        <v>90</v>
      </c>
      <c r="AP111" s="43" t="s">
        <v>90</v>
      </c>
      <c r="AQ111" s="43" t="s">
        <v>90</v>
      </c>
      <c r="AR111" s="43" t="s">
        <v>90</v>
      </c>
      <c r="AS111" s="43" t="s">
        <v>90</v>
      </c>
      <c r="AT111" s="43" t="s">
        <v>90</v>
      </c>
      <c r="AU111" s="43" t="s">
        <v>90</v>
      </c>
      <c r="AV111" s="43" t="s">
        <v>90</v>
      </c>
      <c r="AW111" s="43" t="s">
        <v>90</v>
      </c>
      <c r="AX111" s="43" t="s">
        <v>90</v>
      </c>
      <c r="AY111" s="43" t="s">
        <v>90</v>
      </c>
      <c r="AZ111" s="9">
        <f>index!B111</f>
        <v>0</v>
      </c>
      <c r="BA111" s="9">
        <f>index!C111</f>
        <v>0</v>
      </c>
      <c r="BB111" s="9">
        <f>index!D111</f>
        <v>0</v>
      </c>
      <c r="BC111" s="9">
        <f>index!E111</f>
        <v>0</v>
      </c>
      <c r="BD111" s="9">
        <f>index!F111</f>
        <v>0</v>
      </c>
      <c r="BE111" s="9">
        <f>index!G111</f>
        <v>7.5427391800934984</v>
      </c>
      <c r="BF111" s="9">
        <f>index!H111</f>
        <v>13.093864932079986</v>
      </c>
      <c r="BG111" s="9">
        <f>index!I111</f>
        <v>0.49010017974522302</v>
      </c>
      <c r="BH111" s="9">
        <f>index!J111</f>
        <v>13.939113001400084</v>
      </c>
      <c r="BI111" s="9">
        <f>index!K111</f>
        <v>5.9113055889018691</v>
      </c>
      <c r="BJ111" s="9">
        <f>index!L111</f>
        <v>6.7236525406897796</v>
      </c>
      <c r="BK111" s="9">
        <f>index!M111</f>
        <v>9.2875608699112995</v>
      </c>
      <c r="BL111" s="9">
        <f>index!N111</f>
        <v>3.5015926558542438</v>
      </c>
      <c r="BM111" s="9">
        <f>index!O111</f>
        <v>2.3567855553803665</v>
      </c>
      <c r="BN111" s="9">
        <f>index!P111</f>
        <v>2.5692035854250461</v>
      </c>
      <c r="BO111" s="9">
        <f>index!Q111</f>
        <v>2.9241565109577197</v>
      </c>
      <c r="BP111" s="9">
        <f>index!R111</f>
        <v>1.8471058930248911</v>
      </c>
      <c r="BQ111" s="9">
        <f>index!S111</f>
        <v>2.0720762242474726</v>
      </c>
      <c r="BR111" s="9">
        <f>index!T111</f>
        <v>6.016690789834704</v>
      </c>
      <c r="BS111" s="9">
        <f>index!U111</f>
        <v>8.8271657745191359</v>
      </c>
      <c r="BT111" s="9">
        <f>index!V111</f>
        <v>6.5738249476511834</v>
      </c>
      <c r="BU111" s="9">
        <f>index!W111</f>
        <v>16.639013556662057</v>
      </c>
      <c r="BV111" s="9">
        <f>index!X111</f>
        <v>29.610860605507959</v>
      </c>
      <c r="BW111" s="9">
        <f>index!Y111</f>
        <v>32.955028509392577</v>
      </c>
      <c r="BX111" s="9">
        <f>index!Z111</f>
        <v>18.390464099999999</v>
      </c>
      <c r="BY111">
        <v>21.111037200000002</v>
      </c>
    </row>
    <row r="112" spans="1:77" x14ac:dyDescent="0.2">
      <c r="A112" s="9" t="s">
        <v>405</v>
      </c>
      <c r="B112" s="9" t="s">
        <v>405</v>
      </c>
      <c r="C112" s="9" t="s">
        <v>405</v>
      </c>
      <c r="D112" s="9" t="s">
        <v>405</v>
      </c>
      <c r="E112" s="9" t="s">
        <v>405</v>
      </c>
      <c r="F112" s="9" t="s">
        <v>406</v>
      </c>
      <c r="G112" s="9" t="s">
        <v>407</v>
      </c>
      <c r="H112" s="9">
        <v>388</v>
      </c>
      <c r="I112" s="9" t="s">
        <v>84</v>
      </c>
      <c r="J112" s="9" t="s">
        <v>49</v>
      </c>
      <c r="K112" s="9" t="s">
        <v>49</v>
      </c>
      <c r="L112" s="9" t="s">
        <v>1223</v>
      </c>
      <c r="M112" s="9"/>
      <c r="N112" s="9"/>
      <c r="O112" s="9"/>
      <c r="P112" s="42" t="s">
        <v>49</v>
      </c>
      <c r="Q112" s="42" t="s">
        <v>49</v>
      </c>
      <c r="R112" s="42" t="s">
        <v>49</v>
      </c>
      <c r="S112" s="42" t="s">
        <v>49</v>
      </c>
      <c r="T112" s="42" t="s">
        <v>49</v>
      </c>
      <c r="U112" s="42" t="s">
        <v>49</v>
      </c>
      <c r="V112" s="42" t="s">
        <v>49</v>
      </c>
      <c r="W112" s="42" t="s">
        <v>49</v>
      </c>
      <c r="X112" s="42" t="s">
        <v>49</v>
      </c>
      <c r="Y112" s="42" t="s">
        <v>49</v>
      </c>
      <c r="Z112" s="42" t="s">
        <v>49</v>
      </c>
      <c r="AA112" s="42" t="s">
        <v>49</v>
      </c>
      <c r="AB112" s="42" t="s">
        <v>49</v>
      </c>
      <c r="AC112" s="42" t="s">
        <v>49</v>
      </c>
      <c r="AD112" s="43" t="s">
        <v>49</v>
      </c>
      <c r="AE112" s="43" t="s">
        <v>49</v>
      </c>
      <c r="AF112" s="43" t="s">
        <v>49</v>
      </c>
      <c r="AG112" s="43" t="s">
        <v>49</v>
      </c>
      <c r="AH112" s="43" t="s">
        <v>49</v>
      </c>
      <c r="AI112" s="43" t="s">
        <v>49</v>
      </c>
      <c r="AJ112" s="43" t="s">
        <v>49</v>
      </c>
      <c r="AK112" s="43" t="s">
        <v>49</v>
      </c>
      <c r="AL112" s="43" t="s">
        <v>49</v>
      </c>
      <c r="AM112" s="43" t="s">
        <v>49</v>
      </c>
      <c r="AN112" s="43" t="s">
        <v>49</v>
      </c>
      <c r="AO112" s="43" t="s">
        <v>49</v>
      </c>
      <c r="AP112" s="43" t="s">
        <v>49</v>
      </c>
      <c r="AQ112" s="43" t="s">
        <v>49</v>
      </c>
      <c r="AR112" s="43" t="s">
        <v>49</v>
      </c>
      <c r="AS112" s="43" t="s">
        <v>49</v>
      </c>
      <c r="AT112" s="43" t="s">
        <v>49</v>
      </c>
      <c r="AU112" s="43" t="s">
        <v>49</v>
      </c>
      <c r="AV112" s="43" t="s">
        <v>49</v>
      </c>
      <c r="AW112" s="43" t="s">
        <v>49</v>
      </c>
      <c r="AX112" s="43" t="s">
        <v>49</v>
      </c>
      <c r="AY112" s="43" t="s">
        <v>49</v>
      </c>
      <c r="AZ112" s="9">
        <f>index!B112</f>
        <v>0</v>
      </c>
      <c r="BA112" s="9">
        <f>index!C112</f>
        <v>0</v>
      </c>
      <c r="BB112" s="9">
        <f>index!D112</f>
        <v>0</v>
      </c>
      <c r="BC112" s="9">
        <f>index!E112</f>
        <v>0</v>
      </c>
      <c r="BD112" s="9">
        <f>index!F112</f>
        <v>0</v>
      </c>
      <c r="BE112" s="9">
        <f>index!G112</f>
        <v>0</v>
      </c>
      <c r="BF112" s="9">
        <f>index!H112</f>
        <v>0</v>
      </c>
      <c r="BG112" s="9">
        <f>index!I112</f>
        <v>0</v>
      </c>
      <c r="BH112" s="9">
        <f>index!J112</f>
        <v>0</v>
      </c>
      <c r="BI112" s="9">
        <f>index!K112</f>
        <v>0</v>
      </c>
      <c r="BJ112" s="9">
        <f>index!L112</f>
        <v>0</v>
      </c>
      <c r="BK112" s="9">
        <f>index!M112</f>
        <v>0</v>
      </c>
      <c r="BL112" s="9">
        <f>index!N112</f>
        <v>0</v>
      </c>
      <c r="BM112" s="9">
        <f>index!O112</f>
        <v>0</v>
      </c>
      <c r="BN112" s="9">
        <f>index!P112</f>
        <v>0</v>
      </c>
      <c r="BO112" s="9">
        <f>index!Q112</f>
        <v>0</v>
      </c>
      <c r="BP112" s="9">
        <f>index!R112</f>
        <v>0</v>
      </c>
      <c r="BQ112" s="9">
        <f>index!S112</f>
        <v>0</v>
      </c>
      <c r="BR112" s="9">
        <f>index!T112</f>
        <v>0</v>
      </c>
      <c r="BS112" s="9">
        <f>index!U112</f>
        <v>0</v>
      </c>
      <c r="BT112" s="9">
        <f>index!V112</f>
        <v>0</v>
      </c>
      <c r="BU112" s="9">
        <f>index!W112</f>
        <v>0</v>
      </c>
      <c r="BV112" s="9">
        <f>index!X112</f>
        <v>0</v>
      </c>
      <c r="BW112" s="9">
        <f>index!Y112</f>
        <v>0</v>
      </c>
      <c r="BX112" s="9">
        <f>index!Z112</f>
        <v>0</v>
      </c>
      <c r="BY112">
        <v>0</v>
      </c>
    </row>
    <row r="113" spans="1:77" x14ac:dyDescent="0.2">
      <c r="A113" s="9" t="s">
        <v>408</v>
      </c>
      <c r="B113" s="9" t="s">
        <v>408</v>
      </c>
      <c r="C113" s="9" t="s">
        <v>408</v>
      </c>
      <c r="D113" s="9" t="s">
        <v>408</v>
      </c>
      <c r="E113" s="9" t="s">
        <v>408</v>
      </c>
      <c r="F113" s="9" t="s">
        <v>409</v>
      </c>
      <c r="G113" s="9" t="s">
        <v>410</v>
      </c>
      <c r="H113" s="9">
        <v>392</v>
      </c>
      <c r="I113" s="9" t="s">
        <v>66</v>
      </c>
      <c r="J113" s="9" t="s">
        <v>49</v>
      </c>
      <c r="K113" s="9" t="s">
        <v>90</v>
      </c>
      <c r="L113" s="9" t="s">
        <v>1229</v>
      </c>
      <c r="M113" s="9" t="s">
        <v>59</v>
      </c>
      <c r="N113" s="9" t="s">
        <v>746</v>
      </c>
      <c r="O113" s="9">
        <v>2011</v>
      </c>
      <c r="P113" s="42" t="s">
        <v>49</v>
      </c>
      <c r="Q113" s="42" t="s">
        <v>49</v>
      </c>
      <c r="R113" s="42" t="s">
        <v>49</v>
      </c>
      <c r="S113" s="42" t="s">
        <v>49</v>
      </c>
      <c r="T113" s="42" t="s">
        <v>49</v>
      </c>
      <c r="U113" s="42" t="s">
        <v>49</v>
      </c>
      <c r="V113" s="42" t="s">
        <v>49</v>
      </c>
      <c r="W113" s="42" t="s">
        <v>49</v>
      </c>
      <c r="X113" s="42" t="s">
        <v>49</v>
      </c>
      <c r="Y113" s="42" t="s">
        <v>49</v>
      </c>
      <c r="Z113" s="42" t="s">
        <v>49</v>
      </c>
      <c r="AA113" s="42" t="s">
        <v>49</v>
      </c>
      <c r="AB113" s="42" t="s">
        <v>49</v>
      </c>
      <c r="AC113" s="42" t="s">
        <v>49</v>
      </c>
      <c r="AD113" s="43" t="s">
        <v>49</v>
      </c>
      <c r="AE113" s="43" t="s">
        <v>49</v>
      </c>
      <c r="AF113" s="43" t="s">
        <v>49</v>
      </c>
      <c r="AG113" s="43" t="s">
        <v>49</v>
      </c>
      <c r="AH113" s="43" t="s">
        <v>49</v>
      </c>
      <c r="AI113" s="43" t="s">
        <v>49</v>
      </c>
      <c r="AJ113" s="43" t="s">
        <v>49</v>
      </c>
      <c r="AK113" s="43" t="s">
        <v>90</v>
      </c>
      <c r="AL113" s="43" t="s">
        <v>90</v>
      </c>
      <c r="AM113" s="43" t="s">
        <v>90</v>
      </c>
      <c r="AN113" s="43" t="s">
        <v>90</v>
      </c>
      <c r="AO113" s="43" t="s">
        <v>90</v>
      </c>
      <c r="AP113" s="43" t="s">
        <v>90</v>
      </c>
      <c r="AQ113" s="43" t="s">
        <v>90</v>
      </c>
      <c r="AR113" s="43" t="s">
        <v>90</v>
      </c>
      <c r="AS113" s="43" t="s">
        <v>90</v>
      </c>
      <c r="AT113" s="43" t="s">
        <v>90</v>
      </c>
      <c r="AU113" s="43" t="s">
        <v>90</v>
      </c>
      <c r="AV113" s="43" t="s">
        <v>90</v>
      </c>
      <c r="AW113" s="43" t="s">
        <v>90</v>
      </c>
      <c r="AX113" s="43" t="s">
        <v>90</v>
      </c>
      <c r="AY113" s="43" t="s">
        <v>90</v>
      </c>
      <c r="AZ113" s="9">
        <f>index!B113</f>
        <v>0</v>
      </c>
      <c r="BA113" s="9">
        <f>index!C113</f>
        <v>0</v>
      </c>
      <c r="BB113" s="9">
        <f>index!D113</f>
        <v>0</v>
      </c>
      <c r="BC113" s="9">
        <f>index!E113</f>
        <v>0</v>
      </c>
      <c r="BD113" s="9">
        <f>index!F113</f>
        <v>0</v>
      </c>
      <c r="BE113" s="9">
        <f>index!G113</f>
        <v>0</v>
      </c>
      <c r="BF113" s="9">
        <f>index!H113</f>
        <v>0</v>
      </c>
      <c r="BG113" s="9">
        <f>index!I113</f>
        <v>0</v>
      </c>
      <c r="BH113" s="9">
        <f>index!J113</f>
        <v>0</v>
      </c>
      <c r="BI113" s="9">
        <f>index!K113</f>
        <v>0</v>
      </c>
      <c r="BJ113" s="9">
        <f>index!L113</f>
        <v>0</v>
      </c>
      <c r="BK113" s="9">
        <f>index!M113</f>
        <v>0.44856863999999996</v>
      </c>
      <c r="BL113" s="9">
        <f>index!N113</f>
        <v>2.5875858799999998</v>
      </c>
      <c r="BM113" s="9">
        <f>index!O113</f>
        <v>2.05184086</v>
      </c>
      <c r="BN113" s="9">
        <f>index!P113</f>
        <v>2.4492520400000002</v>
      </c>
      <c r="BO113" s="9">
        <f>index!Q113</f>
        <v>1.8128191800000002</v>
      </c>
      <c r="BP113" s="9">
        <f>index!R113</f>
        <v>2.46707952</v>
      </c>
      <c r="BQ113" s="9">
        <f>index!S113</f>
        <v>0</v>
      </c>
      <c r="BR113" s="9">
        <f>index!T113</f>
        <v>2.2738967426673256</v>
      </c>
      <c r="BS113" s="9">
        <f>index!U113</f>
        <v>2.1657510839482828</v>
      </c>
      <c r="BT113" s="9">
        <f>index!V113</f>
        <v>2.2295113605850463</v>
      </c>
      <c r="BU113" s="9">
        <f>index!W113</f>
        <v>2.1591331347594549</v>
      </c>
      <c r="BV113" s="9">
        <f>index!X113</f>
        <v>1.9535179705400982</v>
      </c>
      <c r="BW113" s="9">
        <f>index!Y113</f>
        <v>2.1839491759065033</v>
      </c>
      <c r="BX113" s="9">
        <f>index!Z113</f>
        <v>1.9216449307844432</v>
      </c>
      <c r="BY113">
        <v>1.5942936179074643</v>
      </c>
    </row>
    <row r="114" spans="1:77" x14ac:dyDescent="0.2">
      <c r="A114" s="9" t="s">
        <v>411</v>
      </c>
      <c r="B114" s="9" t="s">
        <v>411</v>
      </c>
      <c r="C114" s="9" t="s">
        <v>411</v>
      </c>
      <c r="D114" s="9" t="s">
        <v>52</v>
      </c>
      <c r="E114" s="9" t="s">
        <v>52</v>
      </c>
      <c r="F114" s="9" t="s">
        <v>412</v>
      </c>
      <c r="G114" s="9" t="s">
        <v>413</v>
      </c>
      <c r="H114" s="9">
        <v>832</v>
      </c>
      <c r="I114" s="9" t="s">
        <v>51</v>
      </c>
      <c r="J114" s="9" t="s">
        <v>49</v>
      </c>
      <c r="K114" s="9" t="s">
        <v>49</v>
      </c>
      <c r="L114" s="9" t="s">
        <v>1223</v>
      </c>
      <c r="M114" s="9"/>
      <c r="N114" s="9"/>
      <c r="O114" s="9"/>
      <c r="P114" s="42" t="s">
        <v>49</v>
      </c>
      <c r="Q114" s="42" t="s">
        <v>49</v>
      </c>
      <c r="R114" s="42" t="s">
        <v>49</v>
      </c>
      <c r="S114" s="42" t="s">
        <v>49</v>
      </c>
      <c r="T114" s="42" t="s">
        <v>49</v>
      </c>
      <c r="U114" s="42" t="s">
        <v>49</v>
      </c>
      <c r="V114" s="42" t="s">
        <v>49</v>
      </c>
      <c r="W114" s="42" t="s">
        <v>49</v>
      </c>
      <c r="X114" s="42" t="s">
        <v>49</v>
      </c>
      <c r="Y114" s="42" t="s">
        <v>49</v>
      </c>
      <c r="Z114" s="42" t="s">
        <v>49</v>
      </c>
      <c r="AA114" s="42" t="s">
        <v>49</v>
      </c>
      <c r="AB114" s="42" t="s">
        <v>49</v>
      </c>
      <c r="AC114" s="42" t="s">
        <v>49</v>
      </c>
      <c r="AD114" s="43" t="s">
        <v>49</v>
      </c>
      <c r="AE114" s="43" t="s">
        <v>49</v>
      </c>
      <c r="AF114" s="43" t="s">
        <v>49</v>
      </c>
      <c r="AG114" s="43" t="s">
        <v>49</v>
      </c>
      <c r="AH114" s="43" t="s">
        <v>49</v>
      </c>
      <c r="AI114" s="43" t="s">
        <v>49</v>
      </c>
      <c r="AJ114" s="43" t="s">
        <v>49</v>
      </c>
      <c r="AK114" s="43" t="s">
        <v>49</v>
      </c>
      <c r="AL114" s="43" t="s">
        <v>49</v>
      </c>
      <c r="AM114" s="43" t="s">
        <v>49</v>
      </c>
      <c r="AN114" s="43" t="s">
        <v>49</v>
      </c>
      <c r="AO114" s="43" t="s">
        <v>49</v>
      </c>
      <c r="AP114" s="43" t="s">
        <v>49</v>
      </c>
      <c r="AQ114" s="43" t="s">
        <v>49</v>
      </c>
      <c r="AR114" s="43" t="s">
        <v>49</v>
      </c>
      <c r="AS114" s="43" t="s">
        <v>49</v>
      </c>
      <c r="AT114" s="43" t="s">
        <v>49</v>
      </c>
      <c r="AU114" s="43" t="s">
        <v>49</v>
      </c>
      <c r="AV114" s="43" t="s">
        <v>49</v>
      </c>
      <c r="AW114" s="43" t="s">
        <v>49</v>
      </c>
      <c r="AX114" s="43" t="s">
        <v>49</v>
      </c>
      <c r="AY114" s="43" t="s">
        <v>49</v>
      </c>
      <c r="AZ114" s="9">
        <f>index!B114</f>
        <v>0</v>
      </c>
      <c r="BA114" s="9">
        <f>index!C114</f>
        <v>0</v>
      </c>
      <c r="BB114" s="9">
        <f>index!D114</f>
        <v>0</v>
      </c>
      <c r="BC114" s="9">
        <f>index!E114</f>
        <v>0</v>
      </c>
      <c r="BD114" s="9">
        <f>index!F114</f>
        <v>0</v>
      </c>
      <c r="BE114" s="9">
        <f>index!G114</f>
        <v>0</v>
      </c>
      <c r="BF114" s="9">
        <f>index!H114</f>
        <v>0</v>
      </c>
      <c r="BG114" s="9">
        <f>index!I114</f>
        <v>0</v>
      </c>
      <c r="BH114" s="9">
        <f>index!J114</f>
        <v>0</v>
      </c>
      <c r="BI114" s="9">
        <f>index!K114</f>
        <v>0</v>
      </c>
      <c r="BJ114" s="9">
        <f>index!L114</f>
        <v>0</v>
      </c>
      <c r="BK114" s="9">
        <f>index!M114</f>
        <v>0</v>
      </c>
      <c r="BL114" s="9">
        <f>index!N114</f>
        <v>0</v>
      </c>
      <c r="BM114" s="9">
        <f>index!O114</f>
        <v>0</v>
      </c>
      <c r="BN114" s="9">
        <f>index!P114</f>
        <v>0</v>
      </c>
      <c r="BO114" s="9">
        <f>index!Q114</f>
        <v>0</v>
      </c>
      <c r="BP114" s="9">
        <f>index!R114</f>
        <v>0</v>
      </c>
      <c r="BQ114" s="9">
        <f>index!S114</f>
        <v>0</v>
      </c>
      <c r="BR114" s="9">
        <f>index!T114</f>
        <v>0</v>
      </c>
      <c r="BS114" s="9">
        <f>index!U114</f>
        <v>0</v>
      </c>
      <c r="BT114" s="9">
        <f>index!V114</f>
        <v>0</v>
      </c>
      <c r="BU114" s="9">
        <f>index!W114</f>
        <v>0</v>
      </c>
      <c r="BV114" s="9">
        <f>index!X114</f>
        <v>0</v>
      </c>
      <c r="BW114" s="9">
        <f>index!Y114</f>
        <v>0</v>
      </c>
      <c r="BX114" s="9">
        <f>index!Z114</f>
        <v>0</v>
      </c>
      <c r="BY114">
        <v>0</v>
      </c>
    </row>
    <row r="115" spans="1:77" x14ac:dyDescent="0.2">
      <c r="A115" s="9" t="s">
        <v>414</v>
      </c>
      <c r="B115" s="9" t="s">
        <v>414</v>
      </c>
      <c r="C115" s="9" t="s">
        <v>414</v>
      </c>
      <c r="D115" s="9" t="s">
        <v>414</v>
      </c>
      <c r="E115" s="9" t="s">
        <v>414</v>
      </c>
      <c r="F115" s="9" t="s">
        <v>415</v>
      </c>
      <c r="G115" s="9" t="s">
        <v>416</v>
      </c>
      <c r="H115" s="9">
        <v>400</v>
      </c>
      <c r="I115" s="9" t="s">
        <v>62</v>
      </c>
      <c r="J115" s="9" t="s">
        <v>49</v>
      </c>
      <c r="K115" s="9" t="s">
        <v>49</v>
      </c>
      <c r="L115" s="9" t="s">
        <v>1223</v>
      </c>
      <c r="M115" s="9"/>
      <c r="N115" s="9"/>
      <c r="O115" s="9"/>
      <c r="P115" s="42" t="s">
        <v>49</v>
      </c>
      <c r="Q115" s="42" t="s">
        <v>49</v>
      </c>
      <c r="R115" s="42" t="s">
        <v>49</v>
      </c>
      <c r="S115" s="42" t="s">
        <v>49</v>
      </c>
      <c r="T115" s="42" t="s">
        <v>49</v>
      </c>
      <c r="U115" s="42" t="s">
        <v>49</v>
      </c>
      <c r="V115" s="42" t="s">
        <v>49</v>
      </c>
      <c r="W115" s="42" t="s">
        <v>49</v>
      </c>
      <c r="X115" s="42" t="s">
        <v>49</v>
      </c>
      <c r="Y115" s="42" t="s">
        <v>49</v>
      </c>
      <c r="Z115" s="42" t="s">
        <v>49</v>
      </c>
      <c r="AA115" s="42" t="s">
        <v>49</v>
      </c>
      <c r="AB115" s="42" t="s">
        <v>49</v>
      </c>
      <c r="AC115" s="42" t="s">
        <v>49</v>
      </c>
      <c r="AD115" s="43" t="s">
        <v>49</v>
      </c>
      <c r="AE115" s="43" t="s">
        <v>49</v>
      </c>
      <c r="AF115" s="43" t="s">
        <v>49</v>
      </c>
      <c r="AG115" s="43" t="s">
        <v>49</v>
      </c>
      <c r="AH115" s="43" t="s">
        <v>49</v>
      </c>
      <c r="AI115" s="43" t="s">
        <v>49</v>
      </c>
      <c r="AJ115" s="43" t="s">
        <v>49</v>
      </c>
      <c r="AK115" s="43" t="s">
        <v>49</v>
      </c>
      <c r="AL115" s="43" t="s">
        <v>49</v>
      </c>
      <c r="AM115" s="43" t="s">
        <v>49</v>
      </c>
      <c r="AN115" s="43" t="s">
        <v>49</v>
      </c>
      <c r="AO115" s="43" t="s">
        <v>49</v>
      </c>
      <c r="AP115" s="43" t="s">
        <v>49</v>
      </c>
      <c r="AQ115" s="43" t="s">
        <v>49</v>
      </c>
      <c r="AR115" s="43" t="s">
        <v>49</v>
      </c>
      <c r="AS115" s="43" t="s">
        <v>49</v>
      </c>
      <c r="AT115" s="43" t="s">
        <v>49</v>
      </c>
      <c r="AU115" s="43" t="s">
        <v>49</v>
      </c>
      <c r="AV115" s="43" t="s">
        <v>49</v>
      </c>
      <c r="AW115" s="43" t="s">
        <v>49</v>
      </c>
      <c r="AX115" s="43" t="s">
        <v>49</v>
      </c>
      <c r="AY115" s="43" t="s">
        <v>49</v>
      </c>
      <c r="AZ115" s="9">
        <f>index!B115</f>
        <v>0</v>
      </c>
      <c r="BA115" s="9">
        <f>index!C115</f>
        <v>0</v>
      </c>
      <c r="BB115" s="9">
        <f>index!D115</f>
        <v>0</v>
      </c>
      <c r="BC115" s="9">
        <f>index!E115</f>
        <v>0</v>
      </c>
      <c r="BD115" s="9">
        <f>index!F115</f>
        <v>0</v>
      </c>
      <c r="BE115" s="9">
        <f>index!G115</f>
        <v>0</v>
      </c>
      <c r="BF115" s="9">
        <f>index!H115</f>
        <v>0</v>
      </c>
      <c r="BG115" s="9">
        <f>index!I115</f>
        <v>0</v>
      </c>
      <c r="BH115" s="9">
        <f>index!J115</f>
        <v>0</v>
      </c>
      <c r="BI115" s="9">
        <f>index!K115</f>
        <v>0</v>
      </c>
      <c r="BJ115" s="9">
        <f>index!L115</f>
        <v>0</v>
      </c>
      <c r="BK115" s="9">
        <f>index!M115</f>
        <v>0</v>
      </c>
      <c r="BL115" s="9">
        <f>index!N115</f>
        <v>0</v>
      </c>
      <c r="BM115" s="9">
        <f>index!O115</f>
        <v>0</v>
      </c>
      <c r="BN115" s="9">
        <f>index!P115</f>
        <v>0</v>
      </c>
      <c r="BO115" s="9">
        <f>index!Q115</f>
        <v>0</v>
      </c>
      <c r="BP115" s="9">
        <f>index!R115</f>
        <v>0</v>
      </c>
      <c r="BQ115" s="9">
        <f>index!S115</f>
        <v>0</v>
      </c>
      <c r="BR115" s="9">
        <f>index!T115</f>
        <v>0</v>
      </c>
      <c r="BS115" s="9">
        <f>index!U115</f>
        <v>0</v>
      </c>
      <c r="BT115" s="9">
        <f>index!V115</f>
        <v>0</v>
      </c>
      <c r="BU115" s="9">
        <f>index!W115</f>
        <v>0</v>
      </c>
      <c r="BV115" s="9">
        <f>index!X115</f>
        <v>0</v>
      </c>
      <c r="BW115" s="9">
        <f>index!Y115</f>
        <v>0</v>
      </c>
      <c r="BX115" s="9">
        <f>index!Z115</f>
        <v>0</v>
      </c>
      <c r="BY115">
        <v>0</v>
      </c>
    </row>
    <row r="116" spans="1:77" x14ac:dyDescent="0.2">
      <c r="A116" s="9" t="s">
        <v>417</v>
      </c>
      <c r="B116" s="9" t="s">
        <v>417</v>
      </c>
      <c r="C116" s="9" t="s">
        <v>417</v>
      </c>
      <c r="D116" s="9" t="s">
        <v>417</v>
      </c>
      <c r="E116" s="9" t="s">
        <v>417</v>
      </c>
      <c r="F116" s="9" t="s">
        <v>418</v>
      </c>
      <c r="G116" s="9" t="s">
        <v>419</v>
      </c>
      <c r="H116" s="9">
        <v>398</v>
      </c>
      <c r="I116" s="9" t="s">
        <v>56</v>
      </c>
      <c r="J116" s="9" t="s">
        <v>49</v>
      </c>
      <c r="K116" s="9" t="s">
        <v>90</v>
      </c>
      <c r="L116" s="9" t="s">
        <v>100</v>
      </c>
      <c r="M116" s="9" t="s">
        <v>59</v>
      </c>
      <c r="N116" s="9" t="s">
        <v>60</v>
      </c>
      <c r="O116" s="9">
        <v>2014</v>
      </c>
      <c r="P116" s="42" t="s">
        <v>49</v>
      </c>
      <c r="Q116" s="42" t="s">
        <v>49</v>
      </c>
      <c r="R116" s="42" t="s">
        <v>49</v>
      </c>
      <c r="S116" s="42" t="s">
        <v>49</v>
      </c>
      <c r="T116" s="42" t="s">
        <v>49</v>
      </c>
      <c r="U116" s="42" t="s">
        <v>49</v>
      </c>
      <c r="V116" s="42" t="s">
        <v>49</v>
      </c>
      <c r="W116" s="42" t="s">
        <v>49</v>
      </c>
      <c r="X116" s="42" t="s">
        <v>49</v>
      </c>
      <c r="Y116" s="42" t="s">
        <v>49</v>
      </c>
      <c r="Z116" s="42" t="s">
        <v>49</v>
      </c>
      <c r="AA116" s="42" t="s">
        <v>49</v>
      </c>
      <c r="AB116" s="42" t="s">
        <v>49</v>
      </c>
      <c r="AC116" s="42" t="s">
        <v>49</v>
      </c>
      <c r="AD116" s="43" t="s">
        <v>49</v>
      </c>
      <c r="AE116" s="43" t="s">
        <v>49</v>
      </c>
      <c r="AF116" s="43" t="s">
        <v>49</v>
      </c>
      <c r="AG116" s="43" t="s">
        <v>49</v>
      </c>
      <c r="AH116" s="43" t="s">
        <v>49</v>
      </c>
      <c r="AI116" s="43" t="s">
        <v>49</v>
      </c>
      <c r="AJ116" s="43" t="s">
        <v>49</v>
      </c>
      <c r="AK116" s="43" t="s">
        <v>49</v>
      </c>
      <c r="AL116" s="43" t="s">
        <v>49</v>
      </c>
      <c r="AM116" s="43" t="s">
        <v>49</v>
      </c>
      <c r="AN116" s="43" t="s">
        <v>90</v>
      </c>
      <c r="AO116" s="43" t="s">
        <v>90</v>
      </c>
      <c r="AP116" s="43" t="s">
        <v>90</v>
      </c>
      <c r="AQ116" s="43" t="s">
        <v>90</v>
      </c>
      <c r="AR116" s="43" t="s">
        <v>90</v>
      </c>
      <c r="AS116" s="43" t="s">
        <v>90</v>
      </c>
      <c r="AT116" s="43" t="s">
        <v>90</v>
      </c>
      <c r="AU116" s="43" t="s">
        <v>90</v>
      </c>
      <c r="AV116" s="43" t="s">
        <v>90</v>
      </c>
      <c r="AW116" s="43" t="s">
        <v>90</v>
      </c>
      <c r="AX116" s="43" t="s">
        <v>90</v>
      </c>
      <c r="AY116" s="43" t="s">
        <v>90</v>
      </c>
      <c r="AZ116" s="9">
        <f>index!B116</f>
        <v>0</v>
      </c>
      <c r="BA116" s="9">
        <f>index!C116</f>
        <v>0</v>
      </c>
      <c r="BB116" s="9">
        <f>index!D116</f>
        <v>0</v>
      </c>
      <c r="BC116" s="9">
        <f>index!E116</f>
        <v>0</v>
      </c>
      <c r="BD116" s="9">
        <f>index!F116</f>
        <v>0</v>
      </c>
      <c r="BE116" s="9">
        <f>index!G116</f>
        <v>0</v>
      </c>
      <c r="BF116" s="9">
        <f>index!H116</f>
        <v>0</v>
      </c>
      <c r="BG116" s="9">
        <f>index!I116</f>
        <v>0</v>
      </c>
      <c r="BH116" s="9">
        <f>index!J116</f>
        <v>0</v>
      </c>
      <c r="BI116" s="9">
        <f>index!K116</f>
        <v>0</v>
      </c>
      <c r="BJ116" s="9">
        <f>index!L116</f>
        <v>0</v>
      </c>
      <c r="BK116" s="9">
        <f>index!M116</f>
        <v>0</v>
      </c>
      <c r="BL116" s="9">
        <f>index!N116</f>
        <v>0</v>
      </c>
      <c r="BM116" s="9">
        <f>index!O116</f>
        <v>0</v>
      </c>
      <c r="BN116" s="9">
        <f>index!P116</f>
        <v>0.33540000000000003</v>
      </c>
      <c r="BO116" s="9">
        <f>index!Q116</f>
        <v>0.87719999999999998</v>
      </c>
      <c r="BP116" s="9">
        <f>index!R116</f>
        <v>0</v>
      </c>
      <c r="BQ116" s="9">
        <v>0</v>
      </c>
      <c r="BR116" s="9">
        <v>0</v>
      </c>
      <c r="BS116" s="9">
        <v>0</v>
      </c>
      <c r="BT116" s="9">
        <f>index!V116</f>
        <v>0.47835406686726828</v>
      </c>
      <c r="BU116" s="9">
        <f>index!W116</f>
        <v>0.50601332109487163</v>
      </c>
      <c r="BV116" s="9">
        <f>index!X116</f>
        <v>0.4647552057644056</v>
      </c>
      <c r="BW116" s="9">
        <f>index!Y116</f>
        <v>0.48369601606963503</v>
      </c>
      <c r="BX116" s="9">
        <f>index!Z116</f>
        <v>0.45545951271945539</v>
      </c>
      <c r="BY116">
        <v>0.40064229653</v>
      </c>
    </row>
    <row r="117" spans="1:77" x14ac:dyDescent="0.2">
      <c r="A117" s="9" t="s">
        <v>420</v>
      </c>
      <c r="B117" s="9" t="s">
        <v>420</v>
      </c>
      <c r="C117" s="9" t="s">
        <v>420</v>
      </c>
      <c r="D117" s="9" t="s">
        <v>420</v>
      </c>
      <c r="E117" s="9" t="s">
        <v>420</v>
      </c>
      <c r="F117" s="9" t="s">
        <v>421</v>
      </c>
      <c r="G117" s="9" t="s">
        <v>422</v>
      </c>
      <c r="H117" s="9">
        <v>404</v>
      </c>
      <c r="I117" s="9" t="s">
        <v>74</v>
      </c>
      <c r="J117" s="9" t="s">
        <v>49</v>
      </c>
      <c r="K117" s="9" t="s">
        <v>49</v>
      </c>
      <c r="L117" s="9" t="s">
        <v>1223</v>
      </c>
      <c r="M117" s="9"/>
      <c r="N117" s="9"/>
      <c r="O117" s="9"/>
      <c r="P117" s="42" t="s">
        <v>49</v>
      </c>
      <c r="Q117" s="42" t="s">
        <v>49</v>
      </c>
      <c r="R117" s="42" t="s">
        <v>49</v>
      </c>
      <c r="S117" s="42" t="s">
        <v>49</v>
      </c>
      <c r="T117" s="42" t="s">
        <v>49</v>
      </c>
      <c r="U117" s="42" t="s">
        <v>49</v>
      </c>
      <c r="V117" s="42" t="s">
        <v>49</v>
      </c>
      <c r="W117" s="42" t="s">
        <v>49</v>
      </c>
      <c r="X117" s="42" t="s">
        <v>49</v>
      </c>
      <c r="Y117" s="42" t="s">
        <v>49</v>
      </c>
      <c r="Z117" s="42" t="s">
        <v>49</v>
      </c>
      <c r="AA117" s="42" t="s">
        <v>49</v>
      </c>
      <c r="AB117" s="42" t="s">
        <v>49</v>
      </c>
      <c r="AC117" s="42" t="s">
        <v>49</v>
      </c>
      <c r="AD117" s="43" t="s">
        <v>49</v>
      </c>
      <c r="AE117" s="43" t="s">
        <v>49</v>
      </c>
      <c r="AF117" s="43" t="s">
        <v>49</v>
      </c>
      <c r="AG117" s="43" t="s">
        <v>49</v>
      </c>
      <c r="AH117" s="43" t="s">
        <v>49</v>
      </c>
      <c r="AI117" s="43" t="s">
        <v>49</v>
      </c>
      <c r="AJ117" s="43" t="s">
        <v>49</v>
      </c>
      <c r="AK117" s="43" t="s">
        <v>49</v>
      </c>
      <c r="AL117" s="43" t="s">
        <v>49</v>
      </c>
      <c r="AM117" s="43" t="s">
        <v>49</v>
      </c>
      <c r="AN117" s="43" t="s">
        <v>49</v>
      </c>
      <c r="AO117" s="43" t="s">
        <v>49</v>
      </c>
      <c r="AP117" s="43" t="s">
        <v>49</v>
      </c>
      <c r="AQ117" s="43" t="s">
        <v>49</v>
      </c>
      <c r="AR117" s="43" t="s">
        <v>49</v>
      </c>
      <c r="AS117" s="43" t="s">
        <v>49</v>
      </c>
      <c r="AT117" s="43" t="s">
        <v>49</v>
      </c>
      <c r="AU117" s="43" t="s">
        <v>49</v>
      </c>
      <c r="AV117" s="43" t="s">
        <v>49</v>
      </c>
      <c r="AW117" s="43" t="s">
        <v>49</v>
      </c>
      <c r="AX117" s="43" t="s">
        <v>49</v>
      </c>
      <c r="AY117" s="43" t="s">
        <v>49</v>
      </c>
      <c r="AZ117" s="9">
        <f>index!B117</f>
        <v>0</v>
      </c>
      <c r="BA117" s="9">
        <f>index!C117</f>
        <v>0</v>
      </c>
      <c r="BB117" s="9">
        <f>index!D117</f>
        <v>0</v>
      </c>
      <c r="BC117" s="9">
        <f>index!E117</f>
        <v>0</v>
      </c>
      <c r="BD117" s="9">
        <f>index!F117</f>
        <v>0</v>
      </c>
      <c r="BE117" s="9">
        <f>index!G117</f>
        <v>0</v>
      </c>
      <c r="BF117" s="9">
        <f>index!H117</f>
        <v>0</v>
      </c>
      <c r="BG117" s="9">
        <f>index!I117</f>
        <v>0</v>
      </c>
      <c r="BH117" s="9">
        <f>index!J117</f>
        <v>0</v>
      </c>
      <c r="BI117" s="9">
        <f>index!K117</f>
        <v>0</v>
      </c>
      <c r="BJ117" s="9">
        <f>index!L117</f>
        <v>0</v>
      </c>
      <c r="BK117" s="9">
        <f>index!M117</f>
        <v>0</v>
      </c>
      <c r="BL117" s="9">
        <f>index!N117</f>
        <v>0</v>
      </c>
      <c r="BM117" s="9">
        <f>index!O117</f>
        <v>0</v>
      </c>
      <c r="BN117" s="9">
        <f>index!P117</f>
        <v>0</v>
      </c>
      <c r="BO117" s="9">
        <f>index!Q117</f>
        <v>0</v>
      </c>
      <c r="BP117" s="9">
        <f>index!R117</f>
        <v>0</v>
      </c>
      <c r="BQ117" s="9">
        <f>index!S117</f>
        <v>0</v>
      </c>
      <c r="BR117" s="9">
        <f>index!T117</f>
        <v>0</v>
      </c>
      <c r="BS117" s="9">
        <f>index!U117</f>
        <v>0</v>
      </c>
      <c r="BT117" s="9">
        <f>index!V117</f>
        <v>0</v>
      </c>
      <c r="BU117" s="9">
        <f>index!W117</f>
        <v>0</v>
      </c>
      <c r="BV117" s="9">
        <f>index!X117</f>
        <v>0</v>
      </c>
      <c r="BW117" s="9">
        <f>index!Y117</f>
        <v>0</v>
      </c>
      <c r="BX117" s="9">
        <f>index!Z117</f>
        <v>0</v>
      </c>
      <c r="BY117">
        <v>0</v>
      </c>
    </row>
    <row r="118" spans="1:77" x14ac:dyDescent="0.2">
      <c r="A118" s="9" t="s">
        <v>423</v>
      </c>
      <c r="B118" s="9" t="s">
        <v>423</v>
      </c>
      <c r="C118" s="9" t="s">
        <v>423</v>
      </c>
      <c r="D118" s="9" t="s">
        <v>1222</v>
      </c>
      <c r="E118" s="9" t="s">
        <v>1222</v>
      </c>
      <c r="F118" s="9" t="s">
        <v>424</v>
      </c>
      <c r="G118" s="9" t="s">
        <v>425</v>
      </c>
      <c r="H118" s="9">
        <v>296</v>
      </c>
      <c r="I118" s="9" t="s">
        <v>66</v>
      </c>
      <c r="J118" s="9" t="s">
        <v>49</v>
      </c>
      <c r="K118" s="9" t="s">
        <v>49</v>
      </c>
      <c r="L118" s="9" t="s">
        <v>1223</v>
      </c>
      <c r="M118" s="9"/>
      <c r="N118" s="9"/>
      <c r="O118" s="9"/>
      <c r="P118" s="42" t="s">
        <v>49</v>
      </c>
      <c r="Q118" s="42" t="s">
        <v>49</v>
      </c>
      <c r="R118" s="42" t="s">
        <v>49</v>
      </c>
      <c r="S118" s="42" t="s">
        <v>49</v>
      </c>
      <c r="T118" s="42" t="s">
        <v>49</v>
      </c>
      <c r="U118" s="42" t="s">
        <v>49</v>
      </c>
      <c r="V118" s="42" t="s">
        <v>49</v>
      </c>
      <c r="W118" s="42" t="s">
        <v>49</v>
      </c>
      <c r="X118" s="42" t="s">
        <v>49</v>
      </c>
      <c r="Y118" s="42" t="s">
        <v>49</v>
      </c>
      <c r="Z118" s="42" t="s">
        <v>49</v>
      </c>
      <c r="AA118" s="42" t="s">
        <v>49</v>
      </c>
      <c r="AB118" s="42" t="s">
        <v>49</v>
      </c>
      <c r="AC118" s="42" t="s">
        <v>49</v>
      </c>
      <c r="AD118" s="43" t="s">
        <v>49</v>
      </c>
      <c r="AE118" s="43" t="s">
        <v>49</v>
      </c>
      <c r="AF118" s="43" t="s">
        <v>49</v>
      </c>
      <c r="AG118" s="43" t="s">
        <v>49</v>
      </c>
      <c r="AH118" s="43" t="s">
        <v>49</v>
      </c>
      <c r="AI118" s="43" t="s">
        <v>49</v>
      </c>
      <c r="AJ118" s="43" t="s">
        <v>49</v>
      </c>
      <c r="AK118" s="43" t="s">
        <v>49</v>
      </c>
      <c r="AL118" s="43" t="s">
        <v>49</v>
      </c>
      <c r="AM118" s="43" t="s">
        <v>49</v>
      </c>
      <c r="AN118" s="43" t="s">
        <v>49</v>
      </c>
      <c r="AO118" s="43" t="s">
        <v>49</v>
      </c>
      <c r="AP118" s="43" t="s">
        <v>49</v>
      </c>
      <c r="AQ118" s="43" t="s">
        <v>49</v>
      </c>
      <c r="AR118" s="43" t="s">
        <v>49</v>
      </c>
      <c r="AS118" s="43" t="s">
        <v>49</v>
      </c>
      <c r="AT118" s="43" t="s">
        <v>49</v>
      </c>
      <c r="AU118" s="43" t="s">
        <v>49</v>
      </c>
      <c r="AV118" s="43" t="s">
        <v>49</v>
      </c>
      <c r="AW118" s="43" t="s">
        <v>49</v>
      </c>
      <c r="AX118" s="43" t="s">
        <v>49</v>
      </c>
      <c r="AY118" s="43" t="s">
        <v>49</v>
      </c>
      <c r="AZ118" s="9">
        <f>index!B118</f>
        <v>0</v>
      </c>
      <c r="BA118" s="9">
        <f>index!C118</f>
        <v>0</v>
      </c>
      <c r="BB118" s="9">
        <f>index!D118</f>
        <v>0</v>
      </c>
      <c r="BC118" s="9">
        <f>index!E118</f>
        <v>0</v>
      </c>
      <c r="BD118" s="9">
        <f>index!F118</f>
        <v>0</v>
      </c>
      <c r="BE118" s="9">
        <f>index!G118</f>
        <v>0</v>
      </c>
      <c r="BF118" s="9">
        <f>index!H118</f>
        <v>0</v>
      </c>
      <c r="BG118" s="9">
        <f>index!I118</f>
        <v>0</v>
      </c>
      <c r="BH118" s="9">
        <f>index!J118</f>
        <v>0</v>
      </c>
      <c r="BI118" s="9">
        <f>index!K118</f>
        <v>0</v>
      </c>
      <c r="BJ118" s="9">
        <f>index!L118</f>
        <v>0</v>
      </c>
      <c r="BK118" s="9">
        <f>index!M118</f>
        <v>0</v>
      </c>
      <c r="BL118" s="9">
        <f>index!N118</f>
        <v>0</v>
      </c>
      <c r="BM118" s="9">
        <f>index!O118</f>
        <v>0</v>
      </c>
      <c r="BN118" s="9">
        <f>index!P118</f>
        <v>0</v>
      </c>
      <c r="BO118" s="9">
        <f>index!Q118</f>
        <v>0</v>
      </c>
      <c r="BP118" s="9">
        <f>index!R118</f>
        <v>0</v>
      </c>
      <c r="BQ118" s="9">
        <f>index!S118</f>
        <v>0</v>
      </c>
      <c r="BR118" s="9">
        <f>index!T118</f>
        <v>0</v>
      </c>
      <c r="BS118" s="9">
        <f>index!U118</f>
        <v>0</v>
      </c>
      <c r="BT118" s="9">
        <f>index!V118</f>
        <v>0</v>
      </c>
      <c r="BU118" s="9">
        <f>index!W118</f>
        <v>0</v>
      </c>
      <c r="BV118" s="9">
        <f>index!X118</f>
        <v>0</v>
      </c>
      <c r="BW118" s="9">
        <f>index!Y118</f>
        <v>0</v>
      </c>
      <c r="BX118" s="9">
        <f>index!Z118</f>
        <v>0</v>
      </c>
      <c r="BY118">
        <v>0</v>
      </c>
    </row>
    <row r="119" spans="1:77" x14ac:dyDescent="0.2">
      <c r="A119" s="9" t="s">
        <v>426</v>
      </c>
      <c r="B119" s="9" t="s">
        <v>427</v>
      </c>
      <c r="C119" s="9" t="s">
        <v>427</v>
      </c>
      <c r="D119" s="9" t="s">
        <v>1222</v>
      </c>
      <c r="E119" s="9" t="s">
        <v>1222</v>
      </c>
      <c r="F119" s="9" t="s">
        <v>428</v>
      </c>
      <c r="G119" s="9" t="s">
        <v>429</v>
      </c>
      <c r="H119" s="9">
        <v>408</v>
      </c>
      <c r="I119" s="9" t="s">
        <v>66</v>
      </c>
      <c r="J119" s="9" t="s">
        <v>49</v>
      </c>
      <c r="K119" s="9" t="s">
        <v>49</v>
      </c>
      <c r="L119" s="9" t="s">
        <v>1223</v>
      </c>
      <c r="M119" s="9"/>
      <c r="N119" s="9"/>
      <c r="O119" s="9"/>
      <c r="P119" s="42" t="s">
        <v>49</v>
      </c>
      <c r="Q119" s="42" t="s">
        <v>49</v>
      </c>
      <c r="R119" s="42" t="s">
        <v>49</v>
      </c>
      <c r="S119" s="42" t="s">
        <v>49</v>
      </c>
      <c r="T119" s="42" t="s">
        <v>49</v>
      </c>
      <c r="U119" s="42" t="s">
        <v>49</v>
      </c>
      <c r="V119" s="42" t="s">
        <v>49</v>
      </c>
      <c r="W119" s="42" t="s">
        <v>49</v>
      </c>
      <c r="X119" s="42" t="s">
        <v>49</v>
      </c>
      <c r="Y119" s="42" t="s">
        <v>49</v>
      </c>
      <c r="Z119" s="42" t="s">
        <v>49</v>
      </c>
      <c r="AA119" s="42" t="s">
        <v>49</v>
      </c>
      <c r="AB119" s="42" t="s">
        <v>49</v>
      </c>
      <c r="AC119" s="42" t="s">
        <v>49</v>
      </c>
      <c r="AD119" s="43" t="s">
        <v>49</v>
      </c>
      <c r="AE119" s="43" t="s">
        <v>49</v>
      </c>
      <c r="AF119" s="43" t="s">
        <v>49</v>
      </c>
      <c r="AG119" s="43" t="s">
        <v>49</v>
      </c>
      <c r="AH119" s="43" t="s">
        <v>49</v>
      </c>
      <c r="AI119" s="43" t="s">
        <v>49</v>
      </c>
      <c r="AJ119" s="43" t="s">
        <v>49</v>
      </c>
      <c r="AK119" s="43" t="s">
        <v>49</v>
      </c>
      <c r="AL119" s="43" t="s">
        <v>49</v>
      </c>
      <c r="AM119" s="43" t="s">
        <v>49</v>
      </c>
      <c r="AN119" s="43" t="s">
        <v>49</v>
      </c>
      <c r="AO119" s="43" t="s">
        <v>49</v>
      </c>
      <c r="AP119" s="43" t="s">
        <v>49</v>
      </c>
      <c r="AQ119" s="43" t="s">
        <v>49</v>
      </c>
      <c r="AR119" s="43" t="s">
        <v>49</v>
      </c>
      <c r="AS119" s="43" t="s">
        <v>49</v>
      </c>
      <c r="AT119" s="43" t="s">
        <v>49</v>
      </c>
      <c r="AU119" s="43" t="s">
        <v>49</v>
      </c>
      <c r="AV119" s="43" t="s">
        <v>49</v>
      </c>
      <c r="AW119" s="43" t="s">
        <v>49</v>
      </c>
      <c r="AX119" s="43" t="s">
        <v>49</v>
      </c>
      <c r="AY119" s="43" t="s">
        <v>49</v>
      </c>
      <c r="AZ119" s="9">
        <f>index!B119</f>
        <v>0</v>
      </c>
      <c r="BA119" s="9">
        <f>index!C119</f>
        <v>0</v>
      </c>
      <c r="BB119" s="9">
        <f>index!D119</f>
        <v>0</v>
      </c>
      <c r="BC119" s="9">
        <f>index!E119</f>
        <v>0</v>
      </c>
      <c r="BD119" s="9">
        <f>index!F119</f>
        <v>0</v>
      </c>
      <c r="BE119" s="9">
        <f>index!G119</f>
        <v>0</v>
      </c>
      <c r="BF119" s="9">
        <f>index!H119</f>
        <v>0</v>
      </c>
      <c r="BG119" s="9">
        <f>index!I119</f>
        <v>0</v>
      </c>
      <c r="BH119" s="9">
        <f>index!J119</f>
        <v>0</v>
      </c>
      <c r="BI119" s="9">
        <f>index!K119</f>
        <v>0</v>
      </c>
      <c r="BJ119" s="9">
        <f>index!L119</f>
        <v>0</v>
      </c>
      <c r="BK119" s="9">
        <f>index!M119</f>
        <v>0</v>
      </c>
      <c r="BL119" s="9">
        <f>index!N119</f>
        <v>0</v>
      </c>
      <c r="BM119" s="9">
        <f>index!O119</f>
        <v>0</v>
      </c>
      <c r="BN119" s="9">
        <f>index!P119</f>
        <v>0</v>
      </c>
      <c r="BO119" s="9">
        <f>index!Q119</f>
        <v>0</v>
      </c>
      <c r="BP119" s="9">
        <f>index!R119</f>
        <v>0</v>
      </c>
      <c r="BQ119" s="9">
        <f>index!S119</f>
        <v>0</v>
      </c>
      <c r="BR119" s="9">
        <f>index!T119</f>
        <v>0</v>
      </c>
      <c r="BS119" s="9">
        <f>index!U119</f>
        <v>0</v>
      </c>
      <c r="BT119" s="9">
        <f>index!V119</f>
        <v>0</v>
      </c>
      <c r="BU119" s="9">
        <f>index!W119</f>
        <v>0</v>
      </c>
      <c r="BV119" s="9">
        <f>index!X119</f>
        <v>0</v>
      </c>
      <c r="BW119" s="9">
        <f>index!Y119</f>
        <v>0</v>
      </c>
      <c r="BX119" s="9">
        <f>index!Z119</f>
        <v>0</v>
      </c>
      <c r="BY119">
        <v>0</v>
      </c>
    </row>
    <row r="120" spans="1:77" x14ac:dyDescent="0.2">
      <c r="A120" s="9" t="s">
        <v>430</v>
      </c>
      <c r="B120" s="9" t="s">
        <v>431</v>
      </c>
      <c r="C120" s="9" t="s">
        <v>430</v>
      </c>
      <c r="D120" s="9" t="s">
        <v>432</v>
      </c>
      <c r="E120" s="9" t="s">
        <v>432</v>
      </c>
      <c r="F120" s="9" t="s">
        <v>433</v>
      </c>
      <c r="G120" s="9" t="s">
        <v>434</v>
      </c>
      <c r="H120" s="9">
        <v>410</v>
      </c>
      <c r="I120" s="9" t="s">
        <v>66</v>
      </c>
      <c r="J120" s="9" t="s">
        <v>49</v>
      </c>
      <c r="K120" s="9" t="s">
        <v>90</v>
      </c>
      <c r="L120" s="9" t="s">
        <v>100</v>
      </c>
      <c r="M120" s="9" t="s">
        <v>59</v>
      </c>
      <c r="N120" s="9" t="s">
        <v>60</v>
      </c>
      <c r="O120" s="9">
        <v>2015</v>
      </c>
      <c r="P120" s="42" t="s">
        <v>49</v>
      </c>
      <c r="Q120" s="42" t="s">
        <v>49</v>
      </c>
      <c r="R120" s="42" t="s">
        <v>49</v>
      </c>
      <c r="S120" s="42" t="s">
        <v>49</v>
      </c>
      <c r="T120" s="42" t="s">
        <v>49</v>
      </c>
      <c r="U120" s="42" t="s">
        <v>49</v>
      </c>
      <c r="V120" s="42" t="s">
        <v>49</v>
      </c>
      <c r="W120" s="42" t="s">
        <v>49</v>
      </c>
      <c r="X120" s="42" t="s">
        <v>49</v>
      </c>
      <c r="Y120" s="42" t="s">
        <v>49</v>
      </c>
      <c r="Z120" s="42" t="s">
        <v>49</v>
      </c>
      <c r="AA120" s="42" t="s">
        <v>49</v>
      </c>
      <c r="AB120" s="42" t="s">
        <v>49</v>
      </c>
      <c r="AC120" s="42" t="s">
        <v>49</v>
      </c>
      <c r="AD120" s="43" t="s">
        <v>49</v>
      </c>
      <c r="AE120" s="43" t="s">
        <v>49</v>
      </c>
      <c r="AF120" s="43" t="s">
        <v>49</v>
      </c>
      <c r="AG120" s="43" t="s">
        <v>49</v>
      </c>
      <c r="AH120" s="43" t="s">
        <v>49</v>
      </c>
      <c r="AI120" s="43" t="s">
        <v>49</v>
      </c>
      <c r="AJ120" s="43" t="s">
        <v>49</v>
      </c>
      <c r="AK120" s="43" t="s">
        <v>49</v>
      </c>
      <c r="AL120" s="43" t="s">
        <v>49</v>
      </c>
      <c r="AM120" s="43" t="s">
        <v>49</v>
      </c>
      <c r="AN120" s="43" t="s">
        <v>49</v>
      </c>
      <c r="AO120" s="43" t="s">
        <v>90</v>
      </c>
      <c r="AP120" s="43" t="s">
        <v>90</v>
      </c>
      <c r="AQ120" s="43" t="s">
        <v>90</v>
      </c>
      <c r="AR120" s="43" t="s">
        <v>90</v>
      </c>
      <c r="AS120" s="43" t="s">
        <v>90</v>
      </c>
      <c r="AT120" s="43" t="s">
        <v>90</v>
      </c>
      <c r="AU120" s="43" t="s">
        <v>90</v>
      </c>
      <c r="AV120" s="43" t="s">
        <v>90</v>
      </c>
      <c r="AW120" s="43" t="s">
        <v>90</v>
      </c>
      <c r="AX120" s="43" t="s">
        <v>90</v>
      </c>
      <c r="AY120" s="43" t="s">
        <v>90</v>
      </c>
      <c r="AZ120" s="9">
        <f>index!B120</f>
        <v>0</v>
      </c>
      <c r="BA120" s="9">
        <f>index!C120</f>
        <v>0</v>
      </c>
      <c r="BB120" s="9">
        <f>index!D120</f>
        <v>0</v>
      </c>
      <c r="BC120" s="9">
        <f>index!E120</f>
        <v>0</v>
      </c>
      <c r="BD120" s="9">
        <f>index!F120</f>
        <v>0</v>
      </c>
      <c r="BE120" s="9">
        <f>index!G120</f>
        <v>0</v>
      </c>
      <c r="BF120" s="9">
        <f>index!H120</f>
        <v>0</v>
      </c>
      <c r="BG120" s="9">
        <f>index!I120</f>
        <v>0</v>
      </c>
      <c r="BH120" s="9">
        <f>index!J120</f>
        <v>0</v>
      </c>
      <c r="BI120" s="9">
        <f>index!K120</f>
        <v>0</v>
      </c>
      <c r="BJ120" s="9">
        <f>index!L120</f>
        <v>0</v>
      </c>
      <c r="BK120" s="9">
        <f>index!M120</f>
        <v>0</v>
      </c>
      <c r="BL120" s="9">
        <f>index!N120</f>
        <v>0</v>
      </c>
      <c r="BM120" s="9">
        <f>index!O120</f>
        <v>0</v>
      </c>
      <c r="BN120" s="9">
        <f>index!P120</f>
        <v>0</v>
      </c>
      <c r="BO120" s="9">
        <f>index!Q120</f>
        <v>7.1890000000000001</v>
      </c>
      <c r="BP120" s="9">
        <f>index!R120</f>
        <v>11.960600000000001</v>
      </c>
      <c r="BQ120" s="9">
        <f>index!S120</f>
        <v>14.404177963919228</v>
      </c>
      <c r="BR120" s="9">
        <f>index!T120</f>
        <v>16.209660079904033</v>
      </c>
      <c r="BS120" s="9">
        <f>index!U120</f>
        <v>18.531378469677286</v>
      </c>
      <c r="BT120" s="9">
        <f>index!V120</f>
        <v>25.901655618736452</v>
      </c>
      <c r="BU120" s="9">
        <f>index!W120</f>
        <v>12.555182765318738</v>
      </c>
      <c r="BV120" s="9">
        <f>index!X120</f>
        <v>14.8120921780788</v>
      </c>
      <c r="BW120" s="9">
        <f>index!Y120</f>
        <v>8.8767448995244678</v>
      </c>
      <c r="BX120" s="9">
        <f>index!Z120</f>
        <v>4.9789176750055679</v>
      </c>
      <c r="BY120">
        <v>5.09798721625</v>
      </c>
    </row>
    <row r="121" spans="1:77" x14ac:dyDescent="0.2">
      <c r="A121" s="9" t="s">
        <v>435</v>
      </c>
      <c r="B121" s="9" t="s">
        <v>435</v>
      </c>
      <c r="C121" s="9" t="s">
        <v>435</v>
      </c>
      <c r="D121" s="9" t="s">
        <v>435</v>
      </c>
      <c r="E121" s="9" t="s">
        <v>435</v>
      </c>
      <c r="F121" s="9"/>
      <c r="G121" s="9" t="s">
        <v>436</v>
      </c>
      <c r="H121" s="9"/>
      <c r="I121" s="9" t="s">
        <v>56</v>
      </c>
      <c r="J121" s="9" t="s">
        <v>49</v>
      </c>
      <c r="K121" s="9" t="s">
        <v>49</v>
      </c>
      <c r="L121" s="9" t="s">
        <v>1223</v>
      </c>
      <c r="M121" s="9"/>
      <c r="N121" s="9"/>
      <c r="O121" s="9"/>
      <c r="P121" s="42" t="s">
        <v>49</v>
      </c>
      <c r="Q121" s="42" t="s">
        <v>49</v>
      </c>
      <c r="R121" s="42" t="s">
        <v>49</v>
      </c>
      <c r="S121" s="42" t="s">
        <v>49</v>
      </c>
      <c r="T121" s="42" t="s">
        <v>49</v>
      </c>
      <c r="U121" s="42" t="s">
        <v>49</v>
      </c>
      <c r="V121" s="42" t="s">
        <v>49</v>
      </c>
      <c r="W121" s="42" t="s">
        <v>49</v>
      </c>
      <c r="X121" s="42" t="s">
        <v>49</v>
      </c>
      <c r="Y121" s="42" t="s">
        <v>49</v>
      </c>
      <c r="Z121" s="42" t="s">
        <v>49</v>
      </c>
      <c r="AA121" s="42" t="s">
        <v>49</v>
      </c>
      <c r="AB121" s="42" t="s">
        <v>49</v>
      </c>
      <c r="AC121" s="42" t="s">
        <v>49</v>
      </c>
      <c r="AD121" s="43" t="s">
        <v>49</v>
      </c>
      <c r="AE121" s="43" t="s">
        <v>49</v>
      </c>
      <c r="AF121" s="43" t="s">
        <v>49</v>
      </c>
      <c r="AG121" s="43" t="s">
        <v>49</v>
      </c>
      <c r="AH121" s="43" t="s">
        <v>49</v>
      </c>
      <c r="AI121" s="43" t="s">
        <v>49</v>
      </c>
      <c r="AJ121" s="43" t="s">
        <v>49</v>
      </c>
      <c r="AK121" s="43" t="s">
        <v>49</v>
      </c>
      <c r="AL121" s="43" t="s">
        <v>49</v>
      </c>
      <c r="AM121" s="43" t="s">
        <v>49</v>
      </c>
      <c r="AN121" s="43" t="s">
        <v>49</v>
      </c>
      <c r="AO121" s="43" t="s">
        <v>49</v>
      </c>
      <c r="AP121" s="43" t="s">
        <v>49</v>
      </c>
      <c r="AQ121" s="43" t="s">
        <v>49</v>
      </c>
      <c r="AR121" s="43" t="s">
        <v>49</v>
      </c>
      <c r="AS121" s="43" t="s">
        <v>49</v>
      </c>
      <c r="AT121" s="43" t="s">
        <v>49</v>
      </c>
      <c r="AU121" s="43" t="s">
        <v>49</v>
      </c>
      <c r="AV121" s="43" t="s">
        <v>49</v>
      </c>
      <c r="AW121" s="43" t="s">
        <v>49</v>
      </c>
      <c r="AX121" s="43" t="s">
        <v>49</v>
      </c>
      <c r="AY121" s="43" t="s">
        <v>49</v>
      </c>
      <c r="AZ121" s="9">
        <f>index!B121</f>
        <v>0</v>
      </c>
      <c r="BA121" s="9">
        <f>index!C121</f>
        <v>0</v>
      </c>
      <c r="BB121" s="9">
        <f>index!D121</f>
        <v>0</v>
      </c>
      <c r="BC121" s="9">
        <f>index!E121</f>
        <v>0</v>
      </c>
      <c r="BD121" s="9">
        <f>index!F121</f>
        <v>0</v>
      </c>
      <c r="BE121" s="9">
        <f>index!G121</f>
        <v>0</v>
      </c>
      <c r="BF121" s="9">
        <f>index!H121</f>
        <v>0</v>
      </c>
      <c r="BG121" s="9">
        <f>index!I121</f>
        <v>0</v>
      </c>
      <c r="BH121" s="9">
        <f>index!J121</f>
        <v>0</v>
      </c>
      <c r="BI121" s="9">
        <f>index!K121</f>
        <v>0</v>
      </c>
      <c r="BJ121" s="9">
        <f>index!L121</f>
        <v>0</v>
      </c>
      <c r="BK121" s="9">
        <f>index!M121</f>
        <v>0</v>
      </c>
      <c r="BL121" s="9">
        <f>index!N121</f>
        <v>0</v>
      </c>
      <c r="BM121" s="9">
        <f>index!O121</f>
        <v>0</v>
      </c>
      <c r="BN121" s="9">
        <f>index!P121</f>
        <v>0</v>
      </c>
      <c r="BO121" s="9">
        <f>index!Q121</f>
        <v>0</v>
      </c>
      <c r="BP121" s="9">
        <f>index!R121</f>
        <v>0</v>
      </c>
      <c r="BQ121" s="9">
        <f>index!S121</f>
        <v>0</v>
      </c>
      <c r="BR121" s="9">
        <f>index!T121</f>
        <v>0</v>
      </c>
      <c r="BS121" s="9">
        <f>index!U121</f>
        <v>0</v>
      </c>
      <c r="BT121" s="9">
        <f>index!V121</f>
        <v>0</v>
      </c>
      <c r="BU121" s="9">
        <f>index!W121</f>
        <v>0</v>
      </c>
      <c r="BV121" s="9">
        <f>index!X121</f>
        <v>0</v>
      </c>
      <c r="BW121" s="9">
        <f>index!Y121</f>
        <v>0</v>
      </c>
      <c r="BX121" s="9">
        <f>index!Z121</f>
        <v>0</v>
      </c>
      <c r="BY121">
        <v>0</v>
      </c>
    </row>
    <row r="122" spans="1:77" x14ac:dyDescent="0.2">
      <c r="A122" s="9" t="s">
        <v>437</v>
      </c>
      <c r="B122" s="9" t="s">
        <v>437</v>
      </c>
      <c r="C122" s="9" t="s">
        <v>437</v>
      </c>
      <c r="D122" s="9" t="s">
        <v>437</v>
      </c>
      <c r="E122" s="9" t="s">
        <v>437</v>
      </c>
      <c r="F122" s="9" t="s">
        <v>438</v>
      </c>
      <c r="G122" s="9" t="s">
        <v>439</v>
      </c>
      <c r="H122" s="9">
        <v>414</v>
      </c>
      <c r="I122" s="9" t="s">
        <v>62</v>
      </c>
      <c r="J122" s="9" t="s">
        <v>49</v>
      </c>
      <c r="K122" s="9" t="s">
        <v>49</v>
      </c>
      <c r="L122" s="9" t="s">
        <v>1223</v>
      </c>
      <c r="M122" s="9"/>
      <c r="N122" s="9"/>
      <c r="O122" s="9"/>
      <c r="P122" s="42" t="s">
        <v>49</v>
      </c>
      <c r="Q122" s="42" t="s">
        <v>49</v>
      </c>
      <c r="R122" s="42" t="s">
        <v>49</v>
      </c>
      <c r="S122" s="42" t="s">
        <v>49</v>
      </c>
      <c r="T122" s="42" t="s">
        <v>49</v>
      </c>
      <c r="U122" s="42" t="s">
        <v>49</v>
      </c>
      <c r="V122" s="42" t="s">
        <v>49</v>
      </c>
      <c r="W122" s="42" t="s">
        <v>49</v>
      </c>
      <c r="X122" s="42" t="s">
        <v>49</v>
      </c>
      <c r="Y122" s="42" t="s">
        <v>49</v>
      </c>
      <c r="Z122" s="42" t="s">
        <v>49</v>
      </c>
      <c r="AA122" s="42" t="s">
        <v>49</v>
      </c>
      <c r="AB122" s="42" t="s">
        <v>49</v>
      </c>
      <c r="AC122" s="42" t="s">
        <v>49</v>
      </c>
      <c r="AD122" s="43" t="s">
        <v>49</v>
      </c>
      <c r="AE122" s="43" t="s">
        <v>49</v>
      </c>
      <c r="AF122" s="43" t="s">
        <v>49</v>
      </c>
      <c r="AG122" s="43" t="s">
        <v>49</v>
      </c>
      <c r="AH122" s="43" t="s">
        <v>49</v>
      </c>
      <c r="AI122" s="43" t="s">
        <v>49</v>
      </c>
      <c r="AJ122" s="43" t="s">
        <v>49</v>
      </c>
      <c r="AK122" s="43" t="s">
        <v>49</v>
      </c>
      <c r="AL122" s="43" t="s">
        <v>49</v>
      </c>
      <c r="AM122" s="43" t="s">
        <v>49</v>
      </c>
      <c r="AN122" s="43" t="s">
        <v>49</v>
      </c>
      <c r="AO122" s="43" t="s">
        <v>49</v>
      </c>
      <c r="AP122" s="43" t="s">
        <v>49</v>
      </c>
      <c r="AQ122" s="43" t="s">
        <v>49</v>
      </c>
      <c r="AR122" s="43" t="s">
        <v>49</v>
      </c>
      <c r="AS122" s="43" t="s">
        <v>49</v>
      </c>
      <c r="AT122" s="43" t="s">
        <v>49</v>
      </c>
      <c r="AU122" s="43" t="s">
        <v>49</v>
      </c>
      <c r="AV122" s="43" t="s">
        <v>49</v>
      </c>
      <c r="AW122" s="43" t="s">
        <v>49</v>
      </c>
      <c r="AX122" s="43" t="s">
        <v>49</v>
      </c>
      <c r="AY122" s="43" t="s">
        <v>49</v>
      </c>
      <c r="AZ122" s="9">
        <f>index!B122</f>
        <v>0</v>
      </c>
      <c r="BA122" s="9">
        <f>index!C122</f>
        <v>0</v>
      </c>
      <c r="BB122" s="9">
        <f>index!D122</f>
        <v>0</v>
      </c>
      <c r="BC122" s="9">
        <f>index!E122</f>
        <v>0</v>
      </c>
      <c r="BD122" s="9">
        <f>index!F122</f>
        <v>0</v>
      </c>
      <c r="BE122" s="9">
        <f>index!G122</f>
        <v>0</v>
      </c>
      <c r="BF122" s="9">
        <f>index!H122</f>
        <v>0</v>
      </c>
      <c r="BG122" s="9">
        <f>index!I122</f>
        <v>0</v>
      </c>
      <c r="BH122" s="9">
        <f>index!J122</f>
        <v>0</v>
      </c>
      <c r="BI122" s="9">
        <f>index!K122</f>
        <v>0</v>
      </c>
      <c r="BJ122" s="9">
        <f>index!L122</f>
        <v>0</v>
      </c>
      <c r="BK122" s="9">
        <f>index!M122</f>
        <v>0</v>
      </c>
      <c r="BL122" s="9">
        <f>index!N122</f>
        <v>0</v>
      </c>
      <c r="BM122" s="9">
        <f>index!O122</f>
        <v>0</v>
      </c>
      <c r="BN122" s="9">
        <f>index!P122</f>
        <v>0</v>
      </c>
      <c r="BO122" s="9">
        <f>index!Q122</f>
        <v>0</v>
      </c>
      <c r="BP122" s="9">
        <f>index!R122</f>
        <v>0</v>
      </c>
      <c r="BQ122" s="9">
        <f>index!S122</f>
        <v>0</v>
      </c>
      <c r="BR122" s="9">
        <f>index!T122</f>
        <v>0</v>
      </c>
      <c r="BS122" s="9">
        <f>index!U122</f>
        <v>0</v>
      </c>
      <c r="BT122" s="9">
        <f>index!V122</f>
        <v>0</v>
      </c>
      <c r="BU122" s="9">
        <f>index!W122</f>
        <v>0</v>
      </c>
      <c r="BV122" s="9">
        <f>index!X122</f>
        <v>0</v>
      </c>
      <c r="BW122" s="9">
        <f>index!Y122</f>
        <v>0</v>
      </c>
      <c r="BX122" s="9">
        <f>index!Z122</f>
        <v>0</v>
      </c>
      <c r="BY122">
        <v>0</v>
      </c>
    </row>
    <row r="123" spans="1:77" x14ac:dyDescent="0.2">
      <c r="A123" s="9" t="s">
        <v>440</v>
      </c>
      <c r="B123" s="9" t="s">
        <v>441</v>
      </c>
      <c r="C123" s="9" t="s">
        <v>441</v>
      </c>
      <c r="D123" s="9" t="s">
        <v>441</v>
      </c>
      <c r="E123" s="9" t="s">
        <v>441</v>
      </c>
      <c r="F123" s="9" t="s">
        <v>442</v>
      </c>
      <c r="G123" s="9" t="s">
        <v>443</v>
      </c>
      <c r="H123" s="9">
        <v>417</v>
      </c>
      <c r="I123" s="9" t="s">
        <v>56</v>
      </c>
      <c r="J123" s="9" t="s">
        <v>49</v>
      </c>
      <c r="K123" s="9" t="s">
        <v>49</v>
      </c>
      <c r="L123" s="9" t="s">
        <v>1223</v>
      </c>
      <c r="M123" s="9"/>
      <c r="N123" s="9"/>
      <c r="O123" s="9"/>
      <c r="P123" s="42" t="s">
        <v>49</v>
      </c>
      <c r="Q123" s="42" t="s">
        <v>49</v>
      </c>
      <c r="R123" s="42" t="s">
        <v>49</v>
      </c>
      <c r="S123" s="42" t="s">
        <v>49</v>
      </c>
      <c r="T123" s="42" t="s">
        <v>49</v>
      </c>
      <c r="U123" s="42" t="s">
        <v>49</v>
      </c>
      <c r="V123" s="42" t="s">
        <v>49</v>
      </c>
      <c r="W123" s="42" t="s">
        <v>49</v>
      </c>
      <c r="X123" s="42" t="s">
        <v>49</v>
      </c>
      <c r="Y123" s="42" t="s">
        <v>49</v>
      </c>
      <c r="Z123" s="42" t="s">
        <v>49</v>
      </c>
      <c r="AA123" s="42" t="s">
        <v>49</v>
      </c>
      <c r="AB123" s="42" t="s">
        <v>49</v>
      </c>
      <c r="AC123" s="42" t="s">
        <v>49</v>
      </c>
      <c r="AD123" s="43" t="s">
        <v>49</v>
      </c>
      <c r="AE123" s="43" t="s">
        <v>49</v>
      </c>
      <c r="AF123" s="43" t="s">
        <v>49</v>
      </c>
      <c r="AG123" s="43" t="s">
        <v>49</v>
      </c>
      <c r="AH123" s="43" t="s">
        <v>49</v>
      </c>
      <c r="AI123" s="43" t="s">
        <v>49</v>
      </c>
      <c r="AJ123" s="43" t="s">
        <v>49</v>
      </c>
      <c r="AK123" s="43" t="s">
        <v>49</v>
      </c>
      <c r="AL123" s="43" t="s">
        <v>49</v>
      </c>
      <c r="AM123" s="43" t="s">
        <v>49</v>
      </c>
      <c r="AN123" s="43" t="s">
        <v>49</v>
      </c>
      <c r="AO123" s="43" t="s">
        <v>49</v>
      </c>
      <c r="AP123" s="43" t="s">
        <v>49</v>
      </c>
      <c r="AQ123" s="43" t="s">
        <v>49</v>
      </c>
      <c r="AR123" s="43" t="s">
        <v>49</v>
      </c>
      <c r="AS123" s="43" t="s">
        <v>49</v>
      </c>
      <c r="AT123" s="43" t="s">
        <v>49</v>
      </c>
      <c r="AU123" s="43" t="s">
        <v>49</v>
      </c>
      <c r="AV123" s="43" t="s">
        <v>49</v>
      </c>
      <c r="AW123" s="43" t="s">
        <v>49</v>
      </c>
      <c r="AX123" s="43" t="s">
        <v>49</v>
      </c>
      <c r="AY123" s="43" t="s">
        <v>49</v>
      </c>
      <c r="AZ123" s="9">
        <f>index!B123</f>
        <v>0</v>
      </c>
      <c r="BA123" s="9">
        <f>index!C123</f>
        <v>0</v>
      </c>
      <c r="BB123" s="9">
        <f>index!D123</f>
        <v>0</v>
      </c>
      <c r="BC123" s="9">
        <f>index!E123</f>
        <v>0</v>
      </c>
      <c r="BD123" s="9">
        <f>index!F123</f>
        <v>0</v>
      </c>
      <c r="BE123" s="9">
        <f>index!G123</f>
        <v>0</v>
      </c>
      <c r="BF123" s="9">
        <f>index!H123</f>
        <v>0</v>
      </c>
      <c r="BG123" s="9">
        <f>index!I123</f>
        <v>0</v>
      </c>
      <c r="BH123" s="9">
        <f>index!J123</f>
        <v>0</v>
      </c>
      <c r="BI123" s="9">
        <f>index!K123</f>
        <v>0</v>
      </c>
      <c r="BJ123" s="9">
        <f>index!L123</f>
        <v>0</v>
      </c>
      <c r="BK123" s="9">
        <f>index!M123</f>
        <v>0</v>
      </c>
      <c r="BL123" s="9">
        <f>index!N123</f>
        <v>0</v>
      </c>
      <c r="BM123" s="9">
        <f>index!O123</f>
        <v>0</v>
      </c>
      <c r="BN123" s="9">
        <f>index!P123</f>
        <v>0</v>
      </c>
      <c r="BO123" s="9">
        <f>index!Q123</f>
        <v>0</v>
      </c>
      <c r="BP123" s="9">
        <f>index!R123</f>
        <v>0</v>
      </c>
      <c r="BQ123" s="9">
        <f>index!S123</f>
        <v>0</v>
      </c>
      <c r="BR123" s="9">
        <f>index!T123</f>
        <v>0</v>
      </c>
      <c r="BS123" s="9">
        <f>index!U123</f>
        <v>0</v>
      </c>
      <c r="BT123" s="9">
        <f>index!V123</f>
        <v>0</v>
      </c>
      <c r="BU123" s="9">
        <f>index!W123</f>
        <v>0</v>
      </c>
      <c r="BV123" s="9">
        <f>index!X123</f>
        <v>0</v>
      </c>
      <c r="BW123" s="9">
        <f>index!Y123</f>
        <v>0</v>
      </c>
      <c r="BX123" s="9">
        <f>index!Z123</f>
        <v>0</v>
      </c>
      <c r="BY123">
        <v>0</v>
      </c>
    </row>
    <row r="124" spans="1:77" x14ac:dyDescent="0.2">
      <c r="A124" s="9" t="s">
        <v>444</v>
      </c>
      <c r="B124" s="9" t="s">
        <v>445</v>
      </c>
      <c r="C124" s="9" t="s">
        <v>444</v>
      </c>
      <c r="D124" s="9" t="s">
        <v>1222</v>
      </c>
      <c r="E124" s="9" t="s">
        <v>1222</v>
      </c>
      <c r="F124" s="9" t="s">
        <v>446</v>
      </c>
      <c r="G124" s="9" t="s">
        <v>447</v>
      </c>
      <c r="H124" s="9">
        <v>418</v>
      </c>
      <c r="I124" s="9" t="s">
        <v>66</v>
      </c>
      <c r="J124" s="9" t="s">
        <v>49</v>
      </c>
      <c r="K124" s="9" t="s">
        <v>49</v>
      </c>
      <c r="L124" s="9" t="s">
        <v>1223</v>
      </c>
      <c r="M124" s="9"/>
      <c r="N124" s="9"/>
      <c r="O124" s="9"/>
      <c r="P124" s="42" t="s">
        <v>49</v>
      </c>
      <c r="Q124" s="42" t="s">
        <v>49</v>
      </c>
      <c r="R124" s="42" t="s">
        <v>49</v>
      </c>
      <c r="S124" s="42" t="s">
        <v>49</v>
      </c>
      <c r="T124" s="42" t="s">
        <v>49</v>
      </c>
      <c r="U124" s="42" t="s">
        <v>49</v>
      </c>
      <c r="V124" s="42" t="s">
        <v>49</v>
      </c>
      <c r="W124" s="42" t="s">
        <v>49</v>
      </c>
      <c r="X124" s="42" t="s">
        <v>49</v>
      </c>
      <c r="Y124" s="42" t="s">
        <v>49</v>
      </c>
      <c r="Z124" s="42" t="s">
        <v>49</v>
      </c>
      <c r="AA124" s="42" t="s">
        <v>49</v>
      </c>
      <c r="AB124" s="42" t="s">
        <v>49</v>
      </c>
      <c r="AC124" s="42" t="s">
        <v>49</v>
      </c>
      <c r="AD124" s="43" t="s">
        <v>49</v>
      </c>
      <c r="AE124" s="43" t="s">
        <v>49</v>
      </c>
      <c r="AF124" s="43" t="s">
        <v>49</v>
      </c>
      <c r="AG124" s="43" t="s">
        <v>49</v>
      </c>
      <c r="AH124" s="43" t="s">
        <v>49</v>
      </c>
      <c r="AI124" s="43" t="s">
        <v>49</v>
      </c>
      <c r="AJ124" s="43" t="s">
        <v>49</v>
      </c>
      <c r="AK124" s="43" t="s">
        <v>49</v>
      </c>
      <c r="AL124" s="43" t="s">
        <v>49</v>
      </c>
      <c r="AM124" s="43" t="s">
        <v>49</v>
      </c>
      <c r="AN124" s="43" t="s">
        <v>49</v>
      </c>
      <c r="AO124" s="43" t="s">
        <v>49</v>
      </c>
      <c r="AP124" s="43" t="s">
        <v>49</v>
      </c>
      <c r="AQ124" s="43" t="s">
        <v>49</v>
      </c>
      <c r="AR124" s="43" t="s">
        <v>49</v>
      </c>
      <c r="AS124" s="43" t="s">
        <v>49</v>
      </c>
      <c r="AT124" s="43" t="s">
        <v>49</v>
      </c>
      <c r="AU124" s="43" t="s">
        <v>49</v>
      </c>
      <c r="AV124" s="43" t="s">
        <v>49</v>
      </c>
      <c r="AW124" s="43" t="s">
        <v>49</v>
      </c>
      <c r="AX124" s="43" t="s">
        <v>49</v>
      </c>
      <c r="AY124" s="43" t="s">
        <v>49</v>
      </c>
      <c r="AZ124" s="9">
        <f>index!B124</f>
        <v>0</v>
      </c>
      <c r="BA124" s="9">
        <f>index!C124</f>
        <v>0</v>
      </c>
      <c r="BB124" s="9">
        <f>index!D124</f>
        <v>0</v>
      </c>
      <c r="BC124" s="9">
        <f>index!E124</f>
        <v>0</v>
      </c>
      <c r="BD124" s="9">
        <f>index!F124</f>
        <v>0</v>
      </c>
      <c r="BE124" s="9">
        <f>index!G124</f>
        <v>0</v>
      </c>
      <c r="BF124" s="9">
        <f>index!H124</f>
        <v>0</v>
      </c>
      <c r="BG124" s="9">
        <f>index!I124</f>
        <v>0</v>
      </c>
      <c r="BH124" s="9">
        <f>index!J124</f>
        <v>0</v>
      </c>
      <c r="BI124" s="9">
        <f>index!K124</f>
        <v>0</v>
      </c>
      <c r="BJ124" s="9">
        <f>index!L124</f>
        <v>0</v>
      </c>
      <c r="BK124" s="9">
        <f>index!M124</f>
        <v>0</v>
      </c>
      <c r="BL124" s="9">
        <f>index!N124</f>
        <v>0</v>
      </c>
      <c r="BM124" s="9">
        <f>index!O124</f>
        <v>0</v>
      </c>
      <c r="BN124" s="9">
        <f>index!P124</f>
        <v>0</v>
      </c>
      <c r="BO124" s="9">
        <f>index!Q124</f>
        <v>0</v>
      </c>
      <c r="BP124" s="9">
        <f>index!R124</f>
        <v>0</v>
      </c>
      <c r="BQ124" s="9">
        <f>index!S124</f>
        <v>0</v>
      </c>
      <c r="BR124" s="9">
        <f>index!T124</f>
        <v>0</v>
      </c>
      <c r="BS124" s="9">
        <f>index!U124</f>
        <v>0</v>
      </c>
      <c r="BT124" s="9">
        <f>index!V124</f>
        <v>0</v>
      </c>
      <c r="BU124" s="9">
        <f>index!W124</f>
        <v>0</v>
      </c>
      <c r="BV124" s="9">
        <f>index!X124</f>
        <v>0</v>
      </c>
      <c r="BW124" s="9">
        <f>index!Y124</f>
        <v>0</v>
      </c>
      <c r="BX124" s="9">
        <f>index!Z124</f>
        <v>0</v>
      </c>
      <c r="BY124">
        <v>0</v>
      </c>
    </row>
    <row r="125" spans="1:77" x14ac:dyDescent="0.2">
      <c r="A125" s="9" t="s">
        <v>448</v>
      </c>
      <c r="B125" s="9" t="s">
        <v>448</v>
      </c>
      <c r="C125" s="9" t="s">
        <v>448</v>
      </c>
      <c r="D125" s="9" t="s">
        <v>448</v>
      </c>
      <c r="E125" s="9" t="s">
        <v>448</v>
      </c>
      <c r="F125" s="9" t="s">
        <v>449</v>
      </c>
      <c r="G125" s="9" t="s">
        <v>450</v>
      </c>
      <c r="H125" s="9">
        <v>428</v>
      </c>
      <c r="I125" s="9" t="s">
        <v>56</v>
      </c>
      <c r="J125" s="9" t="s">
        <v>90</v>
      </c>
      <c r="K125" s="9" t="s">
        <v>90</v>
      </c>
      <c r="L125" s="9" t="s">
        <v>716</v>
      </c>
      <c r="M125" s="9" t="s">
        <v>59</v>
      </c>
      <c r="N125" s="9" t="s">
        <v>60</v>
      </c>
      <c r="O125" s="9">
        <v>2004</v>
      </c>
      <c r="P125" s="42" t="s">
        <v>49</v>
      </c>
      <c r="Q125" s="42" t="s">
        <v>49</v>
      </c>
      <c r="R125" s="42" t="s">
        <v>49</v>
      </c>
      <c r="S125" s="42" t="s">
        <v>49</v>
      </c>
      <c r="T125" s="42" t="s">
        <v>49</v>
      </c>
      <c r="U125" s="42" t="s">
        <v>49</v>
      </c>
      <c r="V125" s="42" t="s">
        <v>49</v>
      </c>
      <c r="W125" s="42" t="s">
        <v>49</v>
      </c>
      <c r="X125" s="42" t="s">
        <v>49</v>
      </c>
      <c r="Y125" s="42" t="s">
        <v>49</v>
      </c>
      <c r="Z125" s="42" t="s">
        <v>49</v>
      </c>
      <c r="AA125" s="42" t="s">
        <v>49</v>
      </c>
      <c r="AB125" s="42" t="s">
        <v>49</v>
      </c>
      <c r="AC125" s="42" t="s">
        <v>49</v>
      </c>
      <c r="AD125" s="43" t="s">
        <v>90</v>
      </c>
      <c r="AE125" s="43" t="s">
        <v>90</v>
      </c>
      <c r="AF125" s="43" t="s">
        <v>90</v>
      </c>
      <c r="AG125" s="43" t="s">
        <v>90</v>
      </c>
      <c r="AH125" s="43" t="s">
        <v>90</v>
      </c>
      <c r="AI125" s="43" t="s">
        <v>90</v>
      </c>
      <c r="AJ125" s="43" t="s">
        <v>90</v>
      </c>
      <c r="AK125" s="43" t="s">
        <v>90</v>
      </c>
      <c r="AL125" s="43" t="s">
        <v>90</v>
      </c>
      <c r="AM125" s="43" t="s">
        <v>90</v>
      </c>
      <c r="AN125" s="43" t="s">
        <v>90</v>
      </c>
      <c r="AO125" s="43" t="s">
        <v>90</v>
      </c>
      <c r="AP125" s="43" t="s">
        <v>90</v>
      </c>
      <c r="AQ125" s="43" t="s">
        <v>90</v>
      </c>
      <c r="AR125" s="43" t="s">
        <v>90</v>
      </c>
      <c r="AS125" s="43" t="s">
        <v>90</v>
      </c>
      <c r="AT125" s="43" t="s">
        <v>90</v>
      </c>
      <c r="AU125" s="43" t="s">
        <v>90</v>
      </c>
      <c r="AV125" s="43" t="s">
        <v>90</v>
      </c>
      <c r="AW125" s="43" t="s">
        <v>90</v>
      </c>
      <c r="AX125" s="43" t="s">
        <v>90</v>
      </c>
      <c r="AY125" s="43" t="s">
        <v>90</v>
      </c>
      <c r="AZ125" s="9">
        <f>index!B125</f>
        <v>0</v>
      </c>
      <c r="BA125" s="9">
        <f>index!C125</f>
        <v>0</v>
      </c>
      <c r="BB125" s="9">
        <f>index!D125</f>
        <v>0</v>
      </c>
      <c r="BC125" s="9">
        <f>index!E125</f>
        <v>0</v>
      </c>
      <c r="BD125" s="9">
        <f>index!F125</f>
        <v>1.1200000000000002E-2</v>
      </c>
      <c r="BE125" s="9">
        <f>index!G125</f>
        <v>10.232022229383139</v>
      </c>
      <c r="BF125" s="9">
        <f>index!H125</f>
        <v>18.833481997060417</v>
      </c>
      <c r="BG125" s="9">
        <f>index!I125</f>
        <v>0.60074654803963812</v>
      </c>
      <c r="BH125" s="9">
        <f>index!J125</f>
        <v>18.26505503727936</v>
      </c>
      <c r="BI125" s="9">
        <f>index!K125</f>
        <v>5.2247704658051788</v>
      </c>
      <c r="BJ125" s="9">
        <f>index!L125</f>
        <v>5.4167917831916412</v>
      </c>
      <c r="BK125" s="9">
        <f>index!M125</f>
        <v>7.593343042429491</v>
      </c>
      <c r="BL125" s="9">
        <f>index!N125</f>
        <v>3.3669660635589986</v>
      </c>
      <c r="BM125" s="9">
        <f>index!O125</f>
        <v>1.8790170980023473</v>
      </c>
      <c r="BN125" s="9">
        <f>index!P125</f>
        <v>1.3325003035300997</v>
      </c>
      <c r="BO125" s="9">
        <f>index!Q125</f>
        <v>1.6243116312219701</v>
      </c>
      <c r="BP125" s="9">
        <f>index!R125</f>
        <v>1.1814715465452992</v>
      </c>
      <c r="BQ125" s="9">
        <f>index!S125</f>
        <v>1.483104267432823</v>
      </c>
      <c r="BR125" s="9">
        <f>index!T125</f>
        <v>3.8710370806225596</v>
      </c>
      <c r="BS125" s="9">
        <f>index!U125</f>
        <v>6.4202808100767168</v>
      </c>
      <c r="BT125" s="9">
        <f>index!V125</f>
        <v>3.4726330228526598</v>
      </c>
      <c r="BU125" s="9">
        <f>index!W125</f>
        <v>8.0751993334857772</v>
      </c>
      <c r="BV125" s="9">
        <f>index!X125</f>
        <v>9.7575828677792877</v>
      </c>
      <c r="BW125" s="9">
        <f>index!Y125</f>
        <v>10.919043749999998</v>
      </c>
      <c r="BX125" s="9">
        <f>index!Z125</f>
        <v>10.74373299</v>
      </c>
      <c r="BY125">
        <v>12.28656108</v>
      </c>
    </row>
    <row r="126" spans="1:77" x14ac:dyDescent="0.2">
      <c r="A126" s="9" t="s">
        <v>1224</v>
      </c>
      <c r="B126" s="9" t="s">
        <v>1224</v>
      </c>
      <c r="C126" s="9" t="s">
        <v>1224</v>
      </c>
      <c r="D126" s="9" t="s">
        <v>1224</v>
      </c>
      <c r="E126" s="9" t="s">
        <v>1224</v>
      </c>
      <c r="F126" s="9" t="s">
        <v>452</v>
      </c>
      <c r="G126" s="9" t="s">
        <v>453</v>
      </c>
      <c r="H126" s="9">
        <v>422</v>
      </c>
      <c r="I126" s="9" t="s">
        <v>62</v>
      </c>
      <c r="J126" s="9" t="s">
        <v>49</v>
      </c>
      <c r="K126" s="9" t="s">
        <v>49</v>
      </c>
      <c r="L126" s="9" t="s">
        <v>1223</v>
      </c>
      <c r="M126" s="9"/>
      <c r="N126" s="9"/>
      <c r="O126" s="9"/>
      <c r="P126" s="42" t="s">
        <v>49</v>
      </c>
      <c r="Q126" s="42" t="s">
        <v>49</v>
      </c>
      <c r="R126" s="42" t="s">
        <v>49</v>
      </c>
      <c r="S126" s="42" t="s">
        <v>49</v>
      </c>
      <c r="T126" s="42" t="s">
        <v>49</v>
      </c>
      <c r="U126" s="42" t="s">
        <v>49</v>
      </c>
      <c r="V126" s="42" t="s">
        <v>49</v>
      </c>
      <c r="W126" s="42" t="s">
        <v>49</v>
      </c>
      <c r="X126" s="42" t="s">
        <v>49</v>
      </c>
      <c r="Y126" s="42" t="s">
        <v>49</v>
      </c>
      <c r="Z126" s="42" t="s">
        <v>49</v>
      </c>
      <c r="AA126" s="42" t="s">
        <v>49</v>
      </c>
      <c r="AB126" s="42" t="s">
        <v>49</v>
      </c>
      <c r="AC126" s="42" t="s">
        <v>49</v>
      </c>
      <c r="AD126" s="43" t="s">
        <v>49</v>
      </c>
      <c r="AE126" s="43" t="s">
        <v>49</v>
      </c>
      <c r="AF126" s="43" t="s">
        <v>49</v>
      </c>
      <c r="AG126" s="43" t="s">
        <v>49</v>
      </c>
      <c r="AH126" s="43" t="s">
        <v>49</v>
      </c>
      <c r="AI126" s="43" t="s">
        <v>49</v>
      </c>
      <c r="AJ126" s="43" t="s">
        <v>49</v>
      </c>
      <c r="AK126" s="43" t="s">
        <v>49</v>
      </c>
      <c r="AL126" s="43" t="s">
        <v>49</v>
      </c>
      <c r="AM126" s="43" t="s">
        <v>49</v>
      </c>
      <c r="AN126" s="43" t="s">
        <v>49</v>
      </c>
      <c r="AO126" s="43" t="s">
        <v>49</v>
      </c>
      <c r="AP126" s="43" t="s">
        <v>49</v>
      </c>
      <c r="AQ126" s="43" t="s">
        <v>49</v>
      </c>
      <c r="AR126" s="43" t="s">
        <v>49</v>
      </c>
      <c r="AS126" s="43" t="s">
        <v>49</v>
      </c>
      <c r="AT126" s="43" t="s">
        <v>49</v>
      </c>
      <c r="AU126" s="43" t="s">
        <v>49</v>
      </c>
      <c r="AV126" s="43" t="s">
        <v>49</v>
      </c>
      <c r="AW126" s="43" t="s">
        <v>49</v>
      </c>
      <c r="AX126" s="43" t="s">
        <v>49</v>
      </c>
      <c r="AY126" s="43" t="s">
        <v>49</v>
      </c>
      <c r="AZ126" s="9">
        <f>index!B126</f>
        <v>0</v>
      </c>
      <c r="BA126" s="9">
        <f>index!C126</f>
        <v>0</v>
      </c>
      <c r="BB126" s="9">
        <f>index!D126</f>
        <v>0</v>
      </c>
      <c r="BC126" s="9">
        <f>index!E126</f>
        <v>0</v>
      </c>
      <c r="BD126" s="9">
        <f>index!F126</f>
        <v>0</v>
      </c>
      <c r="BE126" s="9">
        <f>index!G126</f>
        <v>0</v>
      </c>
      <c r="BF126" s="9">
        <f>index!H126</f>
        <v>0</v>
      </c>
      <c r="BG126" s="9">
        <f>index!I126</f>
        <v>0</v>
      </c>
      <c r="BH126" s="9">
        <f>index!J126</f>
        <v>0</v>
      </c>
      <c r="BI126" s="9">
        <f>index!K126</f>
        <v>0</v>
      </c>
      <c r="BJ126" s="9">
        <f>index!L126</f>
        <v>0</v>
      </c>
      <c r="BK126" s="9">
        <f>index!M126</f>
        <v>0</v>
      </c>
      <c r="BL126" s="9">
        <f>index!N126</f>
        <v>0</v>
      </c>
      <c r="BM126" s="9">
        <f>index!O126</f>
        <v>0</v>
      </c>
      <c r="BN126" s="9">
        <f>index!P126</f>
        <v>0</v>
      </c>
      <c r="BO126" s="9">
        <f>index!Q126</f>
        <v>0</v>
      </c>
      <c r="BP126" s="9">
        <f>index!R126</f>
        <v>0</v>
      </c>
      <c r="BQ126" s="9">
        <f>index!S126</f>
        <v>0</v>
      </c>
      <c r="BR126" s="9">
        <f>index!T126</f>
        <v>0</v>
      </c>
      <c r="BS126" s="9">
        <f>index!U126</f>
        <v>0</v>
      </c>
      <c r="BT126" s="9">
        <f>index!V126</f>
        <v>0</v>
      </c>
      <c r="BU126" s="9">
        <f>index!W126</f>
        <v>0</v>
      </c>
      <c r="BV126" s="9">
        <f>index!X126</f>
        <v>0</v>
      </c>
      <c r="BW126" s="9">
        <f>index!Y126</f>
        <v>0</v>
      </c>
      <c r="BX126" s="9">
        <f>index!Z126</f>
        <v>0</v>
      </c>
      <c r="BY126">
        <v>0</v>
      </c>
    </row>
    <row r="127" spans="1:77" x14ac:dyDescent="0.2">
      <c r="A127" s="9" t="s">
        <v>454</v>
      </c>
      <c r="B127" s="9" t="s">
        <v>454</v>
      </c>
      <c r="C127" s="9" t="s">
        <v>454</v>
      </c>
      <c r="D127" s="9" t="s">
        <v>172</v>
      </c>
      <c r="E127" s="9" t="s">
        <v>172</v>
      </c>
      <c r="F127" s="9" t="s">
        <v>455</v>
      </c>
      <c r="G127" s="9" t="s">
        <v>456</v>
      </c>
      <c r="H127" s="9">
        <v>426</v>
      </c>
      <c r="I127" s="9" t="s">
        <v>74</v>
      </c>
      <c r="J127" s="9" t="s">
        <v>49</v>
      </c>
      <c r="K127" s="9" t="s">
        <v>49</v>
      </c>
      <c r="L127" s="9" t="s">
        <v>1223</v>
      </c>
      <c r="M127" s="9"/>
      <c r="N127" s="9"/>
      <c r="O127" s="9"/>
      <c r="P127" s="42" t="s">
        <v>49</v>
      </c>
      <c r="Q127" s="42" t="s">
        <v>49</v>
      </c>
      <c r="R127" s="42" t="s">
        <v>49</v>
      </c>
      <c r="S127" s="42" t="s">
        <v>49</v>
      </c>
      <c r="T127" s="42" t="s">
        <v>49</v>
      </c>
      <c r="U127" s="42" t="s">
        <v>49</v>
      </c>
      <c r="V127" s="42" t="s">
        <v>49</v>
      </c>
      <c r="W127" s="42" t="s">
        <v>49</v>
      </c>
      <c r="X127" s="42" t="s">
        <v>49</v>
      </c>
      <c r="Y127" s="42" t="s">
        <v>49</v>
      </c>
      <c r="Z127" s="42" t="s">
        <v>49</v>
      </c>
      <c r="AA127" s="42" t="s">
        <v>49</v>
      </c>
      <c r="AB127" s="42" t="s">
        <v>49</v>
      </c>
      <c r="AC127" s="42" t="s">
        <v>49</v>
      </c>
      <c r="AD127" s="43" t="s">
        <v>49</v>
      </c>
      <c r="AE127" s="43" t="s">
        <v>49</v>
      </c>
      <c r="AF127" s="43" t="s">
        <v>49</v>
      </c>
      <c r="AG127" s="43" t="s">
        <v>49</v>
      </c>
      <c r="AH127" s="43" t="s">
        <v>49</v>
      </c>
      <c r="AI127" s="43" t="s">
        <v>49</v>
      </c>
      <c r="AJ127" s="43" t="s">
        <v>49</v>
      </c>
      <c r="AK127" s="43" t="s">
        <v>49</v>
      </c>
      <c r="AL127" s="43" t="s">
        <v>49</v>
      </c>
      <c r="AM127" s="43" t="s">
        <v>49</v>
      </c>
      <c r="AN127" s="43" t="s">
        <v>49</v>
      </c>
      <c r="AO127" s="43" t="s">
        <v>49</v>
      </c>
      <c r="AP127" s="43" t="s">
        <v>49</v>
      </c>
      <c r="AQ127" s="43" t="s">
        <v>49</v>
      </c>
      <c r="AR127" s="43" t="s">
        <v>49</v>
      </c>
      <c r="AS127" s="43" t="s">
        <v>49</v>
      </c>
      <c r="AT127" s="43" t="s">
        <v>49</v>
      </c>
      <c r="AU127" s="43" t="s">
        <v>49</v>
      </c>
      <c r="AV127" s="43" t="s">
        <v>49</v>
      </c>
      <c r="AW127" s="43" t="s">
        <v>49</v>
      </c>
      <c r="AX127" s="43" t="s">
        <v>49</v>
      </c>
      <c r="AY127" s="43" t="s">
        <v>49</v>
      </c>
      <c r="AZ127" s="9">
        <f>index!B127</f>
        <v>0</v>
      </c>
      <c r="BA127" s="9">
        <f>index!C127</f>
        <v>0</v>
      </c>
      <c r="BB127" s="9">
        <f>index!D127</f>
        <v>0</v>
      </c>
      <c r="BC127" s="9">
        <f>index!E127</f>
        <v>0</v>
      </c>
      <c r="BD127" s="9">
        <f>index!F127</f>
        <v>0</v>
      </c>
      <c r="BE127" s="9">
        <f>index!G127</f>
        <v>0</v>
      </c>
      <c r="BF127" s="9">
        <f>index!H127</f>
        <v>0</v>
      </c>
      <c r="BG127" s="9">
        <f>index!I127</f>
        <v>0</v>
      </c>
      <c r="BH127" s="9">
        <f>index!J127</f>
        <v>0</v>
      </c>
      <c r="BI127" s="9">
        <f>index!K127</f>
        <v>0</v>
      </c>
      <c r="BJ127" s="9">
        <f>index!L127</f>
        <v>0</v>
      </c>
      <c r="BK127" s="9">
        <f>index!M127</f>
        <v>0</v>
      </c>
      <c r="BL127" s="9">
        <f>index!N127</f>
        <v>0</v>
      </c>
      <c r="BM127" s="9">
        <f>index!O127</f>
        <v>0</v>
      </c>
      <c r="BN127" s="9">
        <f>index!P127</f>
        <v>0</v>
      </c>
      <c r="BO127" s="9">
        <f>index!Q127</f>
        <v>0</v>
      </c>
      <c r="BP127" s="9">
        <f>index!R127</f>
        <v>0</v>
      </c>
      <c r="BQ127" s="9">
        <f>index!S127</f>
        <v>0</v>
      </c>
      <c r="BR127" s="9">
        <f>index!T127</f>
        <v>0</v>
      </c>
      <c r="BS127" s="9">
        <f>index!U127</f>
        <v>0</v>
      </c>
      <c r="BT127" s="9">
        <f>index!V127</f>
        <v>0</v>
      </c>
      <c r="BU127" s="9">
        <f>index!W127</f>
        <v>0</v>
      </c>
      <c r="BV127" s="9">
        <f>index!X127</f>
        <v>0</v>
      </c>
      <c r="BW127" s="9">
        <f>index!Y127</f>
        <v>0</v>
      </c>
      <c r="BX127" s="9">
        <f>index!Z127</f>
        <v>0</v>
      </c>
      <c r="BY127">
        <v>0</v>
      </c>
    </row>
    <row r="128" spans="1:77" x14ac:dyDescent="0.2">
      <c r="A128" s="9" t="s">
        <v>457</v>
      </c>
      <c r="B128" s="9" t="s">
        <v>457</v>
      </c>
      <c r="C128" s="9" t="s">
        <v>457</v>
      </c>
      <c r="D128" s="9" t="s">
        <v>172</v>
      </c>
      <c r="E128" s="9" t="s">
        <v>172</v>
      </c>
      <c r="F128" s="9" t="s">
        <v>458</v>
      </c>
      <c r="G128" s="9" t="s">
        <v>459</v>
      </c>
      <c r="H128" s="9">
        <v>430</v>
      </c>
      <c r="I128" s="9" t="s">
        <v>74</v>
      </c>
      <c r="J128" s="9" t="s">
        <v>49</v>
      </c>
      <c r="K128" s="9" t="s">
        <v>49</v>
      </c>
      <c r="L128" s="9" t="s">
        <v>1223</v>
      </c>
      <c r="M128" s="9"/>
      <c r="N128" s="9"/>
      <c r="O128" s="9"/>
      <c r="P128" s="42" t="s">
        <v>49</v>
      </c>
      <c r="Q128" s="42" t="s">
        <v>49</v>
      </c>
      <c r="R128" s="42" t="s">
        <v>49</v>
      </c>
      <c r="S128" s="42" t="s">
        <v>49</v>
      </c>
      <c r="T128" s="42" t="s">
        <v>49</v>
      </c>
      <c r="U128" s="42" t="s">
        <v>49</v>
      </c>
      <c r="V128" s="42" t="s">
        <v>49</v>
      </c>
      <c r="W128" s="42" t="s">
        <v>49</v>
      </c>
      <c r="X128" s="42" t="s">
        <v>49</v>
      </c>
      <c r="Y128" s="42" t="s">
        <v>49</v>
      </c>
      <c r="Z128" s="42" t="s">
        <v>49</v>
      </c>
      <c r="AA128" s="42" t="s">
        <v>49</v>
      </c>
      <c r="AB128" s="42" t="s">
        <v>49</v>
      </c>
      <c r="AC128" s="42" t="s">
        <v>49</v>
      </c>
      <c r="AD128" s="43" t="s">
        <v>49</v>
      </c>
      <c r="AE128" s="43" t="s">
        <v>49</v>
      </c>
      <c r="AF128" s="43" t="s">
        <v>49</v>
      </c>
      <c r="AG128" s="43" t="s">
        <v>49</v>
      </c>
      <c r="AH128" s="43" t="s">
        <v>49</v>
      </c>
      <c r="AI128" s="43" t="s">
        <v>49</v>
      </c>
      <c r="AJ128" s="43" t="s">
        <v>49</v>
      </c>
      <c r="AK128" s="43" t="s">
        <v>49</v>
      </c>
      <c r="AL128" s="43" t="s">
        <v>49</v>
      </c>
      <c r="AM128" s="43" t="s">
        <v>49</v>
      </c>
      <c r="AN128" s="43" t="s">
        <v>49</v>
      </c>
      <c r="AO128" s="43" t="s">
        <v>49</v>
      </c>
      <c r="AP128" s="43" t="s">
        <v>49</v>
      </c>
      <c r="AQ128" s="43" t="s">
        <v>49</v>
      </c>
      <c r="AR128" s="43" t="s">
        <v>49</v>
      </c>
      <c r="AS128" s="43" t="s">
        <v>49</v>
      </c>
      <c r="AT128" s="43" t="s">
        <v>49</v>
      </c>
      <c r="AU128" s="43" t="s">
        <v>49</v>
      </c>
      <c r="AV128" s="43" t="s">
        <v>49</v>
      </c>
      <c r="AW128" s="43" t="s">
        <v>49</v>
      </c>
      <c r="AX128" s="43" t="s">
        <v>49</v>
      </c>
      <c r="AY128" s="43" t="s">
        <v>49</v>
      </c>
      <c r="AZ128" s="9">
        <f>index!B128</f>
        <v>0</v>
      </c>
      <c r="BA128" s="9">
        <f>index!C128</f>
        <v>0</v>
      </c>
      <c r="BB128" s="9">
        <f>index!D128</f>
        <v>0</v>
      </c>
      <c r="BC128" s="9">
        <f>index!E128</f>
        <v>0</v>
      </c>
      <c r="BD128" s="9">
        <f>index!F128</f>
        <v>0</v>
      </c>
      <c r="BE128" s="9">
        <f>index!G128</f>
        <v>0</v>
      </c>
      <c r="BF128" s="9">
        <f>index!H128</f>
        <v>0</v>
      </c>
      <c r="BG128" s="9">
        <f>index!I128</f>
        <v>0</v>
      </c>
      <c r="BH128" s="9">
        <f>index!J128</f>
        <v>0</v>
      </c>
      <c r="BI128" s="9">
        <f>index!K128</f>
        <v>0</v>
      </c>
      <c r="BJ128" s="9">
        <f>index!L128</f>
        <v>0</v>
      </c>
      <c r="BK128" s="9">
        <f>index!M128</f>
        <v>0</v>
      </c>
      <c r="BL128" s="9">
        <f>index!N128</f>
        <v>0</v>
      </c>
      <c r="BM128" s="9">
        <f>index!O128</f>
        <v>0</v>
      </c>
      <c r="BN128" s="9">
        <f>index!P128</f>
        <v>0</v>
      </c>
      <c r="BO128" s="9">
        <f>index!Q128</f>
        <v>0</v>
      </c>
      <c r="BP128" s="9">
        <f>index!R128</f>
        <v>0</v>
      </c>
      <c r="BQ128" s="9">
        <f>index!S128</f>
        <v>0</v>
      </c>
      <c r="BR128" s="9">
        <f>index!T128</f>
        <v>0</v>
      </c>
      <c r="BS128" s="9">
        <f>index!U128</f>
        <v>0</v>
      </c>
      <c r="BT128" s="9">
        <f>index!V128</f>
        <v>0</v>
      </c>
      <c r="BU128" s="9">
        <f>index!W128</f>
        <v>0</v>
      </c>
      <c r="BV128" s="9">
        <f>index!X128</f>
        <v>0</v>
      </c>
      <c r="BW128" s="9">
        <f>index!Y128</f>
        <v>0</v>
      </c>
      <c r="BX128" s="9">
        <f>index!Z128</f>
        <v>0</v>
      </c>
      <c r="BY128">
        <v>0</v>
      </c>
    </row>
    <row r="129" spans="1:77" x14ac:dyDescent="0.2">
      <c r="A129" s="9" t="s">
        <v>460</v>
      </c>
      <c r="B129" s="9" t="s">
        <v>460</v>
      </c>
      <c r="C129" s="9" t="s">
        <v>460</v>
      </c>
      <c r="D129" s="9" t="s">
        <v>460</v>
      </c>
      <c r="E129" s="9" t="s">
        <v>460</v>
      </c>
      <c r="F129" s="9" t="s">
        <v>461</v>
      </c>
      <c r="G129" s="9" t="s">
        <v>462</v>
      </c>
      <c r="H129" s="9">
        <v>434</v>
      </c>
      <c r="I129" s="9" t="s">
        <v>62</v>
      </c>
      <c r="J129" s="9" t="s">
        <v>49</v>
      </c>
      <c r="K129" s="9" t="s">
        <v>49</v>
      </c>
      <c r="L129" s="9" t="s">
        <v>1223</v>
      </c>
      <c r="M129" s="9"/>
      <c r="N129" s="9"/>
      <c r="O129" s="9"/>
      <c r="P129" s="42" t="s">
        <v>49</v>
      </c>
      <c r="Q129" s="42" t="s">
        <v>49</v>
      </c>
      <c r="R129" s="42" t="s">
        <v>49</v>
      </c>
      <c r="S129" s="42" t="s">
        <v>49</v>
      </c>
      <c r="T129" s="42" t="s">
        <v>49</v>
      </c>
      <c r="U129" s="42" t="s">
        <v>49</v>
      </c>
      <c r="V129" s="42" t="s">
        <v>49</v>
      </c>
      <c r="W129" s="42" t="s">
        <v>49</v>
      </c>
      <c r="X129" s="42" t="s">
        <v>49</v>
      </c>
      <c r="Y129" s="42" t="s">
        <v>49</v>
      </c>
      <c r="Z129" s="42" t="s">
        <v>49</v>
      </c>
      <c r="AA129" s="42" t="s">
        <v>49</v>
      </c>
      <c r="AB129" s="42" t="s">
        <v>49</v>
      </c>
      <c r="AC129" s="42" t="s">
        <v>49</v>
      </c>
      <c r="AD129" s="43" t="s">
        <v>49</v>
      </c>
      <c r="AE129" s="43" t="s">
        <v>49</v>
      </c>
      <c r="AF129" s="43" t="s">
        <v>49</v>
      </c>
      <c r="AG129" s="43" t="s">
        <v>49</v>
      </c>
      <c r="AH129" s="43" t="s">
        <v>49</v>
      </c>
      <c r="AI129" s="43" t="s">
        <v>49</v>
      </c>
      <c r="AJ129" s="43" t="s">
        <v>49</v>
      </c>
      <c r="AK129" s="43" t="s">
        <v>49</v>
      </c>
      <c r="AL129" s="43" t="s">
        <v>49</v>
      </c>
      <c r="AM129" s="43" t="s">
        <v>49</v>
      </c>
      <c r="AN129" s="43" t="s">
        <v>49</v>
      </c>
      <c r="AO129" s="43" t="s">
        <v>49</v>
      </c>
      <c r="AP129" s="43" t="s">
        <v>49</v>
      </c>
      <c r="AQ129" s="43" t="s">
        <v>49</v>
      </c>
      <c r="AR129" s="43" t="s">
        <v>49</v>
      </c>
      <c r="AS129" s="43" t="s">
        <v>49</v>
      </c>
      <c r="AT129" s="43" t="s">
        <v>49</v>
      </c>
      <c r="AU129" s="43" t="s">
        <v>49</v>
      </c>
      <c r="AV129" s="43" t="s">
        <v>49</v>
      </c>
      <c r="AW129" s="43" t="s">
        <v>49</v>
      </c>
      <c r="AX129" s="43" t="s">
        <v>49</v>
      </c>
      <c r="AY129" s="43" t="s">
        <v>49</v>
      </c>
      <c r="AZ129" s="9">
        <f>index!B129</f>
        <v>0</v>
      </c>
      <c r="BA129" s="9">
        <f>index!C129</f>
        <v>0</v>
      </c>
      <c r="BB129" s="9">
        <f>index!D129</f>
        <v>0</v>
      </c>
      <c r="BC129" s="9">
        <f>index!E129</f>
        <v>0</v>
      </c>
      <c r="BD129" s="9">
        <f>index!F129</f>
        <v>0</v>
      </c>
      <c r="BE129" s="9">
        <f>index!G129</f>
        <v>0</v>
      </c>
      <c r="BF129" s="9">
        <f>index!H129</f>
        <v>0</v>
      </c>
      <c r="BG129" s="9">
        <f>index!I129</f>
        <v>0</v>
      </c>
      <c r="BH129" s="9">
        <f>index!J129</f>
        <v>0</v>
      </c>
      <c r="BI129" s="9">
        <f>index!K129</f>
        <v>0</v>
      </c>
      <c r="BJ129" s="9">
        <f>index!L129</f>
        <v>0</v>
      </c>
      <c r="BK129" s="9">
        <f>index!M129</f>
        <v>0</v>
      </c>
      <c r="BL129" s="9">
        <f>index!N129</f>
        <v>0</v>
      </c>
      <c r="BM129" s="9">
        <f>index!O129</f>
        <v>0</v>
      </c>
      <c r="BN129" s="9">
        <f>index!P129</f>
        <v>0</v>
      </c>
      <c r="BO129" s="9">
        <f>index!Q129</f>
        <v>0</v>
      </c>
      <c r="BP129" s="9">
        <f>index!R129</f>
        <v>0</v>
      </c>
      <c r="BQ129" s="9">
        <f>index!S129</f>
        <v>0</v>
      </c>
      <c r="BR129" s="9">
        <f>index!T129</f>
        <v>0</v>
      </c>
      <c r="BS129" s="9">
        <f>index!U129</f>
        <v>0</v>
      </c>
      <c r="BT129" s="9">
        <f>index!V129</f>
        <v>0</v>
      </c>
      <c r="BU129" s="9">
        <f>index!W129</f>
        <v>0</v>
      </c>
      <c r="BV129" s="9">
        <f>index!X129</f>
        <v>0</v>
      </c>
      <c r="BW129" s="9">
        <f>index!Y129</f>
        <v>0</v>
      </c>
      <c r="BX129" s="9">
        <f>index!Z129</f>
        <v>0</v>
      </c>
      <c r="BY129">
        <v>0</v>
      </c>
    </row>
    <row r="130" spans="1:77" x14ac:dyDescent="0.2">
      <c r="A130" s="9" t="s">
        <v>463</v>
      </c>
      <c r="B130" s="9" t="s">
        <v>463</v>
      </c>
      <c r="C130" s="9" t="s">
        <v>463</v>
      </c>
      <c r="D130" s="9" t="s">
        <v>70</v>
      </c>
      <c r="E130" s="9" t="s">
        <v>70</v>
      </c>
      <c r="F130" s="9" t="s">
        <v>464</v>
      </c>
      <c r="G130" s="9" t="s">
        <v>465</v>
      </c>
      <c r="H130" s="9">
        <v>438</v>
      </c>
      <c r="I130" s="9" t="s">
        <v>56</v>
      </c>
      <c r="J130" s="9" t="s">
        <v>49</v>
      </c>
      <c r="K130" s="9" t="s">
        <v>90</v>
      </c>
      <c r="L130" s="9" t="s">
        <v>716</v>
      </c>
      <c r="M130" s="9" t="s">
        <v>59</v>
      </c>
      <c r="N130" s="9" t="s">
        <v>60</v>
      </c>
      <c r="O130" s="9">
        <v>2008</v>
      </c>
      <c r="P130" s="42" t="s">
        <v>49</v>
      </c>
      <c r="Q130" s="42" t="s">
        <v>49</v>
      </c>
      <c r="R130" s="42" t="s">
        <v>49</v>
      </c>
      <c r="S130" s="42" t="s">
        <v>49</v>
      </c>
      <c r="T130" s="42" t="s">
        <v>49</v>
      </c>
      <c r="U130" s="42" t="s">
        <v>49</v>
      </c>
      <c r="V130" s="42" t="s">
        <v>49</v>
      </c>
      <c r="W130" s="42" t="s">
        <v>49</v>
      </c>
      <c r="X130" s="42" t="s">
        <v>49</v>
      </c>
      <c r="Y130" s="42" t="s">
        <v>49</v>
      </c>
      <c r="Z130" s="42" t="s">
        <v>49</v>
      </c>
      <c r="AA130" s="42" t="s">
        <v>49</v>
      </c>
      <c r="AB130" s="42" t="s">
        <v>49</v>
      </c>
      <c r="AC130" s="42" t="s">
        <v>49</v>
      </c>
      <c r="AD130" s="43" t="s">
        <v>49</v>
      </c>
      <c r="AE130" s="43" t="s">
        <v>49</v>
      </c>
      <c r="AF130" s="43" t="s">
        <v>49</v>
      </c>
      <c r="AG130" s="43" t="s">
        <v>49</v>
      </c>
      <c r="AH130" s="43" t="s">
        <v>90</v>
      </c>
      <c r="AI130" s="43" t="s">
        <v>90</v>
      </c>
      <c r="AJ130" s="43" t="s">
        <v>90</v>
      </c>
      <c r="AK130" s="43" t="s">
        <v>90</v>
      </c>
      <c r="AL130" s="43" t="s">
        <v>90</v>
      </c>
      <c r="AM130" s="43" t="s">
        <v>90</v>
      </c>
      <c r="AN130" s="43" t="s">
        <v>90</v>
      </c>
      <c r="AO130" s="43" t="s">
        <v>90</v>
      </c>
      <c r="AP130" s="43" t="s">
        <v>90</v>
      </c>
      <c r="AQ130" s="43" t="s">
        <v>90</v>
      </c>
      <c r="AR130" s="43" t="s">
        <v>90</v>
      </c>
      <c r="AS130" s="43" t="s">
        <v>90</v>
      </c>
      <c r="AT130" s="43" t="s">
        <v>90</v>
      </c>
      <c r="AU130" s="43" t="s">
        <v>90</v>
      </c>
      <c r="AV130" s="43" t="s">
        <v>90</v>
      </c>
      <c r="AW130" s="43" t="s">
        <v>90</v>
      </c>
      <c r="AX130" s="43" t="s">
        <v>90</v>
      </c>
      <c r="AY130" s="43" t="s">
        <v>90</v>
      </c>
      <c r="AZ130" s="9">
        <f>index!B130</f>
        <v>0</v>
      </c>
      <c r="BA130" s="9">
        <f>index!C130</f>
        <v>0</v>
      </c>
      <c r="BB130" s="9">
        <f>index!D130</f>
        <v>0</v>
      </c>
      <c r="BC130" s="9">
        <f>index!E130</f>
        <v>0</v>
      </c>
      <c r="BD130" s="9">
        <f>index!F130</f>
        <v>0</v>
      </c>
      <c r="BE130" s="9">
        <f>index!G130</f>
        <v>0</v>
      </c>
      <c r="BF130" s="9">
        <f>index!H130</f>
        <v>0</v>
      </c>
      <c r="BG130" s="9">
        <f>index!I130</f>
        <v>0</v>
      </c>
      <c r="BH130" s="9">
        <f>index!J130</f>
        <v>8.5752000000000006</v>
      </c>
      <c r="BI130" s="9">
        <f>index!K130</f>
        <v>15.1416</v>
      </c>
      <c r="BJ130" s="9">
        <f>index!L130</f>
        <v>24.6312</v>
      </c>
      <c r="BK130" s="9">
        <f>index!M130</f>
        <v>28.087199999999999</v>
      </c>
      <c r="BL130" s="9">
        <f>index!N130</f>
        <v>28.7136</v>
      </c>
      <c r="BM130" s="9">
        <f>index!O130</f>
        <v>27.316799999999997</v>
      </c>
      <c r="BN130" s="9">
        <f>index!P130</f>
        <v>29.347199999999997</v>
      </c>
      <c r="BO130" s="9">
        <f>index!Q130</f>
        <v>26.7624</v>
      </c>
      <c r="BP130" s="9">
        <f>index!R130</f>
        <v>0</v>
      </c>
      <c r="BQ130" s="9">
        <f>index!S130</f>
        <v>60.41988514209983</v>
      </c>
      <c r="BR130" s="9">
        <f>index!T130</f>
        <v>72.650789755609082</v>
      </c>
      <c r="BS130" s="9">
        <f>index!U130</f>
        <v>69.453422174840085</v>
      </c>
      <c r="BT130" s="9">
        <f>index!V130</f>
        <v>71.59726741636878</v>
      </c>
      <c r="BU130" s="9">
        <f>index!W130</f>
        <v>73.061677501189166</v>
      </c>
      <c r="BV130" s="9">
        <f>index!X130</f>
        <v>93.496374851206582</v>
      </c>
      <c r="BW130" s="9">
        <f>index!Y130</f>
        <v>94.184335313675263</v>
      </c>
      <c r="BX130" s="9">
        <f>index!Z130</f>
        <v>95.127993393889341</v>
      </c>
      <c r="BY130">
        <v>97.948078416000001</v>
      </c>
    </row>
    <row r="131" spans="1:77" x14ac:dyDescent="0.2">
      <c r="A131" s="9" t="s">
        <v>466</v>
      </c>
      <c r="B131" s="9" t="s">
        <v>466</v>
      </c>
      <c r="C131" s="9" t="s">
        <v>466</v>
      </c>
      <c r="D131" s="9" t="s">
        <v>466</v>
      </c>
      <c r="E131" s="9" t="s">
        <v>466</v>
      </c>
      <c r="F131" s="9" t="s">
        <v>467</v>
      </c>
      <c r="G131" s="9" t="s">
        <v>468</v>
      </c>
      <c r="H131" s="9">
        <v>440</v>
      </c>
      <c r="I131" s="9" t="s">
        <v>56</v>
      </c>
      <c r="J131" s="9" t="s">
        <v>90</v>
      </c>
      <c r="K131" s="9" t="s">
        <v>90</v>
      </c>
      <c r="L131" s="9" t="s">
        <v>126</v>
      </c>
      <c r="M131" s="9" t="s">
        <v>59</v>
      </c>
      <c r="N131" s="9" t="s">
        <v>60</v>
      </c>
      <c r="O131" s="9">
        <v>2005</v>
      </c>
      <c r="P131" s="42" t="s">
        <v>49</v>
      </c>
      <c r="Q131" s="42" t="s">
        <v>49</v>
      </c>
      <c r="R131" s="42" t="s">
        <v>49</v>
      </c>
      <c r="S131" s="42" t="s">
        <v>49</v>
      </c>
      <c r="T131" s="42" t="s">
        <v>49</v>
      </c>
      <c r="U131" s="42" t="s">
        <v>49</v>
      </c>
      <c r="V131" s="42" t="s">
        <v>49</v>
      </c>
      <c r="W131" s="42" t="s">
        <v>49</v>
      </c>
      <c r="X131" s="42" t="s">
        <v>49</v>
      </c>
      <c r="Y131" s="42" t="s">
        <v>49</v>
      </c>
      <c r="Z131" s="42" t="s">
        <v>49</v>
      </c>
      <c r="AA131" s="42" t="s">
        <v>49</v>
      </c>
      <c r="AB131" s="42" t="s">
        <v>49</v>
      </c>
      <c r="AC131" s="42" t="s">
        <v>49</v>
      </c>
      <c r="AD131" s="43" t="s">
        <v>49</v>
      </c>
      <c r="AE131" s="43" t="s">
        <v>90</v>
      </c>
      <c r="AF131" s="43" t="s">
        <v>90</v>
      </c>
      <c r="AG131" s="43" t="s">
        <v>90</v>
      </c>
      <c r="AH131" s="43" t="s">
        <v>90</v>
      </c>
      <c r="AI131" s="43" t="s">
        <v>90</v>
      </c>
      <c r="AJ131" s="43" t="s">
        <v>90</v>
      </c>
      <c r="AK131" s="43" t="s">
        <v>90</v>
      </c>
      <c r="AL131" s="43" t="s">
        <v>90</v>
      </c>
      <c r="AM131" s="43" t="s">
        <v>90</v>
      </c>
      <c r="AN131" s="43" t="s">
        <v>90</v>
      </c>
      <c r="AO131" s="43" t="s">
        <v>90</v>
      </c>
      <c r="AP131" s="43" t="s">
        <v>90</v>
      </c>
      <c r="AQ131" s="43" t="s">
        <v>90</v>
      </c>
      <c r="AR131" s="43" t="s">
        <v>90</v>
      </c>
      <c r="AS131" s="43" t="s">
        <v>90</v>
      </c>
      <c r="AT131" s="43" t="s">
        <v>90</v>
      </c>
      <c r="AU131" s="43" t="s">
        <v>90</v>
      </c>
      <c r="AV131" s="43" t="s">
        <v>90</v>
      </c>
      <c r="AW131" s="43" t="s">
        <v>90</v>
      </c>
      <c r="AX131" s="43" t="s">
        <v>90</v>
      </c>
      <c r="AY131" s="43" t="s">
        <v>90</v>
      </c>
      <c r="AZ131" s="9">
        <f>index!B131</f>
        <v>0</v>
      </c>
      <c r="BA131" s="9">
        <f>index!C131</f>
        <v>0</v>
      </c>
      <c r="BB131" s="9">
        <f>index!D131</f>
        <v>0</v>
      </c>
      <c r="BC131" s="9">
        <f>index!E131</f>
        <v>0</v>
      </c>
      <c r="BD131" s="9">
        <f>index!F131</f>
        <v>0</v>
      </c>
      <c r="BE131" s="9">
        <f>index!G131</f>
        <v>6.8580563381561497</v>
      </c>
      <c r="BF131" s="9">
        <f>index!H131</f>
        <v>11.008970031496427</v>
      </c>
      <c r="BG131" s="9">
        <f>index!I131</f>
        <v>0.3899376538888189</v>
      </c>
      <c r="BH131" s="9">
        <f>index!J131</f>
        <v>11.886617866403046</v>
      </c>
      <c r="BI131" s="9">
        <f>index!K131</f>
        <v>7.137517008882587</v>
      </c>
      <c r="BJ131" s="9">
        <f>index!L131</f>
        <v>10.611907017535117</v>
      </c>
      <c r="BK131" s="9">
        <f>index!M131</f>
        <v>12.46690225762009</v>
      </c>
      <c r="BL131" s="9">
        <f>index!N131</f>
        <v>4.7798044933393546</v>
      </c>
      <c r="BM131" s="9">
        <f>index!O131</f>
        <v>4.2748962934292338</v>
      </c>
      <c r="BN131" s="9">
        <f>index!P131</f>
        <v>4.1165105402852697</v>
      </c>
      <c r="BO131" s="9">
        <f>index!Q131</f>
        <v>4.2413564775246479</v>
      </c>
      <c r="BP131" s="9">
        <f>index!R131</f>
        <v>2.2551160885814094</v>
      </c>
      <c r="BQ131" s="9">
        <f>index!S131</f>
        <v>2.5261416570298012</v>
      </c>
      <c r="BR131" s="9">
        <f>index!T131</f>
        <v>6.6732045224933003</v>
      </c>
      <c r="BS131" s="9">
        <f>index!U131</f>
        <v>10.168135660872144</v>
      </c>
      <c r="BT131" s="9">
        <f>index!V131</f>
        <v>8.0471108157310969</v>
      </c>
      <c r="BU131" s="9">
        <f>index!W131</f>
        <v>19.965245960439173</v>
      </c>
      <c r="BV131" s="9">
        <f>index!X131</f>
        <v>33.99963379125645</v>
      </c>
      <c r="BW131" s="9">
        <f>index!Y131</f>
        <v>37.839457482412563</v>
      </c>
      <c r="BX131" s="9">
        <f>index!Z131</f>
        <v>16.551417690000001</v>
      </c>
      <c r="BY131">
        <v>18.999933480000003</v>
      </c>
    </row>
    <row r="132" spans="1:77" x14ac:dyDescent="0.2">
      <c r="A132" s="9" t="s">
        <v>469</v>
      </c>
      <c r="B132" s="9" t="s">
        <v>469</v>
      </c>
      <c r="C132" s="9" t="s">
        <v>469</v>
      </c>
      <c r="D132" s="9" t="s">
        <v>469</v>
      </c>
      <c r="E132" s="9" t="s">
        <v>469</v>
      </c>
      <c r="F132" s="9" t="s">
        <v>470</v>
      </c>
      <c r="G132" s="9" t="s">
        <v>471</v>
      </c>
      <c r="H132" s="9">
        <v>442</v>
      </c>
      <c r="I132" s="9" t="s">
        <v>56</v>
      </c>
      <c r="J132" s="9" t="s">
        <v>90</v>
      </c>
      <c r="K132" s="9" t="s">
        <v>90</v>
      </c>
      <c r="L132" s="9" t="s">
        <v>126</v>
      </c>
      <c r="M132" s="9" t="s">
        <v>59</v>
      </c>
      <c r="N132" s="9" t="s">
        <v>60</v>
      </c>
      <c r="O132" s="9">
        <v>2005</v>
      </c>
      <c r="P132" s="43" t="s">
        <v>49</v>
      </c>
      <c r="Q132" s="43" t="s">
        <v>49</v>
      </c>
      <c r="R132" s="43" t="s">
        <v>49</v>
      </c>
      <c r="S132" s="43" t="s">
        <v>49</v>
      </c>
      <c r="T132" s="43" t="s">
        <v>49</v>
      </c>
      <c r="U132" s="43" t="s">
        <v>49</v>
      </c>
      <c r="V132" s="43" t="s">
        <v>49</v>
      </c>
      <c r="W132" s="43" t="s">
        <v>49</v>
      </c>
      <c r="X132" s="43" t="s">
        <v>49</v>
      </c>
      <c r="Y132" s="43" t="s">
        <v>49</v>
      </c>
      <c r="Z132" s="43" t="s">
        <v>49</v>
      </c>
      <c r="AA132" s="43" t="s">
        <v>49</v>
      </c>
      <c r="AB132" s="43" t="s">
        <v>49</v>
      </c>
      <c r="AC132" s="43" t="s">
        <v>49</v>
      </c>
      <c r="AD132" s="43" t="s">
        <v>49</v>
      </c>
      <c r="AE132" s="43" t="s">
        <v>90</v>
      </c>
      <c r="AF132" s="43" t="s">
        <v>90</v>
      </c>
      <c r="AG132" s="43" t="s">
        <v>90</v>
      </c>
      <c r="AH132" s="43" t="s">
        <v>90</v>
      </c>
      <c r="AI132" s="43" t="s">
        <v>90</v>
      </c>
      <c r="AJ132" s="43" t="s">
        <v>90</v>
      </c>
      <c r="AK132" s="43" t="s">
        <v>90</v>
      </c>
      <c r="AL132" s="43" t="s">
        <v>90</v>
      </c>
      <c r="AM132" s="43" t="s">
        <v>90</v>
      </c>
      <c r="AN132" s="43" t="s">
        <v>90</v>
      </c>
      <c r="AO132" s="43" t="s">
        <v>90</v>
      </c>
      <c r="AP132" s="43" t="s">
        <v>90</v>
      </c>
      <c r="AQ132" s="43" t="s">
        <v>90</v>
      </c>
      <c r="AR132" s="43" t="s">
        <v>90</v>
      </c>
      <c r="AS132" s="43" t="s">
        <v>90</v>
      </c>
      <c r="AT132" s="43" t="s">
        <v>90</v>
      </c>
      <c r="AU132" s="43" t="s">
        <v>90</v>
      </c>
      <c r="AV132" s="43" t="s">
        <v>90</v>
      </c>
      <c r="AW132" s="43" t="s">
        <v>90</v>
      </c>
      <c r="AX132" s="43" t="s">
        <v>90</v>
      </c>
      <c r="AY132" s="43" t="s">
        <v>90</v>
      </c>
      <c r="AZ132" s="9">
        <f>index!B132</f>
        <v>0</v>
      </c>
      <c r="BA132" s="9">
        <f>index!C132</f>
        <v>0</v>
      </c>
      <c r="BB132" s="9">
        <f>index!D132</f>
        <v>0</v>
      </c>
      <c r="BC132" s="9">
        <f>index!E132</f>
        <v>0</v>
      </c>
      <c r="BD132" s="9">
        <f>index!F132</f>
        <v>0</v>
      </c>
      <c r="BE132" s="9">
        <f>index!G132</f>
        <v>3.6072136440750455</v>
      </c>
      <c r="BF132" s="9">
        <f>index!H132</f>
        <v>6.4466086955559643</v>
      </c>
      <c r="BG132" s="9">
        <f>index!I132</f>
        <v>0.24377415461315644</v>
      </c>
      <c r="BH132" s="9">
        <f>index!J132</f>
        <v>5.5481774120845087</v>
      </c>
      <c r="BI132" s="9">
        <f>index!K132</f>
        <v>2.7294403951480959</v>
      </c>
      <c r="BJ132" s="9">
        <f>index!L132</f>
        <v>2.9336224247409164</v>
      </c>
      <c r="BK132" s="9">
        <f>index!M132</f>
        <v>3.7617289343574316</v>
      </c>
      <c r="BL132" s="9">
        <f>index!N132</f>
        <v>1.4717651152137969</v>
      </c>
      <c r="BM132" s="9">
        <f>index!O132</f>
        <v>0.94099184007020997</v>
      </c>
      <c r="BN132" s="9">
        <f>index!P132</f>
        <v>1.1255391715067415</v>
      </c>
      <c r="BO132" s="9">
        <f>index!Q132</f>
        <v>1.1262977479891423</v>
      </c>
      <c r="BP132" s="9">
        <f>index!R132</f>
        <v>0.6569816114295004</v>
      </c>
      <c r="BQ132" s="9">
        <f>index!S132</f>
        <v>0.72521349040659511</v>
      </c>
      <c r="BR132" s="9">
        <f>index!T132</f>
        <v>1.9745790017846359</v>
      </c>
      <c r="BS132" s="9">
        <f>index!U132</f>
        <v>3.0104303178309628</v>
      </c>
      <c r="BT132" s="9">
        <f>index!V132</f>
        <v>2.4921758045335847</v>
      </c>
      <c r="BU132" s="9">
        <f>index!W132</f>
        <v>35.042496280308974</v>
      </c>
      <c r="BV132" s="9">
        <f>index!X132</f>
        <v>40.394762734609039</v>
      </c>
      <c r="BW132" s="9">
        <f>index!Y132</f>
        <v>45.009928828541824</v>
      </c>
      <c r="BX132" s="9">
        <f>index!Z132</f>
        <v>43.772770169999994</v>
      </c>
      <c r="BY132">
        <v>49.894176360000003</v>
      </c>
    </row>
    <row r="133" spans="1:77" x14ac:dyDescent="0.2">
      <c r="A133" s="9" t="s">
        <v>472</v>
      </c>
      <c r="B133" s="9" t="s">
        <v>473</v>
      </c>
      <c r="C133" s="9" t="s">
        <v>472</v>
      </c>
      <c r="D133" s="9" t="s">
        <v>1222</v>
      </c>
      <c r="E133" s="9" t="s">
        <v>1222</v>
      </c>
      <c r="F133" s="9" t="s">
        <v>474</v>
      </c>
      <c r="G133" s="9" t="s">
        <v>475</v>
      </c>
      <c r="H133" s="9">
        <v>446</v>
      </c>
      <c r="I133" s="9" t="s">
        <v>66</v>
      </c>
      <c r="J133" s="9" t="s">
        <v>49</v>
      </c>
      <c r="K133" s="9" t="s">
        <v>49</v>
      </c>
      <c r="L133" s="9" t="s">
        <v>1223</v>
      </c>
      <c r="M133" s="9"/>
      <c r="N133" s="9"/>
      <c r="O133" s="9"/>
      <c r="P133" s="42" t="s">
        <v>49</v>
      </c>
      <c r="Q133" s="42" t="s">
        <v>49</v>
      </c>
      <c r="R133" s="42" t="s">
        <v>49</v>
      </c>
      <c r="S133" s="42" t="s">
        <v>49</v>
      </c>
      <c r="T133" s="42" t="s">
        <v>49</v>
      </c>
      <c r="U133" s="42" t="s">
        <v>49</v>
      </c>
      <c r="V133" s="42" t="s">
        <v>49</v>
      </c>
      <c r="W133" s="42" t="s">
        <v>49</v>
      </c>
      <c r="X133" s="42" t="s">
        <v>49</v>
      </c>
      <c r="Y133" s="42" t="s">
        <v>49</v>
      </c>
      <c r="Z133" s="42" t="s">
        <v>49</v>
      </c>
      <c r="AA133" s="42" t="s">
        <v>49</v>
      </c>
      <c r="AB133" s="42" t="s">
        <v>49</v>
      </c>
      <c r="AC133" s="42" t="s">
        <v>49</v>
      </c>
      <c r="AD133" s="43" t="s">
        <v>49</v>
      </c>
      <c r="AE133" s="43" t="s">
        <v>49</v>
      </c>
      <c r="AF133" s="43" t="s">
        <v>49</v>
      </c>
      <c r="AG133" s="43" t="s">
        <v>49</v>
      </c>
      <c r="AH133" s="43" t="s">
        <v>49</v>
      </c>
      <c r="AI133" s="43" t="s">
        <v>49</v>
      </c>
      <c r="AJ133" s="43" t="s">
        <v>49</v>
      </c>
      <c r="AK133" s="43" t="s">
        <v>49</v>
      </c>
      <c r="AL133" s="43" t="s">
        <v>49</v>
      </c>
      <c r="AM133" s="43" t="s">
        <v>49</v>
      </c>
      <c r="AN133" s="43" t="s">
        <v>49</v>
      </c>
      <c r="AO133" s="43" t="s">
        <v>49</v>
      </c>
      <c r="AP133" s="43" t="s">
        <v>49</v>
      </c>
      <c r="AQ133" s="43" t="s">
        <v>49</v>
      </c>
      <c r="AR133" s="43" t="s">
        <v>49</v>
      </c>
      <c r="AS133" s="43" t="s">
        <v>49</v>
      </c>
      <c r="AT133" s="43" t="s">
        <v>49</v>
      </c>
      <c r="AU133" s="43" t="s">
        <v>49</v>
      </c>
      <c r="AV133" s="43" t="s">
        <v>49</v>
      </c>
      <c r="AW133" s="43" t="s">
        <v>49</v>
      </c>
      <c r="AX133" s="43" t="s">
        <v>49</v>
      </c>
      <c r="AY133" s="43" t="s">
        <v>49</v>
      </c>
      <c r="AZ133" s="9">
        <f>index!B133</f>
        <v>0</v>
      </c>
      <c r="BA133" s="9">
        <f>index!C133</f>
        <v>0</v>
      </c>
      <c r="BB133" s="9">
        <f>index!D133</f>
        <v>0</v>
      </c>
      <c r="BC133" s="9">
        <f>index!E133</f>
        <v>0</v>
      </c>
      <c r="BD133" s="9">
        <f>index!F133</f>
        <v>0</v>
      </c>
      <c r="BE133" s="9">
        <f>index!G133</f>
        <v>0</v>
      </c>
      <c r="BF133" s="9">
        <f>index!H133</f>
        <v>0</v>
      </c>
      <c r="BG133" s="9">
        <f>index!I133</f>
        <v>0</v>
      </c>
      <c r="BH133" s="9">
        <f>index!J133</f>
        <v>0</v>
      </c>
      <c r="BI133" s="9">
        <f>index!K133</f>
        <v>0</v>
      </c>
      <c r="BJ133" s="9">
        <f>index!L133</f>
        <v>0</v>
      </c>
      <c r="BK133" s="9">
        <f>index!M133</f>
        <v>0</v>
      </c>
      <c r="BL133" s="9">
        <f>index!N133</f>
        <v>0</v>
      </c>
      <c r="BM133" s="9">
        <f>index!O133</f>
        <v>0</v>
      </c>
      <c r="BN133" s="9">
        <f>index!P133</f>
        <v>0</v>
      </c>
      <c r="BO133" s="9">
        <f>index!Q133</f>
        <v>0</v>
      </c>
      <c r="BP133" s="9">
        <f>index!R133</f>
        <v>0</v>
      </c>
      <c r="BQ133" s="9">
        <f>index!S133</f>
        <v>0</v>
      </c>
      <c r="BR133" s="9">
        <f>index!T133</f>
        <v>0</v>
      </c>
      <c r="BS133" s="9">
        <f>index!U133</f>
        <v>0</v>
      </c>
      <c r="BT133" s="9">
        <f>index!V133</f>
        <v>0</v>
      </c>
      <c r="BU133" s="9">
        <f>index!W133</f>
        <v>0</v>
      </c>
      <c r="BV133" s="9">
        <f>index!X133</f>
        <v>0</v>
      </c>
      <c r="BW133" s="9">
        <f>index!Y133</f>
        <v>0</v>
      </c>
      <c r="BX133" s="9">
        <f>index!Z133</f>
        <v>0</v>
      </c>
      <c r="BY133">
        <v>0</v>
      </c>
    </row>
    <row r="134" spans="1:77" x14ac:dyDescent="0.2">
      <c r="A134" s="9" t="s">
        <v>476</v>
      </c>
      <c r="B134" s="9" t="s">
        <v>477</v>
      </c>
      <c r="C134" s="9" t="s">
        <v>476</v>
      </c>
      <c r="D134" s="9" t="s">
        <v>70</v>
      </c>
      <c r="E134" s="9" t="s">
        <v>70</v>
      </c>
      <c r="F134" s="9" t="s">
        <v>478</v>
      </c>
      <c r="G134" s="9" t="s">
        <v>479</v>
      </c>
      <c r="H134" s="9">
        <v>807</v>
      </c>
      <c r="I134" s="9" t="s">
        <v>56</v>
      </c>
      <c r="J134" s="9" t="s">
        <v>49</v>
      </c>
      <c r="K134" s="9" t="s">
        <v>49</v>
      </c>
      <c r="L134" s="9" t="s">
        <v>1223</v>
      </c>
      <c r="M134" s="9"/>
      <c r="N134" s="9"/>
      <c r="O134" s="9"/>
      <c r="P134" s="42" t="s">
        <v>49</v>
      </c>
      <c r="Q134" s="42" t="s">
        <v>49</v>
      </c>
      <c r="R134" s="42" t="s">
        <v>49</v>
      </c>
      <c r="S134" s="42" t="s">
        <v>49</v>
      </c>
      <c r="T134" s="42" t="s">
        <v>49</v>
      </c>
      <c r="U134" s="42" t="s">
        <v>49</v>
      </c>
      <c r="V134" s="42" t="s">
        <v>49</v>
      </c>
      <c r="W134" s="42" t="s">
        <v>49</v>
      </c>
      <c r="X134" s="42" t="s">
        <v>49</v>
      </c>
      <c r="Y134" s="42" t="s">
        <v>49</v>
      </c>
      <c r="Z134" s="42" t="s">
        <v>49</v>
      </c>
      <c r="AA134" s="42" t="s">
        <v>49</v>
      </c>
      <c r="AB134" s="42" t="s">
        <v>49</v>
      </c>
      <c r="AC134" s="42" t="s">
        <v>49</v>
      </c>
      <c r="AD134" s="43" t="s">
        <v>49</v>
      </c>
      <c r="AE134" s="43" t="s">
        <v>49</v>
      </c>
      <c r="AF134" s="43" t="s">
        <v>49</v>
      </c>
      <c r="AG134" s="43" t="s">
        <v>49</v>
      </c>
      <c r="AH134" s="43" t="s">
        <v>49</v>
      </c>
      <c r="AI134" s="43" t="s">
        <v>49</v>
      </c>
      <c r="AJ134" s="43" t="s">
        <v>49</v>
      </c>
      <c r="AK134" s="43" t="s">
        <v>49</v>
      </c>
      <c r="AL134" s="43" t="s">
        <v>49</v>
      </c>
      <c r="AM134" s="43" t="s">
        <v>49</v>
      </c>
      <c r="AN134" s="43" t="s">
        <v>49</v>
      </c>
      <c r="AO134" s="43" t="s">
        <v>49</v>
      </c>
      <c r="AP134" s="43" t="s">
        <v>49</v>
      </c>
      <c r="AQ134" s="43" t="s">
        <v>49</v>
      </c>
      <c r="AR134" s="43" t="s">
        <v>49</v>
      </c>
      <c r="AS134" s="43" t="s">
        <v>49</v>
      </c>
      <c r="AT134" s="43" t="s">
        <v>49</v>
      </c>
      <c r="AU134" s="43" t="s">
        <v>49</v>
      </c>
      <c r="AV134" s="43" t="s">
        <v>49</v>
      </c>
      <c r="AW134" s="43" t="s">
        <v>49</v>
      </c>
      <c r="AX134" s="43" t="s">
        <v>49</v>
      </c>
      <c r="AY134" s="43" t="s">
        <v>49</v>
      </c>
      <c r="AZ134" s="9">
        <f>index!B134</f>
        <v>0</v>
      </c>
      <c r="BA134" s="9">
        <f>index!C134</f>
        <v>0</v>
      </c>
      <c r="BB134" s="9">
        <f>index!D134</f>
        <v>0</v>
      </c>
      <c r="BC134" s="9">
        <f>index!E134</f>
        <v>0</v>
      </c>
      <c r="BD134" s="9">
        <f>index!F134</f>
        <v>0</v>
      </c>
      <c r="BE134" s="9">
        <f>index!G134</f>
        <v>0</v>
      </c>
      <c r="BF134" s="9">
        <f>index!H134</f>
        <v>0</v>
      </c>
      <c r="BG134" s="9">
        <f>index!I134</f>
        <v>0</v>
      </c>
      <c r="BH134" s="9">
        <f>index!J134</f>
        <v>0</v>
      </c>
      <c r="BI134" s="9">
        <f>index!K134</f>
        <v>0</v>
      </c>
      <c r="BJ134" s="9">
        <f>index!L134</f>
        <v>0</v>
      </c>
      <c r="BK134" s="9">
        <f>index!M134</f>
        <v>0</v>
      </c>
      <c r="BL134" s="9">
        <f>index!N134</f>
        <v>0</v>
      </c>
      <c r="BM134" s="9">
        <f>index!O134</f>
        <v>0</v>
      </c>
      <c r="BN134" s="9">
        <f>index!P134</f>
        <v>0</v>
      </c>
      <c r="BO134" s="9">
        <f>index!Q134</f>
        <v>0</v>
      </c>
      <c r="BP134" s="9">
        <f>index!R134</f>
        <v>0</v>
      </c>
      <c r="BQ134" s="9">
        <f>index!S134</f>
        <v>0</v>
      </c>
      <c r="BR134" s="9">
        <f>index!T134</f>
        <v>0</v>
      </c>
      <c r="BS134" s="9">
        <f>index!U134</f>
        <v>0</v>
      </c>
      <c r="BT134" s="9">
        <f>index!V134</f>
        <v>0</v>
      </c>
      <c r="BU134" s="9">
        <f>index!W134</f>
        <v>0</v>
      </c>
      <c r="BV134" s="9">
        <f>index!X134</f>
        <v>0</v>
      </c>
      <c r="BW134" s="9">
        <f>index!Y134</f>
        <v>0</v>
      </c>
      <c r="BX134" s="9">
        <f>index!Z134</f>
        <v>0</v>
      </c>
      <c r="BY134">
        <v>0</v>
      </c>
    </row>
    <row r="135" spans="1:77" x14ac:dyDescent="0.2">
      <c r="A135" s="9" t="s">
        <v>480</v>
      </c>
      <c r="B135" s="9" t="s">
        <v>480</v>
      </c>
      <c r="C135" s="9" t="s">
        <v>480</v>
      </c>
      <c r="D135" s="9" t="s">
        <v>172</v>
      </c>
      <c r="E135" s="9" t="s">
        <v>172</v>
      </c>
      <c r="F135" s="9" t="s">
        <v>481</v>
      </c>
      <c r="G135" s="9" t="s">
        <v>482</v>
      </c>
      <c r="H135" s="9">
        <v>450</v>
      </c>
      <c r="I135" s="9" t="s">
        <v>74</v>
      </c>
      <c r="J135" s="9" t="s">
        <v>49</v>
      </c>
      <c r="K135" s="9" t="s">
        <v>49</v>
      </c>
      <c r="L135" s="9" t="s">
        <v>1223</v>
      </c>
      <c r="M135" s="9"/>
      <c r="N135" s="9"/>
      <c r="O135" s="9"/>
      <c r="P135" s="42" t="s">
        <v>49</v>
      </c>
      <c r="Q135" s="42" t="s">
        <v>49</v>
      </c>
      <c r="R135" s="42" t="s">
        <v>49</v>
      </c>
      <c r="S135" s="42" t="s">
        <v>49</v>
      </c>
      <c r="T135" s="42" t="s">
        <v>49</v>
      </c>
      <c r="U135" s="42" t="s">
        <v>49</v>
      </c>
      <c r="V135" s="42" t="s">
        <v>49</v>
      </c>
      <c r="W135" s="42" t="s">
        <v>49</v>
      </c>
      <c r="X135" s="42" t="s">
        <v>49</v>
      </c>
      <c r="Y135" s="42" t="s">
        <v>49</v>
      </c>
      <c r="Z135" s="42" t="s">
        <v>49</v>
      </c>
      <c r="AA135" s="42" t="s">
        <v>49</v>
      </c>
      <c r="AB135" s="42" t="s">
        <v>49</v>
      </c>
      <c r="AC135" s="42" t="s">
        <v>49</v>
      </c>
      <c r="AD135" s="43" t="s">
        <v>49</v>
      </c>
      <c r="AE135" s="43" t="s">
        <v>49</v>
      </c>
      <c r="AF135" s="43" t="s">
        <v>49</v>
      </c>
      <c r="AG135" s="43" t="s">
        <v>49</v>
      </c>
      <c r="AH135" s="43" t="s">
        <v>49</v>
      </c>
      <c r="AI135" s="43" t="s">
        <v>49</v>
      </c>
      <c r="AJ135" s="43" t="s">
        <v>49</v>
      </c>
      <c r="AK135" s="43" t="s">
        <v>49</v>
      </c>
      <c r="AL135" s="43" t="s">
        <v>49</v>
      </c>
      <c r="AM135" s="43" t="s">
        <v>49</v>
      </c>
      <c r="AN135" s="43" t="s">
        <v>49</v>
      </c>
      <c r="AO135" s="43" t="s">
        <v>49</v>
      </c>
      <c r="AP135" s="43" t="s">
        <v>49</v>
      </c>
      <c r="AQ135" s="43" t="s">
        <v>49</v>
      </c>
      <c r="AR135" s="43" t="s">
        <v>49</v>
      </c>
      <c r="AS135" s="43" t="s">
        <v>49</v>
      </c>
      <c r="AT135" s="43" t="s">
        <v>49</v>
      </c>
      <c r="AU135" s="43" t="s">
        <v>49</v>
      </c>
      <c r="AV135" s="43" t="s">
        <v>49</v>
      </c>
      <c r="AW135" s="43" t="s">
        <v>49</v>
      </c>
      <c r="AX135" s="43" t="s">
        <v>49</v>
      </c>
      <c r="AY135" s="43" t="s">
        <v>49</v>
      </c>
      <c r="AZ135" s="9">
        <f>index!B135</f>
        <v>0</v>
      </c>
      <c r="BA135" s="9">
        <f>index!C135</f>
        <v>0</v>
      </c>
      <c r="BB135" s="9">
        <f>index!D135</f>
        <v>0</v>
      </c>
      <c r="BC135" s="9">
        <f>index!E135</f>
        <v>0</v>
      </c>
      <c r="BD135" s="9">
        <f>index!F135</f>
        <v>0</v>
      </c>
      <c r="BE135" s="9">
        <f>index!G135</f>
        <v>0</v>
      </c>
      <c r="BF135" s="9">
        <f>index!H135</f>
        <v>0</v>
      </c>
      <c r="BG135" s="9">
        <f>index!I135</f>
        <v>0</v>
      </c>
      <c r="BH135" s="9">
        <f>index!J135</f>
        <v>0</v>
      </c>
      <c r="BI135" s="9">
        <f>index!K135</f>
        <v>0</v>
      </c>
      <c r="BJ135" s="9">
        <f>index!L135</f>
        <v>0</v>
      </c>
      <c r="BK135" s="9">
        <f>index!M135</f>
        <v>0</v>
      </c>
      <c r="BL135" s="9">
        <f>index!N135</f>
        <v>0</v>
      </c>
      <c r="BM135" s="9">
        <f>index!O135</f>
        <v>0</v>
      </c>
      <c r="BN135" s="9">
        <f>index!P135</f>
        <v>0</v>
      </c>
      <c r="BO135" s="9">
        <f>index!Q135</f>
        <v>0</v>
      </c>
      <c r="BP135" s="9">
        <f>index!R135</f>
        <v>0</v>
      </c>
      <c r="BQ135" s="9">
        <f>index!S135</f>
        <v>0</v>
      </c>
      <c r="BR135" s="9">
        <f>index!T135</f>
        <v>0</v>
      </c>
      <c r="BS135" s="9">
        <f>index!U135</f>
        <v>0</v>
      </c>
      <c r="BT135" s="9">
        <f>index!V135</f>
        <v>0</v>
      </c>
      <c r="BU135" s="9">
        <f>index!W135</f>
        <v>0</v>
      </c>
      <c r="BV135" s="9">
        <f>index!X135</f>
        <v>0</v>
      </c>
      <c r="BW135" s="9">
        <f>index!Y135</f>
        <v>0</v>
      </c>
      <c r="BX135" s="9">
        <f>index!Z135</f>
        <v>0</v>
      </c>
      <c r="BY135">
        <v>0</v>
      </c>
    </row>
    <row r="136" spans="1:77" x14ac:dyDescent="0.2">
      <c r="A136" s="9" t="s">
        <v>483</v>
      </c>
      <c r="B136" s="9" t="s">
        <v>483</v>
      </c>
      <c r="C136" s="9" t="s">
        <v>483</v>
      </c>
      <c r="D136" s="9" t="s">
        <v>172</v>
      </c>
      <c r="E136" s="9" t="s">
        <v>172</v>
      </c>
      <c r="F136" s="9" t="s">
        <v>484</v>
      </c>
      <c r="G136" s="9" t="s">
        <v>485</v>
      </c>
      <c r="H136" s="9">
        <v>454</v>
      </c>
      <c r="I136" s="9" t="s">
        <v>74</v>
      </c>
      <c r="J136" s="9" t="s">
        <v>49</v>
      </c>
      <c r="K136" s="9" t="s">
        <v>49</v>
      </c>
      <c r="L136" s="9" t="s">
        <v>1223</v>
      </c>
      <c r="M136" s="9"/>
      <c r="N136" s="9"/>
      <c r="O136" s="9"/>
      <c r="P136" s="42" t="s">
        <v>49</v>
      </c>
      <c r="Q136" s="42" t="s">
        <v>49</v>
      </c>
      <c r="R136" s="42" t="s">
        <v>49</v>
      </c>
      <c r="S136" s="42" t="s">
        <v>49</v>
      </c>
      <c r="T136" s="42" t="s">
        <v>49</v>
      </c>
      <c r="U136" s="42" t="s">
        <v>49</v>
      </c>
      <c r="V136" s="42" t="s">
        <v>49</v>
      </c>
      <c r="W136" s="42" t="s">
        <v>49</v>
      </c>
      <c r="X136" s="42" t="s">
        <v>49</v>
      </c>
      <c r="Y136" s="42" t="s">
        <v>49</v>
      </c>
      <c r="Z136" s="42" t="s">
        <v>49</v>
      </c>
      <c r="AA136" s="42" t="s">
        <v>49</v>
      </c>
      <c r="AB136" s="42" t="s">
        <v>49</v>
      </c>
      <c r="AC136" s="42" t="s">
        <v>49</v>
      </c>
      <c r="AD136" s="43" t="s">
        <v>49</v>
      </c>
      <c r="AE136" s="43" t="s">
        <v>49</v>
      </c>
      <c r="AF136" s="43" t="s">
        <v>49</v>
      </c>
      <c r="AG136" s="43" t="s">
        <v>49</v>
      </c>
      <c r="AH136" s="43" t="s">
        <v>49</v>
      </c>
      <c r="AI136" s="43" t="s">
        <v>49</v>
      </c>
      <c r="AJ136" s="43" t="s">
        <v>49</v>
      </c>
      <c r="AK136" s="43" t="s">
        <v>49</v>
      </c>
      <c r="AL136" s="43" t="s">
        <v>49</v>
      </c>
      <c r="AM136" s="43" t="s">
        <v>49</v>
      </c>
      <c r="AN136" s="43" t="s">
        <v>49</v>
      </c>
      <c r="AO136" s="43" t="s">
        <v>49</v>
      </c>
      <c r="AP136" s="43" t="s">
        <v>49</v>
      </c>
      <c r="AQ136" s="43" t="s">
        <v>49</v>
      </c>
      <c r="AR136" s="43" t="s">
        <v>49</v>
      </c>
      <c r="AS136" s="43" t="s">
        <v>49</v>
      </c>
      <c r="AT136" s="43" t="s">
        <v>49</v>
      </c>
      <c r="AU136" s="43" t="s">
        <v>49</v>
      </c>
      <c r="AV136" s="43" t="s">
        <v>49</v>
      </c>
      <c r="AW136" s="43" t="s">
        <v>49</v>
      </c>
      <c r="AX136" s="43" t="s">
        <v>49</v>
      </c>
      <c r="AY136" s="43" t="s">
        <v>49</v>
      </c>
      <c r="AZ136" s="9">
        <f>index!B136</f>
        <v>0</v>
      </c>
      <c r="BA136" s="9">
        <f>index!C136</f>
        <v>0</v>
      </c>
      <c r="BB136" s="9">
        <f>index!D136</f>
        <v>0</v>
      </c>
      <c r="BC136" s="9">
        <f>index!E136</f>
        <v>0</v>
      </c>
      <c r="BD136" s="9">
        <f>index!F136</f>
        <v>0</v>
      </c>
      <c r="BE136" s="9">
        <f>index!G136</f>
        <v>0</v>
      </c>
      <c r="BF136" s="9">
        <f>index!H136</f>
        <v>0</v>
      </c>
      <c r="BG136" s="9">
        <f>index!I136</f>
        <v>0</v>
      </c>
      <c r="BH136" s="9">
        <f>index!J136</f>
        <v>0</v>
      </c>
      <c r="BI136" s="9">
        <f>index!K136</f>
        <v>0</v>
      </c>
      <c r="BJ136" s="9">
        <f>index!L136</f>
        <v>0</v>
      </c>
      <c r="BK136" s="9">
        <f>index!M136</f>
        <v>0</v>
      </c>
      <c r="BL136" s="9">
        <f>index!N136</f>
        <v>0</v>
      </c>
      <c r="BM136" s="9">
        <f>index!O136</f>
        <v>0</v>
      </c>
      <c r="BN136" s="9">
        <f>index!P136</f>
        <v>0</v>
      </c>
      <c r="BO136" s="9">
        <f>index!Q136</f>
        <v>0</v>
      </c>
      <c r="BP136" s="9">
        <f>index!R136</f>
        <v>0</v>
      </c>
      <c r="BQ136" s="9">
        <f>index!S136</f>
        <v>0</v>
      </c>
      <c r="BR136" s="9">
        <f>index!T136</f>
        <v>0</v>
      </c>
      <c r="BS136" s="9">
        <f>index!U136</f>
        <v>0</v>
      </c>
      <c r="BT136" s="9">
        <f>index!V136</f>
        <v>0</v>
      </c>
      <c r="BU136" s="9">
        <f>index!W136</f>
        <v>0</v>
      </c>
      <c r="BV136" s="9">
        <f>index!X136</f>
        <v>0</v>
      </c>
      <c r="BW136" s="9">
        <f>index!Y136</f>
        <v>0</v>
      </c>
      <c r="BX136" s="9">
        <f>index!Z136</f>
        <v>0</v>
      </c>
      <c r="BY136">
        <v>0</v>
      </c>
    </row>
    <row r="137" spans="1:77" x14ac:dyDescent="0.2">
      <c r="A137" s="9" t="s">
        <v>486</v>
      </c>
      <c r="B137" s="9" t="s">
        <v>486</v>
      </c>
      <c r="C137" s="9" t="s">
        <v>486</v>
      </c>
      <c r="D137" s="9" t="s">
        <v>486</v>
      </c>
      <c r="E137" s="9" t="s">
        <v>486</v>
      </c>
      <c r="F137" s="9" t="s">
        <v>487</v>
      </c>
      <c r="G137" s="9" t="s">
        <v>488</v>
      </c>
      <c r="H137" s="9">
        <v>458</v>
      </c>
      <c r="I137" s="9" t="s">
        <v>66</v>
      </c>
      <c r="J137" s="9" t="s">
        <v>49</v>
      </c>
      <c r="K137" s="9" t="s">
        <v>49</v>
      </c>
      <c r="L137" s="9" t="s">
        <v>49</v>
      </c>
      <c r="M137" s="9"/>
      <c r="N137" s="9"/>
      <c r="O137" s="9"/>
      <c r="P137" s="42" t="s">
        <v>49</v>
      </c>
      <c r="Q137" s="42" t="s">
        <v>49</v>
      </c>
      <c r="R137" s="42" t="s">
        <v>49</v>
      </c>
      <c r="S137" s="42" t="s">
        <v>49</v>
      </c>
      <c r="T137" s="42" t="s">
        <v>49</v>
      </c>
      <c r="U137" s="42" t="s">
        <v>49</v>
      </c>
      <c r="V137" s="42" t="s">
        <v>49</v>
      </c>
      <c r="W137" s="42" t="s">
        <v>49</v>
      </c>
      <c r="X137" s="42" t="s">
        <v>49</v>
      </c>
      <c r="Y137" s="42" t="s">
        <v>49</v>
      </c>
      <c r="Z137" s="42" t="s">
        <v>49</v>
      </c>
      <c r="AA137" s="42" t="s">
        <v>49</v>
      </c>
      <c r="AB137" s="42" t="s">
        <v>49</v>
      </c>
      <c r="AC137" s="42" t="s">
        <v>49</v>
      </c>
      <c r="AD137" s="43" t="s">
        <v>49</v>
      </c>
      <c r="AE137" s="43" t="s">
        <v>49</v>
      </c>
      <c r="AF137" s="43" t="s">
        <v>49</v>
      </c>
      <c r="AG137" s="43" t="s">
        <v>49</v>
      </c>
      <c r="AH137" s="43" t="s">
        <v>49</v>
      </c>
      <c r="AI137" s="43" t="s">
        <v>49</v>
      </c>
      <c r="AJ137" s="43" t="s">
        <v>49</v>
      </c>
      <c r="AK137" s="43" t="s">
        <v>49</v>
      </c>
      <c r="AL137" s="43" t="s">
        <v>49</v>
      </c>
      <c r="AM137" s="43" t="s">
        <v>49</v>
      </c>
      <c r="AN137" s="43" t="s">
        <v>49</v>
      </c>
      <c r="AO137" s="43" t="s">
        <v>49</v>
      </c>
      <c r="AP137" s="43" t="s">
        <v>49</v>
      </c>
      <c r="AQ137" s="43" t="s">
        <v>49</v>
      </c>
      <c r="AR137" s="43" t="s">
        <v>49</v>
      </c>
      <c r="AS137" s="43" t="s">
        <v>49</v>
      </c>
      <c r="AT137" s="43" t="s">
        <v>49</v>
      </c>
      <c r="AU137" s="43" t="s">
        <v>49</v>
      </c>
      <c r="AV137" s="43" t="s">
        <v>49</v>
      </c>
      <c r="AW137" s="43" t="s">
        <v>49</v>
      </c>
      <c r="AX137" s="43" t="s">
        <v>49</v>
      </c>
      <c r="AY137" s="43" t="s">
        <v>49</v>
      </c>
      <c r="AZ137" s="9">
        <f>index!B137</f>
        <v>0</v>
      </c>
      <c r="BA137" s="9">
        <f>index!C137</f>
        <v>0</v>
      </c>
      <c r="BB137" s="9">
        <f>index!D137</f>
        <v>0</v>
      </c>
      <c r="BC137" s="9">
        <f>index!E137</f>
        <v>0</v>
      </c>
      <c r="BD137" s="9">
        <f>index!F137</f>
        <v>0</v>
      </c>
      <c r="BE137" s="9">
        <f>index!G137</f>
        <v>0</v>
      </c>
      <c r="BF137" s="9">
        <f>index!H137</f>
        <v>0</v>
      </c>
      <c r="BG137" s="9">
        <f>index!I137</f>
        <v>0</v>
      </c>
      <c r="BH137" s="9">
        <f>index!J137</f>
        <v>0</v>
      </c>
      <c r="BI137" s="9">
        <f>index!K137</f>
        <v>0</v>
      </c>
      <c r="BJ137" s="9">
        <f>index!L137</f>
        <v>0</v>
      </c>
      <c r="BK137" s="9">
        <f>index!M137</f>
        <v>0</v>
      </c>
      <c r="BL137" s="9">
        <f>index!N137</f>
        <v>0</v>
      </c>
      <c r="BM137" s="9">
        <f>index!O137</f>
        <v>0</v>
      </c>
      <c r="BN137" s="9">
        <f>index!P137</f>
        <v>0</v>
      </c>
      <c r="BO137" s="9">
        <f>index!Q137</f>
        <v>0</v>
      </c>
      <c r="BP137" s="9">
        <f>index!R137</f>
        <v>0</v>
      </c>
      <c r="BQ137" s="9">
        <f>index!S137</f>
        <v>0</v>
      </c>
      <c r="BR137" s="9">
        <f>index!T137</f>
        <v>0</v>
      </c>
      <c r="BS137" s="9">
        <f>index!U137</f>
        <v>0</v>
      </c>
      <c r="BT137" s="9">
        <f>index!V137</f>
        <v>0</v>
      </c>
      <c r="BU137" s="9">
        <f>index!W137</f>
        <v>0</v>
      </c>
      <c r="BV137" s="9">
        <f>index!X137</f>
        <v>0</v>
      </c>
      <c r="BW137" s="9">
        <f>index!Y137</f>
        <v>0</v>
      </c>
      <c r="BX137" s="9">
        <f>index!Z137</f>
        <v>0</v>
      </c>
      <c r="BY137">
        <v>0</v>
      </c>
    </row>
    <row r="138" spans="1:77" x14ac:dyDescent="0.2">
      <c r="A138" s="9" t="s">
        <v>489</v>
      </c>
      <c r="B138" s="9" t="s">
        <v>489</v>
      </c>
      <c r="C138" s="9" t="s">
        <v>489</v>
      </c>
      <c r="D138" s="9" t="s">
        <v>1222</v>
      </c>
      <c r="E138" s="9" t="s">
        <v>1222</v>
      </c>
      <c r="F138" s="9" t="s">
        <v>490</v>
      </c>
      <c r="G138" s="9" t="s">
        <v>491</v>
      </c>
      <c r="H138" s="9">
        <v>462</v>
      </c>
      <c r="I138" s="9" t="s">
        <v>46</v>
      </c>
      <c r="J138" s="9" t="s">
        <v>49</v>
      </c>
      <c r="K138" s="9" t="s">
        <v>49</v>
      </c>
      <c r="L138" s="9" t="s">
        <v>1223</v>
      </c>
      <c r="M138" s="9"/>
      <c r="N138" s="9"/>
      <c r="O138" s="9"/>
      <c r="P138" s="42" t="s">
        <v>49</v>
      </c>
      <c r="Q138" s="42" t="s">
        <v>49</v>
      </c>
      <c r="R138" s="42" t="s">
        <v>49</v>
      </c>
      <c r="S138" s="42" t="s">
        <v>49</v>
      </c>
      <c r="T138" s="42" t="s">
        <v>49</v>
      </c>
      <c r="U138" s="42" t="s">
        <v>49</v>
      </c>
      <c r="V138" s="42" t="s">
        <v>49</v>
      </c>
      <c r="W138" s="42" t="s">
        <v>49</v>
      </c>
      <c r="X138" s="42" t="s">
        <v>49</v>
      </c>
      <c r="Y138" s="42" t="s">
        <v>49</v>
      </c>
      <c r="Z138" s="42" t="s">
        <v>49</v>
      </c>
      <c r="AA138" s="42" t="s">
        <v>49</v>
      </c>
      <c r="AB138" s="42" t="s">
        <v>49</v>
      </c>
      <c r="AC138" s="42" t="s">
        <v>49</v>
      </c>
      <c r="AD138" s="43" t="s">
        <v>49</v>
      </c>
      <c r="AE138" s="43" t="s">
        <v>49</v>
      </c>
      <c r="AF138" s="43" t="s">
        <v>49</v>
      </c>
      <c r="AG138" s="43" t="s">
        <v>49</v>
      </c>
      <c r="AH138" s="43" t="s">
        <v>49</v>
      </c>
      <c r="AI138" s="43" t="s">
        <v>49</v>
      </c>
      <c r="AJ138" s="43" t="s">
        <v>49</v>
      </c>
      <c r="AK138" s="43" t="s">
        <v>49</v>
      </c>
      <c r="AL138" s="43" t="s">
        <v>49</v>
      </c>
      <c r="AM138" s="43" t="s">
        <v>49</v>
      </c>
      <c r="AN138" s="43" t="s">
        <v>49</v>
      </c>
      <c r="AO138" s="43" t="s">
        <v>49</v>
      </c>
      <c r="AP138" s="43" t="s">
        <v>49</v>
      </c>
      <c r="AQ138" s="43" t="s">
        <v>49</v>
      </c>
      <c r="AR138" s="43" t="s">
        <v>49</v>
      </c>
      <c r="AS138" s="43" t="s">
        <v>49</v>
      </c>
      <c r="AT138" s="43" t="s">
        <v>49</v>
      </c>
      <c r="AU138" s="43" t="s">
        <v>49</v>
      </c>
      <c r="AV138" s="43" t="s">
        <v>49</v>
      </c>
      <c r="AW138" s="43" t="s">
        <v>49</v>
      </c>
      <c r="AX138" s="43" t="s">
        <v>49</v>
      </c>
      <c r="AY138" s="43" t="s">
        <v>49</v>
      </c>
      <c r="AZ138" s="9">
        <f>index!B138</f>
        <v>0</v>
      </c>
      <c r="BA138" s="9">
        <f>index!C138</f>
        <v>0</v>
      </c>
      <c r="BB138" s="9">
        <f>index!D138</f>
        <v>0</v>
      </c>
      <c r="BC138" s="9">
        <f>index!E138</f>
        <v>0</v>
      </c>
      <c r="BD138" s="9">
        <f>index!F138</f>
        <v>0</v>
      </c>
      <c r="BE138" s="9">
        <f>index!G138</f>
        <v>0</v>
      </c>
      <c r="BF138" s="9">
        <f>index!H138</f>
        <v>0</v>
      </c>
      <c r="BG138" s="9">
        <f>index!I138</f>
        <v>0</v>
      </c>
      <c r="BH138" s="9">
        <f>index!J138</f>
        <v>0</v>
      </c>
      <c r="BI138" s="9">
        <f>index!K138</f>
        <v>0</v>
      </c>
      <c r="BJ138" s="9">
        <f>index!L138</f>
        <v>0</v>
      </c>
      <c r="BK138" s="9">
        <f>index!M138</f>
        <v>0</v>
      </c>
      <c r="BL138" s="9">
        <f>index!N138</f>
        <v>0</v>
      </c>
      <c r="BM138" s="9">
        <f>index!O138</f>
        <v>0</v>
      </c>
      <c r="BN138" s="9">
        <f>index!P138</f>
        <v>0</v>
      </c>
      <c r="BO138" s="9">
        <f>index!Q138</f>
        <v>0</v>
      </c>
      <c r="BP138" s="9">
        <f>index!R138</f>
        <v>0</v>
      </c>
      <c r="BQ138" s="9">
        <f>index!S138</f>
        <v>0</v>
      </c>
      <c r="BR138" s="9">
        <f>index!T138</f>
        <v>0</v>
      </c>
      <c r="BS138" s="9">
        <f>index!U138</f>
        <v>0</v>
      </c>
      <c r="BT138" s="9">
        <f>index!V138</f>
        <v>0</v>
      </c>
      <c r="BU138" s="9">
        <f>index!W138</f>
        <v>0</v>
      </c>
      <c r="BV138" s="9">
        <f>index!X138</f>
        <v>0</v>
      </c>
      <c r="BW138" s="9">
        <f>index!Y138</f>
        <v>0</v>
      </c>
      <c r="BX138" s="9">
        <f>index!Z138</f>
        <v>0</v>
      </c>
      <c r="BY138">
        <v>0</v>
      </c>
    </row>
    <row r="139" spans="1:77" x14ac:dyDescent="0.2">
      <c r="A139" s="9" t="s">
        <v>492</v>
      </c>
      <c r="B139" s="9" t="s">
        <v>492</v>
      </c>
      <c r="C139" s="9" t="s">
        <v>492</v>
      </c>
      <c r="D139" s="9" t="s">
        <v>172</v>
      </c>
      <c r="E139" s="9" t="s">
        <v>172</v>
      </c>
      <c r="F139" s="9" t="s">
        <v>493</v>
      </c>
      <c r="G139" s="9" t="s">
        <v>494</v>
      </c>
      <c r="H139" s="9">
        <v>466</v>
      </c>
      <c r="I139" s="9" t="s">
        <v>74</v>
      </c>
      <c r="J139" s="9" t="s">
        <v>49</v>
      </c>
      <c r="K139" s="9" t="s">
        <v>49</v>
      </c>
      <c r="L139" s="9" t="s">
        <v>1223</v>
      </c>
      <c r="M139" s="9"/>
      <c r="N139" s="9"/>
      <c r="O139" s="9"/>
      <c r="P139" s="42" t="s">
        <v>49</v>
      </c>
      <c r="Q139" s="42" t="s">
        <v>49</v>
      </c>
      <c r="R139" s="42" t="s">
        <v>49</v>
      </c>
      <c r="S139" s="42" t="s">
        <v>49</v>
      </c>
      <c r="T139" s="42" t="s">
        <v>49</v>
      </c>
      <c r="U139" s="42" t="s">
        <v>49</v>
      </c>
      <c r="V139" s="42" t="s">
        <v>49</v>
      </c>
      <c r="W139" s="42" t="s">
        <v>49</v>
      </c>
      <c r="X139" s="42" t="s">
        <v>49</v>
      </c>
      <c r="Y139" s="42" t="s">
        <v>49</v>
      </c>
      <c r="Z139" s="42" t="s">
        <v>49</v>
      </c>
      <c r="AA139" s="42" t="s">
        <v>49</v>
      </c>
      <c r="AB139" s="42" t="s">
        <v>49</v>
      </c>
      <c r="AC139" s="42" t="s">
        <v>49</v>
      </c>
      <c r="AD139" s="43" t="s">
        <v>49</v>
      </c>
      <c r="AE139" s="43" t="s">
        <v>49</v>
      </c>
      <c r="AF139" s="43" t="s">
        <v>49</v>
      </c>
      <c r="AG139" s="43" t="s">
        <v>49</v>
      </c>
      <c r="AH139" s="43" t="s">
        <v>49</v>
      </c>
      <c r="AI139" s="43" t="s">
        <v>49</v>
      </c>
      <c r="AJ139" s="43" t="s">
        <v>49</v>
      </c>
      <c r="AK139" s="43" t="s">
        <v>49</v>
      </c>
      <c r="AL139" s="43" t="s">
        <v>49</v>
      </c>
      <c r="AM139" s="43" t="s">
        <v>49</v>
      </c>
      <c r="AN139" s="43" t="s">
        <v>49</v>
      </c>
      <c r="AO139" s="43" t="s">
        <v>49</v>
      </c>
      <c r="AP139" s="43" t="s">
        <v>49</v>
      </c>
      <c r="AQ139" s="43" t="s">
        <v>49</v>
      </c>
      <c r="AR139" s="43" t="s">
        <v>49</v>
      </c>
      <c r="AS139" s="43" t="s">
        <v>49</v>
      </c>
      <c r="AT139" s="43" t="s">
        <v>49</v>
      </c>
      <c r="AU139" s="43" t="s">
        <v>49</v>
      </c>
      <c r="AV139" s="43" t="s">
        <v>49</v>
      </c>
      <c r="AW139" s="43" t="s">
        <v>49</v>
      </c>
      <c r="AX139" s="43" t="s">
        <v>49</v>
      </c>
      <c r="AY139" s="43" t="s">
        <v>49</v>
      </c>
      <c r="AZ139" s="9">
        <f>index!B139</f>
        <v>0</v>
      </c>
      <c r="BA139" s="9">
        <f>index!C139</f>
        <v>0</v>
      </c>
      <c r="BB139" s="9">
        <f>index!D139</f>
        <v>0</v>
      </c>
      <c r="BC139" s="9">
        <f>index!E139</f>
        <v>0</v>
      </c>
      <c r="BD139" s="9">
        <f>index!F139</f>
        <v>0</v>
      </c>
      <c r="BE139" s="9">
        <f>index!G139</f>
        <v>0</v>
      </c>
      <c r="BF139" s="9">
        <f>index!H139</f>
        <v>0</v>
      </c>
      <c r="BG139" s="9">
        <f>index!I139</f>
        <v>0</v>
      </c>
      <c r="BH139" s="9">
        <f>index!J139</f>
        <v>0</v>
      </c>
      <c r="BI139" s="9">
        <f>index!K139</f>
        <v>0</v>
      </c>
      <c r="BJ139" s="9">
        <f>index!L139</f>
        <v>0</v>
      </c>
      <c r="BK139" s="9">
        <f>index!M139</f>
        <v>0</v>
      </c>
      <c r="BL139" s="9">
        <f>index!N139</f>
        <v>0</v>
      </c>
      <c r="BM139" s="9">
        <f>index!O139</f>
        <v>0</v>
      </c>
      <c r="BN139" s="9">
        <f>index!P139</f>
        <v>0</v>
      </c>
      <c r="BO139" s="9">
        <f>index!Q139</f>
        <v>0</v>
      </c>
      <c r="BP139" s="9">
        <f>index!R139</f>
        <v>0</v>
      </c>
      <c r="BQ139" s="9">
        <f>index!S139</f>
        <v>0</v>
      </c>
      <c r="BR139" s="9">
        <f>index!T139</f>
        <v>0</v>
      </c>
      <c r="BS139" s="9">
        <f>index!U139</f>
        <v>0</v>
      </c>
      <c r="BT139" s="9">
        <f>index!V139</f>
        <v>0</v>
      </c>
      <c r="BU139" s="9">
        <f>index!W139</f>
        <v>0</v>
      </c>
      <c r="BV139" s="9">
        <f>index!X139</f>
        <v>0</v>
      </c>
      <c r="BW139" s="9">
        <f>index!Y139</f>
        <v>0</v>
      </c>
      <c r="BX139" s="9">
        <f>index!Z139</f>
        <v>0</v>
      </c>
      <c r="BY139">
        <v>0</v>
      </c>
    </row>
    <row r="140" spans="1:77" x14ac:dyDescent="0.2">
      <c r="A140" s="9" t="s">
        <v>495</v>
      </c>
      <c r="B140" s="9" t="s">
        <v>495</v>
      </c>
      <c r="C140" s="9" t="s">
        <v>495</v>
      </c>
      <c r="D140" s="9" t="s">
        <v>495</v>
      </c>
      <c r="E140" s="9" t="s">
        <v>495</v>
      </c>
      <c r="F140" s="9" t="s">
        <v>496</v>
      </c>
      <c r="G140" s="9" t="s">
        <v>497</v>
      </c>
      <c r="H140" s="9">
        <v>470</v>
      </c>
      <c r="I140" s="9" t="s">
        <v>62</v>
      </c>
      <c r="J140" s="9" t="s">
        <v>90</v>
      </c>
      <c r="K140" s="9" t="s">
        <v>90</v>
      </c>
      <c r="L140" s="9" t="s">
        <v>126</v>
      </c>
      <c r="M140" s="9" t="s">
        <v>59</v>
      </c>
      <c r="N140" s="9" t="s">
        <v>60</v>
      </c>
      <c r="O140" s="9">
        <v>2005</v>
      </c>
      <c r="P140" s="42" t="s">
        <v>49</v>
      </c>
      <c r="Q140" s="42" t="s">
        <v>49</v>
      </c>
      <c r="R140" s="42" t="s">
        <v>49</v>
      </c>
      <c r="S140" s="42" t="s">
        <v>49</v>
      </c>
      <c r="T140" s="42" t="s">
        <v>49</v>
      </c>
      <c r="U140" s="42" t="s">
        <v>49</v>
      </c>
      <c r="V140" s="42" t="s">
        <v>49</v>
      </c>
      <c r="W140" s="42" t="s">
        <v>49</v>
      </c>
      <c r="X140" s="42" t="s">
        <v>49</v>
      </c>
      <c r="Y140" s="42" t="s">
        <v>49</v>
      </c>
      <c r="Z140" s="42" t="s">
        <v>49</v>
      </c>
      <c r="AA140" s="42" t="s">
        <v>49</v>
      </c>
      <c r="AB140" s="42" t="s">
        <v>49</v>
      </c>
      <c r="AC140" s="42" t="s">
        <v>49</v>
      </c>
      <c r="AD140" s="43" t="s">
        <v>49</v>
      </c>
      <c r="AE140" s="43" t="s">
        <v>90</v>
      </c>
      <c r="AF140" s="43" t="s">
        <v>90</v>
      </c>
      <c r="AG140" s="43" t="s">
        <v>90</v>
      </c>
      <c r="AH140" s="43" t="s">
        <v>90</v>
      </c>
      <c r="AI140" s="43" t="s">
        <v>90</v>
      </c>
      <c r="AJ140" s="43" t="s">
        <v>90</v>
      </c>
      <c r="AK140" s="43" t="s">
        <v>90</v>
      </c>
      <c r="AL140" s="43" t="s">
        <v>90</v>
      </c>
      <c r="AM140" s="43" t="s">
        <v>90</v>
      </c>
      <c r="AN140" s="43" t="s">
        <v>90</v>
      </c>
      <c r="AO140" s="43" t="s">
        <v>90</v>
      </c>
      <c r="AP140" s="43" t="s">
        <v>90</v>
      </c>
      <c r="AQ140" s="43" t="s">
        <v>90</v>
      </c>
      <c r="AR140" s="43" t="s">
        <v>90</v>
      </c>
      <c r="AS140" s="43" t="s">
        <v>90</v>
      </c>
      <c r="AT140" s="43" t="s">
        <v>90</v>
      </c>
      <c r="AU140" s="43" t="s">
        <v>90</v>
      </c>
      <c r="AV140" s="43" t="s">
        <v>90</v>
      </c>
      <c r="AW140" s="43" t="s">
        <v>90</v>
      </c>
      <c r="AX140" s="43" t="s">
        <v>90</v>
      </c>
      <c r="AY140" s="43" t="s">
        <v>90</v>
      </c>
      <c r="AZ140" s="9">
        <f>index!B140</f>
        <v>0</v>
      </c>
      <c r="BA140" s="9">
        <f>index!C140</f>
        <v>0</v>
      </c>
      <c r="BB140" s="9">
        <f>index!D140</f>
        <v>0</v>
      </c>
      <c r="BC140" s="9">
        <f>index!E140</f>
        <v>0</v>
      </c>
      <c r="BD140" s="9">
        <f>index!F140</f>
        <v>0</v>
      </c>
      <c r="BE140" s="9">
        <f>index!G140</f>
        <v>11.520772923709087</v>
      </c>
      <c r="BF140" s="9">
        <f>index!H140</f>
        <v>19.425329647781716</v>
      </c>
      <c r="BG140" s="9">
        <f>index!I140</f>
        <v>0.74446660445377399</v>
      </c>
      <c r="BH140" s="9">
        <f>index!J140</f>
        <v>20.844535728920832</v>
      </c>
      <c r="BI140" s="9">
        <f>index!K140</f>
        <v>9.2470603501648778</v>
      </c>
      <c r="BJ140" s="9">
        <f>index!L140</f>
        <v>9.9042206696540358</v>
      </c>
      <c r="BK140" s="9">
        <f>index!M140</f>
        <v>13.999011065903742</v>
      </c>
      <c r="BL140" s="9">
        <f>index!N140</f>
        <v>5.5362854687442304</v>
      </c>
      <c r="BM140" s="9">
        <f>index!O140</f>
        <v>3.2553336268370128</v>
      </c>
      <c r="BN140" s="9">
        <f>index!P140</f>
        <v>3.5112362518048981</v>
      </c>
      <c r="BO140" s="9">
        <f>index!Q140</f>
        <v>2.7219403082670715</v>
      </c>
      <c r="BP140" s="9">
        <f>index!R140</f>
        <v>1.261733866643898</v>
      </c>
      <c r="BQ140" s="9">
        <f>index!S140</f>
        <v>1.6692068735816878</v>
      </c>
      <c r="BR140" s="9">
        <f>index!T140</f>
        <v>4.5783843806431017</v>
      </c>
      <c r="BS140" s="9">
        <f>index!U140</f>
        <v>6.8543301166032755</v>
      </c>
      <c r="BT140" s="9">
        <f>index!V140</f>
        <v>6.5593251541054896</v>
      </c>
      <c r="BU140" s="9">
        <f>index!W140</f>
        <v>16.343829232121749</v>
      </c>
      <c r="BV140" s="9">
        <f>index!X140</f>
        <v>26.022588603317107</v>
      </c>
      <c r="BW140" s="9">
        <f>index!Y140</f>
        <v>33.704343749999992</v>
      </c>
      <c r="BX140" s="9">
        <f>index!Z140</f>
        <v>23.907603330000001</v>
      </c>
      <c r="BY140">
        <v>27.444348360000003</v>
      </c>
    </row>
    <row r="141" spans="1:77" x14ac:dyDescent="0.2">
      <c r="A141" s="9" t="s">
        <v>498</v>
      </c>
      <c r="B141" s="9" t="s">
        <v>498</v>
      </c>
      <c r="C141" s="9" t="s">
        <v>498</v>
      </c>
      <c r="D141" s="9" t="s">
        <v>1222</v>
      </c>
      <c r="E141" s="9" t="s">
        <v>1222</v>
      </c>
      <c r="F141" s="9" t="s">
        <v>499</v>
      </c>
      <c r="G141" s="9" t="s">
        <v>500</v>
      </c>
      <c r="H141" s="9">
        <v>584</v>
      </c>
      <c r="I141" s="9" t="s">
        <v>66</v>
      </c>
      <c r="J141" s="9" t="s">
        <v>49</v>
      </c>
      <c r="K141" s="9" t="s">
        <v>49</v>
      </c>
      <c r="L141" s="9" t="s">
        <v>1223</v>
      </c>
      <c r="M141" s="9"/>
      <c r="N141" s="9"/>
      <c r="O141" s="9"/>
      <c r="P141" s="42" t="s">
        <v>49</v>
      </c>
      <c r="Q141" s="42" t="s">
        <v>49</v>
      </c>
      <c r="R141" s="42" t="s">
        <v>49</v>
      </c>
      <c r="S141" s="42" t="s">
        <v>49</v>
      </c>
      <c r="T141" s="42" t="s">
        <v>49</v>
      </c>
      <c r="U141" s="42" t="s">
        <v>49</v>
      </c>
      <c r="V141" s="42" t="s">
        <v>49</v>
      </c>
      <c r="W141" s="42" t="s">
        <v>49</v>
      </c>
      <c r="X141" s="42" t="s">
        <v>49</v>
      </c>
      <c r="Y141" s="42" t="s">
        <v>49</v>
      </c>
      <c r="Z141" s="42" t="s">
        <v>49</v>
      </c>
      <c r="AA141" s="42" t="s">
        <v>49</v>
      </c>
      <c r="AB141" s="42" t="s">
        <v>49</v>
      </c>
      <c r="AC141" s="42" t="s">
        <v>49</v>
      </c>
      <c r="AD141" s="43" t="s">
        <v>49</v>
      </c>
      <c r="AE141" s="43" t="s">
        <v>49</v>
      </c>
      <c r="AF141" s="43" t="s">
        <v>49</v>
      </c>
      <c r="AG141" s="43" t="s">
        <v>49</v>
      </c>
      <c r="AH141" s="43" t="s">
        <v>49</v>
      </c>
      <c r="AI141" s="43" t="s">
        <v>49</v>
      </c>
      <c r="AJ141" s="43" t="s">
        <v>49</v>
      </c>
      <c r="AK141" s="43" t="s">
        <v>49</v>
      </c>
      <c r="AL141" s="43" t="s">
        <v>49</v>
      </c>
      <c r="AM141" s="43" t="s">
        <v>49</v>
      </c>
      <c r="AN141" s="43" t="s">
        <v>49</v>
      </c>
      <c r="AO141" s="43" t="s">
        <v>49</v>
      </c>
      <c r="AP141" s="43" t="s">
        <v>49</v>
      </c>
      <c r="AQ141" s="43" t="s">
        <v>49</v>
      </c>
      <c r="AR141" s="43" t="s">
        <v>49</v>
      </c>
      <c r="AS141" s="43" t="s">
        <v>49</v>
      </c>
      <c r="AT141" s="43" t="s">
        <v>49</v>
      </c>
      <c r="AU141" s="43" t="s">
        <v>49</v>
      </c>
      <c r="AV141" s="43" t="s">
        <v>49</v>
      </c>
      <c r="AW141" s="43" t="s">
        <v>49</v>
      </c>
      <c r="AX141" s="43" t="s">
        <v>49</v>
      </c>
      <c r="AY141" s="43" t="s">
        <v>49</v>
      </c>
      <c r="AZ141" s="9">
        <f>index!B141</f>
        <v>0</v>
      </c>
      <c r="BA141" s="9">
        <f>index!C141</f>
        <v>0</v>
      </c>
      <c r="BB141" s="9">
        <f>index!D141</f>
        <v>0</v>
      </c>
      <c r="BC141" s="9">
        <f>index!E141</f>
        <v>0</v>
      </c>
      <c r="BD141" s="9">
        <f>index!F141</f>
        <v>0</v>
      </c>
      <c r="BE141" s="9">
        <f>index!G141</f>
        <v>0</v>
      </c>
      <c r="BF141" s="9">
        <f>index!H141</f>
        <v>0</v>
      </c>
      <c r="BG141" s="9">
        <f>index!I141</f>
        <v>0</v>
      </c>
      <c r="BH141" s="9">
        <f>index!J141</f>
        <v>0</v>
      </c>
      <c r="BI141" s="9">
        <f>index!K141</f>
        <v>0</v>
      </c>
      <c r="BJ141" s="9">
        <f>index!L141</f>
        <v>0</v>
      </c>
      <c r="BK141" s="9">
        <f>index!M141</f>
        <v>0</v>
      </c>
      <c r="BL141" s="9">
        <f>index!N141</f>
        <v>0</v>
      </c>
      <c r="BM141" s="9">
        <f>index!O141</f>
        <v>0</v>
      </c>
      <c r="BN141" s="9">
        <f>index!P141</f>
        <v>0</v>
      </c>
      <c r="BO141" s="9">
        <f>index!Q141</f>
        <v>0</v>
      </c>
      <c r="BP141" s="9">
        <f>index!R141</f>
        <v>0</v>
      </c>
      <c r="BQ141" s="9">
        <f>index!S141</f>
        <v>0</v>
      </c>
      <c r="BR141" s="9">
        <f>index!T141</f>
        <v>0</v>
      </c>
      <c r="BS141" s="9">
        <f>index!U141</f>
        <v>0</v>
      </c>
      <c r="BT141" s="9">
        <f>index!V141</f>
        <v>0</v>
      </c>
      <c r="BU141" s="9">
        <f>index!W141</f>
        <v>0</v>
      </c>
      <c r="BV141" s="9">
        <f>index!X141</f>
        <v>0</v>
      </c>
      <c r="BW141" s="9">
        <f>index!Y141</f>
        <v>0</v>
      </c>
      <c r="BX141" s="9">
        <f>index!Z141</f>
        <v>0</v>
      </c>
      <c r="BY141">
        <v>0</v>
      </c>
    </row>
    <row r="142" spans="1:77" x14ac:dyDescent="0.2">
      <c r="A142" s="9" t="s">
        <v>501</v>
      </c>
      <c r="B142" s="9" t="s">
        <v>501</v>
      </c>
      <c r="C142" s="9" t="s">
        <v>501</v>
      </c>
      <c r="D142" s="9" t="s">
        <v>52</v>
      </c>
      <c r="E142" s="9" t="s">
        <v>52</v>
      </c>
      <c r="F142" s="9" t="s">
        <v>502</v>
      </c>
      <c r="G142" s="9" t="s">
        <v>503</v>
      </c>
      <c r="H142" s="9">
        <v>474</v>
      </c>
      <c r="I142" s="9" t="s">
        <v>51</v>
      </c>
      <c r="J142" s="9" t="s">
        <v>49</v>
      </c>
      <c r="K142" s="9" t="s">
        <v>49</v>
      </c>
      <c r="L142" s="9" t="s">
        <v>1223</v>
      </c>
      <c r="M142" s="9"/>
      <c r="N142" s="9"/>
      <c r="O142" s="9"/>
      <c r="P142" s="42" t="s">
        <v>49</v>
      </c>
      <c r="Q142" s="42" t="s">
        <v>49</v>
      </c>
      <c r="R142" s="42" t="s">
        <v>49</v>
      </c>
      <c r="S142" s="42" t="s">
        <v>49</v>
      </c>
      <c r="T142" s="42" t="s">
        <v>49</v>
      </c>
      <c r="U142" s="42" t="s">
        <v>49</v>
      </c>
      <c r="V142" s="42" t="s">
        <v>49</v>
      </c>
      <c r="W142" s="42" t="s">
        <v>49</v>
      </c>
      <c r="X142" s="42" t="s">
        <v>49</v>
      </c>
      <c r="Y142" s="42" t="s">
        <v>49</v>
      </c>
      <c r="Z142" s="42" t="s">
        <v>49</v>
      </c>
      <c r="AA142" s="42" t="s">
        <v>49</v>
      </c>
      <c r="AB142" s="42" t="s">
        <v>49</v>
      </c>
      <c r="AC142" s="42" t="s">
        <v>49</v>
      </c>
      <c r="AD142" s="43" t="s">
        <v>49</v>
      </c>
      <c r="AE142" s="43" t="s">
        <v>49</v>
      </c>
      <c r="AF142" s="43" t="s">
        <v>49</v>
      </c>
      <c r="AG142" s="43" t="s">
        <v>49</v>
      </c>
      <c r="AH142" s="43" t="s">
        <v>49</v>
      </c>
      <c r="AI142" s="43" t="s">
        <v>49</v>
      </c>
      <c r="AJ142" s="43" t="s">
        <v>49</v>
      </c>
      <c r="AK142" s="43" t="s">
        <v>49</v>
      </c>
      <c r="AL142" s="43" t="s">
        <v>49</v>
      </c>
      <c r="AM142" s="43" t="s">
        <v>49</v>
      </c>
      <c r="AN142" s="43" t="s">
        <v>49</v>
      </c>
      <c r="AO142" s="43" t="s">
        <v>49</v>
      </c>
      <c r="AP142" s="43" t="s">
        <v>49</v>
      </c>
      <c r="AQ142" s="43" t="s">
        <v>49</v>
      </c>
      <c r="AR142" s="43" t="s">
        <v>49</v>
      </c>
      <c r="AS142" s="43" t="s">
        <v>49</v>
      </c>
      <c r="AT142" s="43" t="s">
        <v>49</v>
      </c>
      <c r="AU142" s="43" t="s">
        <v>49</v>
      </c>
      <c r="AV142" s="43" t="s">
        <v>49</v>
      </c>
      <c r="AW142" s="43" t="s">
        <v>49</v>
      </c>
      <c r="AX142" s="43" t="s">
        <v>49</v>
      </c>
      <c r="AY142" s="43" t="s">
        <v>49</v>
      </c>
      <c r="AZ142" s="9">
        <f>index!B142</f>
        <v>0</v>
      </c>
      <c r="BA142" s="9">
        <f>index!C142</f>
        <v>0</v>
      </c>
      <c r="BB142" s="9">
        <f>index!D142</f>
        <v>0</v>
      </c>
      <c r="BC142" s="9">
        <f>index!E142</f>
        <v>0</v>
      </c>
      <c r="BD142" s="9">
        <f>index!F142</f>
        <v>0</v>
      </c>
      <c r="BE142" s="9">
        <f>index!G142</f>
        <v>0</v>
      </c>
      <c r="BF142" s="9">
        <f>index!H142</f>
        <v>0</v>
      </c>
      <c r="BG142" s="9">
        <f>index!I142</f>
        <v>0</v>
      </c>
      <c r="BH142" s="9">
        <f>index!J142</f>
        <v>0</v>
      </c>
      <c r="BI142" s="9">
        <f>index!K142</f>
        <v>0</v>
      </c>
      <c r="BJ142" s="9">
        <f>index!L142</f>
        <v>0</v>
      </c>
      <c r="BK142" s="9">
        <f>index!M142</f>
        <v>0</v>
      </c>
      <c r="BL142" s="9">
        <f>index!N142</f>
        <v>0</v>
      </c>
      <c r="BM142" s="9">
        <f>index!O142</f>
        <v>0</v>
      </c>
      <c r="BN142" s="9">
        <f>index!P142</f>
        <v>0</v>
      </c>
      <c r="BO142" s="9">
        <f>index!Q142</f>
        <v>0</v>
      </c>
      <c r="BP142" s="9">
        <f>index!R142</f>
        <v>0</v>
      </c>
      <c r="BQ142" s="9">
        <f>index!S142</f>
        <v>0</v>
      </c>
      <c r="BR142" s="9">
        <f>index!T142</f>
        <v>0</v>
      </c>
      <c r="BS142" s="9">
        <f>index!U142</f>
        <v>0</v>
      </c>
      <c r="BT142" s="9">
        <f>index!V142</f>
        <v>0</v>
      </c>
      <c r="BU142" s="9">
        <f>index!W142</f>
        <v>0</v>
      </c>
      <c r="BV142" s="9">
        <f>index!X142</f>
        <v>0</v>
      </c>
      <c r="BW142" s="9">
        <f>index!Y142</f>
        <v>0</v>
      </c>
      <c r="BX142" s="9">
        <f>index!Z142</f>
        <v>0</v>
      </c>
      <c r="BY142">
        <v>0</v>
      </c>
    </row>
    <row r="143" spans="1:77" x14ac:dyDescent="0.2">
      <c r="A143" s="9" t="s">
        <v>504</v>
      </c>
      <c r="B143" s="9" t="s">
        <v>504</v>
      </c>
      <c r="C143" s="9" t="s">
        <v>504</v>
      </c>
      <c r="D143" s="9" t="s">
        <v>172</v>
      </c>
      <c r="E143" s="9" t="s">
        <v>172</v>
      </c>
      <c r="F143" s="9" t="s">
        <v>505</v>
      </c>
      <c r="G143" s="9" t="s">
        <v>506</v>
      </c>
      <c r="H143" s="9">
        <v>478</v>
      </c>
      <c r="I143" s="9" t="s">
        <v>74</v>
      </c>
      <c r="J143" s="9" t="s">
        <v>49</v>
      </c>
      <c r="K143" s="9" t="s">
        <v>49</v>
      </c>
      <c r="L143" s="9" t="s">
        <v>1223</v>
      </c>
      <c r="M143" s="9"/>
      <c r="N143" s="9"/>
      <c r="O143" s="9"/>
      <c r="P143" s="42" t="s">
        <v>49</v>
      </c>
      <c r="Q143" s="42" t="s">
        <v>49</v>
      </c>
      <c r="R143" s="42" t="s">
        <v>49</v>
      </c>
      <c r="S143" s="42" t="s">
        <v>49</v>
      </c>
      <c r="T143" s="42" t="s">
        <v>49</v>
      </c>
      <c r="U143" s="42" t="s">
        <v>49</v>
      </c>
      <c r="V143" s="42" t="s">
        <v>49</v>
      </c>
      <c r="W143" s="42" t="s">
        <v>49</v>
      </c>
      <c r="X143" s="42" t="s">
        <v>49</v>
      </c>
      <c r="Y143" s="42" t="s">
        <v>49</v>
      </c>
      <c r="Z143" s="42" t="s">
        <v>49</v>
      </c>
      <c r="AA143" s="42" t="s">
        <v>49</v>
      </c>
      <c r="AB143" s="42" t="s">
        <v>49</v>
      </c>
      <c r="AC143" s="42" t="s">
        <v>49</v>
      </c>
      <c r="AD143" s="43" t="s">
        <v>49</v>
      </c>
      <c r="AE143" s="43" t="s">
        <v>49</v>
      </c>
      <c r="AF143" s="43" t="s">
        <v>49</v>
      </c>
      <c r="AG143" s="43" t="s">
        <v>49</v>
      </c>
      <c r="AH143" s="43" t="s">
        <v>49</v>
      </c>
      <c r="AI143" s="43" t="s">
        <v>49</v>
      </c>
      <c r="AJ143" s="43" t="s">
        <v>49</v>
      </c>
      <c r="AK143" s="43" t="s">
        <v>49</v>
      </c>
      <c r="AL143" s="43" t="s">
        <v>49</v>
      </c>
      <c r="AM143" s="43" t="s">
        <v>49</v>
      </c>
      <c r="AN143" s="43" t="s">
        <v>49</v>
      </c>
      <c r="AO143" s="43" t="s">
        <v>49</v>
      </c>
      <c r="AP143" s="43" t="s">
        <v>49</v>
      </c>
      <c r="AQ143" s="43" t="s">
        <v>49</v>
      </c>
      <c r="AR143" s="43" t="s">
        <v>49</v>
      </c>
      <c r="AS143" s="43" t="s">
        <v>49</v>
      </c>
      <c r="AT143" s="43" t="s">
        <v>49</v>
      </c>
      <c r="AU143" s="43" t="s">
        <v>49</v>
      </c>
      <c r="AV143" s="43" t="s">
        <v>49</v>
      </c>
      <c r="AW143" s="43" t="s">
        <v>49</v>
      </c>
      <c r="AX143" s="43" t="s">
        <v>49</v>
      </c>
      <c r="AY143" s="43" t="s">
        <v>49</v>
      </c>
      <c r="AZ143" s="9">
        <f>index!B143</f>
        <v>0</v>
      </c>
      <c r="BA143" s="9">
        <f>index!C143</f>
        <v>0</v>
      </c>
      <c r="BB143" s="9">
        <f>index!D143</f>
        <v>0</v>
      </c>
      <c r="BC143" s="9">
        <f>index!E143</f>
        <v>0</v>
      </c>
      <c r="BD143" s="9">
        <f>index!F143</f>
        <v>0</v>
      </c>
      <c r="BE143" s="9">
        <f>index!G143</f>
        <v>0</v>
      </c>
      <c r="BF143" s="9">
        <f>index!H143</f>
        <v>0</v>
      </c>
      <c r="BG143" s="9">
        <f>index!I143</f>
        <v>0</v>
      </c>
      <c r="BH143" s="9">
        <f>index!J143</f>
        <v>0</v>
      </c>
      <c r="BI143" s="9">
        <f>index!K143</f>
        <v>0</v>
      </c>
      <c r="BJ143" s="9">
        <f>index!L143</f>
        <v>0</v>
      </c>
      <c r="BK143" s="9">
        <f>index!M143</f>
        <v>0</v>
      </c>
      <c r="BL143" s="9">
        <f>index!N143</f>
        <v>0</v>
      </c>
      <c r="BM143" s="9">
        <f>index!O143</f>
        <v>0</v>
      </c>
      <c r="BN143" s="9">
        <f>index!P143</f>
        <v>0</v>
      </c>
      <c r="BO143" s="9">
        <f>index!Q143</f>
        <v>0</v>
      </c>
      <c r="BP143" s="9">
        <f>index!R143</f>
        <v>0</v>
      </c>
      <c r="BQ143" s="9">
        <f>index!S143</f>
        <v>0</v>
      </c>
      <c r="BR143" s="9">
        <f>index!T143</f>
        <v>0</v>
      </c>
      <c r="BS143" s="9">
        <f>index!U143</f>
        <v>0</v>
      </c>
      <c r="BT143" s="9">
        <f>index!V143</f>
        <v>0</v>
      </c>
      <c r="BU143" s="9">
        <f>index!W143</f>
        <v>0</v>
      </c>
      <c r="BV143" s="9">
        <f>index!X143</f>
        <v>0</v>
      </c>
      <c r="BW143" s="9">
        <f>index!Y143</f>
        <v>0</v>
      </c>
      <c r="BX143" s="9">
        <f>index!Z143</f>
        <v>0</v>
      </c>
      <c r="BY143">
        <v>0</v>
      </c>
    </row>
    <row r="144" spans="1:77" x14ac:dyDescent="0.2">
      <c r="A144" s="9" t="s">
        <v>507</v>
      </c>
      <c r="B144" s="9" t="s">
        <v>507</v>
      </c>
      <c r="C144" s="9" t="s">
        <v>507</v>
      </c>
      <c r="D144" s="9" t="s">
        <v>507</v>
      </c>
      <c r="E144" s="9" t="s">
        <v>507</v>
      </c>
      <c r="F144" s="9" t="s">
        <v>508</v>
      </c>
      <c r="G144" s="9" t="s">
        <v>509</v>
      </c>
      <c r="H144" s="9">
        <v>480</v>
      </c>
      <c r="I144" s="9" t="s">
        <v>74</v>
      </c>
      <c r="J144" s="9" t="s">
        <v>49</v>
      </c>
      <c r="K144" s="9" t="s">
        <v>49</v>
      </c>
      <c r="L144" s="9" t="s">
        <v>1223</v>
      </c>
      <c r="M144" s="9"/>
      <c r="N144" s="9"/>
      <c r="O144" s="9"/>
      <c r="P144" s="42" t="s">
        <v>49</v>
      </c>
      <c r="Q144" s="42" t="s">
        <v>49</v>
      </c>
      <c r="R144" s="42" t="s">
        <v>49</v>
      </c>
      <c r="S144" s="42" t="s">
        <v>49</v>
      </c>
      <c r="T144" s="42" t="s">
        <v>49</v>
      </c>
      <c r="U144" s="42" t="s">
        <v>49</v>
      </c>
      <c r="V144" s="42" t="s">
        <v>49</v>
      </c>
      <c r="W144" s="42" t="s">
        <v>49</v>
      </c>
      <c r="X144" s="42" t="s">
        <v>49</v>
      </c>
      <c r="Y144" s="42" t="s">
        <v>49</v>
      </c>
      <c r="Z144" s="42" t="s">
        <v>49</v>
      </c>
      <c r="AA144" s="42" t="s">
        <v>49</v>
      </c>
      <c r="AB144" s="42" t="s">
        <v>49</v>
      </c>
      <c r="AC144" s="42" t="s">
        <v>49</v>
      </c>
      <c r="AD144" s="43" t="s">
        <v>49</v>
      </c>
      <c r="AE144" s="43" t="s">
        <v>49</v>
      </c>
      <c r="AF144" s="43" t="s">
        <v>49</v>
      </c>
      <c r="AG144" s="43" t="s">
        <v>49</v>
      </c>
      <c r="AH144" s="43" t="s">
        <v>49</v>
      </c>
      <c r="AI144" s="43" t="s">
        <v>49</v>
      </c>
      <c r="AJ144" s="43" t="s">
        <v>49</v>
      </c>
      <c r="AK144" s="43" t="s">
        <v>49</v>
      </c>
      <c r="AL144" s="43" t="s">
        <v>49</v>
      </c>
      <c r="AM144" s="43" t="s">
        <v>49</v>
      </c>
      <c r="AN144" s="43" t="s">
        <v>49</v>
      </c>
      <c r="AO144" s="43" t="s">
        <v>49</v>
      </c>
      <c r="AP144" s="43" t="s">
        <v>49</v>
      </c>
      <c r="AQ144" s="43" t="s">
        <v>49</v>
      </c>
      <c r="AR144" s="43" t="s">
        <v>49</v>
      </c>
      <c r="AS144" s="43" t="s">
        <v>49</v>
      </c>
      <c r="AT144" s="43" t="s">
        <v>49</v>
      </c>
      <c r="AU144" s="43" t="s">
        <v>49</v>
      </c>
      <c r="AV144" s="43" t="s">
        <v>49</v>
      </c>
      <c r="AW144" s="43" t="s">
        <v>49</v>
      </c>
      <c r="AX144" s="43" t="s">
        <v>49</v>
      </c>
      <c r="AY144" s="43" t="s">
        <v>49</v>
      </c>
      <c r="AZ144" s="9">
        <f>index!B144</f>
        <v>0</v>
      </c>
      <c r="BA144" s="9">
        <f>index!C144</f>
        <v>0</v>
      </c>
      <c r="BB144" s="9">
        <f>index!D144</f>
        <v>0</v>
      </c>
      <c r="BC144" s="9">
        <f>index!E144</f>
        <v>0</v>
      </c>
      <c r="BD144" s="9">
        <f>index!F144</f>
        <v>0</v>
      </c>
      <c r="BE144" s="9">
        <f>index!G144</f>
        <v>0</v>
      </c>
      <c r="BF144" s="9">
        <f>index!H144</f>
        <v>0</v>
      </c>
      <c r="BG144" s="9">
        <f>index!I144</f>
        <v>0</v>
      </c>
      <c r="BH144" s="9">
        <f>index!J144</f>
        <v>0</v>
      </c>
      <c r="BI144" s="9">
        <f>index!K144</f>
        <v>0</v>
      </c>
      <c r="BJ144" s="9">
        <f>index!L144</f>
        <v>0</v>
      </c>
      <c r="BK144" s="9">
        <f>index!M144</f>
        <v>0</v>
      </c>
      <c r="BL144" s="9">
        <f>index!N144</f>
        <v>0</v>
      </c>
      <c r="BM144" s="9">
        <f>index!O144</f>
        <v>0</v>
      </c>
      <c r="BN144" s="9">
        <f>index!P144</f>
        <v>0</v>
      </c>
      <c r="BO144" s="9">
        <f>index!Q144</f>
        <v>0</v>
      </c>
      <c r="BP144" s="9">
        <f>index!R144</f>
        <v>0</v>
      </c>
      <c r="BQ144" s="9">
        <f>index!S144</f>
        <v>0</v>
      </c>
      <c r="BR144" s="9">
        <f>index!T144</f>
        <v>0</v>
      </c>
      <c r="BS144" s="9">
        <f>index!U144</f>
        <v>0</v>
      </c>
      <c r="BT144" s="9">
        <f>index!V144</f>
        <v>0</v>
      </c>
      <c r="BU144" s="9">
        <f>index!W144</f>
        <v>0</v>
      </c>
      <c r="BV144" s="9">
        <f>index!X144</f>
        <v>0</v>
      </c>
      <c r="BW144" s="9">
        <f>index!Y144</f>
        <v>0</v>
      </c>
      <c r="BX144" s="9">
        <f>index!Z144</f>
        <v>0</v>
      </c>
      <c r="BY144">
        <v>0</v>
      </c>
    </row>
    <row r="145" spans="1:77" x14ac:dyDescent="0.2">
      <c r="A145" s="9" t="s">
        <v>510</v>
      </c>
      <c r="B145" s="9" t="s">
        <v>510</v>
      </c>
      <c r="C145" s="9" t="s">
        <v>510</v>
      </c>
      <c r="D145" s="9" t="s">
        <v>52</v>
      </c>
      <c r="E145" s="9" t="s">
        <v>52</v>
      </c>
      <c r="F145" s="9" t="s">
        <v>511</v>
      </c>
      <c r="G145" s="9" t="s">
        <v>512</v>
      </c>
      <c r="H145" s="9">
        <v>175</v>
      </c>
      <c r="I145" s="9" t="s">
        <v>51</v>
      </c>
      <c r="J145" s="9" t="s">
        <v>49</v>
      </c>
      <c r="K145" s="9" t="s">
        <v>49</v>
      </c>
      <c r="L145" s="9" t="s">
        <v>1223</v>
      </c>
      <c r="M145" s="9"/>
      <c r="N145" s="9"/>
      <c r="O145" s="9"/>
      <c r="P145" s="42" t="s">
        <v>49</v>
      </c>
      <c r="Q145" s="42" t="s">
        <v>49</v>
      </c>
      <c r="R145" s="42" t="s">
        <v>49</v>
      </c>
      <c r="S145" s="42" t="s">
        <v>49</v>
      </c>
      <c r="T145" s="42" t="s">
        <v>49</v>
      </c>
      <c r="U145" s="42" t="s">
        <v>49</v>
      </c>
      <c r="V145" s="42" t="s">
        <v>49</v>
      </c>
      <c r="W145" s="42" t="s">
        <v>49</v>
      </c>
      <c r="X145" s="42" t="s">
        <v>49</v>
      </c>
      <c r="Y145" s="42" t="s">
        <v>49</v>
      </c>
      <c r="Z145" s="42" t="s">
        <v>49</v>
      </c>
      <c r="AA145" s="42" t="s">
        <v>49</v>
      </c>
      <c r="AB145" s="42" t="s">
        <v>49</v>
      </c>
      <c r="AC145" s="42" t="s">
        <v>49</v>
      </c>
      <c r="AD145" s="43" t="s">
        <v>49</v>
      </c>
      <c r="AE145" s="43" t="s">
        <v>49</v>
      </c>
      <c r="AF145" s="43" t="s">
        <v>49</v>
      </c>
      <c r="AG145" s="43" t="s">
        <v>49</v>
      </c>
      <c r="AH145" s="43" t="s">
        <v>49</v>
      </c>
      <c r="AI145" s="43" t="s">
        <v>49</v>
      </c>
      <c r="AJ145" s="43" t="s">
        <v>49</v>
      </c>
      <c r="AK145" s="43" t="s">
        <v>49</v>
      </c>
      <c r="AL145" s="43" t="s">
        <v>49</v>
      </c>
      <c r="AM145" s="43" t="s">
        <v>49</v>
      </c>
      <c r="AN145" s="43" t="s">
        <v>49</v>
      </c>
      <c r="AO145" s="43" t="s">
        <v>49</v>
      </c>
      <c r="AP145" s="43" t="s">
        <v>49</v>
      </c>
      <c r="AQ145" s="43" t="s">
        <v>49</v>
      </c>
      <c r="AR145" s="43" t="s">
        <v>49</v>
      </c>
      <c r="AS145" s="43" t="s">
        <v>49</v>
      </c>
      <c r="AT145" s="43" t="s">
        <v>49</v>
      </c>
      <c r="AU145" s="43" t="s">
        <v>49</v>
      </c>
      <c r="AV145" s="43" t="s">
        <v>49</v>
      </c>
      <c r="AW145" s="43" t="s">
        <v>49</v>
      </c>
      <c r="AX145" s="43" t="s">
        <v>49</v>
      </c>
      <c r="AY145" s="43" t="s">
        <v>49</v>
      </c>
      <c r="AZ145" s="9">
        <f>index!B145</f>
        <v>0</v>
      </c>
      <c r="BA145" s="9">
        <f>index!C145</f>
        <v>0</v>
      </c>
      <c r="BB145" s="9">
        <f>index!D145</f>
        <v>0</v>
      </c>
      <c r="BC145" s="9">
        <f>index!E145</f>
        <v>0</v>
      </c>
      <c r="BD145" s="9">
        <f>index!F145</f>
        <v>0</v>
      </c>
      <c r="BE145" s="9">
        <f>index!G145</f>
        <v>0</v>
      </c>
      <c r="BF145" s="9">
        <f>index!H145</f>
        <v>0</v>
      </c>
      <c r="BG145" s="9">
        <f>index!I145</f>
        <v>0</v>
      </c>
      <c r="BH145" s="9">
        <f>index!J145</f>
        <v>0</v>
      </c>
      <c r="BI145" s="9">
        <f>index!K145</f>
        <v>0</v>
      </c>
      <c r="BJ145" s="9">
        <f>index!L145</f>
        <v>0</v>
      </c>
      <c r="BK145" s="9">
        <f>index!M145</f>
        <v>0</v>
      </c>
      <c r="BL145" s="9">
        <f>index!N145</f>
        <v>0</v>
      </c>
      <c r="BM145" s="9">
        <f>index!O145</f>
        <v>0</v>
      </c>
      <c r="BN145" s="9">
        <f>index!P145</f>
        <v>0</v>
      </c>
      <c r="BO145" s="9">
        <f>index!Q145</f>
        <v>0</v>
      </c>
      <c r="BP145" s="9">
        <f>index!R145</f>
        <v>0</v>
      </c>
      <c r="BQ145" s="9">
        <f>index!S145</f>
        <v>0</v>
      </c>
      <c r="BR145" s="9">
        <f>index!T145</f>
        <v>0</v>
      </c>
      <c r="BS145" s="9">
        <f>index!U145</f>
        <v>0</v>
      </c>
      <c r="BT145" s="9">
        <f>index!V145</f>
        <v>0</v>
      </c>
      <c r="BU145" s="9">
        <f>index!W145</f>
        <v>0</v>
      </c>
      <c r="BV145" s="9">
        <f>index!X145</f>
        <v>0</v>
      </c>
      <c r="BW145" s="9">
        <f>index!Y145</f>
        <v>0</v>
      </c>
      <c r="BX145" s="9">
        <f>index!Z145</f>
        <v>0</v>
      </c>
      <c r="BY145">
        <v>0</v>
      </c>
    </row>
    <row r="146" spans="1:77" x14ac:dyDescent="0.2">
      <c r="A146" s="9" t="s">
        <v>513</v>
      </c>
      <c r="B146" s="9" t="s">
        <v>513</v>
      </c>
      <c r="C146" s="9" t="s">
        <v>513</v>
      </c>
      <c r="D146" s="9" t="s">
        <v>513</v>
      </c>
      <c r="E146" s="9" t="s">
        <v>513</v>
      </c>
      <c r="F146" s="9" t="s">
        <v>514</v>
      </c>
      <c r="G146" s="9" t="s">
        <v>515</v>
      </c>
      <c r="H146" s="9">
        <v>484</v>
      </c>
      <c r="I146" s="9" t="s">
        <v>84</v>
      </c>
      <c r="J146" s="9" t="s">
        <v>49</v>
      </c>
      <c r="K146" s="9" t="s">
        <v>90</v>
      </c>
      <c r="L146" s="9" t="s">
        <v>1229</v>
      </c>
      <c r="M146" s="9" t="s">
        <v>59</v>
      </c>
      <c r="N146" s="9" t="s">
        <v>746</v>
      </c>
      <c r="O146" s="9">
        <v>2016</v>
      </c>
      <c r="P146" s="43" t="s">
        <v>49</v>
      </c>
      <c r="Q146" s="43" t="s">
        <v>49</v>
      </c>
      <c r="R146" s="43" t="s">
        <v>49</v>
      </c>
      <c r="S146" s="43" t="s">
        <v>49</v>
      </c>
      <c r="T146" s="43" t="s">
        <v>49</v>
      </c>
      <c r="U146" s="43" t="s">
        <v>49</v>
      </c>
      <c r="V146" s="43" t="s">
        <v>49</v>
      </c>
      <c r="W146" s="43" t="s">
        <v>49</v>
      </c>
      <c r="X146" s="43" t="s">
        <v>49</v>
      </c>
      <c r="Y146" s="43" t="s">
        <v>49</v>
      </c>
      <c r="Z146" s="43" t="s">
        <v>49</v>
      </c>
      <c r="AA146" s="43" t="s">
        <v>49</v>
      </c>
      <c r="AB146" s="43" t="s">
        <v>49</v>
      </c>
      <c r="AC146" s="43" t="s">
        <v>49</v>
      </c>
      <c r="AD146" s="43" t="s">
        <v>49</v>
      </c>
      <c r="AE146" s="43" t="s">
        <v>49</v>
      </c>
      <c r="AF146" s="43" t="s">
        <v>49</v>
      </c>
      <c r="AG146" s="43" t="s">
        <v>49</v>
      </c>
      <c r="AH146" s="43" t="s">
        <v>49</v>
      </c>
      <c r="AI146" s="43" t="s">
        <v>49</v>
      </c>
      <c r="AJ146" s="43" t="s">
        <v>49</v>
      </c>
      <c r="AK146" s="43" t="s">
        <v>49</v>
      </c>
      <c r="AL146" s="43" t="s">
        <v>49</v>
      </c>
      <c r="AM146" s="43" t="s">
        <v>49</v>
      </c>
      <c r="AN146" s="43" t="s">
        <v>49</v>
      </c>
      <c r="AO146" s="43" t="s">
        <v>49</v>
      </c>
      <c r="AP146" s="43" t="s">
        <v>90</v>
      </c>
      <c r="AQ146" s="43" t="s">
        <v>90</v>
      </c>
      <c r="AR146" s="43" t="s">
        <v>90</v>
      </c>
      <c r="AS146" s="43" t="s">
        <v>90</v>
      </c>
      <c r="AT146" s="43" t="s">
        <v>90</v>
      </c>
      <c r="AU146" s="43" t="s">
        <v>90</v>
      </c>
      <c r="AV146" s="43" t="s">
        <v>90</v>
      </c>
      <c r="AW146" s="43" t="s">
        <v>90</v>
      </c>
      <c r="AX146" s="43" t="s">
        <v>90</v>
      </c>
      <c r="AY146" s="43" t="s">
        <v>90</v>
      </c>
      <c r="AZ146" s="9">
        <f>index!B146</f>
        <v>0</v>
      </c>
      <c r="BA146" s="9">
        <f>index!C146</f>
        <v>0</v>
      </c>
      <c r="BB146" s="9">
        <f>index!D146</f>
        <v>0</v>
      </c>
      <c r="BC146" s="9">
        <f>index!E146</f>
        <v>0</v>
      </c>
      <c r="BD146" s="9">
        <f>index!F146</f>
        <v>0</v>
      </c>
      <c r="BE146" s="9">
        <f>index!G146</f>
        <v>0</v>
      </c>
      <c r="BF146" s="9">
        <f>index!H146</f>
        <v>0</v>
      </c>
      <c r="BG146" s="9">
        <f>index!I146</f>
        <v>0</v>
      </c>
      <c r="BH146" s="9">
        <f>index!J146</f>
        <v>0</v>
      </c>
      <c r="BI146" s="9">
        <f>index!K146</f>
        <v>0</v>
      </c>
      <c r="BJ146" s="9">
        <f>index!L146</f>
        <v>0</v>
      </c>
      <c r="BK146" s="9">
        <f>index!M146</f>
        <v>0</v>
      </c>
      <c r="BL146" s="9">
        <f>index!N146</f>
        <v>0</v>
      </c>
      <c r="BM146" s="9">
        <f>index!O146</f>
        <v>0</v>
      </c>
      <c r="BN146" s="9">
        <f>index!P146</f>
        <v>0</v>
      </c>
      <c r="BO146" s="9">
        <f>index!Q146</f>
        <v>0</v>
      </c>
      <c r="BP146" s="9">
        <f>index!R146</f>
        <v>0.8032999999999999</v>
      </c>
      <c r="BQ146" s="9">
        <f>index!S146</f>
        <v>0.8679850838588925</v>
      </c>
      <c r="BR146" s="9">
        <f>index!T146</f>
        <v>0.95120757408634216</v>
      </c>
      <c r="BS146" s="9">
        <f>index!U146</f>
        <v>0.94186644479634185</v>
      </c>
      <c r="BT146" s="9">
        <f>index!V146</f>
        <v>0.77137952705957358</v>
      </c>
      <c r="BU146" s="9">
        <f>index!W146</f>
        <v>0.93601200979961574</v>
      </c>
      <c r="BV146" s="9">
        <f>index!X146</f>
        <v>1.0277911410760361</v>
      </c>
      <c r="BW146" s="9">
        <f>index!Y146</f>
        <v>1.5129668108138741</v>
      </c>
      <c r="BX146" s="9">
        <f>index!Z146</f>
        <v>1.7831803321028235</v>
      </c>
      <c r="BY146">
        <v>1.5963439224700002</v>
      </c>
    </row>
    <row r="147" spans="1:77" x14ac:dyDescent="0.2">
      <c r="A147" s="9" t="s">
        <v>517</v>
      </c>
      <c r="B147" s="9" t="s">
        <v>517</v>
      </c>
      <c r="C147" s="9" t="s">
        <v>517</v>
      </c>
      <c r="D147" s="9" t="s">
        <v>1222</v>
      </c>
      <c r="E147" s="9" t="s">
        <v>1222</v>
      </c>
      <c r="F147" s="9" t="s">
        <v>518</v>
      </c>
      <c r="G147" s="9" t="s">
        <v>519</v>
      </c>
      <c r="H147" s="9">
        <v>583</v>
      </c>
      <c r="I147" s="9" t="s">
        <v>66</v>
      </c>
      <c r="J147" s="9" t="s">
        <v>49</v>
      </c>
      <c r="K147" s="9" t="s">
        <v>49</v>
      </c>
      <c r="L147" s="9" t="s">
        <v>1223</v>
      </c>
      <c r="M147" s="9"/>
      <c r="N147" s="9"/>
      <c r="O147" s="9"/>
      <c r="P147" s="42" t="s">
        <v>49</v>
      </c>
      <c r="Q147" s="42" t="s">
        <v>49</v>
      </c>
      <c r="R147" s="42" t="s">
        <v>49</v>
      </c>
      <c r="S147" s="42" t="s">
        <v>49</v>
      </c>
      <c r="T147" s="42" t="s">
        <v>49</v>
      </c>
      <c r="U147" s="42" t="s">
        <v>49</v>
      </c>
      <c r="V147" s="42" t="s">
        <v>49</v>
      </c>
      <c r="W147" s="42" t="s">
        <v>49</v>
      </c>
      <c r="X147" s="42" t="s">
        <v>49</v>
      </c>
      <c r="Y147" s="42" t="s">
        <v>49</v>
      </c>
      <c r="Z147" s="42" t="s">
        <v>49</v>
      </c>
      <c r="AA147" s="42" t="s">
        <v>49</v>
      </c>
      <c r="AB147" s="42" t="s">
        <v>49</v>
      </c>
      <c r="AC147" s="42" t="s">
        <v>49</v>
      </c>
      <c r="AD147" s="43" t="s">
        <v>49</v>
      </c>
      <c r="AE147" s="43" t="s">
        <v>49</v>
      </c>
      <c r="AF147" s="43" t="s">
        <v>49</v>
      </c>
      <c r="AG147" s="43" t="s">
        <v>49</v>
      </c>
      <c r="AH147" s="43" t="s">
        <v>49</v>
      </c>
      <c r="AI147" s="43" t="s">
        <v>49</v>
      </c>
      <c r="AJ147" s="43" t="s">
        <v>49</v>
      </c>
      <c r="AK147" s="43" t="s">
        <v>49</v>
      </c>
      <c r="AL147" s="43" t="s">
        <v>49</v>
      </c>
      <c r="AM147" s="43" t="s">
        <v>49</v>
      </c>
      <c r="AN147" s="43" t="s">
        <v>49</v>
      </c>
      <c r="AO147" s="43" t="s">
        <v>49</v>
      </c>
      <c r="AP147" s="43" t="s">
        <v>49</v>
      </c>
      <c r="AQ147" s="43" t="s">
        <v>49</v>
      </c>
      <c r="AR147" s="43" t="s">
        <v>49</v>
      </c>
      <c r="AS147" s="43" t="s">
        <v>49</v>
      </c>
      <c r="AT147" s="43" t="s">
        <v>49</v>
      </c>
      <c r="AU147" s="43" t="s">
        <v>49</v>
      </c>
      <c r="AV147" s="43" t="s">
        <v>49</v>
      </c>
      <c r="AW147" s="43" t="s">
        <v>49</v>
      </c>
      <c r="AX147" s="43" t="s">
        <v>49</v>
      </c>
      <c r="AY147" s="43" t="s">
        <v>49</v>
      </c>
      <c r="AZ147" s="9">
        <f>index!B147</f>
        <v>0</v>
      </c>
      <c r="BA147" s="9">
        <f>index!C147</f>
        <v>0</v>
      </c>
      <c r="BB147" s="9">
        <f>index!D147</f>
        <v>0</v>
      </c>
      <c r="BC147" s="9">
        <f>index!E147</f>
        <v>0</v>
      </c>
      <c r="BD147" s="9">
        <f>index!F147</f>
        <v>0</v>
      </c>
      <c r="BE147" s="9">
        <f>index!G147</f>
        <v>0</v>
      </c>
      <c r="BF147" s="9">
        <f>index!H147</f>
        <v>0</v>
      </c>
      <c r="BG147" s="9">
        <f>index!I147</f>
        <v>0</v>
      </c>
      <c r="BH147" s="9">
        <f>index!J147</f>
        <v>0</v>
      </c>
      <c r="BI147" s="9">
        <f>index!K147</f>
        <v>0</v>
      </c>
      <c r="BJ147" s="9">
        <f>index!L147</f>
        <v>0</v>
      </c>
      <c r="BK147" s="9">
        <f>index!M147</f>
        <v>0</v>
      </c>
      <c r="BL147" s="9">
        <f>index!N147</f>
        <v>0</v>
      </c>
      <c r="BM147" s="9">
        <f>index!O147</f>
        <v>0</v>
      </c>
      <c r="BN147" s="9">
        <f>index!P147</f>
        <v>0</v>
      </c>
      <c r="BO147" s="9">
        <f>index!Q147</f>
        <v>0</v>
      </c>
      <c r="BP147" s="9">
        <f>index!R147</f>
        <v>0</v>
      </c>
      <c r="BQ147" s="9">
        <f>index!S147</f>
        <v>0</v>
      </c>
      <c r="BR147" s="9">
        <f>index!T147</f>
        <v>0</v>
      </c>
      <c r="BS147" s="9">
        <f>index!U147</f>
        <v>0</v>
      </c>
      <c r="BT147" s="9">
        <f>index!V147</f>
        <v>0</v>
      </c>
      <c r="BU147" s="9">
        <f>index!W147</f>
        <v>0</v>
      </c>
      <c r="BV147" s="9">
        <f>index!X147</f>
        <v>0</v>
      </c>
      <c r="BW147" s="9">
        <f>index!Y147</f>
        <v>0</v>
      </c>
      <c r="BX147" s="9">
        <f>index!Z147</f>
        <v>0</v>
      </c>
      <c r="BY147">
        <v>0</v>
      </c>
    </row>
    <row r="148" spans="1:77" x14ac:dyDescent="0.2">
      <c r="A148" s="9" t="s">
        <v>520</v>
      </c>
      <c r="B148" s="9" t="s">
        <v>520</v>
      </c>
      <c r="C148" s="9" t="s">
        <v>520</v>
      </c>
      <c r="D148" s="9" t="s">
        <v>70</v>
      </c>
      <c r="E148" s="9" t="s">
        <v>70</v>
      </c>
      <c r="F148" s="9" t="s">
        <v>521</v>
      </c>
      <c r="G148" s="9" t="s">
        <v>522</v>
      </c>
      <c r="H148" s="9">
        <v>498</v>
      </c>
      <c r="I148" s="9" t="s">
        <v>56</v>
      </c>
      <c r="J148" s="9" t="s">
        <v>49</v>
      </c>
      <c r="K148" s="9" t="s">
        <v>49</v>
      </c>
      <c r="L148" s="9" t="s">
        <v>1223</v>
      </c>
      <c r="M148" s="9"/>
      <c r="N148" s="9"/>
      <c r="O148" s="9"/>
      <c r="P148" s="42" t="s">
        <v>49</v>
      </c>
      <c r="Q148" s="42" t="s">
        <v>49</v>
      </c>
      <c r="R148" s="42" t="s">
        <v>49</v>
      </c>
      <c r="S148" s="42" t="s">
        <v>49</v>
      </c>
      <c r="T148" s="42" t="s">
        <v>49</v>
      </c>
      <c r="U148" s="42" t="s">
        <v>49</v>
      </c>
      <c r="V148" s="42" t="s">
        <v>49</v>
      </c>
      <c r="W148" s="42" t="s">
        <v>49</v>
      </c>
      <c r="X148" s="42" t="s">
        <v>49</v>
      </c>
      <c r="Y148" s="42" t="s">
        <v>49</v>
      </c>
      <c r="Z148" s="42" t="s">
        <v>49</v>
      </c>
      <c r="AA148" s="42" t="s">
        <v>49</v>
      </c>
      <c r="AB148" s="42" t="s">
        <v>49</v>
      </c>
      <c r="AC148" s="42" t="s">
        <v>49</v>
      </c>
      <c r="AD148" s="43" t="s">
        <v>49</v>
      </c>
      <c r="AE148" s="43" t="s">
        <v>49</v>
      </c>
      <c r="AF148" s="43" t="s">
        <v>49</v>
      </c>
      <c r="AG148" s="43" t="s">
        <v>49</v>
      </c>
      <c r="AH148" s="43" t="s">
        <v>49</v>
      </c>
      <c r="AI148" s="43" t="s">
        <v>49</v>
      </c>
      <c r="AJ148" s="43" t="s">
        <v>49</v>
      </c>
      <c r="AK148" s="43" t="s">
        <v>49</v>
      </c>
      <c r="AL148" s="43" t="s">
        <v>49</v>
      </c>
      <c r="AM148" s="43" t="s">
        <v>49</v>
      </c>
      <c r="AN148" s="43" t="s">
        <v>49</v>
      </c>
      <c r="AO148" s="43" t="s">
        <v>49</v>
      </c>
      <c r="AP148" s="43" t="s">
        <v>49</v>
      </c>
      <c r="AQ148" s="43" t="s">
        <v>49</v>
      </c>
      <c r="AR148" s="43" t="s">
        <v>49</v>
      </c>
      <c r="AS148" s="43" t="s">
        <v>49</v>
      </c>
      <c r="AT148" s="43" t="s">
        <v>49</v>
      </c>
      <c r="AU148" s="43" t="s">
        <v>49</v>
      </c>
      <c r="AV148" s="43" t="s">
        <v>49</v>
      </c>
      <c r="AW148" s="43" t="s">
        <v>49</v>
      </c>
      <c r="AX148" s="43" t="s">
        <v>49</v>
      </c>
      <c r="AY148" s="43" t="s">
        <v>49</v>
      </c>
      <c r="AZ148" s="9">
        <f>index!B148</f>
        <v>0</v>
      </c>
      <c r="BA148" s="9">
        <f>index!C148</f>
        <v>0</v>
      </c>
      <c r="BB148" s="9">
        <f>index!D148</f>
        <v>0</v>
      </c>
      <c r="BC148" s="9">
        <f>index!E148</f>
        <v>0</v>
      </c>
      <c r="BD148" s="9">
        <f>index!F148</f>
        <v>0</v>
      </c>
      <c r="BE148" s="9">
        <f>index!G148</f>
        <v>0</v>
      </c>
      <c r="BF148" s="9">
        <f>index!H148</f>
        <v>0</v>
      </c>
      <c r="BG148" s="9">
        <f>index!I148</f>
        <v>0</v>
      </c>
      <c r="BH148" s="9">
        <f>index!J148</f>
        <v>0</v>
      </c>
      <c r="BI148" s="9">
        <f>index!K148</f>
        <v>0</v>
      </c>
      <c r="BJ148" s="9">
        <f>index!L148</f>
        <v>0</v>
      </c>
      <c r="BK148" s="9">
        <f>index!M148</f>
        <v>0</v>
      </c>
      <c r="BL148" s="9">
        <f>index!N148</f>
        <v>0</v>
      </c>
      <c r="BM148" s="9">
        <f>index!O148</f>
        <v>0</v>
      </c>
      <c r="BN148" s="9">
        <f>index!P148</f>
        <v>0</v>
      </c>
      <c r="BO148" s="9">
        <f>index!Q148</f>
        <v>0</v>
      </c>
      <c r="BP148" s="9">
        <f>index!R148</f>
        <v>0</v>
      </c>
      <c r="BQ148" s="9">
        <f>index!S148</f>
        <v>0</v>
      </c>
      <c r="BR148" s="9">
        <f>index!T148</f>
        <v>0</v>
      </c>
      <c r="BS148" s="9">
        <f>index!U148</f>
        <v>0</v>
      </c>
      <c r="BT148" s="9">
        <f>index!V148</f>
        <v>0</v>
      </c>
      <c r="BU148" s="9">
        <f>index!W148</f>
        <v>0</v>
      </c>
      <c r="BV148" s="9">
        <f>index!X148</f>
        <v>0</v>
      </c>
      <c r="BW148" s="9">
        <f>index!Y148</f>
        <v>0</v>
      </c>
      <c r="BX148" s="9">
        <f>index!Z148</f>
        <v>0</v>
      </c>
      <c r="BY148">
        <v>0</v>
      </c>
    </row>
    <row r="149" spans="1:77" x14ac:dyDescent="0.2">
      <c r="A149" s="9" t="s">
        <v>523</v>
      </c>
      <c r="B149" s="9" t="s">
        <v>523</v>
      </c>
      <c r="C149" s="9" t="s">
        <v>523</v>
      </c>
      <c r="D149" s="9" t="s">
        <v>70</v>
      </c>
      <c r="E149" s="9" t="s">
        <v>70</v>
      </c>
      <c r="F149" s="9" t="s">
        <v>524</v>
      </c>
      <c r="G149" s="9" t="s">
        <v>525</v>
      </c>
      <c r="H149" s="9">
        <v>492</v>
      </c>
      <c r="I149" s="9" t="s">
        <v>56</v>
      </c>
      <c r="J149" s="9" t="s">
        <v>49</v>
      </c>
      <c r="K149" s="9" t="s">
        <v>49</v>
      </c>
      <c r="L149" s="9" t="s">
        <v>1223</v>
      </c>
      <c r="M149" s="9"/>
      <c r="N149" s="9"/>
      <c r="O149" s="9"/>
      <c r="P149" s="42" t="s">
        <v>49</v>
      </c>
      <c r="Q149" s="42" t="s">
        <v>49</v>
      </c>
      <c r="R149" s="42" t="s">
        <v>49</v>
      </c>
      <c r="S149" s="42" t="s">
        <v>49</v>
      </c>
      <c r="T149" s="42" t="s">
        <v>49</v>
      </c>
      <c r="U149" s="42" t="s">
        <v>49</v>
      </c>
      <c r="V149" s="42" t="s">
        <v>49</v>
      </c>
      <c r="W149" s="42" t="s">
        <v>49</v>
      </c>
      <c r="X149" s="42" t="s">
        <v>49</v>
      </c>
      <c r="Y149" s="42" t="s">
        <v>49</v>
      </c>
      <c r="Z149" s="42" t="s">
        <v>49</v>
      </c>
      <c r="AA149" s="42" t="s">
        <v>49</v>
      </c>
      <c r="AB149" s="42" t="s">
        <v>49</v>
      </c>
      <c r="AC149" s="42" t="s">
        <v>49</v>
      </c>
      <c r="AD149" s="43" t="s">
        <v>49</v>
      </c>
      <c r="AE149" s="43" t="s">
        <v>49</v>
      </c>
      <c r="AF149" s="43" t="s">
        <v>49</v>
      </c>
      <c r="AG149" s="43" t="s">
        <v>49</v>
      </c>
      <c r="AH149" s="43" t="s">
        <v>49</v>
      </c>
      <c r="AI149" s="43" t="s">
        <v>49</v>
      </c>
      <c r="AJ149" s="43" t="s">
        <v>49</v>
      </c>
      <c r="AK149" s="43" t="s">
        <v>49</v>
      </c>
      <c r="AL149" s="43" t="s">
        <v>49</v>
      </c>
      <c r="AM149" s="43" t="s">
        <v>49</v>
      </c>
      <c r="AN149" s="43" t="s">
        <v>49</v>
      </c>
      <c r="AO149" s="43" t="s">
        <v>49</v>
      </c>
      <c r="AP149" s="43" t="s">
        <v>49</v>
      </c>
      <c r="AQ149" s="43" t="s">
        <v>49</v>
      </c>
      <c r="AR149" s="43" t="s">
        <v>49</v>
      </c>
      <c r="AS149" s="43" t="s">
        <v>49</v>
      </c>
      <c r="AT149" s="43" t="s">
        <v>49</v>
      </c>
      <c r="AU149" s="43" t="s">
        <v>49</v>
      </c>
      <c r="AV149" s="43" t="s">
        <v>49</v>
      </c>
      <c r="AW149" s="43" t="s">
        <v>49</v>
      </c>
      <c r="AX149" s="43" t="s">
        <v>49</v>
      </c>
      <c r="AY149" s="43" t="s">
        <v>49</v>
      </c>
      <c r="AZ149" s="9">
        <f>index!B149</f>
        <v>0</v>
      </c>
      <c r="BA149" s="9">
        <f>index!C149</f>
        <v>0</v>
      </c>
      <c r="BB149" s="9">
        <f>index!D149</f>
        <v>0</v>
      </c>
      <c r="BC149" s="9">
        <f>index!E149</f>
        <v>0</v>
      </c>
      <c r="BD149" s="9">
        <f>index!F149</f>
        <v>0</v>
      </c>
      <c r="BE149" s="9">
        <f>index!G149</f>
        <v>0</v>
      </c>
      <c r="BF149" s="9">
        <f>index!H149</f>
        <v>0</v>
      </c>
      <c r="BG149" s="9">
        <f>index!I149</f>
        <v>0</v>
      </c>
      <c r="BH149" s="9">
        <f>index!J149</f>
        <v>0</v>
      </c>
      <c r="BI149" s="9">
        <f>index!K149</f>
        <v>0</v>
      </c>
      <c r="BJ149" s="9">
        <f>index!L149</f>
        <v>0</v>
      </c>
      <c r="BK149" s="9">
        <f>index!M149</f>
        <v>0</v>
      </c>
      <c r="BL149" s="9">
        <f>index!N149</f>
        <v>0</v>
      </c>
      <c r="BM149" s="9">
        <f>index!O149</f>
        <v>0</v>
      </c>
      <c r="BN149" s="9">
        <f>index!P149</f>
        <v>0</v>
      </c>
      <c r="BO149" s="9">
        <f>index!Q149</f>
        <v>0</v>
      </c>
      <c r="BP149" s="9">
        <f>index!R149</f>
        <v>0</v>
      </c>
      <c r="BQ149" s="9">
        <f>index!S149</f>
        <v>0</v>
      </c>
      <c r="BR149" s="9">
        <f>index!T149</f>
        <v>0</v>
      </c>
      <c r="BS149" s="9">
        <f>index!U149</f>
        <v>0</v>
      </c>
      <c r="BT149" s="9">
        <f>index!V149</f>
        <v>0</v>
      </c>
      <c r="BU149" s="9">
        <f>index!W149</f>
        <v>0</v>
      </c>
      <c r="BV149" s="9">
        <f>index!X149</f>
        <v>0</v>
      </c>
      <c r="BW149" s="9">
        <f>index!Y149</f>
        <v>0</v>
      </c>
      <c r="BX149" s="9">
        <f>index!Z149</f>
        <v>0</v>
      </c>
      <c r="BY149">
        <v>0</v>
      </c>
    </row>
    <row r="150" spans="1:77" x14ac:dyDescent="0.2">
      <c r="A150" s="9" t="s">
        <v>526</v>
      </c>
      <c r="B150" s="9" t="s">
        <v>526</v>
      </c>
      <c r="C150" s="9" t="s">
        <v>526</v>
      </c>
      <c r="D150" s="9" t="s">
        <v>526</v>
      </c>
      <c r="E150" s="9" t="s">
        <v>526</v>
      </c>
      <c r="F150" s="9" t="s">
        <v>527</v>
      </c>
      <c r="G150" s="9" t="s">
        <v>528</v>
      </c>
      <c r="H150" s="9">
        <v>496</v>
      </c>
      <c r="I150" s="9" t="s">
        <v>66</v>
      </c>
      <c r="J150" s="9" t="s">
        <v>49</v>
      </c>
      <c r="K150" s="9" t="s">
        <v>49</v>
      </c>
      <c r="L150" s="9" t="s">
        <v>1223</v>
      </c>
      <c r="M150" s="9"/>
      <c r="N150" s="9"/>
      <c r="O150" s="9"/>
      <c r="P150" s="42" t="s">
        <v>49</v>
      </c>
      <c r="Q150" s="42" t="s">
        <v>49</v>
      </c>
      <c r="R150" s="42" t="s">
        <v>49</v>
      </c>
      <c r="S150" s="42" t="s">
        <v>49</v>
      </c>
      <c r="T150" s="42" t="s">
        <v>49</v>
      </c>
      <c r="U150" s="42" t="s">
        <v>49</v>
      </c>
      <c r="V150" s="42" t="s">
        <v>49</v>
      </c>
      <c r="W150" s="42" t="s">
        <v>49</v>
      </c>
      <c r="X150" s="42" t="s">
        <v>49</v>
      </c>
      <c r="Y150" s="42" t="s">
        <v>49</v>
      </c>
      <c r="Z150" s="42" t="s">
        <v>49</v>
      </c>
      <c r="AA150" s="42" t="s">
        <v>49</v>
      </c>
      <c r="AB150" s="42" t="s">
        <v>49</v>
      </c>
      <c r="AC150" s="42" t="s">
        <v>49</v>
      </c>
      <c r="AD150" s="43" t="s">
        <v>49</v>
      </c>
      <c r="AE150" s="43" t="s">
        <v>49</v>
      </c>
      <c r="AF150" s="43" t="s">
        <v>49</v>
      </c>
      <c r="AG150" s="43" t="s">
        <v>49</v>
      </c>
      <c r="AH150" s="43" t="s">
        <v>49</v>
      </c>
      <c r="AI150" s="43" t="s">
        <v>49</v>
      </c>
      <c r="AJ150" s="43" t="s">
        <v>49</v>
      </c>
      <c r="AK150" s="43" t="s">
        <v>49</v>
      </c>
      <c r="AL150" s="43" t="s">
        <v>49</v>
      </c>
      <c r="AM150" s="43" t="s">
        <v>49</v>
      </c>
      <c r="AN150" s="43" t="s">
        <v>49</v>
      </c>
      <c r="AO150" s="43" t="s">
        <v>49</v>
      </c>
      <c r="AP150" s="43" t="s">
        <v>49</v>
      </c>
      <c r="AQ150" s="43" t="s">
        <v>49</v>
      </c>
      <c r="AR150" s="43" t="s">
        <v>49</v>
      </c>
      <c r="AS150" s="43" t="s">
        <v>49</v>
      </c>
      <c r="AT150" s="43" t="s">
        <v>49</v>
      </c>
      <c r="AU150" s="43" t="s">
        <v>49</v>
      </c>
      <c r="AV150" s="43" t="s">
        <v>49</v>
      </c>
      <c r="AW150" s="43" t="s">
        <v>49</v>
      </c>
      <c r="AX150" s="43" t="s">
        <v>49</v>
      </c>
      <c r="AY150" s="43" t="s">
        <v>49</v>
      </c>
      <c r="AZ150" s="9">
        <f>index!B150</f>
        <v>0</v>
      </c>
      <c r="BA150" s="9">
        <f>index!C150</f>
        <v>0</v>
      </c>
      <c r="BB150" s="9">
        <f>index!D150</f>
        <v>0</v>
      </c>
      <c r="BC150" s="9">
        <f>index!E150</f>
        <v>0</v>
      </c>
      <c r="BD150" s="9">
        <f>index!F150</f>
        <v>0</v>
      </c>
      <c r="BE150" s="9">
        <f>index!G150</f>
        <v>0</v>
      </c>
      <c r="BF150" s="9">
        <f>index!H150</f>
        <v>0</v>
      </c>
      <c r="BG150" s="9">
        <f>index!I150</f>
        <v>0</v>
      </c>
      <c r="BH150" s="9">
        <f>index!J150</f>
        <v>0</v>
      </c>
      <c r="BI150" s="9">
        <f>index!K150</f>
        <v>0</v>
      </c>
      <c r="BJ150" s="9">
        <f>index!L150</f>
        <v>0</v>
      </c>
      <c r="BK150" s="9">
        <f>index!M150</f>
        <v>0</v>
      </c>
      <c r="BL150" s="9">
        <f>index!N150</f>
        <v>0</v>
      </c>
      <c r="BM150" s="9">
        <f>index!O150</f>
        <v>0</v>
      </c>
      <c r="BN150" s="9">
        <f>index!P150</f>
        <v>0</v>
      </c>
      <c r="BO150" s="9">
        <f>index!Q150</f>
        <v>0</v>
      </c>
      <c r="BP150" s="9">
        <f>index!R150</f>
        <v>0</v>
      </c>
      <c r="BQ150" s="9">
        <f>index!S150</f>
        <v>0</v>
      </c>
      <c r="BR150" s="9">
        <f>index!T150</f>
        <v>0</v>
      </c>
      <c r="BS150" s="9">
        <f>index!U150</f>
        <v>0</v>
      </c>
      <c r="BT150" s="9">
        <f>index!V150</f>
        <v>0</v>
      </c>
      <c r="BU150" s="9">
        <f>index!W150</f>
        <v>0</v>
      </c>
      <c r="BV150" s="9">
        <f>index!X150</f>
        <v>0</v>
      </c>
      <c r="BW150" s="9">
        <f>index!Y150</f>
        <v>0</v>
      </c>
      <c r="BX150" s="9">
        <f>index!Z150</f>
        <v>0</v>
      </c>
      <c r="BY150">
        <v>0</v>
      </c>
    </row>
    <row r="151" spans="1:77" x14ac:dyDescent="0.2">
      <c r="A151" s="9" t="s">
        <v>529</v>
      </c>
      <c r="B151" s="9" t="s">
        <v>529</v>
      </c>
      <c r="C151" s="9" t="s">
        <v>530</v>
      </c>
      <c r="D151" s="9" t="s">
        <v>529</v>
      </c>
      <c r="E151" s="9" t="s">
        <v>529</v>
      </c>
      <c r="F151" s="9" t="s">
        <v>531</v>
      </c>
      <c r="G151" s="9" t="s">
        <v>532</v>
      </c>
      <c r="H151" s="9">
        <v>499</v>
      </c>
      <c r="I151" s="9" t="s">
        <v>56</v>
      </c>
      <c r="J151" s="9" t="s">
        <v>49</v>
      </c>
      <c r="K151" s="9" t="s">
        <v>90</v>
      </c>
      <c r="L151" s="9" t="s">
        <v>100</v>
      </c>
      <c r="M151" s="9" t="s">
        <v>533</v>
      </c>
      <c r="N151" s="9" t="s">
        <v>60</v>
      </c>
      <c r="O151" s="9">
        <v>2020</v>
      </c>
      <c r="P151" s="42" t="s">
        <v>49</v>
      </c>
      <c r="Q151" s="42" t="s">
        <v>49</v>
      </c>
      <c r="R151" s="42" t="s">
        <v>49</v>
      </c>
      <c r="S151" s="42" t="s">
        <v>49</v>
      </c>
      <c r="T151" s="42" t="s">
        <v>49</v>
      </c>
      <c r="U151" s="42" t="s">
        <v>49</v>
      </c>
      <c r="V151" s="42" t="s">
        <v>49</v>
      </c>
      <c r="W151" s="42" t="s">
        <v>49</v>
      </c>
      <c r="X151" s="42" t="s">
        <v>49</v>
      </c>
      <c r="Y151" s="42" t="s">
        <v>49</v>
      </c>
      <c r="Z151" s="42" t="s">
        <v>49</v>
      </c>
      <c r="AA151" s="42" t="s">
        <v>49</v>
      </c>
      <c r="AB151" s="42" t="s">
        <v>49</v>
      </c>
      <c r="AC151" s="42" t="s">
        <v>49</v>
      </c>
      <c r="AD151" s="43" t="s">
        <v>49</v>
      </c>
      <c r="AE151" s="43" t="s">
        <v>49</v>
      </c>
      <c r="AF151" s="43" t="s">
        <v>49</v>
      </c>
      <c r="AG151" s="43" t="s">
        <v>49</v>
      </c>
      <c r="AH151" s="43" t="s">
        <v>49</v>
      </c>
      <c r="AI151" s="43" t="s">
        <v>49</v>
      </c>
      <c r="AJ151" s="43" t="s">
        <v>49</v>
      </c>
      <c r="AK151" s="43" t="s">
        <v>49</v>
      </c>
      <c r="AL151" s="43" t="s">
        <v>49</v>
      </c>
      <c r="AM151" s="43" t="s">
        <v>49</v>
      </c>
      <c r="AN151" s="43" t="s">
        <v>49</v>
      </c>
      <c r="AO151" s="43" t="s">
        <v>49</v>
      </c>
      <c r="AP151" s="43" t="s">
        <v>49</v>
      </c>
      <c r="AQ151" s="43" t="s">
        <v>49</v>
      </c>
      <c r="AR151" s="43" t="s">
        <v>49</v>
      </c>
      <c r="AS151" s="43" t="s">
        <v>49</v>
      </c>
      <c r="AT151" s="43" t="s">
        <v>90</v>
      </c>
      <c r="AU151" s="43" t="s">
        <v>90</v>
      </c>
      <c r="AV151" s="43" t="s">
        <v>90</v>
      </c>
      <c r="AW151" s="43" t="s">
        <v>90</v>
      </c>
      <c r="AX151" s="43" t="s">
        <v>90</v>
      </c>
      <c r="AY151" s="43" t="s">
        <v>90</v>
      </c>
      <c r="AZ151" s="9">
        <f>index!B151</f>
        <v>0</v>
      </c>
      <c r="BA151" s="9">
        <f>index!C151</f>
        <v>0</v>
      </c>
      <c r="BB151" s="9">
        <f>index!D151</f>
        <v>0</v>
      </c>
      <c r="BC151" s="9">
        <f>index!E151</f>
        <v>0</v>
      </c>
      <c r="BD151" s="9">
        <f>index!F151</f>
        <v>0</v>
      </c>
      <c r="BE151" s="9">
        <f>index!G151</f>
        <v>0</v>
      </c>
      <c r="BF151" s="9">
        <f>index!H151</f>
        <v>0</v>
      </c>
      <c r="BG151" s="9">
        <f>index!I151</f>
        <v>0</v>
      </c>
      <c r="BH151" s="9">
        <f>index!J151</f>
        <v>0</v>
      </c>
      <c r="BI151" s="9">
        <f>index!K151</f>
        <v>0</v>
      </c>
      <c r="BJ151" s="9">
        <f>index!L151</f>
        <v>0</v>
      </c>
      <c r="BK151" s="9">
        <f>index!M151</f>
        <v>0</v>
      </c>
      <c r="BL151" s="9">
        <f>index!N151</f>
        <v>0</v>
      </c>
      <c r="BM151" s="9">
        <f>index!O151</f>
        <v>0</v>
      </c>
      <c r="BN151" s="9">
        <f>index!P151</f>
        <v>0</v>
      </c>
      <c r="BO151" s="9">
        <f>index!Q151</f>
        <v>0</v>
      </c>
      <c r="BP151" s="9">
        <f>index!R151</f>
        <v>0</v>
      </c>
      <c r="BQ151" s="9">
        <f>index!S151</f>
        <v>0</v>
      </c>
      <c r="BR151" s="9">
        <f>index!T151</f>
        <v>0</v>
      </c>
      <c r="BS151" s="9">
        <f>index!U151</f>
        <v>0</v>
      </c>
      <c r="BT151" s="9">
        <f>index!V151</f>
        <v>11.164400000000001</v>
      </c>
      <c r="BU151" s="9">
        <f>index!W151</f>
        <v>11.164400000000001</v>
      </c>
      <c r="BV151" s="9">
        <f>index!X151</f>
        <v>11.164400000000001</v>
      </c>
      <c r="BW151" s="9">
        <f>index!Y151</f>
        <v>11.164400000000001</v>
      </c>
      <c r="BX151" s="9">
        <f>index!Z151</f>
        <v>11.077489439999999</v>
      </c>
      <c r="BY151">
        <v>11.117681280000001</v>
      </c>
    </row>
    <row r="152" spans="1:77" x14ac:dyDescent="0.2">
      <c r="A152" s="9" t="s">
        <v>534</v>
      </c>
      <c r="B152" s="9" t="s">
        <v>534</v>
      </c>
      <c r="C152" s="9" t="s">
        <v>534</v>
      </c>
      <c r="D152" s="9" t="s">
        <v>52</v>
      </c>
      <c r="E152" s="9" t="s">
        <v>52</v>
      </c>
      <c r="F152" s="9" t="s">
        <v>535</v>
      </c>
      <c r="G152" s="9" t="s">
        <v>536</v>
      </c>
      <c r="H152" s="9">
        <v>500</v>
      </c>
      <c r="I152" s="9" t="s">
        <v>51</v>
      </c>
      <c r="J152" s="9" t="s">
        <v>49</v>
      </c>
      <c r="K152" s="9" t="s">
        <v>49</v>
      </c>
      <c r="L152" s="9" t="s">
        <v>49</v>
      </c>
      <c r="M152" s="9"/>
      <c r="N152" s="9"/>
      <c r="O152" s="9"/>
      <c r="P152" s="42" t="s">
        <v>49</v>
      </c>
      <c r="Q152" s="42" t="s">
        <v>49</v>
      </c>
      <c r="R152" s="42" t="s">
        <v>49</v>
      </c>
      <c r="S152" s="42" t="s">
        <v>49</v>
      </c>
      <c r="T152" s="42" t="s">
        <v>49</v>
      </c>
      <c r="U152" s="42" t="s">
        <v>49</v>
      </c>
      <c r="V152" s="42" t="s">
        <v>49</v>
      </c>
      <c r="W152" s="42" t="s">
        <v>49</v>
      </c>
      <c r="X152" s="42" t="s">
        <v>49</v>
      </c>
      <c r="Y152" s="42" t="s">
        <v>49</v>
      </c>
      <c r="Z152" s="42" t="s">
        <v>49</v>
      </c>
      <c r="AA152" s="42" t="s">
        <v>49</v>
      </c>
      <c r="AB152" s="42" t="s">
        <v>49</v>
      </c>
      <c r="AC152" s="42" t="s">
        <v>49</v>
      </c>
      <c r="AD152" s="43" t="s">
        <v>49</v>
      </c>
      <c r="AE152" s="43" t="s">
        <v>49</v>
      </c>
      <c r="AF152" s="43" t="s">
        <v>49</v>
      </c>
      <c r="AG152" s="43" t="s">
        <v>49</v>
      </c>
      <c r="AH152" s="43" t="s">
        <v>49</v>
      </c>
      <c r="AI152" s="43" t="s">
        <v>49</v>
      </c>
      <c r="AJ152" s="43" t="s">
        <v>49</v>
      </c>
      <c r="AK152" s="43" t="s">
        <v>49</v>
      </c>
      <c r="AL152" s="43" t="s">
        <v>49</v>
      </c>
      <c r="AM152" s="43" t="s">
        <v>49</v>
      </c>
      <c r="AN152" s="43" t="s">
        <v>49</v>
      </c>
      <c r="AO152" s="43" t="s">
        <v>49</v>
      </c>
      <c r="AP152" s="43" t="s">
        <v>49</v>
      </c>
      <c r="AQ152" s="43" t="s">
        <v>49</v>
      </c>
      <c r="AR152" s="43" t="s">
        <v>49</v>
      </c>
      <c r="AS152" s="43" t="s">
        <v>49</v>
      </c>
      <c r="AT152" s="43" t="s">
        <v>49</v>
      </c>
      <c r="AU152" s="43" t="s">
        <v>49</v>
      </c>
      <c r="AV152" s="43" t="s">
        <v>49</v>
      </c>
      <c r="AW152" s="43" t="s">
        <v>49</v>
      </c>
      <c r="AX152" s="43" t="s">
        <v>49</v>
      </c>
      <c r="AY152" s="43" t="s">
        <v>49</v>
      </c>
      <c r="AZ152" s="9">
        <f>index!B152</f>
        <v>0</v>
      </c>
      <c r="BA152" s="9">
        <f>index!C152</f>
        <v>0</v>
      </c>
      <c r="BB152" s="9">
        <f>index!D152</f>
        <v>0</v>
      </c>
      <c r="BC152" s="9">
        <f>index!E152</f>
        <v>0</v>
      </c>
      <c r="BD152" s="9">
        <f>index!F152</f>
        <v>0</v>
      </c>
      <c r="BE152" s="9">
        <f>index!G152</f>
        <v>0</v>
      </c>
      <c r="BF152" s="9">
        <f>index!H152</f>
        <v>0</v>
      </c>
      <c r="BG152" s="9">
        <f>index!I152</f>
        <v>0</v>
      </c>
      <c r="BH152" s="9">
        <f>index!J152</f>
        <v>0</v>
      </c>
      <c r="BI152" s="9">
        <f>index!K152</f>
        <v>0</v>
      </c>
      <c r="BJ152" s="9">
        <f>index!L152</f>
        <v>0</v>
      </c>
      <c r="BK152" s="9">
        <f>index!M152</f>
        <v>0</v>
      </c>
      <c r="BL152" s="9">
        <f>index!N152</f>
        <v>0</v>
      </c>
      <c r="BM152" s="9">
        <f>index!O152</f>
        <v>0</v>
      </c>
      <c r="BN152" s="9">
        <f>index!P152</f>
        <v>0</v>
      </c>
      <c r="BO152" s="9">
        <f>index!Q152</f>
        <v>0</v>
      </c>
      <c r="BP152" s="9">
        <f>index!R152</f>
        <v>0</v>
      </c>
      <c r="BQ152" s="9">
        <f>index!S152</f>
        <v>0</v>
      </c>
      <c r="BR152" s="9">
        <f>index!T152</f>
        <v>0</v>
      </c>
      <c r="BS152" s="9">
        <f>index!U152</f>
        <v>0</v>
      </c>
      <c r="BT152" s="9">
        <f>index!V152</f>
        <v>0</v>
      </c>
      <c r="BU152" s="9">
        <f>index!W152</f>
        <v>0</v>
      </c>
      <c r="BV152" s="9">
        <f>index!X152</f>
        <v>0</v>
      </c>
      <c r="BW152" s="9">
        <f>index!Y152</f>
        <v>0</v>
      </c>
      <c r="BX152" s="9">
        <f>index!Z152</f>
        <v>0</v>
      </c>
      <c r="BY152">
        <v>0</v>
      </c>
    </row>
    <row r="153" spans="1:77" x14ac:dyDescent="0.2">
      <c r="A153" s="9" t="s">
        <v>537</v>
      </c>
      <c r="B153" s="9" t="s">
        <v>537</v>
      </c>
      <c r="C153" s="9" t="s">
        <v>537</v>
      </c>
      <c r="D153" s="9" t="s">
        <v>537</v>
      </c>
      <c r="E153" s="9" t="s">
        <v>537</v>
      </c>
      <c r="F153" s="9" t="s">
        <v>538</v>
      </c>
      <c r="G153" s="9" t="s">
        <v>539</v>
      </c>
      <c r="H153" s="9">
        <v>504</v>
      </c>
      <c r="I153" s="9" t="s">
        <v>62</v>
      </c>
      <c r="J153" s="9" t="s">
        <v>49</v>
      </c>
      <c r="K153" s="9" t="s">
        <v>49</v>
      </c>
      <c r="L153" s="9" t="s">
        <v>1223</v>
      </c>
      <c r="M153" s="9"/>
      <c r="N153" s="9"/>
      <c r="O153" s="9"/>
      <c r="P153" s="42" t="s">
        <v>49</v>
      </c>
      <c r="Q153" s="42" t="s">
        <v>49</v>
      </c>
      <c r="R153" s="42" t="s">
        <v>49</v>
      </c>
      <c r="S153" s="42" t="s">
        <v>49</v>
      </c>
      <c r="T153" s="42" t="s">
        <v>49</v>
      </c>
      <c r="U153" s="42" t="s">
        <v>49</v>
      </c>
      <c r="V153" s="42" t="s">
        <v>49</v>
      </c>
      <c r="W153" s="42" t="s">
        <v>49</v>
      </c>
      <c r="X153" s="42" t="s">
        <v>49</v>
      </c>
      <c r="Y153" s="42" t="s">
        <v>49</v>
      </c>
      <c r="Z153" s="42" t="s">
        <v>49</v>
      </c>
      <c r="AA153" s="42" t="s">
        <v>49</v>
      </c>
      <c r="AB153" s="42" t="s">
        <v>49</v>
      </c>
      <c r="AC153" s="42" t="s">
        <v>49</v>
      </c>
      <c r="AD153" s="43" t="s">
        <v>49</v>
      </c>
      <c r="AE153" s="43" t="s">
        <v>49</v>
      </c>
      <c r="AF153" s="43" t="s">
        <v>49</v>
      </c>
      <c r="AG153" s="43" t="s">
        <v>49</v>
      </c>
      <c r="AH153" s="43" t="s">
        <v>49</v>
      </c>
      <c r="AI153" s="43" t="s">
        <v>49</v>
      </c>
      <c r="AJ153" s="43" t="s">
        <v>49</v>
      </c>
      <c r="AK153" s="43" t="s">
        <v>49</v>
      </c>
      <c r="AL153" s="43" t="s">
        <v>49</v>
      </c>
      <c r="AM153" s="43" t="s">
        <v>49</v>
      </c>
      <c r="AN153" s="43" t="s">
        <v>49</v>
      </c>
      <c r="AO153" s="43" t="s">
        <v>49</v>
      </c>
      <c r="AP153" s="43" t="s">
        <v>49</v>
      </c>
      <c r="AQ153" s="43" t="s">
        <v>49</v>
      </c>
      <c r="AR153" s="43" t="s">
        <v>49</v>
      </c>
      <c r="AS153" s="43" t="s">
        <v>49</v>
      </c>
      <c r="AT153" s="43" t="s">
        <v>49</v>
      </c>
      <c r="AU153" s="43" t="s">
        <v>49</v>
      </c>
      <c r="AV153" s="43" t="s">
        <v>49</v>
      </c>
      <c r="AW153" s="43" t="s">
        <v>49</v>
      </c>
      <c r="AX153" s="43" t="s">
        <v>49</v>
      </c>
      <c r="AY153" s="43" t="s">
        <v>49</v>
      </c>
      <c r="AZ153" s="9">
        <f>index!B153</f>
        <v>0</v>
      </c>
      <c r="BA153" s="9">
        <f>index!C153</f>
        <v>0</v>
      </c>
      <c r="BB153" s="9">
        <f>index!D153</f>
        <v>0</v>
      </c>
      <c r="BC153" s="9">
        <f>index!E153</f>
        <v>0</v>
      </c>
      <c r="BD153" s="9">
        <f>index!F153</f>
        <v>0</v>
      </c>
      <c r="BE153" s="9">
        <f>index!G153</f>
        <v>0</v>
      </c>
      <c r="BF153" s="9">
        <f>index!H153</f>
        <v>0</v>
      </c>
      <c r="BG153" s="9">
        <f>index!I153</f>
        <v>0</v>
      </c>
      <c r="BH153" s="9">
        <f>index!J153</f>
        <v>0</v>
      </c>
      <c r="BI153" s="9">
        <f>index!K153</f>
        <v>0</v>
      </c>
      <c r="BJ153" s="9">
        <f>index!L153</f>
        <v>0</v>
      </c>
      <c r="BK153" s="9">
        <f>index!M153</f>
        <v>0</v>
      </c>
      <c r="BL153" s="9">
        <f>index!N153</f>
        <v>0</v>
      </c>
      <c r="BM153" s="9">
        <f>index!O153</f>
        <v>0</v>
      </c>
      <c r="BN153" s="9">
        <f>index!P153</f>
        <v>0</v>
      </c>
      <c r="BO153" s="9">
        <f>index!Q153</f>
        <v>0</v>
      </c>
      <c r="BP153" s="9">
        <f>index!R153</f>
        <v>0</v>
      </c>
      <c r="BQ153" s="9">
        <f>index!S153</f>
        <v>0</v>
      </c>
      <c r="BR153" s="9">
        <f>index!T153</f>
        <v>0</v>
      </c>
      <c r="BS153" s="9">
        <f>index!U153</f>
        <v>0</v>
      </c>
      <c r="BT153" s="9">
        <f>index!V153</f>
        <v>0</v>
      </c>
      <c r="BU153" s="9">
        <f>index!W153</f>
        <v>0</v>
      </c>
      <c r="BV153" s="9">
        <f>index!X153</f>
        <v>0</v>
      </c>
      <c r="BW153" s="9">
        <f>index!Y153</f>
        <v>0</v>
      </c>
      <c r="BX153" s="9">
        <f>index!Z153</f>
        <v>0</v>
      </c>
      <c r="BY153">
        <v>0</v>
      </c>
    </row>
    <row r="154" spans="1:77" x14ac:dyDescent="0.2">
      <c r="A154" s="9" t="s">
        <v>540</v>
      </c>
      <c r="B154" s="9" t="s">
        <v>540</v>
      </c>
      <c r="C154" s="9" t="s">
        <v>540</v>
      </c>
      <c r="D154" s="9" t="s">
        <v>540</v>
      </c>
      <c r="E154" s="9" t="s">
        <v>540</v>
      </c>
      <c r="F154" s="9" t="s">
        <v>541</v>
      </c>
      <c r="G154" s="9" t="s">
        <v>542</v>
      </c>
      <c r="H154" s="9">
        <v>508</v>
      </c>
      <c r="I154" s="9" t="s">
        <v>74</v>
      </c>
      <c r="J154" s="9" t="s">
        <v>49</v>
      </c>
      <c r="K154" s="9" t="s">
        <v>49</v>
      </c>
      <c r="L154" s="9" t="s">
        <v>1223</v>
      </c>
      <c r="M154" s="9"/>
      <c r="N154" s="9"/>
      <c r="O154" s="9"/>
      <c r="P154" s="42" t="s">
        <v>49</v>
      </c>
      <c r="Q154" s="42" t="s">
        <v>49</v>
      </c>
      <c r="R154" s="42" t="s">
        <v>49</v>
      </c>
      <c r="S154" s="42" t="s">
        <v>49</v>
      </c>
      <c r="T154" s="42" t="s">
        <v>49</v>
      </c>
      <c r="U154" s="42" t="s">
        <v>49</v>
      </c>
      <c r="V154" s="42" t="s">
        <v>49</v>
      </c>
      <c r="W154" s="42" t="s">
        <v>49</v>
      </c>
      <c r="X154" s="42" t="s">
        <v>49</v>
      </c>
      <c r="Y154" s="42" t="s">
        <v>49</v>
      </c>
      <c r="Z154" s="42" t="s">
        <v>49</v>
      </c>
      <c r="AA154" s="42" t="s">
        <v>49</v>
      </c>
      <c r="AB154" s="42" t="s">
        <v>49</v>
      </c>
      <c r="AC154" s="42" t="s">
        <v>49</v>
      </c>
      <c r="AD154" s="43" t="s">
        <v>49</v>
      </c>
      <c r="AE154" s="43" t="s">
        <v>49</v>
      </c>
      <c r="AF154" s="43" t="s">
        <v>49</v>
      </c>
      <c r="AG154" s="43" t="s">
        <v>49</v>
      </c>
      <c r="AH154" s="43" t="s">
        <v>49</v>
      </c>
      <c r="AI154" s="43" t="s">
        <v>49</v>
      </c>
      <c r="AJ154" s="43" t="s">
        <v>49</v>
      </c>
      <c r="AK154" s="43" t="s">
        <v>49</v>
      </c>
      <c r="AL154" s="43" t="s">
        <v>49</v>
      </c>
      <c r="AM154" s="43" t="s">
        <v>49</v>
      </c>
      <c r="AN154" s="43" t="s">
        <v>49</v>
      </c>
      <c r="AO154" s="43" t="s">
        <v>49</v>
      </c>
      <c r="AP154" s="43" t="s">
        <v>49</v>
      </c>
      <c r="AQ154" s="43" t="s">
        <v>49</v>
      </c>
      <c r="AR154" s="43" t="s">
        <v>49</v>
      </c>
      <c r="AS154" s="43" t="s">
        <v>49</v>
      </c>
      <c r="AT154" s="43" t="s">
        <v>49</v>
      </c>
      <c r="AU154" s="43" t="s">
        <v>49</v>
      </c>
      <c r="AV154" s="43" t="s">
        <v>49</v>
      </c>
      <c r="AW154" s="43" t="s">
        <v>49</v>
      </c>
      <c r="AX154" s="43" t="s">
        <v>49</v>
      </c>
      <c r="AY154" s="43" t="s">
        <v>49</v>
      </c>
      <c r="AZ154" s="9">
        <f>index!B154</f>
        <v>0</v>
      </c>
      <c r="BA154" s="9">
        <f>index!C154</f>
        <v>0</v>
      </c>
      <c r="BB154" s="9">
        <f>index!D154</f>
        <v>0</v>
      </c>
      <c r="BC154" s="9">
        <f>index!E154</f>
        <v>0</v>
      </c>
      <c r="BD154" s="9">
        <f>index!F154</f>
        <v>0</v>
      </c>
      <c r="BE154" s="9">
        <f>index!G154</f>
        <v>0</v>
      </c>
      <c r="BF154" s="9">
        <f>index!H154</f>
        <v>0</v>
      </c>
      <c r="BG154" s="9">
        <f>index!I154</f>
        <v>0</v>
      </c>
      <c r="BH154" s="9">
        <f>index!J154</f>
        <v>0</v>
      </c>
      <c r="BI154" s="9">
        <f>index!K154</f>
        <v>0</v>
      </c>
      <c r="BJ154" s="9">
        <f>index!L154</f>
        <v>0</v>
      </c>
      <c r="BK154" s="9">
        <f>index!M154</f>
        <v>0</v>
      </c>
      <c r="BL154" s="9">
        <f>index!N154</f>
        <v>0</v>
      </c>
      <c r="BM154" s="9">
        <f>index!O154</f>
        <v>0</v>
      </c>
      <c r="BN154" s="9">
        <f>index!P154</f>
        <v>0</v>
      </c>
      <c r="BO154" s="9">
        <f>index!Q154</f>
        <v>0</v>
      </c>
      <c r="BP154" s="9">
        <f>index!R154</f>
        <v>0</v>
      </c>
      <c r="BQ154" s="9">
        <f>index!S154</f>
        <v>0</v>
      </c>
      <c r="BR154" s="9">
        <f>index!T154</f>
        <v>0</v>
      </c>
      <c r="BS154" s="9">
        <f>index!U154</f>
        <v>0</v>
      </c>
      <c r="BT154" s="9">
        <f>index!V154</f>
        <v>0</v>
      </c>
      <c r="BU154" s="9">
        <f>index!W154</f>
        <v>0</v>
      </c>
      <c r="BV154" s="9">
        <f>index!X154</f>
        <v>0</v>
      </c>
      <c r="BW154" s="9">
        <f>index!Y154</f>
        <v>0</v>
      </c>
      <c r="BX154" s="9">
        <f>index!Z154</f>
        <v>0</v>
      </c>
      <c r="BY154">
        <v>0</v>
      </c>
    </row>
    <row r="155" spans="1:77" x14ac:dyDescent="0.2">
      <c r="A155" s="9" t="s">
        <v>543</v>
      </c>
      <c r="B155" s="9" t="s">
        <v>543</v>
      </c>
      <c r="C155" s="9" t="s">
        <v>544</v>
      </c>
      <c r="D155" s="9" t="s">
        <v>543</v>
      </c>
      <c r="E155" s="9" t="s">
        <v>543</v>
      </c>
      <c r="F155" s="9" t="s">
        <v>545</v>
      </c>
      <c r="G155" s="9" t="s">
        <v>546</v>
      </c>
      <c r="H155" s="9">
        <v>104</v>
      </c>
      <c r="I155" s="9" t="s">
        <v>66</v>
      </c>
      <c r="J155" s="9" t="s">
        <v>49</v>
      </c>
      <c r="K155" s="9" t="s">
        <v>49</v>
      </c>
      <c r="L155" s="9" t="s">
        <v>1223</v>
      </c>
      <c r="M155" s="9"/>
      <c r="N155" s="9"/>
      <c r="O155" s="9"/>
      <c r="P155" s="42" t="s">
        <v>49</v>
      </c>
      <c r="Q155" s="42" t="s">
        <v>49</v>
      </c>
      <c r="R155" s="42" t="s">
        <v>49</v>
      </c>
      <c r="S155" s="42" t="s">
        <v>49</v>
      </c>
      <c r="T155" s="42" t="s">
        <v>49</v>
      </c>
      <c r="U155" s="42" t="s">
        <v>49</v>
      </c>
      <c r="V155" s="42" t="s">
        <v>49</v>
      </c>
      <c r="W155" s="42" t="s">
        <v>49</v>
      </c>
      <c r="X155" s="42" t="s">
        <v>49</v>
      </c>
      <c r="Y155" s="42" t="s">
        <v>49</v>
      </c>
      <c r="Z155" s="42" t="s">
        <v>49</v>
      </c>
      <c r="AA155" s="42" t="s">
        <v>49</v>
      </c>
      <c r="AB155" s="42" t="s">
        <v>49</v>
      </c>
      <c r="AC155" s="42" t="s">
        <v>49</v>
      </c>
      <c r="AD155" s="43" t="s">
        <v>49</v>
      </c>
      <c r="AE155" s="43" t="s">
        <v>49</v>
      </c>
      <c r="AF155" s="43" t="s">
        <v>49</v>
      </c>
      <c r="AG155" s="43" t="s">
        <v>49</v>
      </c>
      <c r="AH155" s="43" t="s">
        <v>49</v>
      </c>
      <c r="AI155" s="43" t="s">
        <v>49</v>
      </c>
      <c r="AJ155" s="43" t="s">
        <v>49</v>
      </c>
      <c r="AK155" s="43" t="s">
        <v>49</v>
      </c>
      <c r="AL155" s="43" t="s">
        <v>49</v>
      </c>
      <c r="AM155" s="43" t="s">
        <v>49</v>
      </c>
      <c r="AN155" s="43" t="s">
        <v>49</v>
      </c>
      <c r="AO155" s="43" t="s">
        <v>49</v>
      </c>
      <c r="AP155" s="43" t="s">
        <v>49</v>
      </c>
      <c r="AQ155" s="43" t="s">
        <v>49</v>
      </c>
      <c r="AR155" s="43" t="s">
        <v>49</v>
      </c>
      <c r="AS155" s="43" t="s">
        <v>49</v>
      </c>
      <c r="AT155" s="43" t="s">
        <v>49</v>
      </c>
      <c r="AU155" s="43" t="s">
        <v>49</v>
      </c>
      <c r="AV155" s="43" t="s">
        <v>49</v>
      </c>
      <c r="AW155" s="43" t="s">
        <v>49</v>
      </c>
      <c r="AX155" s="43" t="s">
        <v>49</v>
      </c>
      <c r="AY155" s="43" t="s">
        <v>49</v>
      </c>
      <c r="AZ155" s="9">
        <f>index!B155</f>
        <v>0</v>
      </c>
      <c r="BA155" s="9">
        <f>index!C155</f>
        <v>0</v>
      </c>
      <c r="BB155" s="9">
        <f>index!D155</f>
        <v>0</v>
      </c>
      <c r="BC155" s="9">
        <f>index!E155</f>
        <v>0</v>
      </c>
      <c r="BD155" s="9">
        <f>index!F155</f>
        <v>0</v>
      </c>
      <c r="BE155" s="9">
        <f>index!G155</f>
        <v>0</v>
      </c>
      <c r="BF155" s="9">
        <f>index!H155</f>
        <v>0</v>
      </c>
      <c r="BG155" s="9">
        <f>index!I155</f>
        <v>0</v>
      </c>
      <c r="BH155" s="9">
        <f>index!J155</f>
        <v>0</v>
      </c>
      <c r="BI155" s="9">
        <f>index!K155</f>
        <v>0</v>
      </c>
      <c r="BJ155" s="9">
        <f>index!L155</f>
        <v>0</v>
      </c>
      <c r="BK155" s="9">
        <f>index!M155</f>
        <v>0</v>
      </c>
      <c r="BL155" s="9">
        <f>index!N155</f>
        <v>0</v>
      </c>
      <c r="BM155" s="9">
        <f>index!O155</f>
        <v>0</v>
      </c>
      <c r="BN155" s="9">
        <f>index!P155</f>
        <v>0</v>
      </c>
      <c r="BO155" s="9">
        <f>index!Q155</f>
        <v>0</v>
      </c>
      <c r="BP155" s="9">
        <f>index!R155</f>
        <v>0</v>
      </c>
      <c r="BQ155" s="9">
        <f>index!S155</f>
        <v>0</v>
      </c>
      <c r="BR155" s="9">
        <f>index!T155</f>
        <v>0</v>
      </c>
      <c r="BS155" s="9">
        <f>index!U155</f>
        <v>0</v>
      </c>
      <c r="BT155" s="9">
        <f>index!V155</f>
        <v>0</v>
      </c>
      <c r="BU155" s="9">
        <f>index!W155</f>
        <v>0</v>
      </c>
      <c r="BV155" s="9">
        <f>index!X155</f>
        <v>0</v>
      </c>
      <c r="BW155" s="9">
        <f>index!Y155</f>
        <v>0</v>
      </c>
      <c r="BX155" s="9">
        <f>index!Z155</f>
        <v>0</v>
      </c>
      <c r="BY155">
        <v>0</v>
      </c>
    </row>
    <row r="156" spans="1:77" x14ac:dyDescent="0.2">
      <c r="A156" s="9" t="s">
        <v>547</v>
      </c>
      <c r="B156" s="9" t="s">
        <v>547</v>
      </c>
      <c r="C156" s="9" t="s">
        <v>547</v>
      </c>
      <c r="D156" s="9" t="s">
        <v>547</v>
      </c>
      <c r="E156" s="9" t="s">
        <v>547</v>
      </c>
      <c r="F156" s="9"/>
      <c r="G156" s="9" t="s">
        <v>548</v>
      </c>
      <c r="H156" s="9">
        <v>516</v>
      </c>
      <c r="I156" s="9" t="s">
        <v>74</v>
      </c>
      <c r="J156" s="9" t="s">
        <v>49</v>
      </c>
      <c r="K156" s="9" t="s">
        <v>49</v>
      </c>
      <c r="L156" s="9" t="s">
        <v>1223</v>
      </c>
      <c r="M156" s="9"/>
      <c r="N156" s="9"/>
      <c r="O156" s="9"/>
      <c r="P156" s="42" t="s">
        <v>49</v>
      </c>
      <c r="Q156" s="42" t="s">
        <v>49</v>
      </c>
      <c r="R156" s="42" t="s">
        <v>49</v>
      </c>
      <c r="S156" s="42" t="s">
        <v>49</v>
      </c>
      <c r="T156" s="42" t="s">
        <v>49</v>
      </c>
      <c r="U156" s="42" t="s">
        <v>49</v>
      </c>
      <c r="V156" s="42" t="s">
        <v>49</v>
      </c>
      <c r="W156" s="42" t="s">
        <v>49</v>
      </c>
      <c r="X156" s="42" t="s">
        <v>49</v>
      </c>
      <c r="Y156" s="42" t="s">
        <v>49</v>
      </c>
      <c r="Z156" s="42" t="s">
        <v>49</v>
      </c>
      <c r="AA156" s="42" t="s">
        <v>49</v>
      </c>
      <c r="AB156" s="42" t="s">
        <v>49</v>
      </c>
      <c r="AC156" s="42" t="s">
        <v>49</v>
      </c>
      <c r="AD156" s="43" t="s">
        <v>49</v>
      </c>
      <c r="AE156" s="43" t="s">
        <v>49</v>
      </c>
      <c r="AF156" s="43" t="s">
        <v>49</v>
      </c>
      <c r="AG156" s="43" t="s">
        <v>49</v>
      </c>
      <c r="AH156" s="43" t="s">
        <v>49</v>
      </c>
      <c r="AI156" s="43" t="s">
        <v>49</v>
      </c>
      <c r="AJ156" s="43" t="s">
        <v>49</v>
      </c>
      <c r="AK156" s="43" t="s">
        <v>49</v>
      </c>
      <c r="AL156" s="43" t="s">
        <v>49</v>
      </c>
      <c r="AM156" s="43" t="s">
        <v>49</v>
      </c>
      <c r="AN156" s="43" t="s">
        <v>49</v>
      </c>
      <c r="AO156" s="43" t="s">
        <v>49</v>
      </c>
      <c r="AP156" s="43" t="s">
        <v>49</v>
      </c>
      <c r="AQ156" s="43" t="s">
        <v>49</v>
      </c>
      <c r="AR156" s="43" t="s">
        <v>49</v>
      </c>
      <c r="AS156" s="43" t="s">
        <v>49</v>
      </c>
      <c r="AT156" s="43" t="s">
        <v>49</v>
      </c>
      <c r="AU156" s="43" t="s">
        <v>49</v>
      </c>
      <c r="AV156" s="43" t="s">
        <v>49</v>
      </c>
      <c r="AW156" s="43" t="s">
        <v>49</v>
      </c>
      <c r="AX156" s="43" t="s">
        <v>49</v>
      </c>
      <c r="AY156" s="43" t="s">
        <v>49</v>
      </c>
      <c r="AZ156" s="9">
        <f>index!B156</f>
        <v>0</v>
      </c>
      <c r="BA156" s="9">
        <f>index!C156</f>
        <v>0</v>
      </c>
      <c r="BB156" s="9">
        <f>index!D156</f>
        <v>0</v>
      </c>
      <c r="BC156" s="9">
        <f>index!E156</f>
        <v>0</v>
      </c>
      <c r="BD156" s="9">
        <f>index!F156</f>
        <v>0</v>
      </c>
      <c r="BE156" s="9">
        <f>index!G156</f>
        <v>0</v>
      </c>
      <c r="BF156" s="9">
        <f>index!H156</f>
        <v>0</v>
      </c>
      <c r="BG156" s="9">
        <f>index!I156</f>
        <v>0</v>
      </c>
      <c r="BH156" s="9">
        <f>index!J156</f>
        <v>0</v>
      </c>
      <c r="BI156" s="9">
        <f>index!K156</f>
        <v>0</v>
      </c>
      <c r="BJ156" s="9">
        <f>index!L156</f>
        <v>0</v>
      </c>
      <c r="BK156" s="9">
        <f>index!M156</f>
        <v>0</v>
      </c>
      <c r="BL156" s="9">
        <f>index!N156</f>
        <v>0</v>
      </c>
      <c r="BM156" s="9">
        <f>index!O156</f>
        <v>0</v>
      </c>
      <c r="BN156" s="9">
        <f>index!P156</f>
        <v>0</v>
      </c>
      <c r="BO156" s="9">
        <f>index!Q156</f>
        <v>0</v>
      </c>
      <c r="BP156" s="9">
        <f>index!R156</f>
        <v>0</v>
      </c>
      <c r="BQ156" s="9">
        <f>index!S156</f>
        <v>0</v>
      </c>
      <c r="BR156" s="9">
        <f>index!T156</f>
        <v>0</v>
      </c>
      <c r="BS156" s="9">
        <f>index!U156</f>
        <v>0</v>
      </c>
      <c r="BT156" s="9">
        <f>index!V156</f>
        <v>0</v>
      </c>
      <c r="BU156" s="9">
        <f>index!W156</f>
        <v>0</v>
      </c>
      <c r="BV156" s="9">
        <f>index!X156</f>
        <v>0</v>
      </c>
      <c r="BW156" s="9">
        <f>index!Y156</f>
        <v>0</v>
      </c>
      <c r="BX156" s="9">
        <f>index!Z156</f>
        <v>0</v>
      </c>
      <c r="BY156">
        <v>0</v>
      </c>
    </row>
    <row r="157" spans="1:77" x14ac:dyDescent="0.2">
      <c r="A157" s="9" t="s">
        <v>549</v>
      </c>
      <c r="B157" s="9" t="s">
        <v>549</v>
      </c>
      <c r="C157" s="9" t="s">
        <v>549</v>
      </c>
      <c r="D157" s="9" t="s">
        <v>1222</v>
      </c>
      <c r="E157" s="9" t="s">
        <v>1222</v>
      </c>
      <c r="F157" s="9" t="s">
        <v>550</v>
      </c>
      <c r="G157" s="9" t="s">
        <v>551</v>
      </c>
      <c r="H157" s="9">
        <v>520</v>
      </c>
      <c r="I157" s="9" t="s">
        <v>66</v>
      </c>
      <c r="J157" s="9" t="s">
        <v>49</v>
      </c>
      <c r="K157" s="9" t="s">
        <v>49</v>
      </c>
      <c r="L157" s="9" t="s">
        <v>1223</v>
      </c>
      <c r="M157" s="9"/>
      <c r="N157" s="9"/>
      <c r="O157" s="9"/>
      <c r="P157" s="42" t="s">
        <v>49</v>
      </c>
      <c r="Q157" s="42" t="s">
        <v>49</v>
      </c>
      <c r="R157" s="42" t="s">
        <v>49</v>
      </c>
      <c r="S157" s="42" t="s">
        <v>49</v>
      </c>
      <c r="T157" s="42" t="s">
        <v>49</v>
      </c>
      <c r="U157" s="42" t="s">
        <v>49</v>
      </c>
      <c r="V157" s="42" t="s">
        <v>49</v>
      </c>
      <c r="W157" s="42" t="s">
        <v>49</v>
      </c>
      <c r="X157" s="42" t="s">
        <v>49</v>
      </c>
      <c r="Y157" s="42" t="s">
        <v>49</v>
      </c>
      <c r="Z157" s="42" t="s">
        <v>49</v>
      </c>
      <c r="AA157" s="42" t="s">
        <v>49</v>
      </c>
      <c r="AB157" s="42" t="s">
        <v>49</v>
      </c>
      <c r="AC157" s="42" t="s">
        <v>49</v>
      </c>
      <c r="AD157" s="43" t="s">
        <v>49</v>
      </c>
      <c r="AE157" s="43" t="s">
        <v>49</v>
      </c>
      <c r="AF157" s="43" t="s">
        <v>49</v>
      </c>
      <c r="AG157" s="43" t="s">
        <v>49</v>
      </c>
      <c r="AH157" s="43" t="s">
        <v>49</v>
      </c>
      <c r="AI157" s="43" t="s">
        <v>49</v>
      </c>
      <c r="AJ157" s="43" t="s">
        <v>49</v>
      </c>
      <c r="AK157" s="43" t="s">
        <v>49</v>
      </c>
      <c r="AL157" s="43" t="s">
        <v>49</v>
      </c>
      <c r="AM157" s="43" t="s">
        <v>49</v>
      </c>
      <c r="AN157" s="43" t="s">
        <v>49</v>
      </c>
      <c r="AO157" s="43" t="s">
        <v>49</v>
      </c>
      <c r="AP157" s="43" t="s">
        <v>49</v>
      </c>
      <c r="AQ157" s="43" t="s">
        <v>49</v>
      </c>
      <c r="AR157" s="43" t="s">
        <v>49</v>
      </c>
      <c r="AS157" s="43" t="s">
        <v>49</v>
      </c>
      <c r="AT157" s="43" t="s">
        <v>49</v>
      </c>
      <c r="AU157" s="43" t="s">
        <v>49</v>
      </c>
      <c r="AV157" s="43" t="s">
        <v>49</v>
      </c>
      <c r="AW157" s="43" t="s">
        <v>49</v>
      </c>
      <c r="AX157" s="43" t="s">
        <v>49</v>
      </c>
      <c r="AY157" s="43" t="s">
        <v>49</v>
      </c>
      <c r="AZ157" s="9">
        <f>index!B157</f>
        <v>0</v>
      </c>
      <c r="BA157" s="9">
        <f>index!C157</f>
        <v>0</v>
      </c>
      <c r="BB157" s="9">
        <f>index!D157</f>
        <v>0</v>
      </c>
      <c r="BC157" s="9">
        <f>index!E157</f>
        <v>0</v>
      </c>
      <c r="BD157" s="9">
        <f>index!F157</f>
        <v>0</v>
      </c>
      <c r="BE157" s="9">
        <f>index!G157</f>
        <v>0</v>
      </c>
      <c r="BF157" s="9">
        <f>index!H157</f>
        <v>0</v>
      </c>
      <c r="BG157" s="9">
        <f>index!I157</f>
        <v>0</v>
      </c>
      <c r="BH157" s="9">
        <f>index!J157</f>
        <v>0</v>
      </c>
      <c r="BI157" s="9">
        <f>index!K157</f>
        <v>0</v>
      </c>
      <c r="BJ157" s="9">
        <f>index!L157</f>
        <v>0</v>
      </c>
      <c r="BK157" s="9">
        <f>index!M157</f>
        <v>0</v>
      </c>
      <c r="BL157" s="9">
        <f>index!N157</f>
        <v>0</v>
      </c>
      <c r="BM157" s="9">
        <f>index!O157</f>
        <v>0</v>
      </c>
      <c r="BN157" s="9">
        <f>index!P157</f>
        <v>0</v>
      </c>
      <c r="BO157" s="9">
        <f>index!Q157</f>
        <v>0</v>
      </c>
      <c r="BP157" s="9">
        <f>index!R157</f>
        <v>0</v>
      </c>
      <c r="BQ157" s="9">
        <f>index!S157</f>
        <v>0</v>
      </c>
      <c r="BR157" s="9">
        <f>index!T157</f>
        <v>0</v>
      </c>
      <c r="BS157" s="9">
        <f>index!U157</f>
        <v>0</v>
      </c>
      <c r="BT157" s="9">
        <f>index!V157</f>
        <v>0</v>
      </c>
      <c r="BU157" s="9">
        <f>index!W157</f>
        <v>0</v>
      </c>
      <c r="BV157" s="9">
        <f>index!X157</f>
        <v>0</v>
      </c>
      <c r="BW157" s="9">
        <f>index!Y157</f>
        <v>0</v>
      </c>
      <c r="BX157" s="9">
        <f>index!Z157</f>
        <v>0</v>
      </c>
      <c r="BY157">
        <v>0</v>
      </c>
    </row>
    <row r="158" spans="1:77" x14ac:dyDescent="0.2">
      <c r="A158" s="9" t="s">
        <v>552</v>
      </c>
      <c r="B158" s="9" t="s">
        <v>552</v>
      </c>
      <c r="C158" s="9" t="s">
        <v>552</v>
      </c>
      <c r="D158" s="9" t="s">
        <v>552</v>
      </c>
      <c r="E158" s="9" t="s">
        <v>552</v>
      </c>
      <c r="F158" s="9" t="s">
        <v>553</v>
      </c>
      <c r="G158" s="9" t="s">
        <v>554</v>
      </c>
      <c r="H158" s="9">
        <v>524</v>
      </c>
      <c r="I158" s="9" t="s">
        <v>46</v>
      </c>
      <c r="J158" s="9" t="s">
        <v>49</v>
      </c>
      <c r="K158" s="9" t="s">
        <v>49</v>
      </c>
      <c r="L158" s="9" t="s">
        <v>1223</v>
      </c>
      <c r="M158" s="9"/>
      <c r="N158" s="9"/>
      <c r="O158" s="9"/>
      <c r="P158" s="42" t="s">
        <v>49</v>
      </c>
      <c r="Q158" s="42" t="s">
        <v>49</v>
      </c>
      <c r="R158" s="42" t="s">
        <v>49</v>
      </c>
      <c r="S158" s="42" t="s">
        <v>49</v>
      </c>
      <c r="T158" s="42" t="s">
        <v>49</v>
      </c>
      <c r="U158" s="42" t="s">
        <v>49</v>
      </c>
      <c r="V158" s="42" t="s">
        <v>49</v>
      </c>
      <c r="W158" s="42" t="s">
        <v>49</v>
      </c>
      <c r="X158" s="42" t="s">
        <v>49</v>
      </c>
      <c r="Y158" s="42" t="s">
        <v>49</v>
      </c>
      <c r="Z158" s="42" t="s">
        <v>49</v>
      </c>
      <c r="AA158" s="42" t="s">
        <v>49</v>
      </c>
      <c r="AB158" s="42" t="s">
        <v>49</v>
      </c>
      <c r="AC158" s="42" t="s">
        <v>49</v>
      </c>
      <c r="AD158" s="43" t="s">
        <v>49</v>
      </c>
      <c r="AE158" s="43" t="s">
        <v>49</v>
      </c>
      <c r="AF158" s="43" t="s">
        <v>49</v>
      </c>
      <c r="AG158" s="43" t="s">
        <v>49</v>
      </c>
      <c r="AH158" s="43" t="s">
        <v>49</v>
      </c>
      <c r="AI158" s="43" t="s">
        <v>49</v>
      </c>
      <c r="AJ158" s="43" t="s">
        <v>49</v>
      </c>
      <c r="AK158" s="43" t="s">
        <v>49</v>
      </c>
      <c r="AL158" s="43" t="s">
        <v>49</v>
      </c>
      <c r="AM158" s="43" t="s">
        <v>49</v>
      </c>
      <c r="AN158" s="43" t="s">
        <v>49</v>
      </c>
      <c r="AO158" s="43" t="s">
        <v>49</v>
      </c>
      <c r="AP158" s="43" t="s">
        <v>49</v>
      </c>
      <c r="AQ158" s="43" t="s">
        <v>49</v>
      </c>
      <c r="AR158" s="43" t="s">
        <v>49</v>
      </c>
      <c r="AS158" s="43" t="s">
        <v>49</v>
      </c>
      <c r="AT158" s="43" t="s">
        <v>49</v>
      </c>
      <c r="AU158" s="43" t="s">
        <v>49</v>
      </c>
      <c r="AV158" s="43" t="s">
        <v>49</v>
      </c>
      <c r="AW158" s="43" t="s">
        <v>49</v>
      </c>
      <c r="AX158" s="43" t="s">
        <v>49</v>
      </c>
      <c r="AY158" s="43" t="s">
        <v>49</v>
      </c>
      <c r="AZ158" s="9">
        <f>index!B158</f>
        <v>0</v>
      </c>
      <c r="BA158" s="9">
        <f>index!C158</f>
        <v>0</v>
      </c>
      <c r="BB158" s="9">
        <f>index!D158</f>
        <v>0</v>
      </c>
      <c r="BC158" s="9">
        <f>index!E158</f>
        <v>0</v>
      </c>
      <c r="BD158" s="9">
        <f>index!F158</f>
        <v>0</v>
      </c>
      <c r="BE158" s="9">
        <f>index!G158</f>
        <v>0</v>
      </c>
      <c r="BF158" s="9">
        <f>index!H158</f>
        <v>0</v>
      </c>
      <c r="BG158" s="9">
        <f>index!I158</f>
        <v>0</v>
      </c>
      <c r="BH158" s="9">
        <f>index!J158</f>
        <v>0</v>
      </c>
      <c r="BI158" s="9">
        <f>index!K158</f>
        <v>0</v>
      </c>
      <c r="BJ158" s="9">
        <f>index!L158</f>
        <v>0</v>
      </c>
      <c r="BK158" s="9">
        <f>index!M158</f>
        <v>0</v>
      </c>
      <c r="BL158" s="9">
        <f>index!N158</f>
        <v>0</v>
      </c>
      <c r="BM158" s="9">
        <f>index!O158</f>
        <v>0</v>
      </c>
      <c r="BN158" s="9">
        <f>index!P158</f>
        <v>0</v>
      </c>
      <c r="BO158" s="9">
        <f>index!Q158</f>
        <v>0</v>
      </c>
      <c r="BP158" s="9">
        <f>index!R158</f>
        <v>0</v>
      </c>
      <c r="BQ158" s="9">
        <f>index!S158</f>
        <v>0</v>
      </c>
      <c r="BR158" s="9">
        <f>index!T158</f>
        <v>0</v>
      </c>
      <c r="BS158" s="9">
        <f>index!U158</f>
        <v>0</v>
      </c>
      <c r="BT158" s="9">
        <f>index!V158</f>
        <v>0</v>
      </c>
      <c r="BU158" s="9">
        <f>index!W158</f>
        <v>0</v>
      </c>
      <c r="BV158" s="9">
        <f>index!X158</f>
        <v>0</v>
      </c>
      <c r="BW158" s="9">
        <f>index!Y158</f>
        <v>0</v>
      </c>
      <c r="BX158" s="9">
        <f>index!Z158</f>
        <v>0</v>
      </c>
      <c r="BY158">
        <v>0</v>
      </c>
    </row>
    <row r="159" spans="1:77" x14ac:dyDescent="0.2">
      <c r="A159" s="9" t="s">
        <v>555</v>
      </c>
      <c r="B159" s="9" t="s">
        <v>555</v>
      </c>
      <c r="C159" s="9" t="s">
        <v>555</v>
      </c>
      <c r="D159" s="9" t="s">
        <v>555</v>
      </c>
      <c r="E159" s="9" t="s">
        <v>555</v>
      </c>
      <c r="F159" s="9" t="s">
        <v>556</v>
      </c>
      <c r="G159" s="9" t="s">
        <v>557</v>
      </c>
      <c r="H159" s="9">
        <v>528</v>
      </c>
      <c r="I159" s="9" t="s">
        <v>56</v>
      </c>
      <c r="J159" s="9" t="s">
        <v>90</v>
      </c>
      <c r="K159" s="9" t="s">
        <v>90</v>
      </c>
      <c r="L159" s="9" t="s">
        <v>716</v>
      </c>
      <c r="M159" s="9" t="s">
        <v>59</v>
      </c>
      <c r="N159" s="9" t="s">
        <v>60</v>
      </c>
      <c r="O159" s="9">
        <v>2005</v>
      </c>
      <c r="P159" s="43" t="s">
        <v>49</v>
      </c>
      <c r="Q159" s="43" t="s">
        <v>49</v>
      </c>
      <c r="R159" s="43" t="s">
        <v>49</v>
      </c>
      <c r="S159" s="43" t="s">
        <v>49</v>
      </c>
      <c r="T159" s="43" t="s">
        <v>49</v>
      </c>
      <c r="U159" s="43" t="s">
        <v>49</v>
      </c>
      <c r="V159" s="43" t="s">
        <v>49</v>
      </c>
      <c r="W159" s="43" t="s">
        <v>49</v>
      </c>
      <c r="X159" s="43" t="s">
        <v>49</v>
      </c>
      <c r="Y159" s="43" t="s">
        <v>49</v>
      </c>
      <c r="Z159" s="43" t="s">
        <v>49</v>
      </c>
      <c r="AA159" s="43" t="s">
        <v>49</v>
      </c>
      <c r="AB159" s="43" t="s">
        <v>49</v>
      </c>
      <c r="AC159" s="43" t="s">
        <v>49</v>
      </c>
      <c r="AD159" s="43" t="s">
        <v>49</v>
      </c>
      <c r="AE159" s="43" t="s">
        <v>90</v>
      </c>
      <c r="AF159" s="43" t="s">
        <v>90</v>
      </c>
      <c r="AG159" s="43" t="s">
        <v>90</v>
      </c>
      <c r="AH159" s="43" t="s">
        <v>90</v>
      </c>
      <c r="AI159" s="43" t="s">
        <v>90</v>
      </c>
      <c r="AJ159" s="43" t="s">
        <v>90</v>
      </c>
      <c r="AK159" s="43" t="s">
        <v>90</v>
      </c>
      <c r="AL159" s="43" t="s">
        <v>90</v>
      </c>
      <c r="AM159" s="43" t="s">
        <v>90</v>
      </c>
      <c r="AN159" s="43" t="s">
        <v>90</v>
      </c>
      <c r="AO159" s="43" t="s">
        <v>90</v>
      </c>
      <c r="AP159" s="43" t="s">
        <v>90</v>
      </c>
      <c r="AQ159" s="43" t="s">
        <v>90</v>
      </c>
      <c r="AR159" s="43" t="s">
        <v>90</v>
      </c>
      <c r="AS159" s="43" t="s">
        <v>90</v>
      </c>
      <c r="AT159" s="43" t="s">
        <v>90</v>
      </c>
      <c r="AU159" s="43" t="s">
        <v>90</v>
      </c>
      <c r="AV159" s="43" t="s">
        <v>90</v>
      </c>
      <c r="AW159" s="43" t="s">
        <v>90</v>
      </c>
      <c r="AX159" s="43" t="s">
        <v>90</v>
      </c>
      <c r="AY159" s="43" t="s">
        <v>90</v>
      </c>
      <c r="AZ159" s="9">
        <f>index!B159</f>
        <v>0</v>
      </c>
      <c r="BA159" s="9">
        <f>index!C159</f>
        <v>0</v>
      </c>
      <c r="BB159" s="9">
        <f>index!D159</f>
        <v>0</v>
      </c>
      <c r="BC159" s="9">
        <f>index!E159</f>
        <v>0</v>
      </c>
      <c r="BD159" s="9">
        <f>index!F159</f>
        <v>0</v>
      </c>
      <c r="BE159" s="9">
        <f>index!G159</f>
        <v>6.605382015937618</v>
      </c>
      <c r="BF159" s="9">
        <f>index!H159</f>
        <v>10.920085476404985</v>
      </c>
      <c r="BG159" s="9">
        <f>index!I159</f>
        <v>0.44288054666510251</v>
      </c>
      <c r="BH159" s="9">
        <f>index!J159</f>
        <v>12.759436029875557</v>
      </c>
      <c r="BI159" s="9">
        <f>index!K159</f>
        <v>5.7585726753161142</v>
      </c>
      <c r="BJ159" s="9">
        <f>index!L159</f>
        <v>6.3546465276027941</v>
      </c>
      <c r="BK159" s="9">
        <f>index!M159</f>
        <v>8.7686066882813805</v>
      </c>
      <c r="BL159" s="9">
        <f>index!N159</f>
        <v>3.3548093124941021</v>
      </c>
      <c r="BM159" s="9">
        <f>index!O159</f>
        <v>2.4991237476678174</v>
      </c>
      <c r="BN159" s="9">
        <f>index!P159</f>
        <v>2.9478402668212129</v>
      </c>
      <c r="BO159" s="9">
        <f>index!Q159</f>
        <v>3.4116807188632148</v>
      </c>
      <c r="BP159" s="9">
        <f>index!R159</f>
        <v>2.1515853574707986</v>
      </c>
      <c r="BQ159" s="9">
        <f>index!S159</f>
        <v>2.4659963012005051</v>
      </c>
      <c r="BR159" s="9">
        <f>index!T159</f>
        <v>7.0070762104924214</v>
      </c>
      <c r="BS159" s="9">
        <f>index!U159</f>
        <v>10.382656739923661</v>
      </c>
      <c r="BT159" s="9">
        <f>index!V159</f>
        <v>7.8303898149690854</v>
      </c>
      <c r="BU159" s="9">
        <f>index!W159</f>
        <v>20.991298554836483</v>
      </c>
      <c r="BV159" s="9">
        <f>index!X159</f>
        <v>35.732485826013097</v>
      </c>
      <c r="BW159" s="9">
        <f>index!Y159</f>
        <v>42.016541249999996</v>
      </c>
      <c r="BX159" s="9">
        <f>index!Z159</f>
        <v>25.848442769999998</v>
      </c>
      <c r="BY159">
        <v>29.800016040000003</v>
      </c>
    </row>
    <row r="160" spans="1:77" x14ac:dyDescent="0.2">
      <c r="A160" s="9" t="s">
        <v>558</v>
      </c>
      <c r="B160" s="9" t="s">
        <v>558</v>
      </c>
      <c r="C160" s="9" t="s">
        <v>558</v>
      </c>
      <c r="D160" s="9" t="s">
        <v>52</v>
      </c>
      <c r="E160" s="9" t="s">
        <v>52</v>
      </c>
      <c r="F160" s="9" t="s">
        <v>559</v>
      </c>
      <c r="G160" s="9" t="s">
        <v>560</v>
      </c>
      <c r="H160" s="9">
        <v>530</v>
      </c>
      <c r="I160" s="9" t="s">
        <v>51</v>
      </c>
      <c r="J160" s="9" t="s">
        <v>49</v>
      </c>
      <c r="K160" s="9" t="s">
        <v>49</v>
      </c>
      <c r="L160" s="9" t="s">
        <v>1223</v>
      </c>
      <c r="M160" s="9"/>
      <c r="N160" s="9"/>
      <c r="O160" s="9"/>
      <c r="P160" s="42" t="s">
        <v>49</v>
      </c>
      <c r="Q160" s="42" t="s">
        <v>49</v>
      </c>
      <c r="R160" s="42" t="s">
        <v>49</v>
      </c>
      <c r="S160" s="42" t="s">
        <v>49</v>
      </c>
      <c r="T160" s="42" t="s">
        <v>49</v>
      </c>
      <c r="U160" s="42" t="s">
        <v>49</v>
      </c>
      <c r="V160" s="42" t="s">
        <v>49</v>
      </c>
      <c r="W160" s="42" t="s">
        <v>49</v>
      </c>
      <c r="X160" s="42" t="s">
        <v>49</v>
      </c>
      <c r="Y160" s="42" t="s">
        <v>49</v>
      </c>
      <c r="Z160" s="42" t="s">
        <v>49</v>
      </c>
      <c r="AA160" s="42" t="s">
        <v>49</v>
      </c>
      <c r="AB160" s="42" t="s">
        <v>49</v>
      </c>
      <c r="AC160" s="42" t="s">
        <v>49</v>
      </c>
      <c r="AD160" s="43" t="s">
        <v>49</v>
      </c>
      <c r="AE160" s="43" t="s">
        <v>49</v>
      </c>
      <c r="AF160" s="43" t="s">
        <v>49</v>
      </c>
      <c r="AG160" s="43" t="s">
        <v>49</v>
      </c>
      <c r="AH160" s="43" t="s">
        <v>49</v>
      </c>
      <c r="AI160" s="43" t="s">
        <v>49</v>
      </c>
      <c r="AJ160" s="43" t="s">
        <v>49</v>
      </c>
      <c r="AK160" s="43" t="s">
        <v>49</v>
      </c>
      <c r="AL160" s="43" t="s">
        <v>49</v>
      </c>
      <c r="AM160" s="43" t="s">
        <v>49</v>
      </c>
      <c r="AN160" s="43" t="s">
        <v>49</v>
      </c>
      <c r="AO160" s="43" t="s">
        <v>49</v>
      </c>
      <c r="AP160" s="43" t="s">
        <v>49</v>
      </c>
      <c r="AQ160" s="43" t="s">
        <v>49</v>
      </c>
      <c r="AR160" s="43" t="s">
        <v>49</v>
      </c>
      <c r="AS160" s="43" t="s">
        <v>49</v>
      </c>
      <c r="AT160" s="43" t="s">
        <v>49</v>
      </c>
      <c r="AU160" s="43" t="s">
        <v>49</v>
      </c>
      <c r="AV160" s="43" t="s">
        <v>49</v>
      </c>
      <c r="AW160" s="43" t="s">
        <v>49</v>
      </c>
      <c r="AX160" s="43" t="s">
        <v>49</v>
      </c>
      <c r="AY160" s="43" t="s">
        <v>49</v>
      </c>
      <c r="AZ160" s="9">
        <f>index!B160</f>
        <v>0</v>
      </c>
      <c r="BA160" s="9">
        <f>index!C160</f>
        <v>0</v>
      </c>
      <c r="BB160" s="9">
        <f>index!D160</f>
        <v>0</v>
      </c>
      <c r="BC160" s="9">
        <f>index!E160</f>
        <v>0</v>
      </c>
      <c r="BD160" s="9">
        <f>index!F160</f>
        <v>0</v>
      </c>
      <c r="BE160" s="9">
        <f>index!G160</f>
        <v>0</v>
      </c>
      <c r="BF160" s="9">
        <f>index!H160</f>
        <v>0</v>
      </c>
      <c r="BG160" s="9">
        <f>index!I160</f>
        <v>0</v>
      </c>
      <c r="BH160" s="9">
        <f>index!J160</f>
        <v>0</v>
      </c>
      <c r="BI160" s="9">
        <f>index!K160</f>
        <v>0</v>
      </c>
      <c r="BJ160" s="9">
        <f>index!L160</f>
        <v>0</v>
      </c>
      <c r="BK160" s="9">
        <f>index!M160</f>
        <v>0</v>
      </c>
      <c r="BL160" s="9">
        <f>index!N160</f>
        <v>0</v>
      </c>
      <c r="BM160" s="9">
        <f>index!O160</f>
        <v>0</v>
      </c>
      <c r="BN160" s="9">
        <f>index!P160</f>
        <v>0</v>
      </c>
      <c r="BO160" s="9">
        <f>index!Q160</f>
        <v>0</v>
      </c>
      <c r="BP160" s="9">
        <f>index!R160</f>
        <v>0</v>
      </c>
      <c r="BQ160" s="9">
        <f>index!S160</f>
        <v>0</v>
      </c>
      <c r="BR160" s="9">
        <f>index!T160</f>
        <v>0</v>
      </c>
      <c r="BS160" s="9">
        <f>index!U160</f>
        <v>0</v>
      </c>
      <c r="BT160" s="9">
        <f>index!V160</f>
        <v>0</v>
      </c>
      <c r="BU160" s="9">
        <f>index!W160</f>
        <v>0</v>
      </c>
      <c r="BV160" s="9">
        <f>index!X160</f>
        <v>0</v>
      </c>
      <c r="BW160" s="9">
        <f>index!Y160</f>
        <v>0</v>
      </c>
      <c r="BX160" s="9">
        <f>index!Z160</f>
        <v>0</v>
      </c>
      <c r="BY160">
        <v>0</v>
      </c>
    </row>
    <row r="161" spans="1:77" x14ac:dyDescent="0.2">
      <c r="A161" s="9" t="s">
        <v>561</v>
      </c>
      <c r="B161" s="9" t="s">
        <v>561</v>
      </c>
      <c r="C161" s="9" t="s">
        <v>561</v>
      </c>
      <c r="D161" s="9" t="s">
        <v>1222</v>
      </c>
      <c r="E161" s="9" t="s">
        <v>1222</v>
      </c>
      <c r="F161" s="9" t="s">
        <v>562</v>
      </c>
      <c r="G161" s="9" t="s">
        <v>563</v>
      </c>
      <c r="H161" s="9">
        <v>540</v>
      </c>
      <c r="I161" s="9" t="s">
        <v>66</v>
      </c>
      <c r="J161" s="9" t="s">
        <v>49</v>
      </c>
      <c r="K161" s="9" t="s">
        <v>49</v>
      </c>
      <c r="L161" s="9" t="s">
        <v>1223</v>
      </c>
      <c r="M161" s="9"/>
      <c r="N161" s="9"/>
      <c r="O161" s="9"/>
      <c r="P161" s="42" t="s">
        <v>49</v>
      </c>
      <c r="Q161" s="42" t="s">
        <v>49</v>
      </c>
      <c r="R161" s="42" t="s">
        <v>49</v>
      </c>
      <c r="S161" s="42" t="s">
        <v>49</v>
      </c>
      <c r="T161" s="42" t="s">
        <v>49</v>
      </c>
      <c r="U161" s="42" t="s">
        <v>49</v>
      </c>
      <c r="V161" s="42" t="s">
        <v>49</v>
      </c>
      <c r="W161" s="42" t="s">
        <v>49</v>
      </c>
      <c r="X161" s="42" t="s">
        <v>49</v>
      </c>
      <c r="Y161" s="42" t="s">
        <v>49</v>
      </c>
      <c r="Z161" s="42" t="s">
        <v>49</v>
      </c>
      <c r="AA161" s="42" t="s">
        <v>49</v>
      </c>
      <c r="AB161" s="42" t="s">
        <v>49</v>
      </c>
      <c r="AC161" s="42" t="s">
        <v>49</v>
      </c>
      <c r="AD161" s="43" t="s">
        <v>49</v>
      </c>
      <c r="AE161" s="43" t="s">
        <v>49</v>
      </c>
      <c r="AF161" s="43" t="s">
        <v>49</v>
      </c>
      <c r="AG161" s="43" t="s">
        <v>49</v>
      </c>
      <c r="AH161" s="43" t="s">
        <v>49</v>
      </c>
      <c r="AI161" s="43" t="s">
        <v>49</v>
      </c>
      <c r="AJ161" s="43" t="s">
        <v>49</v>
      </c>
      <c r="AK161" s="43" t="s">
        <v>49</v>
      </c>
      <c r="AL161" s="43" t="s">
        <v>49</v>
      </c>
      <c r="AM161" s="43" t="s">
        <v>49</v>
      </c>
      <c r="AN161" s="43" t="s">
        <v>49</v>
      </c>
      <c r="AO161" s="43" t="s">
        <v>49</v>
      </c>
      <c r="AP161" s="43" t="s">
        <v>49</v>
      </c>
      <c r="AQ161" s="43" t="s">
        <v>49</v>
      </c>
      <c r="AR161" s="43" t="s">
        <v>49</v>
      </c>
      <c r="AS161" s="43" t="s">
        <v>49</v>
      </c>
      <c r="AT161" s="43" t="s">
        <v>49</v>
      </c>
      <c r="AU161" s="43" t="s">
        <v>49</v>
      </c>
      <c r="AV161" s="43" t="s">
        <v>49</v>
      </c>
      <c r="AW161" s="43" t="s">
        <v>49</v>
      </c>
      <c r="AX161" s="43" t="s">
        <v>49</v>
      </c>
      <c r="AY161" s="43" t="s">
        <v>49</v>
      </c>
      <c r="AZ161" s="9">
        <f>index!B161</f>
        <v>0</v>
      </c>
      <c r="BA161" s="9">
        <f>index!C161</f>
        <v>0</v>
      </c>
      <c r="BB161" s="9">
        <f>index!D161</f>
        <v>0</v>
      </c>
      <c r="BC161" s="9">
        <f>index!E161</f>
        <v>0</v>
      </c>
      <c r="BD161" s="9">
        <f>index!F161</f>
        <v>0</v>
      </c>
      <c r="BE161" s="9">
        <f>index!G161</f>
        <v>0</v>
      </c>
      <c r="BF161" s="9">
        <f>index!H161</f>
        <v>0</v>
      </c>
      <c r="BG161" s="9">
        <f>index!I161</f>
        <v>0</v>
      </c>
      <c r="BH161" s="9">
        <f>index!J161</f>
        <v>0</v>
      </c>
      <c r="BI161" s="9">
        <f>index!K161</f>
        <v>0</v>
      </c>
      <c r="BJ161" s="9">
        <f>index!L161</f>
        <v>0</v>
      </c>
      <c r="BK161" s="9">
        <f>index!M161</f>
        <v>0</v>
      </c>
      <c r="BL161" s="9">
        <f>index!N161</f>
        <v>0</v>
      </c>
      <c r="BM161" s="9">
        <f>index!O161</f>
        <v>0</v>
      </c>
      <c r="BN161" s="9">
        <f>index!P161</f>
        <v>0</v>
      </c>
      <c r="BO161" s="9">
        <f>index!Q161</f>
        <v>0</v>
      </c>
      <c r="BP161" s="9">
        <f>index!R161</f>
        <v>0</v>
      </c>
      <c r="BQ161" s="9">
        <f>index!S161</f>
        <v>0</v>
      </c>
      <c r="BR161" s="9">
        <f>index!T161</f>
        <v>0</v>
      </c>
      <c r="BS161" s="9">
        <f>index!U161</f>
        <v>0</v>
      </c>
      <c r="BT161" s="9">
        <f>index!V161</f>
        <v>0</v>
      </c>
      <c r="BU161" s="9">
        <f>index!W161</f>
        <v>0</v>
      </c>
      <c r="BV161" s="9">
        <f>index!X161</f>
        <v>0</v>
      </c>
      <c r="BW161" s="9">
        <f>index!Y161</f>
        <v>0</v>
      </c>
      <c r="BX161" s="9">
        <f>index!Z161</f>
        <v>0</v>
      </c>
      <c r="BY161">
        <v>0</v>
      </c>
    </row>
    <row r="162" spans="1:77" x14ac:dyDescent="0.2">
      <c r="A162" s="9" t="s">
        <v>564</v>
      </c>
      <c r="B162" s="9" t="s">
        <v>564</v>
      </c>
      <c r="C162" s="9" t="s">
        <v>564</v>
      </c>
      <c r="D162" s="9" t="s">
        <v>564</v>
      </c>
      <c r="E162" s="9" t="s">
        <v>564</v>
      </c>
      <c r="F162" s="9" t="s">
        <v>565</v>
      </c>
      <c r="G162" s="9" t="s">
        <v>566</v>
      </c>
      <c r="H162" s="9">
        <v>554</v>
      </c>
      <c r="I162" s="9" t="s">
        <v>66</v>
      </c>
      <c r="J162" s="9" t="s">
        <v>49</v>
      </c>
      <c r="K162" s="9" t="s">
        <v>90</v>
      </c>
      <c r="L162" s="9" t="s">
        <v>100</v>
      </c>
      <c r="M162" s="9" t="s">
        <v>59</v>
      </c>
      <c r="N162" s="9" t="s">
        <v>60</v>
      </c>
      <c r="O162" s="9">
        <v>2008</v>
      </c>
      <c r="P162" s="42" t="s">
        <v>49</v>
      </c>
      <c r="Q162" s="42" t="s">
        <v>49</v>
      </c>
      <c r="R162" s="42" t="s">
        <v>49</v>
      </c>
      <c r="S162" s="42" t="s">
        <v>49</v>
      </c>
      <c r="T162" s="42" t="s">
        <v>49</v>
      </c>
      <c r="U162" s="42" t="s">
        <v>49</v>
      </c>
      <c r="V162" s="42" t="s">
        <v>49</v>
      </c>
      <c r="W162" s="42" t="s">
        <v>49</v>
      </c>
      <c r="X162" s="42" t="s">
        <v>49</v>
      </c>
      <c r="Y162" s="42" t="s">
        <v>49</v>
      </c>
      <c r="Z162" s="42" t="s">
        <v>49</v>
      </c>
      <c r="AA162" s="42" t="s">
        <v>49</v>
      </c>
      <c r="AB162" s="42" t="s">
        <v>49</v>
      </c>
      <c r="AC162" s="42" t="s">
        <v>49</v>
      </c>
      <c r="AD162" s="43" t="s">
        <v>49</v>
      </c>
      <c r="AE162" s="43" t="s">
        <v>49</v>
      </c>
      <c r="AF162" s="43" t="s">
        <v>49</v>
      </c>
      <c r="AG162" s="43" t="s">
        <v>49</v>
      </c>
      <c r="AH162" s="43" t="s">
        <v>90</v>
      </c>
      <c r="AI162" s="43" t="s">
        <v>90</v>
      </c>
      <c r="AJ162" s="43" t="s">
        <v>90</v>
      </c>
      <c r="AK162" s="43" t="s">
        <v>90</v>
      </c>
      <c r="AL162" s="43" t="s">
        <v>90</v>
      </c>
      <c r="AM162" s="43" t="s">
        <v>90</v>
      </c>
      <c r="AN162" s="43" t="s">
        <v>90</v>
      </c>
      <c r="AO162" s="43" t="s">
        <v>90</v>
      </c>
      <c r="AP162" s="43" t="s">
        <v>90</v>
      </c>
      <c r="AQ162" s="43" t="s">
        <v>90</v>
      </c>
      <c r="AR162" s="43" t="s">
        <v>90</v>
      </c>
      <c r="AS162" s="43" t="s">
        <v>90</v>
      </c>
      <c r="AT162" s="43" t="s">
        <v>90</v>
      </c>
      <c r="AU162" s="43" t="s">
        <v>90</v>
      </c>
      <c r="AV162" s="43" t="s">
        <v>90</v>
      </c>
      <c r="AW162" s="43" t="s">
        <v>90</v>
      </c>
      <c r="AX162" s="43" t="s">
        <v>90</v>
      </c>
      <c r="AY162" s="43" t="s">
        <v>90</v>
      </c>
      <c r="AZ162" s="9">
        <f>index!B162</f>
        <v>0</v>
      </c>
      <c r="BA162" s="9">
        <f>index!C162</f>
        <v>0</v>
      </c>
      <c r="BB162" s="9">
        <f>index!D162</f>
        <v>0</v>
      </c>
      <c r="BC162" s="9">
        <f>index!E162</f>
        <v>0</v>
      </c>
      <c r="BD162" s="9">
        <f>index!F162</f>
        <v>0</v>
      </c>
      <c r="BE162" s="9">
        <f>index!G162</f>
        <v>0</v>
      </c>
      <c r="BF162" s="9">
        <f>index!H162</f>
        <v>0</v>
      </c>
      <c r="BG162" s="9">
        <f>index!I162</f>
        <v>0</v>
      </c>
      <c r="BH162" s="9">
        <f>index!J162</f>
        <v>0</v>
      </c>
      <c r="BI162" s="9">
        <f>index!K162</f>
        <v>0</v>
      </c>
      <c r="BJ162" s="9">
        <f>index!L162</f>
        <v>5.4691999999999998</v>
      </c>
      <c r="BK162" s="9">
        <f>index!M162</f>
        <v>6.7627999999999995</v>
      </c>
      <c r="BL162" s="9">
        <f>index!N162</f>
        <v>2.5299999999999998</v>
      </c>
      <c r="BM162" s="9">
        <f>index!O162</f>
        <v>0.73480000000000001</v>
      </c>
      <c r="BN162" s="9">
        <f>index!P162</f>
        <v>1.1792</v>
      </c>
      <c r="BO162" s="9">
        <f>index!Q162</f>
        <v>2.1692</v>
      </c>
      <c r="BP162" s="9">
        <f>index!R162</f>
        <v>5.7332000000000001</v>
      </c>
      <c r="BQ162" s="9">
        <f>index!S162</f>
        <v>5.506118762397918</v>
      </c>
      <c r="BR162" s="9">
        <f>index!T162</f>
        <v>6.6987172531202948</v>
      </c>
      <c r="BS162" s="9">
        <f>index!U162</f>
        <v>7.7143181525408666</v>
      </c>
      <c r="BT162" s="9">
        <f>index!V162</f>
        <v>6.2937599999999998</v>
      </c>
      <c r="BU162" s="9">
        <f>index!W162</f>
        <v>11.3343516</v>
      </c>
      <c r="BV162" s="9">
        <f>index!X162</f>
        <v>23.153856000000001</v>
      </c>
      <c r="BW162" s="9">
        <f>index!Y162</f>
        <v>15.04745</v>
      </c>
      <c r="BX162" s="9">
        <f>index!Z162</f>
        <v>15.446199999999999</v>
      </c>
      <c r="BY162">
        <v>14.08313456</v>
      </c>
    </row>
    <row r="163" spans="1:77" x14ac:dyDescent="0.2">
      <c r="A163" s="9" t="s">
        <v>567</v>
      </c>
      <c r="B163" s="9" t="s">
        <v>567</v>
      </c>
      <c r="C163" s="9" t="s">
        <v>567</v>
      </c>
      <c r="D163" s="9" t="s">
        <v>567</v>
      </c>
      <c r="E163" s="9" t="s">
        <v>567</v>
      </c>
      <c r="F163" s="9" t="s">
        <v>568</v>
      </c>
      <c r="G163" s="9" t="s">
        <v>569</v>
      </c>
      <c r="H163" s="9">
        <v>558</v>
      </c>
      <c r="I163" s="9" t="s">
        <v>84</v>
      </c>
      <c r="J163" s="9" t="s">
        <v>49</v>
      </c>
      <c r="K163" s="9" t="s">
        <v>49</v>
      </c>
      <c r="L163" s="9" t="s">
        <v>1223</v>
      </c>
      <c r="M163" s="9"/>
      <c r="N163" s="9"/>
      <c r="O163" s="9"/>
      <c r="P163" s="42" t="s">
        <v>49</v>
      </c>
      <c r="Q163" s="42" t="s">
        <v>49</v>
      </c>
      <c r="R163" s="42" t="s">
        <v>49</v>
      </c>
      <c r="S163" s="42" t="s">
        <v>49</v>
      </c>
      <c r="T163" s="42" t="s">
        <v>49</v>
      </c>
      <c r="U163" s="42" t="s">
        <v>49</v>
      </c>
      <c r="V163" s="42" t="s">
        <v>49</v>
      </c>
      <c r="W163" s="42" t="s">
        <v>49</v>
      </c>
      <c r="X163" s="42" t="s">
        <v>49</v>
      </c>
      <c r="Y163" s="42" t="s">
        <v>49</v>
      </c>
      <c r="Z163" s="42" t="s">
        <v>49</v>
      </c>
      <c r="AA163" s="42" t="s">
        <v>49</v>
      </c>
      <c r="AB163" s="42" t="s">
        <v>49</v>
      </c>
      <c r="AC163" s="42" t="s">
        <v>49</v>
      </c>
      <c r="AD163" s="43" t="s">
        <v>49</v>
      </c>
      <c r="AE163" s="43" t="s">
        <v>49</v>
      </c>
      <c r="AF163" s="43" t="s">
        <v>49</v>
      </c>
      <c r="AG163" s="43" t="s">
        <v>49</v>
      </c>
      <c r="AH163" s="43" t="s">
        <v>49</v>
      </c>
      <c r="AI163" s="43" t="s">
        <v>49</v>
      </c>
      <c r="AJ163" s="43" t="s">
        <v>49</v>
      </c>
      <c r="AK163" s="43" t="s">
        <v>49</v>
      </c>
      <c r="AL163" s="43" t="s">
        <v>49</v>
      </c>
      <c r="AM163" s="43" t="s">
        <v>49</v>
      </c>
      <c r="AN163" s="43" t="s">
        <v>49</v>
      </c>
      <c r="AO163" s="43" t="s">
        <v>49</v>
      </c>
      <c r="AP163" s="43" t="s">
        <v>49</v>
      </c>
      <c r="AQ163" s="43" t="s">
        <v>49</v>
      </c>
      <c r="AR163" s="43" t="s">
        <v>49</v>
      </c>
      <c r="AS163" s="43" t="s">
        <v>49</v>
      </c>
      <c r="AT163" s="43" t="s">
        <v>49</v>
      </c>
      <c r="AU163" s="43" t="s">
        <v>49</v>
      </c>
      <c r="AV163" s="43" t="s">
        <v>49</v>
      </c>
      <c r="AW163" s="43" t="s">
        <v>49</v>
      </c>
      <c r="AX163" s="43" t="s">
        <v>49</v>
      </c>
      <c r="AY163" s="43" t="s">
        <v>49</v>
      </c>
      <c r="AZ163" s="9">
        <f>index!B163</f>
        <v>0</v>
      </c>
      <c r="BA163" s="9">
        <f>index!C163</f>
        <v>0</v>
      </c>
      <c r="BB163" s="9">
        <f>index!D163</f>
        <v>0</v>
      </c>
      <c r="BC163" s="9">
        <f>index!E163</f>
        <v>0</v>
      </c>
      <c r="BD163" s="9">
        <f>index!F163</f>
        <v>0</v>
      </c>
      <c r="BE163" s="9">
        <f>index!G163</f>
        <v>0</v>
      </c>
      <c r="BF163" s="9">
        <f>index!H163</f>
        <v>0</v>
      </c>
      <c r="BG163" s="9">
        <f>index!I163</f>
        <v>0</v>
      </c>
      <c r="BH163" s="9">
        <f>index!J163</f>
        <v>0</v>
      </c>
      <c r="BI163" s="9">
        <f>index!K163</f>
        <v>0</v>
      </c>
      <c r="BJ163" s="9">
        <f>index!L163</f>
        <v>0</v>
      </c>
      <c r="BK163" s="9">
        <f>index!M163</f>
        <v>0</v>
      </c>
      <c r="BL163" s="9">
        <f>index!N163</f>
        <v>0</v>
      </c>
      <c r="BM163" s="9">
        <f>index!O163</f>
        <v>0</v>
      </c>
      <c r="BN163" s="9">
        <f>index!P163</f>
        <v>0</v>
      </c>
      <c r="BO163" s="9">
        <f>index!Q163</f>
        <v>0</v>
      </c>
      <c r="BP163" s="9">
        <f>index!R163</f>
        <v>0</v>
      </c>
      <c r="BQ163" s="9">
        <f>index!S163</f>
        <v>0</v>
      </c>
      <c r="BR163" s="9">
        <f>index!T163</f>
        <v>0</v>
      </c>
      <c r="BS163" s="9">
        <f>index!U163</f>
        <v>0</v>
      </c>
      <c r="BT163" s="9">
        <f>index!V163</f>
        <v>0</v>
      </c>
      <c r="BU163" s="9">
        <f>index!W163</f>
        <v>0</v>
      </c>
      <c r="BV163" s="9">
        <f>index!X163</f>
        <v>0</v>
      </c>
      <c r="BW163" s="9">
        <f>index!Y163</f>
        <v>0</v>
      </c>
      <c r="BX163" s="9">
        <f>index!Z163</f>
        <v>0</v>
      </c>
      <c r="BY163">
        <v>0</v>
      </c>
    </row>
    <row r="164" spans="1:77" x14ac:dyDescent="0.2">
      <c r="A164" s="9" t="s">
        <v>570</v>
      </c>
      <c r="B164" s="9" t="s">
        <v>570</v>
      </c>
      <c r="C164" s="9" t="s">
        <v>570</v>
      </c>
      <c r="D164" s="9" t="s">
        <v>570</v>
      </c>
      <c r="E164" s="9" t="s">
        <v>570</v>
      </c>
      <c r="F164" s="9" t="s">
        <v>571</v>
      </c>
      <c r="G164" s="9" t="s">
        <v>572</v>
      </c>
      <c r="H164" s="9">
        <v>562</v>
      </c>
      <c r="I164" s="9" t="s">
        <v>74</v>
      </c>
      <c r="J164" s="9" t="s">
        <v>49</v>
      </c>
      <c r="K164" s="9" t="s">
        <v>49</v>
      </c>
      <c r="L164" s="9" t="s">
        <v>1223</v>
      </c>
      <c r="M164" s="9"/>
      <c r="N164" s="9"/>
      <c r="O164" s="9"/>
      <c r="P164" s="42" t="s">
        <v>49</v>
      </c>
      <c r="Q164" s="42" t="s">
        <v>49</v>
      </c>
      <c r="R164" s="42" t="s">
        <v>49</v>
      </c>
      <c r="S164" s="42" t="s">
        <v>49</v>
      </c>
      <c r="T164" s="42" t="s">
        <v>49</v>
      </c>
      <c r="U164" s="42" t="s">
        <v>49</v>
      </c>
      <c r="V164" s="42" t="s">
        <v>49</v>
      </c>
      <c r="W164" s="42" t="s">
        <v>49</v>
      </c>
      <c r="X164" s="42" t="s">
        <v>49</v>
      </c>
      <c r="Y164" s="42" t="s">
        <v>49</v>
      </c>
      <c r="Z164" s="42" t="s">
        <v>49</v>
      </c>
      <c r="AA164" s="42" t="s">
        <v>49</v>
      </c>
      <c r="AB164" s="42" t="s">
        <v>49</v>
      </c>
      <c r="AC164" s="42" t="s">
        <v>49</v>
      </c>
      <c r="AD164" s="43" t="s">
        <v>49</v>
      </c>
      <c r="AE164" s="43" t="s">
        <v>49</v>
      </c>
      <c r="AF164" s="43" t="s">
        <v>49</v>
      </c>
      <c r="AG164" s="43" t="s">
        <v>49</v>
      </c>
      <c r="AH164" s="43" t="s">
        <v>49</v>
      </c>
      <c r="AI164" s="43" t="s">
        <v>49</v>
      </c>
      <c r="AJ164" s="43" t="s">
        <v>49</v>
      </c>
      <c r="AK164" s="43" t="s">
        <v>49</v>
      </c>
      <c r="AL164" s="43" t="s">
        <v>49</v>
      </c>
      <c r="AM164" s="43" t="s">
        <v>49</v>
      </c>
      <c r="AN164" s="43" t="s">
        <v>49</v>
      </c>
      <c r="AO164" s="43" t="s">
        <v>49</v>
      </c>
      <c r="AP164" s="43" t="s">
        <v>49</v>
      </c>
      <c r="AQ164" s="43" t="s">
        <v>49</v>
      </c>
      <c r="AR164" s="43" t="s">
        <v>49</v>
      </c>
      <c r="AS164" s="43" t="s">
        <v>49</v>
      </c>
      <c r="AT164" s="43" t="s">
        <v>49</v>
      </c>
      <c r="AU164" s="43" t="s">
        <v>49</v>
      </c>
      <c r="AV164" s="43" t="s">
        <v>49</v>
      </c>
      <c r="AW164" s="43" t="s">
        <v>49</v>
      </c>
      <c r="AX164" s="43" t="s">
        <v>49</v>
      </c>
      <c r="AY164" s="43" t="s">
        <v>49</v>
      </c>
      <c r="AZ164" s="9">
        <f>index!B164</f>
        <v>0</v>
      </c>
      <c r="BA164" s="9">
        <f>index!C164</f>
        <v>0</v>
      </c>
      <c r="BB164" s="9">
        <f>index!D164</f>
        <v>0</v>
      </c>
      <c r="BC164" s="9">
        <f>index!E164</f>
        <v>0</v>
      </c>
      <c r="BD164" s="9">
        <f>index!F164</f>
        <v>0</v>
      </c>
      <c r="BE164" s="9">
        <f>index!G164</f>
        <v>0</v>
      </c>
      <c r="BF164" s="9">
        <f>index!H164</f>
        <v>0</v>
      </c>
      <c r="BG164" s="9">
        <f>index!I164</f>
        <v>0</v>
      </c>
      <c r="BH164" s="9">
        <f>index!J164</f>
        <v>0</v>
      </c>
      <c r="BI164" s="9">
        <f>index!K164</f>
        <v>0</v>
      </c>
      <c r="BJ164" s="9">
        <f>index!L164</f>
        <v>0</v>
      </c>
      <c r="BK164" s="9">
        <f>index!M164</f>
        <v>0</v>
      </c>
      <c r="BL164" s="9">
        <f>index!N164</f>
        <v>0</v>
      </c>
      <c r="BM164" s="9">
        <f>index!O164</f>
        <v>0</v>
      </c>
      <c r="BN164" s="9">
        <f>index!P164</f>
        <v>0</v>
      </c>
      <c r="BO164" s="9">
        <f>index!Q164</f>
        <v>0</v>
      </c>
      <c r="BP164" s="9">
        <f>index!R164</f>
        <v>0</v>
      </c>
      <c r="BQ164" s="9">
        <f>index!S164</f>
        <v>0</v>
      </c>
      <c r="BR164" s="9">
        <f>index!T164</f>
        <v>0</v>
      </c>
      <c r="BS164" s="9">
        <f>index!U164</f>
        <v>0</v>
      </c>
      <c r="BT164" s="9">
        <f>index!V164</f>
        <v>0</v>
      </c>
      <c r="BU164" s="9">
        <f>index!W164</f>
        <v>0</v>
      </c>
      <c r="BV164" s="9">
        <f>index!X164</f>
        <v>0</v>
      </c>
      <c r="BW164" s="9">
        <f>index!Y164</f>
        <v>0</v>
      </c>
      <c r="BX164" s="9">
        <f>index!Z164</f>
        <v>0</v>
      </c>
      <c r="BY164">
        <v>0</v>
      </c>
    </row>
    <row r="165" spans="1:77" x14ac:dyDescent="0.2">
      <c r="A165" s="9" t="s">
        <v>573</v>
      </c>
      <c r="B165" s="9" t="s">
        <v>573</v>
      </c>
      <c r="C165" s="9" t="s">
        <v>573</v>
      </c>
      <c r="D165" s="9" t="s">
        <v>573</v>
      </c>
      <c r="E165" s="9" t="s">
        <v>573</v>
      </c>
      <c r="F165" s="9" t="s">
        <v>574</v>
      </c>
      <c r="G165" s="9" t="s">
        <v>575</v>
      </c>
      <c r="H165" s="9">
        <v>566</v>
      </c>
      <c r="I165" s="9" t="s">
        <v>74</v>
      </c>
      <c r="J165" s="9" t="s">
        <v>49</v>
      </c>
      <c r="K165" s="9" t="s">
        <v>49</v>
      </c>
      <c r="L165" s="9" t="s">
        <v>1223</v>
      </c>
      <c r="M165" s="9"/>
      <c r="N165" s="9"/>
      <c r="O165" s="9"/>
      <c r="P165" s="42" t="s">
        <v>49</v>
      </c>
      <c r="Q165" s="42" t="s">
        <v>49</v>
      </c>
      <c r="R165" s="42" t="s">
        <v>49</v>
      </c>
      <c r="S165" s="42" t="s">
        <v>49</v>
      </c>
      <c r="T165" s="42" t="s">
        <v>49</v>
      </c>
      <c r="U165" s="42" t="s">
        <v>49</v>
      </c>
      <c r="V165" s="42" t="s">
        <v>49</v>
      </c>
      <c r="W165" s="42" t="s">
        <v>49</v>
      </c>
      <c r="X165" s="42" t="s">
        <v>49</v>
      </c>
      <c r="Y165" s="42" t="s">
        <v>49</v>
      </c>
      <c r="Z165" s="42" t="s">
        <v>49</v>
      </c>
      <c r="AA165" s="42" t="s">
        <v>49</v>
      </c>
      <c r="AB165" s="42" t="s">
        <v>49</v>
      </c>
      <c r="AC165" s="42" t="s">
        <v>49</v>
      </c>
      <c r="AD165" s="43" t="s">
        <v>49</v>
      </c>
      <c r="AE165" s="43" t="s">
        <v>49</v>
      </c>
      <c r="AF165" s="43" t="s">
        <v>49</v>
      </c>
      <c r="AG165" s="43" t="s">
        <v>49</v>
      </c>
      <c r="AH165" s="43" t="s">
        <v>49</v>
      </c>
      <c r="AI165" s="43" t="s">
        <v>49</v>
      </c>
      <c r="AJ165" s="43" t="s">
        <v>49</v>
      </c>
      <c r="AK165" s="43" t="s">
        <v>49</v>
      </c>
      <c r="AL165" s="43" t="s">
        <v>49</v>
      </c>
      <c r="AM165" s="43" t="s">
        <v>49</v>
      </c>
      <c r="AN165" s="43" t="s">
        <v>49</v>
      </c>
      <c r="AO165" s="43" t="s">
        <v>49</v>
      </c>
      <c r="AP165" s="43" t="s">
        <v>49</v>
      </c>
      <c r="AQ165" s="43" t="s">
        <v>49</v>
      </c>
      <c r="AR165" s="43" t="s">
        <v>49</v>
      </c>
      <c r="AS165" s="43" t="s">
        <v>49</v>
      </c>
      <c r="AT165" s="43" t="s">
        <v>49</v>
      </c>
      <c r="AU165" s="43" t="s">
        <v>49</v>
      </c>
      <c r="AV165" s="43" t="s">
        <v>49</v>
      </c>
      <c r="AW165" s="43" t="s">
        <v>49</v>
      </c>
      <c r="AX165" s="43" t="s">
        <v>49</v>
      </c>
      <c r="AY165" s="43" t="s">
        <v>49</v>
      </c>
      <c r="AZ165" s="9">
        <f>index!B165</f>
        <v>0</v>
      </c>
      <c r="BA165" s="9">
        <f>index!C165</f>
        <v>0</v>
      </c>
      <c r="BB165" s="9">
        <f>index!D165</f>
        <v>0</v>
      </c>
      <c r="BC165" s="9">
        <f>index!E165</f>
        <v>0</v>
      </c>
      <c r="BD165" s="9">
        <f>index!F165</f>
        <v>0</v>
      </c>
      <c r="BE165" s="9">
        <f>index!G165</f>
        <v>0</v>
      </c>
      <c r="BF165" s="9">
        <f>index!H165</f>
        <v>0</v>
      </c>
      <c r="BG165" s="9">
        <f>index!I165</f>
        <v>0</v>
      </c>
      <c r="BH165" s="9">
        <f>index!J165</f>
        <v>0</v>
      </c>
      <c r="BI165" s="9">
        <f>index!K165</f>
        <v>0</v>
      </c>
      <c r="BJ165" s="9">
        <f>index!L165</f>
        <v>0</v>
      </c>
      <c r="BK165" s="9">
        <f>index!M165</f>
        <v>0</v>
      </c>
      <c r="BL165" s="9">
        <f>index!N165</f>
        <v>0</v>
      </c>
      <c r="BM165" s="9">
        <f>index!O165</f>
        <v>0</v>
      </c>
      <c r="BN165" s="9">
        <f>index!P165</f>
        <v>0</v>
      </c>
      <c r="BO165" s="9">
        <f>index!Q165</f>
        <v>0</v>
      </c>
      <c r="BP165" s="9">
        <f>index!R165</f>
        <v>0</v>
      </c>
      <c r="BQ165" s="9">
        <f>index!S165</f>
        <v>0</v>
      </c>
      <c r="BR165" s="9">
        <f>index!T165</f>
        <v>0</v>
      </c>
      <c r="BS165" s="9">
        <f>index!U165</f>
        <v>0</v>
      </c>
      <c r="BT165" s="9">
        <f>index!V165</f>
        <v>0</v>
      </c>
      <c r="BU165" s="9">
        <f>index!W165</f>
        <v>0</v>
      </c>
      <c r="BV165" s="9">
        <f>index!X165</f>
        <v>0</v>
      </c>
      <c r="BW165" s="9">
        <f>index!Y165</f>
        <v>0</v>
      </c>
      <c r="BX165" s="9">
        <f>index!Z165</f>
        <v>0</v>
      </c>
      <c r="BY165">
        <v>0</v>
      </c>
    </row>
    <row r="166" spans="1:77" x14ac:dyDescent="0.2">
      <c r="A166" s="9" t="s">
        <v>576</v>
      </c>
      <c r="B166" s="9" t="s">
        <v>576</v>
      </c>
      <c r="C166" s="9" t="s">
        <v>576</v>
      </c>
      <c r="D166" s="9" t="s">
        <v>52</v>
      </c>
      <c r="E166" s="9" t="s">
        <v>52</v>
      </c>
      <c r="F166" s="9" t="s">
        <v>577</v>
      </c>
      <c r="G166" s="9" t="s">
        <v>578</v>
      </c>
      <c r="H166" s="9">
        <v>570</v>
      </c>
      <c r="I166" s="9" t="s">
        <v>51</v>
      </c>
      <c r="J166" s="9" t="s">
        <v>49</v>
      </c>
      <c r="K166" s="9" t="s">
        <v>49</v>
      </c>
      <c r="L166" s="9" t="s">
        <v>1223</v>
      </c>
      <c r="M166" s="9"/>
      <c r="N166" s="9"/>
      <c r="O166" s="9"/>
      <c r="P166" s="42" t="s">
        <v>49</v>
      </c>
      <c r="Q166" s="42" t="s">
        <v>49</v>
      </c>
      <c r="R166" s="42" t="s">
        <v>49</v>
      </c>
      <c r="S166" s="42" t="s">
        <v>49</v>
      </c>
      <c r="T166" s="42" t="s">
        <v>49</v>
      </c>
      <c r="U166" s="42" t="s">
        <v>49</v>
      </c>
      <c r="V166" s="42" t="s">
        <v>49</v>
      </c>
      <c r="W166" s="42" t="s">
        <v>49</v>
      </c>
      <c r="X166" s="42" t="s">
        <v>49</v>
      </c>
      <c r="Y166" s="42" t="s">
        <v>49</v>
      </c>
      <c r="Z166" s="42" t="s">
        <v>49</v>
      </c>
      <c r="AA166" s="42" t="s">
        <v>49</v>
      </c>
      <c r="AB166" s="42" t="s">
        <v>49</v>
      </c>
      <c r="AC166" s="42" t="s">
        <v>49</v>
      </c>
      <c r="AD166" s="43" t="s">
        <v>49</v>
      </c>
      <c r="AE166" s="43" t="s">
        <v>49</v>
      </c>
      <c r="AF166" s="43" t="s">
        <v>49</v>
      </c>
      <c r="AG166" s="43" t="s">
        <v>49</v>
      </c>
      <c r="AH166" s="43" t="s">
        <v>49</v>
      </c>
      <c r="AI166" s="43" t="s">
        <v>49</v>
      </c>
      <c r="AJ166" s="43" t="s">
        <v>49</v>
      </c>
      <c r="AK166" s="43" t="s">
        <v>49</v>
      </c>
      <c r="AL166" s="43" t="s">
        <v>49</v>
      </c>
      <c r="AM166" s="43" t="s">
        <v>49</v>
      </c>
      <c r="AN166" s="43" t="s">
        <v>49</v>
      </c>
      <c r="AO166" s="43" t="s">
        <v>49</v>
      </c>
      <c r="AP166" s="43" t="s">
        <v>49</v>
      </c>
      <c r="AQ166" s="43" t="s">
        <v>49</v>
      </c>
      <c r="AR166" s="43" t="s">
        <v>49</v>
      </c>
      <c r="AS166" s="43" t="s">
        <v>49</v>
      </c>
      <c r="AT166" s="43" t="s">
        <v>49</v>
      </c>
      <c r="AU166" s="43" t="s">
        <v>49</v>
      </c>
      <c r="AV166" s="43" t="s">
        <v>49</v>
      </c>
      <c r="AW166" s="43" t="s">
        <v>49</v>
      </c>
      <c r="AX166" s="43" t="s">
        <v>49</v>
      </c>
      <c r="AY166" s="43" t="s">
        <v>49</v>
      </c>
      <c r="AZ166" s="9">
        <f>index!B166</f>
        <v>0</v>
      </c>
      <c r="BA166" s="9">
        <f>index!C166</f>
        <v>0</v>
      </c>
      <c r="BB166" s="9">
        <f>index!D166</f>
        <v>0</v>
      </c>
      <c r="BC166" s="9">
        <f>index!E166</f>
        <v>0</v>
      </c>
      <c r="BD166" s="9">
        <f>index!F166</f>
        <v>0</v>
      </c>
      <c r="BE166" s="9">
        <f>index!G166</f>
        <v>0</v>
      </c>
      <c r="BF166" s="9">
        <f>index!H166</f>
        <v>0</v>
      </c>
      <c r="BG166" s="9">
        <f>index!I166</f>
        <v>0</v>
      </c>
      <c r="BH166" s="9">
        <f>index!J166</f>
        <v>0</v>
      </c>
      <c r="BI166" s="9">
        <f>index!K166</f>
        <v>0</v>
      </c>
      <c r="BJ166" s="9">
        <f>index!L166</f>
        <v>0</v>
      </c>
      <c r="BK166" s="9">
        <f>index!M166</f>
        <v>0</v>
      </c>
      <c r="BL166" s="9">
        <f>index!N166</f>
        <v>0</v>
      </c>
      <c r="BM166" s="9">
        <f>index!O166</f>
        <v>0</v>
      </c>
      <c r="BN166" s="9">
        <f>index!P166</f>
        <v>0</v>
      </c>
      <c r="BO166" s="9">
        <f>index!Q166</f>
        <v>0</v>
      </c>
      <c r="BP166" s="9">
        <f>index!R166</f>
        <v>0</v>
      </c>
      <c r="BQ166" s="9">
        <f>index!S166</f>
        <v>0</v>
      </c>
      <c r="BR166" s="9">
        <f>index!T166</f>
        <v>0</v>
      </c>
      <c r="BS166" s="9">
        <f>index!U166</f>
        <v>0</v>
      </c>
      <c r="BT166" s="9">
        <f>index!V166</f>
        <v>0</v>
      </c>
      <c r="BU166" s="9">
        <f>index!W166</f>
        <v>0</v>
      </c>
      <c r="BV166" s="9">
        <f>index!X166</f>
        <v>0</v>
      </c>
      <c r="BW166" s="9">
        <f>index!Y166</f>
        <v>0</v>
      </c>
      <c r="BX166" s="9">
        <f>index!Z166</f>
        <v>0</v>
      </c>
      <c r="BY166">
        <v>0</v>
      </c>
    </row>
    <row r="167" spans="1:77" x14ac:dyDescent="0.2">
      <c r="A167" s="9" t="s">
        <v>579</v>
      </c>
      <c r="B167" s="9" t="s">
        <v>579</v>
      </c>
      <c r="C167" s="9" t="s">
        <v>579</v>
      </c>
      <c r="D167" s="9" t="s">
        <v>52</v>
      </c>
      <c r="E167" s="9" t="s">
        <v>52</v>
      </c>
      <c r="F167" s="9" t="s">
        <v>580</v>
      </c>
      <c r="G167" s="9" t="s">
        <v>581</v>
      </c>
      <c r="H167" s="9">
        <v>574</v>
      </c>
      <c r="I167" s="9" t="s">
        <v>51</v>
      </c>
      <c r="J167" s="9" t="s">
        <v>49</v>
      </c>
      <c r="K167" s="9" t="s">
        <v>49</v>
      </c>
      <c r="L167" s="9" t="s">
        <v>1223</v>
      </c>
      <c r="M167" s="9"/>
      <c r="N167" s="9"/>
      <c r="O167" s="9"/>
      <c r="P167" s="42" t="s">
        <v>49</v>
      </c>
      <c r="Q167" s="42" t="s">
        <v>49</v>
      </c>
      <c r="R167" s="42" t="s">
        <v>49</v>
      </c>
      <c r="S167" s="42" t="s">
        <v>49</v>
      </c>
      <c r="T167" s="42" t="s">
        <v>49</v>
      </c>
      <c r="U167" s="42" t="s">
        <v>49</v>
      </c>
      <c r="V167" s="42" t="s">
        <v>49</v>
      </c>
      <c r="W167" s="42" t="s">
        <v>49</v>
      </c>
      <c r="X167" s="42" t="s">
        <v>49</v>
      </c>
      <c r="Y167" s="42" t="s">
        <v>49</v>
      </c>
      <c r="Z167" s="42" t="s">
        <v>49</v>
      </c>
      <c r="AA167" s="42" t="s">
        <v>49</v>
      </c>
      <c r="AB167" s="42" t="s">
        <v>49</v>
      </c>
      <c r="AC167" s="42" t="s">
        <v>49</v>
      </c>
      <c r="AD167" s="43" t="s">
        <v>49</v>
      </c>
      <c r="AE167" s="43" t="s">
        <v>49</v>
      </c>
      <c r="AF167" s="43" t="s">
        <v>49</v>
      </c>
      <c r="AG167" s="43" t="s">
        <v>49</v>
      </c>
      <c r="AH167" s="43" t="s">
        <v>49</v>
      </c>
      <c r="AI167" s="43" t="s">
        <v>49</v>
      </c>
      <c r="AJ167" s="43" t="s">
        <v>49</v>
      </c>
      <c r="AK167" s="43" t="s">
        <v>49</v>
      </c>
      <c r="AL167" s="43" t="s">
        <v>49</v>
      </c>
      <c r="AM167" s="43" t="s">
        <v>49</v>
      </c>
      <c r="AN167" s="43" t="s">
        <v>49</v>
      </c>
      <c r="AO167" s="43" t="s">
        <v>49</v>
      </c>
      <c r="AP167" s="43" t="s">
        <v>49</v>
      </c>
      <c r="AQ167" s="43" t="s">
        <v>49</v>
      </c>
      <c r="AR167" s="43" t="s">
        <v>49</v>
      </c>
      <c r="AS167" s="43" t="s">
        <v>49</v>
      </c>
      <c r="AT167" s="43" t="s">
        <v>49</v>
      </c>
      <c r="AU167" s="43" t="s">
        <v>49</v>
      </c>
      <c r="AV167" s="43" t="s">
        <v>49</v>
      </c>
      <c r="AW167" s="43" t="s">
        <v>49</v>
      </c>
      <c r="AX167" s="43" t="s">
        <v>49</v>
      </c>
      <c r="AY167" s="43" t="s">
        <v>49</v>
      </c>
      <c r="AZ167" s="9">
        <f>index!B167</f>
        <v>0</v>
      </c>
      <c r="BA167" s="9">
        <f>index!C167</f>
        <v>0</v>
      </c>
      <c r="BB167" s="9">
        <f>index!D167</f>
        <v>0</v>
      </c>
      <c r="BC167" s="9">
        <f>index!E167</f>
        <v>0</v>
      </c>
      <c r="BD167" s="9">
        <f>index!F167</f>
        <v>0</v>
      </c>
      <c r="BE167" s="9">
        <f>index!G167</f>
        <v>0</v>
      </c>
      <c r="BF167" s="9">
        <f>index!H167</f>
        <v>0</v>
      </c>
      <c r="BG167" s="9">
        <f>index!I167</f>
        <v>0</v>
      </c>
      <c r="BH167" s="9">
        <f>index!J167</f>
        <v>0</v>
      </c>
      <c r="BI167" s="9">
        <f>index!K167</f>
        <v>0</v>
      </c>
      <c r="BJ167" s="9">
        <f>index!L167</f>
        <v>0</v>
      </c>
      <c r="BK167" s="9">
        <f>index!M167</f>
        <v>0</v>
      </c>
      <c r="BL167" s="9">
        <f>index!N167</f>
        <v>0</v>
      </c>
      <c r="BM167" s="9">
        <f>index!O167</f>
        <v>0</v>
      </c>
      <c r="BN167" s="9">
        <f>index!P167</f>
        <v>0</v>
      </c>
      <c r="BO167" s="9">
        <f>index!Q167</f>
        <v>0</v>
      </c>
      <c r="BP167" s="9">
        <f>index!R167</f>
        <v>0</v>
      </c>
      <c r="BQ167" s="9">
        <f>index!S167</f>
        <v>0</v>
      </c>
      <c r="BR167" s="9">
        <f>index!T167</f>
        <v>0</v>
      </c>
      <c r="BS167" s="9">
        <f>index!U167</f>
        <v>0</v>
      </c>
      <c r="BT167" s="9">
        <f>index!V167</f>
        <v>0</v>
      </c>
      <c r="BU167" s="9">
        <f>index!W167</f>
        <v>0</v>
      </c>
      <c r="BV167" s="9">
        <f>index!X167</f>
        <v>0</v>
      </c>
      <c r="BW167" s="9">
        <f>index!Y167</f>
        <v>0</v>
      </c>
      <c r="BX167" s="9">
        <f>index!Z167</f>
        <v>0</v>
      </c>
      <c r="BY167">
        <v>0</v>
      </c>
    </row>
    <row r="168" spans="1:77" x14ac:dyDescent="0.2">
      <c r="A168" s="9" t="s">
        <v>582</v>
      </c>
      <c r="B168" s="9" t="s">
        <v>582</v>
      </c>
      <c r="C168" s="9" t="s">
        <v>582</v>
      </c>
      <c r="D168" s="9" t="s">
        <v>1222</v>
      </c>
      <c r="E168" s="9" t="s">
        <v>1222</v>
      </c>
      <c r="F168" s="9" t="s">
        <v>583</v>
      </c>
      <c r="G168" s="9" t="s">
        <v>584</v>
      </c>
      <c r="H168" s="9">
        <v>580</v>
      </c>
      <c r="I168" s="9" t="s">
        <v>66</v>
      </c>
      <c r="J168" s="9" t="s">
        <v>49</v>
      </c>
      <c r="K168" s="9" t="s">
        <v>49</v>
      </c>
      <c r="L168" s="9" t="s">
        <v>1223</v>
      </c>
      <c r="M168" s="9"/>
      <c r="N168" s="9"/>
      <c r="O168" s="9"/>
      <c r="P168" s="42" t="s">
        <v>49</v>
      </c>
      <c r="Q168" s="42" t="s">
        <v>49</v>
      </c>
      <c r="R168" s="42" t="s">
        <v>49</v>
      </c>
      <c r="S168" s="42" t="s">
        <v>49</v>
      </c>
      <c r="T168" s="42" t="s">
        <v>49</v>
      </c>
      <c r="U168" s="42" t="s">
        <v>49</v>
      </c>
      <c r="V168" s="42" t="s">
        <v>49</v>
      </c>
      <c r="W168" s="42" t="s">
        <v>49</v>
      </c>
      <c r="X168" s="42" t="s">
        <v>49</v>
      </c>
      <c r="Y168" s="42" t="s">
        <v>49</v>
      </c>
      <c r="Z168" s="42" t="s">
        <v>49</v>
      </c>
      <c r="AA168" s="42" t="s">
        <v>49</v>
      </c>
      <c r="AB168" s="42" t="s">
        <v>49</v>
      </c>
      <c r="AC168" s="42" t="s">
        <v>49</v>
      </c>
      <c r="AD168" s="43" t="s">
        <v>49</v>
      </c>
      <c r="AE168" s="43" t="s">
        <v>49</v>
      </c>
      <c r="AF168" s="43" t="s">
        <v>49</v>
      </c>
      <c r="AG168" s="43" t="s">
        <v>49</v>
      </c>
      <c r="AH168" s="43" t="s">
        <v>49</v>
      </c>
      <c r="AI168" s="43" t="s">
        <v>49</v>
      </c>
      <c r="AJ168" s="43" t="s">
        <v>49</v>
      </c>
      <c r="AK168" s="43" t="s">
        <v>49</v>
      </c>
      <c r="AL168" s="43" t="s">
        <v>49</v>
      </c>
      <c r="AM168" s="43" t="s">
        <v>49</v>
      </c>
      <c r="AN168" s="43" t="s">
        <v>49</v>
      </c>
      <c r="AO168" s="43" t="s">
        <v>49</v>
      </c>
      <c r="AP168" s="43" t="s">
        <v>49</v>
      </c>
      <c r="AQ168" s="43" t="s">
        <v>49</v>
      </c>
      <c r="AR168" s="43" t="s">
        <v>49</v>
      </c>
      <c r="AS168" s="43" t="s">
        <v>49</v>
      </c>
      <c r="AT168" s="43" t="s">
        <v>49</v>
      </c>
      <c r="AU168" s="43" t="s">
        <v>49</v>
      </c>
      <c r="AV168" s="43" t="s">
        <v>49</v>
      </c>
      <c r="AW168" s="43" t="s">
        <v>49</v>
      </c>
      <c r="AX168" s="43" t="s">
        <v>49</v>
      </c>
      <c r="AY168" s="43" t="s">
        <v>49</v>
      </c>
      <c r="AZ168" s="9">
        <f>index!B168</f>
        <v>0</v>
      </c>
      <c r="BA168" s="9">
        <f>index!C168</f>
        <v>0</v>
      </c>
      <c r="BB168" s="9">
        <f>index!D168</f>
        <v>0</v>
      </c>
      <c r="BC168" s="9">
        <f>index!E168</f>
        <v>0</v>
      </c>
      <c r="BD168" s="9">
        <f>index!F168</f>
        <v>0</v>
      </c>
      <c r="BE168" s="9">
        <f>index!G168</f>
        <v>0</v>
      </c>
      <c r="BF168" s="9">
        <f>index!H168</f>
        <v>0</v>
      </c>
      <c r="BG168" s="9">
        <f>index!I168</f>
        <v>0</v>
      </c>
      <c r="BH168" s="9">
        <f>index!J168</f>
        <v>0</v>
      </c>
      <c r="BI168" s="9">
        <f>index!K168</f>
        <v>0</v>
      </c>
      <c r="BJ168" s="9">
        <f>index!L168</f>
        <v>0</v>
      </c>
      <c r="BK168" s="9">
        <f>index!M168</f>
        <v>0</v>
      </c>
      <c r="BL168" s="9">
        <f>index!N168</f>
        <v>0</v>
      </c>
      <c r="BM168" s="9">
        <f>index!O168</f>
        <v>0</v>
      </c>
      <c r="BN168" s="9">
        <f>index!P168</f>
        <v>0</v>
      </c>
      <c r="BO168" s="9">
        <f>index!Q168</f>
        <v>0</v>
      </c>
      <c r="BP168" s="9">
        <f>index!R168</f>
        <v>0</v>
      </c>
      <c r="BQ168" s="9">
        <f>index!S168</f>
        <v>0</v>
      </c>
      <c r="BR168" s="9">
        <f>index!T168</f>
        <v>0</v>
      </c>
      <c r="BS168" s="9">
        <f>index!U168</f>
        <v>0</v>
      </c>
      <c r="BT168" s="9">
        <f>index!V168</f>
        <v>0</v>
      </c>
      <c r="BU168" s="9">
        <f>index!W168</f>
        <v>0</v>
      </c>
      <c r="BV168" s="9">
        <f>index!X168</f>
        <v>0</v>
      </c>
      <c r="BW168" s="9">
        <f>index!Y168</f>
        <v>0</v>
      </c>
      <c r="BX168" s="9">
        <f>index!Z168</f>
        <v>0</v>
      </c>
      <c r="BY168">
        <v>0</v>
      </c>
    </row>
    <row r="169" spans="1:77" x14ac:dyDescent="0.2">
      <c r="A169" s="9" t="s">
        <v>585</v>
      </c>
      <c r="B169" s="9" t="s">
        <v>585</v>
      </c>
      <c r="C169" s="9" t="s">
        <v>585</v>
      </c>
      <c r="D169" s="9" t="s">
        <v>585</v>
      </c>
      <c r="E169" s="9" t="s">
        <v>585</v>
      </c>
      <c r="F169" s="9" t="s">
        <v>49</v>
      </c>
      <c r="G169" s="9" t="s">
        <v>1225</v>
      </c>
      <c r="H169" s="9">
        <v>578</v>
      </c>
      <c r="I169" s="9" t="s">
        <v>56</v>
      </c>
      <c r="J169" s="9" t="s">
        <v>90</v>
      </c>
      <c r="K169" s="9" t="s">
        <v>90</v>
      </c>
      <c r="L169" s="9" t="s">
        <v>716</v>
      </c>
      <c r="M169" s="9" t="s">
        <v>59</v>
      </c>
      <c r="N169" s="9" t="s">
        <v>60</v>
      </c>
      <c r="O169" s="9">
        <v>1991</v>
      </c>
      <c r="P169" s="42" t="s">
        <v>49</v>
      </c>
      <c r="Q169" s="43" t="s">
        <v>90</v>
      </c>
      <c r="R169" s="43" t="s">
        <v>90</v>
      </c>
      <c r="S169" s="43" t="s">
        <v>90</v>
      </c>
      <c r="T169" s="43" t="s">
        <v>90</v>
      </c>
      <c r="U169" s="43" t="s">
        <v>90</v>
      </c>
      <c r="V169" s="43" t="s">
        <v>90</v>
      </c>
      <c r="W169" s="43" t="s">
        <v>90</v>
      </c>
      <c r="X169" s="43" t="s">
        <v>90</v>
      </c>
      <c r="Y169" s="43" t="s">
        <v>90</v>
      </c>
      <c r="Z169" s="43" t="s">
        <v>90</v>
      </c>
      <c r="AA169" s="43" t="s">
        <v>90</v>
      </c>
      <c r="AB169" s="43" t="s">
        <v>90</v>
      </c>
      <c r="AC169" s="43" t="s">
        <v>90</v>
      </c>
      <c r="AD169" s="43" t="s">
        <v>90</v>
      </c>
      <c r="AE169" s="43" t="s">
        <v>90</v>
      </c>
      <c r="AF169" s="43" t="s">
        <v>90</v>
      </c>
      <c r="AG169" s="43" t="s">
        <v>90</v>
      </c>
      <c r="AH169" s="43" t="s">
        <v>90</v>
      </c>
      <c r="AI169" s="43" t="s">
        <v>90</v>
      </c>
      <c r="AJ169" s="43" t="s">
        <v>90</v>
      </c>
      <c r="AK169" s="43" t="s">
        <v>90</v>
      </c>
      <c r="AL169" s="43" t="s">
        <v>90</v>
      </c>
      <c r="AM169" s="43" t="s">
        <v>90</v>
      </c>
      <c r="AN169" s="43" t="s">
        <v>90</v>
      </c>
      <c r="AO169" s="43" t="s">
        <v>90</v>
      </c>
      <c r="AP169" s="43" t="s">
        <v>90</v>
      </c>
      <c r="AQ169" s="43" t="s">
        <v>90</v>
      </c>
      <c r="AR169" s="43" t="s">
        <v>90</v>
      </c>
      <c r="AS169" s="43" t="s">
        <v>90</v>
      </c>
      <c r="AT169" s="43" t="s">
        <v>90</v>
      </c>
      <c r="AU169" s="43" t="s">
        <v>90</v>
      </c>
      <c r="AV169" s="43" t="s">
        <v>90</v>
      </c>
      <c r="AW169" s="43" t="s">
        <v>90</v>
      </c>
      <c r="AX169" s="43" t="s">
        <v>90</v>
      </c>
      <c r="AY169" s="43" t="s">
        <v>90</v>
      </c>
      <c r="AZ169" s="9">
        <f>index!B169</f>
        <v>35.009899999999995</v>
      </c>
      <c r="BA169" s="9">
        <f>index!C169</f>
        <v>24.177699999999998</v>
      </c>
      <c r="BB169" s="9">
        <f>index!D169</f>
        <v>25.038699999999999</v>
      </c>
      <c r="BC169" s="9">
        <f>index!E169</f>
        <v>30.422000000000001</v>
      </c>
      <c r="BD169" s="9">
        <f>index!F169</f>
        <v>32.484299999999998</v>
      </c>
      <c r="BE169" s="9">
        <f>index!G169</f>
        <v>35.657699999999998</v>
      </c>
      <c r="BF169" s="9">
        <f>index!H169</f>
        <v>33.943899999999999</v>
      </c>
      <c r="BG169" s="9">
        <f>index!I169</f>
        <v>36.854900000000001</v>
      </c>
      <c r="BH169" s="9">
        <f>index!J169</f>
        <v>55.097499999999997</v>
      </c>
      <c r="BI169" s="9">
        <f>index!K169</f>
        <v>38.943000000000005</v>
      </c>
      <c r="BJ169" s="9">
        <f>index!L169</f>
        <v>43.182900000000004</v>
      </c>
      <c r="BK169" s="9">
        <f>index!M169</f>
        <v>49.250699999999995</v>
      </c>
      <c r="BL169" s="9">
        <f>index!N169</f>
        <v>42.857499999999995</v>
      </c>
      <c r="BM169" s="9">
        <f>index!O169</f>
        <v>41.565399999999997</v>
      </c>
      <c r="BN169" s="9">
        <f>index!P169</f>
        <v>41.038199999999996</v>
      </c>
      <c r="BO169" s="9">
        <f>index!Q169</f>
        <v>31.616699999999998</v>
      </c>
      <c r="BP169" s="9">
        <f>index!R169</f>
        <v>29.2956</v>
      </c>
      <c r="BQ169" s="9">
        <f>index!S169</f>
        <v>30.104469486612288</v>
      </c>
      <c r="BR169" s="9">
        <f>index!T169</f>
        <v>40.645668236470456</v>
      </c>
      <c r="BS169" s="9">
        <f>index!U169</f>
        <v>41.349586884772563</v>
      </c>
      <c r="BT169" s="9">
        <f>index!V169</f>
        <v>34.840840717211684</v>
      </c>
      <c r="BU169" s="9">
        <f>index!W169</f>
        <v>56.341055541086256</v>
      </c>
      <c r="BV169" s="9">
        <f>index!X169</f>
        <v>79.287312207736477</v>
      </c>
      <c r="BW169" s="9">
        <f>index!Y169</f>
        <v>83.038404250658573</v>
      </c>
      <c r="BX169" s="9">
        <f>index!Z169</f>
        <v>72.389967748238547</v>
      </c>
      <c r="BY169">
        <v>80.240644105000001</v>
      </c>
    </row>
    <row r="170" spans="1:77" x14ac:dyDescent="0.2">
      <c r="A170" s="9" t="s">
        <v>586</v>
      </c>
      <c r="B170" s="9" t="s">
        <v>586</v>
      </c>
      <c r="C170" s="9" t="s">
        <v>586</v>
      </c>
      <c r="D170" s="9" t="s">
        <v>586</v>
      </c>
      <c r="E170" s="9" t="s">
        <v>586</v>
      </c>
      <c r="F170" s="9" t="s">
        <v>587</v>
      </c>
      <c r="G170" s="9" t="s">
        <v>588</v>
      </c>
      <c r="H170" s="9">
        <v>512</v>
      </c>
      <c r="I170" s="9" t="s">
        <v>62</v>
      </c>
      <c r="J170" s="9" t="s">
        <v>49</v>
      </c>
      <c r="K170" s="9" t="s">
        <v>49</v>
      </c>
      <c r="L170" s="9" t="s">
        <v>1223</v>
      </c>
      <c r="M170" s="9"/>
      <c r="N170" s="9"/>
      <c r="O170" s="9"/>
      <c r="P170" s="42" t="s">
        <v>49</v>
      </c>
      <c r="Q170" s="42" t="s">
        <v>49</v>
      </c>
      <c r="R170" s="42" t="s">
        <v>49</v>
      </c>
      <c r="S170" s="42" t="s">
        <v>49</v>
      </c>
      <c r="T170" s="42" t="s">
        <v>49</v>
      </c>
      <c r="U170" s="42" t="s">
        <v>49</v>
      </c>
      <c r="V170" s="42" t="s">
        <v>49</v>
      </c>
      <c r="W170" s="42" t="s">
        <v>49</v>
      </c>
      <c r="X170" s="42" t="s">
        <v>49</v>
      </c>
      <c r="Y170" s="42" t="s">
        <v>49</v>
      </c>
      <c r="Z170" s="42" t="s">
        <v>49</v>
      </c>
      <c r="AA170" s="42" t="s">
        <v>49</v>
      </c>
      <c r="AB170" s="42" t="s">
        <v>49</v>
      </c>
      <c r="AC170" s="42" t="s">
        <v>49</v>
      </c>
      <c r="AD170" s="43" t="s">
        <v>49</v>
      </c>
      <c r="AE170" s="43" t="s">
        <v>49</v>
      </c>
      <c r="AF170" s="43" t="s">
        <v>49</v>
      </c>
      <c r="AG170" s="43" t="s">
        <v>49</v>
      </c>
      <c r="AH170" s="43" t="s">
        <v>49</v>
      </c>
      <c r="AI170" s="43" t="s">
        <v>49</v>
      </c>
      <c r="AJ170" s="43" t="s">
        <v>49</v>
      </c>
      <c r="AK170" s="43" t="s">
        <v>49</v>
      </c>
      <c r="AL170" s="43" t="s">
        <v>49</v>
      </c>
      <c r="AM170" s="43" t="s">
        <v>49</v>
      </c>
      <c r="AN170" s="43" t="s">
        <v>49</v>
      </c>
      <c r="AO170" s="43" t="s">
        <v>49</v>
      </c>
      <c r="AP170" s="43" t="s">
        <v>49</v>
      </c>
      <c r="AQ170" s="43" t="s">
        <v>49</v>
      </c>
      <c r="AR170" s="43" t="s">
        <v>49</v>
      </c>
      <c r="AS170" s="43" t="s">
        <v>49</v>
      </c>
      <c r="AT170" s="43" t="s">
        <v>49</v>
      </c>
      <c r="AU170" s="43" t="s">
        <v>49</v>
      </c>
      <c r="AV170" s="43" t="s">
        <v>49</v>
      </c>
      <c r="AW170" s="43" t="s">
        <v>49</v>
      </c>
      <c r="AX170" s="43" t="s">
        <v>49</v>
      </c>
      <c r="AY170" s="43" t="s">
        <v>49</v>
      </c>
      <c r="AZ170" s="9">
        <f>index!B170</f>
        <v>0</v>
      </c>
      <c r="BA170" s="9">
        <f>index!C170</f>
        <v>0</v>
      </c>
      <c r="BB170" s="9">
        <f>index!D170</f>
        <v>0</v>
      </c>
      <c r="BC170" s="9">
        <f>index!E170</f>
        <v>0</v>
      </c>
      <c r="BD170" s="9">
        <f>index!F170</f>
        <v>0</v>
      </c>
      <c r="BE170" s="9">
        <f>index!G170</f>
        <v>0</v>
      </c>
      <c r="BF170" s="9">
        <f>index!H170</f>
        <v>0</v>
      </c>
      <c r="BG170" s="9">
        <f>index!I170</f>
        <v>0</v>
      </c>
      <c r="BH170" s="9">
        <f>index!J170</f>
        <v>0</v>
      </c>
      <c r="BI170" s="9">
        <f>index!K170</f>
        <v>0</v>
      </c>
      <c r="BJ170" s="9">
        <f>index!L170</f>
        <v>0</v>
      </c>
      <c r="BK170" s="9">
        <f>index!M170</f>
        <v>0</v>
      </c>
      <c r="BL170" s="9">
        <f>index!N170</f>
        <v>0</v>
      </c>
      <c r="BM170" s="9">
        <f>index!O170</f>
        <v>0</v>
      </c>
      <c r="BN170" s="9">
        <f>index!P170</f>
        <v>0</v>
      </c>
      <c r="BO170" s="9">
        <f>index!Q170</f>
        <v>0</v>
      </c>
      <c r="BP170" s="9">
        <f>index!R170</f>
        <v>0</v>
      </c>
      <c r="BQ170" s="9">
        <f>index!S170</f>
        <v>0</v>
      </c>
      <c r="BR170" s="9">
        <f>index!T170</f>
        <v>0</v>
      </c>
      <c r="BS170" s="9">
        <f>index!U170</f>
        <v>0</v>
      </c>
      <c r="BT170" s="9">
        <f>index!V170</f>
        <v>0</v>
      </c>
      <c r="BU170" s="9">
        <f>index!W170</f>
        <v>0</v>
      </c>
      <c r="BV170" s="9">
        <f>index!X170</f>
        <v>0</v>
      </c>
      <c r="BW170" s="9">
        <f>index!Y170</f>
        <v>0</v>
      </c>
      <c r="BX170" s="9">
        <f>index!Z170</f>
        <v>0</v>
      </c>
      <c r="BY170">
        <v>0</v>
      </c>
    </row>
    <row r="171" spans="1:77" x14ac:dyDescent="0.2">
      <c r="A171" s="9" t="s">
        <v>589</v>
      </c>
      <c r="B171" s="9" t="s">
        <v>589</v>
      </c>
      <c r="C171" s="9" t="s">
        <v>589</v>
      </c>
      <c r="D171" s="9" t="s">
        <v>589</v>
      </c>
      <c r="E171" s="9" t="s">
        <v>589</v>
      </c>
      <c r="F171" s="9" t="s">
        <v>590</v>
      </c>
      <c r="G171" s="9" t="s">
        <v>591</v>
      </c>
      <c r="H171" s="9">
        <v>586</v>
      </c>
      <c r="I171" s="9" t="s">
        <v>46</v>
      </c>
      <c r="J171" s="9" t="s">
        <v>49</v>
      </c>
      <c r="K171" s="9" t="s">
        <v>49</v>
      </c>
      <c r="L171" s="9" t="s">
        <v>1223</v>
      </c>
      <c r="M171" s="9"/>
      <c r="N171" s="9"/>
      <c r="O171" s="9"/>
      <c r="P171" s="42" t="s">
        <v>49</v>
      </c>
      <c r="Q171" s="42" t="s">
        <v>49</v>
      </c>
      <c r="R171" s="42" t="s">
        <v>49</v>
      </c>
      <c r="S171" s="42" t="s">
        <v>49</v>
      </c>
      <c r="T171" s="42" t="s">
        <v>49</v>
      </c>
      <c r="U171" s="42" t="s">
        <v>49</v>
      </c>
      <c r="V171" s="42" t="s">
        <v>49</v>
      </c>
      <c r="W171" s="42" t="s">
        <v>49</v>
      </c>
      <c r="X171" s="42" t="s">
        <v>49</v>
      </c>
      <c r="Y171" s="42" t="s">
        <v>49</v>
      </c>
      <c r="Z171" s="42" t="s">
        <v>49</v>
      </c>
      <c r="AA171" s="42" t="s">
        <v>49</v>
      </c>
      <c r="AB171" s="42" t="s">
        <v>49</v>
      </c>
      <c r="AC171" s="42" t="s">
        <v>49</v>
      </c>
      <c r="AD171" s="43" t="s">
        <v>49</v>
      </c>
      <c r="AE171" s="43" t="s">
        <v>49</v>
      </c>
      <c r="AF171" s="43" t="s">
        <v>49</v>
      </c>
      <c r="AG171" s="43" t="s">
        <v>49</v>
      </c>
      <c r="AH171" s="43" t="s">
        <v>49</v>
      </c>
      <c r="AI171" s="43" t="s">
        <v>49</v>
      </c>
      <c r="AJ171" s="43" t="s">
        <v>49</v>
      </c>
      <c r="AK171" s="43" t="s">
        <v>49</v>
      </c>
      <c r="AL171" s="43" t="s">
        <v>49</v>
      </c>
      <c r="AM171" s="43" t="s">
        <v>49</v>
      </c>
      <c r="AN171" s="43" t="s">
        <v>49</v>
      </c>
      <c r="AO171" s="43" t="s">
        <v>49</v>
      </c>
      <c r="AP171" s="43" t="s">
        <v>49</v>
      </c>
      <c r="AQ171" s="43" t="s">
        <v>49</v>
      </c>
      <c r="AR171" s="43" t="s">
        <v>49</v>
      </c>
      <c r="AS171" s="43" t="s">
        <v>49</v>
      </c>
      <c r="AT171" s="43" t="s">
        <v>49</v>
      </c>
      <c r="AU171" s="43" t="s">
        <v>49</v>
      </c>
      <c r="AV171" s="43" t="s">
        <v>49</v>
      </c>
      <c r="AW171" s="43" t="s">
        <v>49</v>
      </c>
      <c r="AX171" s="43" t="s">
        <v>49</v>
      </c>
      <c r="AY171" s="43" t="s">
        <v>49</v>
      </c>
      <c r="AZ171" s="9">
        <f>index!B171</f>
        <v>0</v>
      </c>
      <c r="BA171" s="9">
        <f>index!C171</f>
        <v>0</v>
      </c>
      <c r="BB171" s="9">
        <f>index!D171</f>
        <v>0</v>
      </c>
      <c r="BC171" s="9">
        <f>index!E171</f>
        <v>0</v>
      </c>
      <c r="BD171" s="9">
        <f>index!F171</f>
        <v>0</v>
      </c>
      <c r="BE171" s="9">
        <f>index!G171</f>
        <v>0</v>
      </c>
      <c r="BF171" s="9">
        <f>index!H171</f>
        <v>0</v>
      </c>
      <c r="BG171" s="9">
        <f>index!I171</f>
        <v>0</v>
      </c>
      <c r="BH171" s="9">
        <f>index!J171</f>
        <v>0</v>
      </c>
      <c r="BI171" s="9">
        <f>index!K171</f>
        <v>0</v>
      </c>
      <c r="BJ171" s="9">
        <f>index!L171</f>
        <v>0</v>
      </c>
      <c r="BK171" s="9">
        <f>index!M171</f>
        <v>0</v>
      </c>
      <c r="BL171" s="9">
        <f>index!N171</f>
        <v>0</v>
      </c>
      <c r="BM171" s="9">
        <f>index!O171</f>
        <v>0</v>
      </c>
      <c r="BN171" s="9">
        <f>index!P171</f>
        <v>0</v>
      </c>
      <c r="BO171" s="9">
        <f>index!Q171</f>
        <v>0</v>
      </c>
      <c r="BP171" s="9">
        <f>index!R171</f>
        <v>0</v>
      </c>
      <c r="BQ171" s="9">
        <f>index!S171</f>
        <v>0</v>
      </c>
      <c r="BR171" s="9">
        <f>index!T171</f>
        <v>0</v>
      </c>
      <c r="BS171" s="9">
        <f>index!U171</f>
        <v>0</v>
      </c>
      <c r="BT171" s="9">
        <f>index!V171</f>
        <v>0</v>
      </c>
      <c r="BU171" s="9">
        <f>index!W171</f>
        <v>0</v>
      </c>
      <c r="BV171" s="9">
        <f>index!X171</f>
        <v>0</v>
      </c>
      <c r="BW171" s="9">
        <f>index!Y171</f>
        <v>0</v>
      </c>
      <c r="BX171" s="9">
        <f>index!Z171</f>
        <v>0</v>
      </c>
      <c r="BY171">
        <v>0</v>
      </c>
    </row>
    <row r="172" spans="1:77" x14ac:dyDescent="0.2">
      <c r="A172" s="9" t="s">
        <v>592</v>
      </c>
      <c r="B172" s="9" t="s">
        <v>592</v>
      </c>
      <c r="C172" s="9" t="s">
        <v>592</v>
      </c>
      <c r="D172" s="9" t="s">
        <v>1222</v>
      </c>
      <c r="E172" s="9" t="s">
        <v>1222</v>
      </c>
      <c r="F172" s="9" t="s">
        <v>593</v>
      </c>
      <c r="G172" s="9" t="s">
        <v>594</v>
      </c>
      <c r="H172" s="9">
        <v>585</v>
      </c>
      <c r="I172" s="9" t="s">
        <v>66</v>
      </c>
      <c r="J172" s="9" t="s">
        <v>49</v>
      </c>
      <c r="K172" s="9" t="s">
        <v>49</v>
      </c>
      <c r="L172" s="9" t="s">
        <v>1223</v>
      </c>
      <c r="M172" s="9"/>
      <c r="N172" s="9"/>
      <c r="O172" s="9"/>
      <c r="P172" s="42" t="s">
        <v>49</v>
      </c>
      <c r="Q172" s="42" t="s">
        <v>49</v>
      </c>
      <c r="R172" s="42" t="s">
        <v>49</v>
      </c>
      <c r="S172" s="42" t="s">
        <v>49</v>
      </c>
      <c r="T172" s="42" t="s">
        <v>49</v>
      </c>
      <c r="U172" s="42" t="s">
        <v>49</v>
      </c>
      <c r="V172" s="42" t="s">
        <v>49</v>
      </c>
      <c r="W172" s="42" t="s">
        <v>49</v>
      </c>
      <c r="X172" s="42" t="s">
        <v>49</v>
      </c>
      <c r="Y172" s="42" t="s">
        <v>49</v>
      </c>
      <c r="Z172" s="42" t="s">
        <v>49</v>
      </c>
      <c r="AA172" s="42" t="s">
        <v>49</v>
      </c>
      <c r="AB172" s="42" t="s">
        <v>49</v>
      </c>
      <c r="AC172" s="42" t="s">
        <v>49</v>
      </c>
      <c r="AD172" s="43" t="s">
        <v>49</v>
      </c>
      <c r="AE172" s="43" t="s">
        <v>49</v>
      </c>
      <c r="AF172" s="43" t="s">
        <v>49</v>
      </c>
      <c r="AG172" s="43" t="s">
        <v>49</v>
      </c>
      <c r="AH172" s="43" t="s">
        <v>49</v>
      </c>
      <c r="AI172" s="43" t="s">
        <v>49</v>
      </c>
      <c r="AJ172" s="43" t="s">
        <v>49</v>
      </c>
      <c r="AK172" s="43" t="s">
        <v>49</v>
      </c>
      <c r="AL172" s="43" t="s">
        <v>49</v>
      </c>
      <c r="AM172" s="43" t="s">
        <v>49</v>
      </c>
      <c r="AN172" s="43" t="s">
        <v>49</v>
      </c>
      <c r="AO172" s="43" t="s">
        <v>49</v>
      </c>
      <c r="AP172" s="43" t="s">
        <v>49</v>
      </c>
      <c r="AQ172" s="43" t="s">
        <v>49</v>
      </c>
      <c r="AR172" s="43" t="s">
        <v>49</v>
      </c>
      <c r="AS172" s="43" t="s">
        <v>49</v>
      </c>
      <c r="AT172" s="43" t="s">
        <v>49</v>
      </c>
      <c r="AU172" s="43" t="s">
        <v>49</v>
      </c>
      <c r="AV172" s="43" t="s">
        <v>49</v>
      </c>
      <c r="AW172" s="43" t="s">
        <v>49</v>
      </c>
      <c r="AX172" s="43" t="s">
        <v>49</v>
      </c>
      <c r="AY172" s="43" t="s">
        <v>49</v>
      </c>
      <c r="AZ172" s="9">
        <f>index!B172</f>
        <v>0</v>
      </c>
      <c r="BA172" s="9">
        <f>index!C172</f>
        <v>0</v>
      </c>
      <c r="BB172" s="9">
        <f>index!D172</f>
        <v>0</v>
      </c>
      <c r="BC172" s="9">
        <f>index!E172</f>
        <v>0</v>
      </c>
      <c r="BD172" s="9">
        <f>index!F172</f>
        <v>0</v>
      </c>
      <c r="BE172" s="9">
        <f>index!G172</f>
        <v>0</v>
      </c>
      <c r="BF172" s="9">
        <f>index!H172</f>
        <v>0</v>
      </c>
      <c r="BG172" s="9">
        <f>index!I172</f>
        <v>0</v>
      </c>
      <c r="BH172" s="9">
        <f>index!J172</f>
        <v>0</v>
      </c>
      <c r="BI172" s="9">
        <f>index!K172</f>
        <v>0</v>
      </c>
      <c r="BJ172" s="9">
        <f>index!L172</f>
        <v>0</v>
      </c>
      <c r="BK172" s="9">
        <f>index!M172</f>
        <v>0</v>
      </c>
      <c r="BL172" s="9">
        <f>index!N172</f>
        <v>0</v>
      </c>
      <c r="BM172" s="9">
        <f>index!O172</f>
        <v>0</v>
      </c>
      <c r="BN172" s="9">
        <f>index!P172</f>
        <v>0</v>
      </c>
      <c r="BO172" s="9">
        <f>index!Q172</f>
        <v>0</v>
      </c>
      <c r="BP172" s="9">
        <f>index!R172</f>
        <v>0</v>
      </c>
      <c r="BQ172" s="9">
        <f>index!S172</f>
        <v>0</v>
      </c>
      <c r="BR172" s="9">
        <f>index!T172</f>
        <v>0</v>
      </c>
      <c r="BS172" s="9">
        <f>index!U172</f>
        <v>0</v>
      </c>
      <c r="BT172" s="9">
        <f>index!V172</f>
        <v>0</v>
      </c>
      <c r="BU172" s="9">
        <f>index!W172</f>
        <v>0</v>
      </c>
      <c r="BV172" s="9">
        <f>index!X172</f>
        <v>0</v>
      </c>
      <c r="BW172" s="9">
        <f>index!Y172</f>
        <v>0</v>
      </c>
      <c r="BX172" s="9">
        <f>index!Z172</f>
        <v>0</v>
      </c>
      <c r="BY172">
        <v>0</v>
      </c>
    </row>
    <row r="173" spans="1:77" x14ac:dyDescent="0.2">
      <c r="A173" s="9" t="s">
        <v>595</v>
      </c>
      <c r="B173" s="9" t="s">
        <v>596</v>
      </c>
      <c r="C173" s="9" t="s">
        <v>595</v>
      </c>
      <c r="D173" s="9" t="s">
        <v>52</v>
      </c>
      <c r="E173" s="9" t="s">
        <v>52</v>
      </c>
      <c r="F173" s="9" t="s">
        <v>597</v>
      </c>
      <c r="G173" s="9" t="s">
        <v>598</v>
      </c>
      <c r="H173" s="9">
        <v>275</v>
      </c>
      <c r="I173" s="9" t="s">
        <v>51</v>
      </c>
      <c r="J173" s="9" t="s">
        <v>49</v>
      </c>
      <c r="K173" s="9" t="s">
        <v>49</v>
      </c>
      <c r="L173" s="9" t="s">
        <v>1223</v>
      </c>
      <c r="M173" s="9"/>
      <c r="N173" s="9"/>
      <c r="O173" s="9"/>
      <c r="P173" s="42" t="s">
        <v>49</v>
      </c>
      <c r="Q173" s="42" t="s">
        <v>49</v>
      </c>
      <c r="R173" s="42" t="s">
        <v>49</v>
      </c>
      <c r="S173" s="42" t="s">
        <v>49</v>
      </c>
      <c r="T173" s="42" t="s">
        <v>49</v>
      </c>
      <c r="U173" s="42" t="s">
        <v>49</v>
      </c>
      <c r="V173" s="42" t="s">
        <v>49</v>
      </c>
      <c r="W173" s="42" t="s">
        <v>49</v>
      </c>
      <c r="X173" s="42" t="s">
        <v>49</v>
      </c>
      <c r="Y173" s="42" t="s">
        <v>49</v>
      </c>
      <c r="Z173" s="42" t="s">
        <v>49</v>
      </c>
      <c r="AA173" s="42" t="s">
        <v>49</v>
      </c>
      <c r="AB173" s="42" t="s">
        <v>49</v>
      </c>
      <c r="AC173" s="42" t="s">
        <v>49</v>
      </c>
      <c r="AD173" s="43" t="s">
        <v>49</v>
      </c>
      <c r="AE173" s="43" t="s">
        <v>49</v>
      </c>
      <c r="AF173" s="43" t="s">
        <v>49</v>
      </c>
      <c r="AG173" s="43" t="s">
        <v>49</v>
      </c>
      <c r="AH173" s="43" t="s">
        <v>49</v>
      </c>
      <c r="AI173" s="43" t="s">
        <v>49</v>
      </c>
      <c r="AJ173" s="43" t="s">
        <v>49</v>
      </c>
      <c r="AK173" s="43" t="s">
        <v>49</v>
      </c>
      <c r="AL173" s="43" t="s">
        <v>49</v>
      </c>
      <c r="AM173" s="43" t="s">
        <v>49</v>
      </c>
      <c r="AN173" s="43" t="s">
        <v>49</v>
      </c>
      <c r="AO173" s="43" t="s">
        <v>49</v>
      </c>
      <c r="AP173" s="43" t="s">
        <v>49</v>
      </c>
      <c r="AQ173" s="43" t="s">
        <v>49</v>
      </c>
      <c r="AR173" s="43" t="s">
        <v>49</v>
      </c>
      <c r="AS173" s="43" t="s">
        <v>49</v>
      </c>
      <c r="AT173" s="43" t="s">
        <v>49</v>
      </c>
      <c r="AU173" s="43" t="s">
        <v>49</v>
      </c>
      <c r="AV173" s="43" t="s">
        <v>49</v>
      </c>
      <c r="AW173" s="43" t="s">
        <v>49</v>
      </c>
      <c r="AX173" s="43" t="s">
        <v>49</v>
      </c>
      <c r="AY173" s="43" t="s">
        <v>49</v>
      </c>
      <c r="AZ173" s="9">
        <f>index!B173</f>
        <v>0</v>
      </c>
      <c r="BA173" s="9">
        <f>index!C173</f>
        <v>0</v>
      </c>
      <c r="BB173" s="9">
        <f>index!D173</f>
        <v>0</v>
      </c>
      <c r="BC173" s="9">
        <f>index!E173</f>
        <v>0</v>
      </c>
      <c r="BD173" s="9">
        <f>index!F173</f>
        <v>0</v>
      </c>
      <c r="BE173" s="9">
        <f>index!G173</f>
        <v>0</v>
      </c>
      <c r="BF173" s="9">
        <f>index!H173</f>
        <v>0</v>
      </c>
      <c r="BG173" s="9">
        <f>index!I173</f>
        <v>0</v>
      </c>
      <c r="BH173" s="9">
        <f>index!J173</f>
        <v>0</v>
      </c>
      <c r="BI173" s="9">
        <f>index!K173</f>
        <v>0</v>
      </c>
      <c r="BJ173" s="9">
        <f>index!L173</f>
        <v>0</v>
      </c>
      <c r="BK173" s="9">
        <f>index!M173</f>
        <v>0</v>
      </c>
      <c r="BL173" s="9">
        <f>index!N173</f>
        <v>0</v>
      </c>
      <c r="BM173" s="9">
        <f>index!O173</f>
        <v>0</v>
      </c>
      <c r="BN173" s="9">
        <f>index!P173</f>
        <v>0</v>
      </c>
      <c r="BO173" s="9">
        <f>index!Q173</f>
        <v>0</v>
      </c>
      <c r="BP173" s="9">
        <f>index!R173</f>
        <v>0</v>
      </c>
      <c r="BQ173" s="9">
        <f>index!S173</f>
        <v>0</v>
      </c>
      <c r="BR173" s="9">
        <f>index!T173</f>
        <v>0</v>
      </c>
      <c r="BS173" s="9">
        <f>index!U173</f>
        <v>0</v>
      </c>
      <c r="BT173" s="9">
        <f>index!V173</f>
        <v>0</v>
      </c>
      <c r="BU173" s="9">
        <f>index!W173</f>
        <v>0</v>
      </c>
      <c r="BV173" s="9">
        <f>index!X173</f>
        <v>0</v>
      </c>
      <c r="BW173" s="9">
        <f>index!Y173</f>
        <v>0</v>
      </c>
      <c r="BX173" s="9">
        <f>index!Z173</f>
        <v>0</v>
      </c>
      <c r="BY173">
        <v>0</v>
      </c>
    </row>
    <row r="174" spans="1:77" x14ac:dyDescent="0.2">
      <c r="A174" s="9" t="s">
        <v>599</v>
      </c>
      <c r="B174" s="9" t="s">
        <v>599</v>
      </c>
      <c r="C174" s="9" t="s">
        <v>599</v>
      </c>
      <c r="D174" s="9" t="s">
        <v>599</v>
      </c>
      <c r="E174" s="9" t="s">
        <v>599</v>
      </c>
      <c r="F174" s="9" t="s">
        <v>600</v>
      </c>
      <c r="G174" s="9" t="s">
        <v>601</v>
      </c>
      <c r="H174" s="9">
        <v>591</v>
      </c>
      <c r="I174" s="9" t="s">
        <v>84</v>
      </c>
      <c r="J174" s="9" t="s">
        <v>49</v>
      </c>
      <c r="K174" s="9" t="s">
        <v>49</v>
      </c>
      <c r="L174" s="9" t="s">
        <v>49</v>
      </c>
      <c r="M174" s="9"/>
      <c r="N174" s="9"/>
      <c r="O174" s="9"/>
      <c r="P174" s="42" t="s">
        <v>49</v>
      </c>
      <c r="Q174" s="42" t="s">
        <v>49</v>
      </c>
      <c r="R174" s="42" t="s">
        <v>49</v>
      </c>
      <c r="S174" s="42" t="s">
        <v>49</v>
      </c>
      <c r="T174" s="42" t="s">
        <v>49</v>
      </c>
      <c r="U174" s="42" t="s">
        <v>49</v>
      </c>
      <c r="V174" s="42" t="s">
        <v>49</v>
      </c>
      <c r="W174" s="42" t="s">
        <v>49</v>
      </c>
      <c r="X174" s="42" t="s">
        <v>49</v>
      </c>
      <c r="Y174" s="42" t="s">
        <v>49</v>
      </c>
      <c r="Z174" s="42" t="s">
        <v>49</v>
      </c>
      <c r="AA174" s="42" t="s">
        <v>49</v>
      </c>
      <c r="AB174" s="42" t="s">
        <v>49</v>
      </c>
      <c r="AC174" s="42" t="s">
        <v>49</v>
      </c>
      <c r="AD174" s="43" t="s">
        <v>49</v>
      </c>
      <c r="AE174" s="43" t="s">
        <v>49</v>
      </c>
      <c r="AF174" s="43" t="s">
        <v>49</v>
      </c>
      <c r="AG174" s="43" t="s">
        <v>49</v>
      </c>
      <c r="AH174" s="43" t="s">
        <v>49</v>
      </c>
      <c r="AI174" s="43" t="s">
        <v>49</v>
      </c>
      <c r="AJ174" s="43" t="s">
        <v>49</v>
      </c>
      <c r="AK174" s="43" t="s">
        <v>49</v>
      </c>
      <c r="AL174" s="43" t="s">
        <v>49</v>
      </c>
      <c r="AM174" s="43" t="s">
        <v>49</v>
      </c>
      <c r="AN174" s="43" t="s">
        <v>49</v>
      </c>
      <c r="AO174" s="43" t="s">
        <v>49</v>
      </c>
      <c r="AP174" s="43" t="s">
        <v>49</v>
      </c>
      <c r="AQ174" s="43" t="s">
        <v>49</v>
      </c>
      <c r="AR174" s="43" t="s">
        <v>49</v>
      </c>
      <c r="AS174" s="43" t="s">
        <v>49</v>
      </c>
      <c r="AT174" s="43" t="s">
        <v>49</v>
      </c>
      <c r="AU174" s="43" t="s">
        <v>49</v>
      </c>
      <c r="AV174" s="43" t="s">
        <v>49</v>
      </c>
      <c r="AW174" s="43" t="s">
        <v>49</v>
      </c>
      <c r="AX174" s="43" t="s">
        <v>49</v>
      </c>
      <c r="AY174" s="43" t="s">
        <v>49</v>
      </c>
      <c r="AZ174" s="9">
        <f>index!B174</f>
        <v>0</v>
      </c>
      <c r="BA174" s="9">
        <f>index!C174</f>
        <v>0</v>
      </c>
      <c r="BB174" s="9">
        <f>index!D174</f>
        <v>0</v>
      </c>
      <c r="BC174" s="9">
        <f>index!E174</f>
        <v>0</v>
      </c>
      <c r="BD174" s="9">
        <f>index!F174</f>
        <v>0</v>
      </c>
      <c r="BE174" s="9">
        <f>index!G174</f>
        <v>0</v>
      </c>
      <c r="BF174" s="9">
        <f>index!H174</f>
        <v>0</v>
      </c>
      <c r="BG174" s="9">
        <f>index!I174</f>
        <v>0</v>
      </c>
      <c r="BH174" s="9">
        <f>index!J174</f>
        <v>0</v>
      </c>
      <c r="BI174" s="9">
        <f>index!K174</f>
        <v>0</v>
      </c>
      <c r="BJ174" s="9">
        <f>index!L174</f>
        <v>0</v>
      </c>
      <c r="BK174" s="9">
        <f>index!M174</f>
        <v>0</v>
      </c>
      <c r="BL174" s="9">
        <f>index!N174</f>
        <v>0</v>
      </c>
      <c r="BM174" s="9">
        <f>index!O174</f>
        <v>0</v>
      </c>
      <c r="BN174" s="9">
        <f>index!P174</f>
        <v>0</v>
      </c>
      <c r="BO174" s="9">
        <f>index!Q174</f>
        <v>0</v>
      </c>
      <c r="BP174" s="9">
        <f>index!R174</f>
        <v>0</v>
      </c>
      <c r="BQ174" s="9">
        <f>index!S174</f>
        <v>0</v>
      </c>
      <c r="BR174" s="9">
        <f>index!T174</f>
        <v>0</v>
      </c>
      <c r="BS174" s="9">
        <f>index!U174</f>
        <v>0</v>
      </c>
      <c r="BT174" s="9">
        <f>index!V174</f>
        <v>0</v>
      </c>
      <c r="BU174" s="9">
        <f>index!W174</f>
        <v>0</v>
      </c>
      <c r="BV174" s="9">
        <f>index!X174</f>
        <v>0</v>
      </c>
      <c r="BW174" s="9">
        <f>index!Y174</f>
        <v>0</v>
      </c>
      <c r="BX174" s="9">
        <f>index!Z174</f>
        <v>0</v>
      </c>
      <c r="BY174">
        <v>0</v>
      </c>
    </row>
    <row r="175" spans="1:77" x14ac:dyDescent="0.2">
      <c r="A175" s="9" t="s">
        <v>602</v>
      </c>
      <c r="B175" s="9" t="s">
        <v>602</v>
      </c>
      <c r="C175" s="9" t="s">
        <v>602</v>
      </c>
      <c r="D175" s="9" t="s">
        <v>1222</v>
      </c>
      <c r="E175" s="9" t="s">
        <v>1222</v>
      </c>
      <c r="F175" s="9" t="s">
        <v>603</v>
      </c>
      <c r="G175" s="9" t="s">
        <v>604</v>
      </c>
      <c r="H175" s="9">
        <v>598</v>
      </c>
      <c r="I175" s="9" t="s">
        <v>66</v>
      </c>
      <c r="J175" s="9" t="s">
        <v>49</v>
      </c>
      <c r="K175" s="9" t="s">
        <v>49</v>
      </c>
      <c r="L175" s="9" t="s">
        <v>1223</v>
      </c>
      <c r="M175" s="9"/>
      <c r="N175" s="9"/>
      <c r="O175" s="9"/>
      <c r="P175" s="42" t="s">
        <v>49</v>
      </c>
      <c r="Q175" s="42" t="s">
        <v>49</v>
      </c>
      <c r="R175" s="42" t="s">
        <v>49</v>
      </c>
      <c r="S175" s="42" t="s">
        <v>49</v>
      </c>
      <c r="T175" s="42" t="s">
        <v>49</v>
      </c>
      <c r="U175" s="42" t="s">
        <v>49</v>
      </c>
      <c r="V175" s="42" t="s">
        <v>49</v>
      </c>
      <c r="W175" s="42" t="s">
        <v>49</v>
      </c>
      <c r="X175" s="42" t="s">
        <v>49</v>
      </c>
      <c r="Y175" s="42" t="s">
        <v>49</v>
      </c>
      <c r="Z175" s="42" t="s">
        <v>49</v>
      </c>
      <c r="AA175" s="42" t="s">
        <v>49</v>
      </c>
      <c r="AB175" s="42" t="s">
        <v>49</v>
      </c>
      <c r="AC175" s="42" t="s">
        <v>49</v>
      </c>
      <c r="AD175" s="43" t="s">
        <v>49</v>
      </c>
      <c r="AE175" s="43" t="s">
        <v>49</v>
      </c>
      <c r="AF175" s="43" t="s">
        <v>49</v>
      </c>
      <c r="AG175" s="43" t="s">
        <v>49</v>
      </c>
      <c r="AH175" s="43" t="s">
        <v>49</v>
      </c>
      <c r="AI175" s="43" t="s">
        <v>49</v>
      </c>
      <c r="AJ175" s="43" t="s">
        <v>49</v>
      </c>
      <c r="AK175" s="43" t="s">
        <v>49</v>
      </c>
      <c r="AL175" s="43" t="s">
        <v>49</v>
      </c>
      <c r="AM175" s="43" t="s">
        <v>49</v>
      </c>
      <c r="AN175" s="43" t="s">
        <v>49</v>
      </c>
      <c r="AO175" s="43" t="s">
        <v>49</v>
      </c>
      <c r="AP175" s="43" t="s">
        <v>49</v>
      </c>
      <c r="AQ175" s="43" t="s">
        <v>49</v>
      </c>
      <c r="AR175" s="43" t="s">
        <v>49</v>
      </c>
      <c r="AS175" s="43" t="s">
        <v>49</v>
      </c>
      <c r="AT175" s="43" t="s">
        <v>49</v>
      </c>
      <c r="AU175" s="43" t="s">
        <v>49</v>
      </c>
      <c r="AV175" s="43" t="s">
        <v>49</v>
      </c>
      <c r="AW175" s="43" t="s">
        <v>49</v>
      </c>
      <c r="AX175" s="43" t="s">
        <v>49</v>
      </c>
      <c r="AY175" s="43" t="s">
        <v>49</v>
      </c>
      <c r="AZ175" s="9">
        <f>index!B175</f>
        <v>0</v>
      </c>
      <c r="BA175" s="9">
        <f>index!C175</f>
        <v>0</v>
      </c>
      <c r="BB175" s="9">
        <f>index!D175</f>
        <v>0</v>
      </c>
      <c r="BC175" s="9">
        <f>index!E175</f>
        <v>0</v>
      </c>
      <c r="BD175" s="9">
        <f>index!F175</f>
        <v>0</v>
      </c>
      <c r="BE175" s="9">
        <f>index!G175</f>
        <v>0</v>
      </c>
      <c r="BF175" s="9">
        <f>index!H175</f>
        <v>0</v>
      </c>
      <c r="BG175" s="9">
        <f>index!I175</f>
        <v>0</v>
      </c>
      <c r="BH175" s="9">
        <f>index!J175</f>
        <v>0</v>
      </c>
      <c r="BI175" s="9">
        <f>index!K175</f>
        <v>0</v>
      </c>
      <c r="BJ175" s="9">
        <f>index!L175</f>
        <v>0</v>
      </c>
      <c r="BK175" s="9">
        <f>index!M175</f>
        <v>0</v>
      </c>
      <c r="BL175" s="9">
        <f>index!N175</f>
        <v>0</v>
      </c>
      <c r="BM175" s="9">
        <f>index!O175</f>
        <v>0</v>
      </c>
      <c r="BN175" s="9">
        <f>index!P175</f>
        <v>0</v>
      </c>
      <c r="BO175" s="9">
        <f>index!Q175</f>
        <v>0</v>
      </c>
      <c r="BP175" s="9">
        <f>index!R175</f>
        <v>0</v>
      </c>
      <c r="BQ175" s="9">
        <f>index!S175</f>
        <v>0</v>
      </c>
      <c r="BR175" s="9">
        <f>index!T175</f>
        <v>0</v>
      </c>
      <c r="BS175" s="9">
        <f>index!U175</f>
        <v>0</v>
      </c>
      <c r="BT175" s="9">
        <f>index!V175</f>
        <v>0</v>
      </c>
      <c r="BU175" s="9">
        <f>index!W175</f>
        <v>0</v>
      </c>
      <c r="BV175" s="9">
        <f>index!X175</f>
        <v>0</v>
      </c>
      <c r="BW175" s="9">
        <f>index!Y175</f>
        <v>0</v>
      </c>
      <c r="BX175" s="9">
        <f>index!Z175</f>
        <v>0</v>
      </c>
      <c r="BY175">
        <v>0</v>
      </c>
    </row>
    <row r="176" spans="1:77" x14ac:dyDescent="0.2">
      <c r="A176" s="9" t="s">
        <v>605</v>
      </c>
      <c r="B176" s="9" t="s">
        <v>605</v>
      </c>
      <c r="C176" s="9" t="s">
        <v>605</v>
      </c>
      <c r="D176" s="9" t="s">
        <v>605</v>
      </c>
      <c r="E176" s="9" t="s">
        <v>605</v>
      </c>
      <c r="F176" s="9" t="s">
        <v>606</v>
      </c>
      <c r="G176" s="9" t="s">
        <v>607</v>
      </c>
      <c r="H176" s="9">
        <v>600</v>
      </c>
      <c r="I176" s="9" t="s">
        <v>84</v>
      </c>
      <c r="J176" s="9" t="s">
        <v>49</v>
      </c>
      <c r="K176" s="9" t="s">
        <v>49</v>
      </c>
      <c r="L176" s="9" t="s">
        <v>1223</v>
      </c>
      <c r="M176" s="9"/>
      <c r="N176" s="9"/>
      <c r="O176" s="9"/>
      <c r="P176" s="42" t="s">
        <v>49</v>
      </c>
      <c r="Q176" s="42" t="s">
        <v>49</v>
      </c>
      <c r="R176" s="42" t="s">
        <v>49</v>
      </c>
      <c r="S176" s="42" t="s">
        <v>49</v>
      </c>
      <c r="T176" s="42" t="s">
        <v>49</v>
      </c>
      <c r="U176" s="42" t="s">
        <v>49</v>
      </c>
      <c r="V176" s="42" t="s">
        <v>49</v>
      </c>
      <c r="W176" s="42" t="s">
        <v>49</v>
      </c>
      <c r="X176" s="42" t="s">
        <v>49</v>
      </c>
      <c r="Y176" s="42" t="s">
        <v>49</v>
      </c>
      <c r="Z176" s="42" t="s">
        <v>49</v>
      </c>
      <c r="AA176" s="42" t="s">
        <v>49</v>
      </c>
      <c r="AB176" s="42" t="s">
        <v>49</v>
      </c>
      <c r="AC176" s="42" t="s">
        <v>49</v>
      </c>
      <c r="AD176" s="43" t="s">
        <v>49</v>
      </c>
      <c r="AE176" s="43" t="s">
        <v>49</v>
      </c>
      <c r="AF176" s="43" t="s">
        <v>49</v>
      </c>
      <c r="AG176" s="43" t="s">
        <v>49</v>
      </c>
      <c r="AH176" s="43" t="s">
        <v>49</v>
      </c>
      <c r="AI176" s="43" t="s">
        <v>49</v>
      </c>
      <c r="AJ176" s="43" t="s">
        <v>49</v>
      </c>
      <c r="AK176" s="43" t="s">
        <v>49</v>
      </c>
      <c r="AL176" s="43" t="s">
        <v>49</v>
      </c>
      <c r="AM176" s="43" t="s">
        <v>49</v>
      </c>
      <c r="AN176" s="43" t="s">
        <v>49</v>
      </c>
      <c r="AO176" s="43" t="s">
        <v>49</v>
      </c>
      <c r="AP176" s="43" t="s">
        <v>49</v>
      </c>
      <c r="AQ176" s="43" t="s">
        <v>49</v>
      </c>
      <c r="AR176" s="43" t="s">
        <v>49</v>
      </c>
      <c r="AS176" s="43" t="s">
        <v>49</v>
      </c>
      <c r="AT176" s="43" t="s">
        <v>49</v>
      </c>
      <c r="AU176" s="43" t="s">
        <v>49</v>
      </c>
      <c r="AV176" s="43" t="s">
        <v>49</v>
      </c>
      <c r="AW176" s="43" t="s">
        <v>49</v>
      </c>
      <c r="AX176" s="43" t="s">
        <v>49</v>
      </c>
      <c r="AY176" s="43" t="s">
        <v>49</v>
      </c>
      <c r="AZ176" s="9">
        <f>index!B176</f>
        <v>0</v>
      </c>
      <c r="BA176" s="9">
        <f>index!C176</f>
        <v>0</v>
      </c>
      <c r="BB176" s="9">
        <f>index!D176</f>
        <v>0</v>
      </c>
      <c r="BC176" s="9">
        <f>index!E176</f>
        <v>0</v>
      </c>
      <c r="BD176" s="9">
        <f>index!F176</f>
        <v>0</v>
      </c>
      <c r="BE176" s="9">
        <f>index!G176</f>
        <v>0</v>
      </c>
      <c r="BF176" s="9">
        <f>index!H176</f>
        <v>0</v>
      </c>
      <c r="BG176" s="9">
        <f>index!I176</f>
        <v>0</v>
      </c>
      <c r="BH176" s="9">
        <f>index!J176</f>
        <v>0</v>
      </c>
      <c r="BI176" s="9">
        <f>index!K176</f>
        <v>0</v>
      </c>
      <c r="BJ176" s="9">
        <f>index!L176</f>
        <v>0</v>
      </c>
      <c r="BK176" s="9">
        <f>index!M176</f>
        <v>0</v>
      </c>
      <c r="BL176" s="9">
        <f>index!N176</f>
        <v>0</v>
      </c>
      <c r="BM176" s="9">
        <f>index!O176</f>
        <v>0</v>
      </c>
      <c r="BN176" s="9">
        <f>index!P176</f>
        <v>0</v>
      </c>
      <c r="BO176" s="9">
        <f>index!Q176</f>
        <v>0</v>
      </c>
      <c r="BP176" s="9">
        <f>index!R176</f>
        <v>0</v>
      </c>
      <c r="BQ176" s="9">
        <f>index!S176</f>
        <v>0</v>
      </c>
      <c r="BR176" s="9">
        <f>index!T176</f>
        <v>0</v>
      </c>
      <c r="BS176" s="9">
        <f>index!U176</f>
        <v>0</v>
      </c>
      <c r="BT176" s="9">
        <f>index!V176</f>
        <v>0</v>
      </c>
      <c r="BU176" s="9">
        <f>index!W176</f>
        <v>0</v>
      </c>
      <c r="BV176" s="9">
        <f>index!X176</f>
        <v>0</v>
      </c>
      <c r="BW176" s="9">
        <f>index!Y176</f>
        <v>0</v>
      </c>
      <c r="BX176" s="9">
        <f>index!Z176</f>
        <v>0</v>
      </c>
      <c r="BY176">
        <v>0</v>
      </c>
    </row>
    <row r="177" spans="1:77" x14ac:dyDescent="0.2">
      <c r="A177" s="9" t="s">
        <v>608</v>
      </c>
      <c r="B177" s="9" t="s">
        <v>608</v>
      </c>
      <c r="C177" s="9" t="s">
        <v>608</v>
      </c>
      <c r="D177" s="9" t="s">
        <v>608</v>
      </c>
      <c r="E177" s="9" t="s">
        <v>608</v>
      </c>
      <c r="F177" s="9" t="s">
        <v>609</v>
      </c>
      <c r="G177" s="9" t="s">
        <v>610</v>
      </c>
      <c r="H177" s="9">
        <v>604</v>
      </c>
      <c r="I177" s="9" t="s">
        <v>84</v>
      </c>
      <c r="J177" s="9" t="s">
        <v>49</v>
      </c>
      <c r="K177" s="9" t="s">
        <v>49</v>
      </c>
      <c r="L177" s="9" t="s">
        <v>1223</v>
      </c>
      <c r="M177" s="9"/>
      <c r="N177" s="9"/>
      <c r="O177" s="9"/>
      <c r="P177" s="42" t="s">
        <v>49</v>
      </c>
      <c r="Q177" s="42" t="s">
        <v>49</v>
      </c>
      <c r="R177" s="42" t="s">
        <v>49</v>
      </c>
      <c r="S177" s="42" t="s">
        <v>49</v>
      </c>
      <c r="T177" s="42" t="s">
        <v>49</v>
      </c>
      <c r="U177" s="42" t="s">
        <v>49</v>
      </c>
      <c r="V177" s="42" t="s">
        <v>49</v>
      </c>
      <c r="W177" s="42" t="s">
        <v>49</v>
      </c>
      <c r="X177" s="42" t="s">
        <v>49</v>
      </c>
      <c r="Y177" s="42" t="s">
        <v>49</v>
      </c>
      <c r="Z177" s="42" t="s">
        <v>49</v>
      </c>
      <c r="AA177" s="42" t="s">
        <v>49</v>
      </c>
      <c r="AB177" s="42" t="s">
        <v>49</v>
      </c>
      <c r="AC177" s="42" t="s">
        <v>49</v>
      </c>
      <c r="AD177" s="43" t="s">
        <v>49</v>
      </c>
      <c r="AE177" s="43" t="s">
        <v>49</v>
      </c>
      <c r="AF177" s="43" t="s">
        <v>49</v>
      </c>
      <c r="AG177" s="43" t="s">
        <v>49</v>
      </c>
      <c r="AH177" s="43" t="s">
        <v>49</v>
      </c>
      <c r="AI177" s="43" t="s">
        <v>49</v>
      </c>
      <c r="AJ177" s="43" t="s">
        <v>49</v>
      </c>
      <c r="AK177" s="43" t="s">
        <v>49</v>
      </c>
      <c r="AL177" s="43" t="s">
        <v>49</v>
      </c>
      <c r="AM177" s="43" t="s">
        <v>49</v>
      </c>
      <c r="AN177" s="43" t="s">
        <v>49</v>
      </c>
      <c r="AO177" s="43" t="s">
        <v>49</v>
      </c>
      <c r="AP177" s="43" t="s">
        <v>49</v>
      </c>
      <c r="AQ177" s="43" t="s">
        <v>49</v>
      </c>
      <c r="AR177" s="43" t="s">
        <v>49</v>
      </c>
      <c r="AS177" s="43" t="s">
        <v>49</v>
      </c>
      <c r="AT177" s="43" t="s">
        <v>49</v>
      </c>
      <c r="AU177" s="43" t="s">
        <v>49</v>
      </c>
      <c r="AV177" s="43" t="s">
        <v>49</v>
      </c>
      <c r="AW177" s="43" t="s">
        <v>49</v>
      </c>
      <c r="AX177" s="43" t="s">
        <v>49</v>
      </c>
      <c r="AY177" s="43" t="s">
        <v>49</v>
      </c>
      <c r="AZ177" s="9">
        <f>index!B177</f>
        <v>0</v>
      </c>
      <c r="BA177" s="9">
        <f>index!C177</f>
        <v>0</v>
      </c>
      <c r="BB177" s="9">
        <f>index!D177</f>
        <v>0</v>
      </c>
      <c r="BC177" s="9">
        <f>index!E177</f>
        <v>0</v>
      </c>
      <c r="BD177" s="9">
        <f>index!F177</f>
        <v>0</v>
      </c>
      <c r="BE177" s="9">
        <f>index!G177</f>
        <v>0</v>
      </c>
      <c r="BF177" s="9">
        <f>index!H177</f>
        <v>0</v>
      </c>
      <c r="BG177" s="9">
        <f>index!I177</f>
        <v>0</v>
      </c>
      <c r="BH177" s="9">
        <f>index!J177</f>
        <v>0</v>
      </c>
      <c r="BI177" s="9">
        <f>index!K177</f>
        <v>0</v>
      </c>
      <c r="BJ177" s="9">
        <f>index!L177</f>
        <v>0</v>
      </c>
      <c r="BK177" s="9">
        <f>index!M177</f>
        <v>0</v>
      </c>
      <c r="BL177" s="9">
        <f>index!N177</f>
        <v>0</v>
      </c>
      <c r="BM177" s="9">
        <f>index!O177</f>
        <v>0</v>
      </c>
      <c r="BN177" s="9">
        <f>index!P177</f>
        <v>0</v>
      </c>
      <c r="BO177" s="9">
        <f>index!Q177</f>
        <v>0</v>
      </c>
      <c r="BP177" s="9">
        <f>index!R177</f>
        <v>0</v>
      </c>
      <c r="BQ177" s="9">
        <f>index!S177</f>
        <v>0</v>
      </c>
      <c r="BR177" s="9">
        <f>index!T177</f>
        <v>0</v>
      </c>
      <c r="BS177" s="9">
        <f>index!U177</f>
        <v>0</v>
      </c>
      <c r="BT177" s="9">
        <f>index!V177</f>
        <v>0</v>
      </c>
      <c r="BU177" s="9">
        <f>index!W177</f>
        <v>0</v>
      </c>
      <c r="BV177" s="9">
        <f>index!X177</f>
        <v>0</v>
      </c>
      <c r="BW177" s="9">
        <f>index!Y177</f>
        <v>0</v>
      </c>
      <c r="BX177" s="9">
        <f>index!Z177</f>
        <v>0</v>
      </c>
      <c r="BY177">
        <v>0</v>
      </c>
    </row>
    <row r="178" spans="1:77" x14ac:dyDescent="0.2">
      <c r="A178" s="9" t="s">
        <v>611</v>
      </c>
      <c r="B178" s="9" t="s">
        <v>611</v>
      </c>
      <c r="C178" s="9" t="s">
        <v>611</v>
      </c>
      <c r="D178" s="9" t="s">
        <v>611</v>
      </c>
      <c r="E178" s="9" t="s">
        <v>611</v>
      </c>
      <c r="F178" s="9" t="s">
        <v>612</v>
      </c>
      <c r="G178" s="9" t="s">
        <v>613</v>
      </c>
      <c r="H178" s="9">
        <v>608</v>
      </c>
      <c r="I178" s="9" t="s">
        <v>66</v>
      </c>
      <c r="J178" s="9" t="s">
        <v>49</v>
      </c>
      <c r="K178" s="9" t="s">
        <v>49</v>
      </c>
      <c r="L178" s="9" t="s">
        <v>1223</v>
      </c>
      <c r="M178" s="9"/>
      <c r="N178" s="9"/>
      <c r="O178" s="9"/>
      <c r="P178" s="42" t="s">
        <v>49</v>
      </c>
      <c r="Q178" s="42" t="s">
        <v>49</v>
      </c>
      <c r="R178" s="42" t="s">
        <v>49</v>
      </c>
      <c r="S178" s="42" t="s">
        <v>49</v>
      </c>
      <c r="T178" s="42" t="s">
        <v>49</v>
      </c>
      <c r="U178" s="42" t="s">
        <v>49</v>
      </c>
      <c r="V178" s="42" t="s">
        <v>49</v>
      </c>
      <c r="W178" s="42" t="s">
        <v>49</v>
      </c>
      <c r="X178" s="42" t="s">
        <v>49</v>
      </c>
      <c r="Y178" s="42" t="s">
        <v>49</v>
      </c>
      <c r="Z178" s="42" t="s">
        <v>49</v>
      </c>
      <c r="AA178" s="42" t="s">
        <v>49</v>
      </c>
      <c r="AB178" s="42" t="s">
        <v>49</v>
      </c>
      <c r="AC178" s="42" t="s">
        <v>49</v>
      </c>
      <c r="AD178" s="43" t="s">
        <v>49</v>
      </c>
      <c r="AE178" s="43" t="s">
        <v>49</v>
      </c>
      <c r="AF178" s="43" t="s">
        <v>49</v>
      </c>
      <c r="AG178" s="43" t="s">
        <v>49</v>
      </c>
      <c r="AH178" s="43" t="s">
        <v>49</v>
      </c>
      <c r="AI178" s="43" t="s">
        <v>49</v>
      </c>
      <c r="AJ178" s="43" t="s">
        <v>49</v>
      </c>
      <c r="AK178" s="43" t="s">
        <v>49</v>
      </c>
      <c r="AL178" s="43" t="s">
        <v>49</v>
      </c>
      <c r="AM178" s="43" t="s">
        <v>49</v>
      </c>
      <c r="AN178" s="43" t="s">
        <v>49</v>
      </c>
      <c r="AO178" s="43" t="s">
        <v>49</v>
      </c>
      <c r="AP178" s="43" t="s">
        <v>49</v>
      </c>
      <c r="AQ178" s="43" t="s">
        <v>49</v>
      </c>
      <c r="AR178" s="43" t="s">
        <v>49</v>
      </c>
      <c r="AS178" s="43" t="s">
        <v>49</v>
      </c>
      <c r="AT178" s="43" t="s">
        <v>49</v>
      </c>
      <c r="AU178" s="43" t="s">
        <v>49</v>
      </c>
      <c r="AV178" s="43" t="s">
        <v>49</v>
      </c>
      <c r="AW178" s="43" t="s">
        <v>49</v>
      </c>
      <c r="AX178" s="43" t="s">
        <v>49</v>
      </c>
      <c r="AY178" s="43" t="s">
        <v>49</v>
      </c>
      <c r="AZ178" s="9">
        <f>index!B178</f>
        <v>0</v>
      </c>
      <c r="BA178" s="9">
        <f>index!C178</f>
        <v>0</v>
      </c>
      <c r="BB178" s="9">
        <f>index!D178</f>
        <v>0</v>
      </c>
      <c r="BC178" s="9">
        <f>index!E178</f>
        <v>0</v>
      </c>
      <c r="BD178" s="9">
        <f>index!F178</f>
        <v>0</v>
      </c>
      <c r="BE178" s="9">
        <f>index!G178</f>
        <v>0</v>
      </c>
      <c r="BF178" s="9">
        <f>index!H178</f>
        <v>0</v>
      </c>
      <c r="BG178" s="9">
        <f>index!I178</f>
        <v>0</v>
      </c>
      <c r="BH178" s="9">
        <f>index!J178</f>
        <v>0</v>
      </c>
      <c r="BI178" s="9">
        <f>index!K178</f>
        <v>0</v>
      </c>
      <c r="BJ178" s="9">
        <f>index!L178</f>
        <v>0</v>
      </c>
      <c r="BK178" s="9">
        <f>index!M178</f>
        <v>0</v>
      </c>
      <c r="BL178" s="9">
        <f>index!N178</f>
        <v>0</v>
      </c>
      <c r="BM178" s="9">
        <f>index!O178</f>
        <v>0</v>
      </c>
      <c r="BN178" s="9">
        <f>index!P178</f>
        <v>0</v>
      </c>
      <c r="BO178" s="9">
        <f>index!Q178</f>
        <v>0</v>
      </c>
      <c r="BP178" s="9">
        <f>index!R178</f>
        <v>0</v>
      </c>
      <c r="BQ178" s="9">
        <f>index!S178</f>
        <v>0</v>
      </c>
      <c r="BR178" s="9">
        <f>index!T178</f>
        <v>0</v>
      </c>
      <c r="BS178" s="9">
        <f>index!U178</f>
        <v>0</v>
      </c>
      <c r="BT178" s="9">
        <f>index!V178</f>
        <v>0</v>
      </c>
      <c r="BU178" s="9">
        <f>index!W178</f>
        <v>0</v>
      </c>
      <c r="BV178" s="9">
        <f>index!X178</f>
        <v>0</v>
      </c>
      <c r="BW178" s="9">
        <f>index!Y178</f>
        <v>0</v>
      </c>
      <c r="BX178" s="9">
        <f>index!Z178</f>
        <v>0</v>
      </c>
      <c r="BY178">
        <v>0</v>
      </c>
    </row>
    <row r="179" spans="1:77" x14ac:dyDescent="0.2">
      <c r="A179" s="9" t="s">
        <v>614</v>
      </c>
      <c r="B179" s="9" t="s">
        <v>614</v>
      </c>
      <c r="C179" s="9" t="s">
        <v>614</v>
      </c>
      <c r="D179" s="9" t="s">
        <v>52</v>
      </c>
      <c r="E179" s="9" t="s">
        <v>52</v>
      </c>
      <c r="F179" s="9" t="s">
        <v>615</v>
      </c>
      <c r="G179" s="9" t="s">
        <v>616</v>
      </c>
      <c r="H179" s="9">
        <v>612</v>
      </c>
      <c r="I179" s="9" t="s">
        <v>51</v>
      </c>
      <c r="J179" s="9" t="s">
        <v>49</v>
      </c>
      <c r="K179" s="9" t="s">
        <v>49</v>
      </c>
      <c r="L179" s="9" t="s">
        <v>1223</v>
      </c>
      <c r="M179" s="9"/>
      <c r="N179" s="9"/>
      <c r="O179" s="9"/>
      <c r="P179" s="42" t="s">
        <v>49</v>
      </c>
      <c r="Q179" s="42" t="s">
        <v>49</v>
      </c>
      <c r="R179" s="42" t="s">
        <v>49</v>
      </c>
      <c r="S179" s="42" t="s">
        <v>49</v>
      </c>
      <c r="T179" s="42" t="s">
        <v>49</v>
      </c>
      <c r="U179" s="42" t="s">
        <v>49</v>
      </c>
      <c r="V179" s="42" t="s">
        <v>49</v>
      </c>
      <c r="W179" s="42" t="s">
        <v>49</v>
      </c>
      <c r="X179" s="42" t="s">
        <v>49</v>
      </c>
      <c r="Y179" s="42" t="s">
        <v>49</v>
      </c>
      <c r="Z179" s="42" t="s">
        <v>49</v>
      </c>
      <c r="AA179" s="42" t="s">
        <v>49</v>
      </c>
      <c r="AB179" s="42" t="s">
        <v>49</v>
      </c>
      <c r="AC179" s="42" t="s">
        <v>49</v>
      </c>
      <c r="AD179" s="43" t="s">
        <v>49</v>
      </c>
      <c r="AE179" s="43" t="s">
        <v>49</v>
      </c>
      <c r="AF179" s="43" t="s">
        <v>49</v>
      </c>
      <c r="AG179" s="43" t="s">
        <v>49</v>
      </c>
      <c r="AH179" s="43" t="s">
        <v>49</v>
      </c>
      <c r="AI179" s="43" t="s">
        <v>49</v>
      </c>
      <c r="AJ179" s="43" t="s">
        <v>49</v>
      </c>
      <c r="AK179" s="43" t="s">
        <v>49</v>
      </c>
      <c r="AL179" s="43" t="s">
        <v>49</v>
      </c>
      <c r="AM179" s="43" t="s">
        <v>49</v>
      </c>
      <c r="AN179" s="43" t="s">
        <v>49</v>
      </c>
      <c r="AO179" s="43" t="s">
        <v>49</v>
      </c>
      <c r="AP179" s="43" t="s">
        <v>49</v>
      </c>
      <c r="AQ179" s="43" t="s">
        <v>49</v>
      </c>
      <c r="AR179" s="43" t="s">
        <v>49</v>
      </c>
      <c r="AS179" s="43" t="s">
        <v>49</v>
      </c>
      <c r="AT179" s="43" t="s">
        <v>49</v>
      </c>
      <c r="AU179" s="43" t="s">
        <v>49</v>
      </c>
      <c r="AV179" s="43" t="s">
        <v>49</v>
      </c>
      <c r="AW179" s="43" t="s">
        <v>49</v>
      </c>
      <c r="AX179" s="43" t="s">
        <v>49</v>
      </c>
      <c r="AY179" s="43" t="s">
        <v>49</v>
      </c>
      <c r="AZ179" s="9">
        <f>index!B179</f>
        <v>0</v>
      </c>
      <c r="BA179" s="9">
        <f>index!C179</f>
        <v>0</v>
      </c>
      <c r="BB179" s="9">
        <f>index!D179</f>
        <v>0</v>
      </c>
      <c r="BC179" s="9">
        <f>index!E179</f>
        <v>0</v>
      </c>
      <c r="BD179" s="9">
        <f>index!F179</f>
        <v>0</v>
      </c>
      <c r="BE179" s="9">
        <f>index!G179</f>
        <v>0</v>
      </c>
      <c r="BF179" s="9">
        <f>index!H179</f>
        <v>0</v>
      </c>
      <c r="BG179" s="9">
        <f>index!I179</f>
        <v>0</v>
      </c>
      <c r="BH179" s="9">
        <f>index!J179</f>
        <v>0</v>
      </c>
      <c r="BI179" s="9">
        <f>index!K179</f>
        <v>0</v>
      </c>
      <c r="BJ179" s="9">
        <f>index!L179</f>
        <v>0</v>
      </c>
      <c r="BK179" s="9">
        <f>index!M179</f>
        <v>0</v>
      </c>
      <c r="BL179" s="9">
        <f>index!N179</f>
        <v>0</v>
      </c>
      <c r="BM179" s="9">
        <f>index!O179</f>
        <v>0</v>
      </c>
      <c r="BN179" s="9">
        <f>index!P179</f>
        <v>0</v>
      </c>
      <c r="BO179" s="9">
        <f>index!Q179</f>
        <v>0</v>
      </c>
      <c r="BP179" s="9">
        <f>index!R179</f>
        <v>0</v>
      </c>
      <c r="BQ179" s="9">
        <f>index!S179</f>
        <v>0</v>
      </c>
      <c r="BR179" s="9">
        <f>index!T179</f>
        <v>0</v>
      </c>
      <c r="BS179" s="9">
        <f>index!U179</f>
        <v>0</v>
      </c>
      <c r="BT179" s="9">
        <f>index!V179</f>
        <v>0</v>
      </c>
      <c r="BU179" s="9">
        <f>index!W179</f>
        <v>0</v>
      </c>
      <c r="BV179" s="9">
        <f>index!X179</f>
        <v>0</v>
      </c>
      <c r="BW179" s="9">
        <f>index!Y179</f>
        <v>0</v>
      </c>
      <c r="BX179" s="9">
        <f>index!Z179</f>
        <v>0</v>
      </c>
      <c r="BY179">
        <v>0</v>
      </c>
    </row>
    <row r="180" spans="1:77" x14ac:dyDescent="0.2">
      <c r="A180" s="9" t="s">
        <v>617</v>
      </c>
      <c r="B180" s="9" t="s">
        <v>617</v>
      </c>
      <c r="C180" s="9" t="s">
        <v>617</v>
      </c>
      <c r="D180" s="9" t="s">
        <v>617</v>
      </c>
      <c r="E180" s="9" t="s">
        <v>617</v>
      </c>
      <c r="F180" s="9" t="s">
        <v>618</v>
      </c>
      <c r="G180" s="9" t="s">
        <v>619</v>
      </c>
      <c r="H180" s="9">
        <v>616</v>
      </c>
      <c r="I180" s="9" t="s">
        <v>56</v>
      </c>
      <c r="J180" s="9" t="s">
        <v>90</v>
      </c>
      <c r="K180" s="9" t="s">
        <v>90</v>
      </c>
      <c r="L180" s="9" t="s">
        <v>716</v>
      </c>
      <c r="M180" s="9" t="s">
        <v>59</v>
      </c>
      <c r="N180" s="9" t="s">
        <v>60</v>
      </c>
      <c r="O180" s="9">
        <v>1990</v>
      </c>
      <c r="P180" s="43" t="s">
        <v>90</v>
      </c>
      <c r="Q180" s="43" t="s">
        <v>90</v>
      </c>
      <c r="R180" s="43" t="s">
        <v>90</v>
      </c>
      <c r="S180" s="43" t="s">
        <v>90</v>
      </c>
      <c r="T180" s="43" t="s">
        <v>90</v>
      </c>
      <c r="U180" s="43" t="s">
        <v>90</v>
      </c>
      <c r="V180" s="43" t="s">
        <v>90</v>
      </c>
      <c r="W180" s="43" t="s">
        <v>90</v>
      </c>
      <c r="X180" s="43" t="s">
        <v>90</v>
      </c>
      <c r="Y180" s="43" t="s">
        <v>90</v>
      </c>
      <c r="Z180" s="43" t="s">
        <v>90</v>
      </c>
      <c r="AA180" s="43" t="s">
        <v>90</v>
      </c>
      <c r="AB180" s="43" t="s">
        <v>90</v>
      </c>
      <c r="AC180" s="43" t="s">
        <v>90</v>
      </c>
      <c r="AD180" s="43" t="s">
        <v>90</v>
      </c>
      <c r="AE180" s="43" t="s">
        <v>90</v>
      </c>
      <c r="AF180" s="43" t="s">
        <v>90</v>
      </c>
      <c r="AG180" s="43" t="s">
        <v>90</v>
      </c>
      <c r="AH180" s="43" t="s">
        <v>90</v>
      </c>
      <c r="AI180" s="43" t="s">
        <v>90</v>
      </c>
      <c r="AJ180" s="43" t="s">
        <v>90</v>
      </c>
      <c r="AK180" s="43" t="s">
        <v>90</v>
      </c>
      <c r="AL180" s="43" t="s">
        <v>90</v>
      </c>
      <c r="AM180" s="43" t="s">
        <v>90</v>
      </c>
      <c r="AN180" s="43" t="s">
        <v>90</v>
      </c>
      <c r="AO180" s="43" t="s">
        <v>90</v>
      </c>
      <c r="AP180" s="43" t="s">
        <v>90</v>
      </c>
      <c r="AQ180" s="43" t="s">
        <v>90</v>
      </c>
      <c r="AR180" s="43" t="s">
        <v>90</v>
      </c>
      <c r="AS180" s="43" t="s">
        <v>90</v>
      </c>
      <c r="AT180" s="43" t="s">
        <v>90</v>
      </c>
      <c r="AU180" s="43" t="s">
        <v>90</v>
      </c>
      <c r="AV180" s="43" t="s">
        <v>90</v>
      </c>
      <c r="AW180" s="43" t="s">
        <v>90</v>
      </c>
      <c r="AX180" s="43" t="s">
        <v>90</v>
      </c>
      <c r="AY180" s="43" t="s">
        <v>90</v>
      </c>
      <c r="AZ180" s="9">
        <f>index!B180</f>
        <v>9.5999999999999992E-3</v>
      </c>
      <c r="BA180" s="9">
        <f>index!C180</f>
        <v>7.1999999999999998E-3</v>
      </c>
      <c r="BB180" s="9">
        <f>index!D180</f>
        <v>7.1999999999999998E-3</v>
      </c>
      <c r="BC180" s="9">
        <f>index!E180</f>
        <v>1.2E-2</v>
      </c>
      <c r="BD180" s="9">
        <f>index!F180</f>
        <v>1.2E-2</v>
      </c>
      <c r="BE180" s="9">
        <f>index!G180</f>
        <v>10.993864407054781</v>
      </c>
      <c r="BF180" s="9">
        <f>index!H180</f>
        <v>18.127374256410853</v>
      </c>
      <c r="BG180" s="9">
        <f>index!I180</f>
        <v>0.70823274237962341</v>
      </c>
      <c r="BH180" s="9">
        <f>index!J180</f>
        <v>18.932876479512647</v>
      </c>
      <c r="BI180" s="9">
        <f>index!K180</f>
        <v>8.4236745883353628</v>
      </c>
      <c r="BJ180" s="9">
        <f>index!L180</f>
        <v>9.2777655297644142</v>
      </c>
      <c r="BK180" s="9">
        <f>index!M180</f>
        <v>13.222328003318548</v>
      </c>
      <c r="BL180" s="9">
        <f>index!N180</f>
        <v>5.1358794753281583</v>
      </c>
      <c r="BM180" s="9">
        <f>index!O180</f>
        <v>3.578288034191786</v>
      </c>
      <c r="BN180" s="9">
        <f>index!P180</f>
        <v>3.8760330714742768</v>
      </c>
      <c r="BO180" s="9">
        <f>index!Q180</f>
        <v>4.3613658196642637</v>
      </c>
      <c r="BP180" s="9">
        <f>index!R180</f>
        <v>2.7295254562202227</v>
      </c>
      <c r="BQ180" s="9">
        <f>index!S180</f>
        <v>3.1036087956163638</v>
      </c>
      <c r="BR180" s="9">
        <f>index!T180</f>
        <v>8.8405364895648582</v>
      </c>
      <c r="BS180" s="9">
        <f>index!U180</f>
        <v>12.282641662556536</v>
      </c>
      <c r="BT180" s="9">
        <f>index!V180</f>
        <v>9.1255785465907202</v>
      </c>
      <c r="BU180" s="9">
        <f>index!W180</f>
        <v>25.36237715865883</v>
      </c>
      <c r="BV180" s="9">
        <f>index!X180</f>
        <v>45.831679531804888</v>
      </c>
      <c r="BW180" s="9">
        <f>index!Y180</f>
        <v>51.006425824792458</v>
      </c>
      <c r="BX180" s="9">
        <f>index!Z180</f>
        <v>26.996680680000001</v>
      </c>
      <c r="BY180">
        <v>30.9864472752</v>
      </c>
    </row>
    <row r="181" spans="1:77" x14ac:dyDescent="0.2">
      <c r="A181" s="9" t="s">
        <v>620</v>
      </c>
      <c r="B181" s="9" t="s">
        <v>620</v>
      </c>
      <c r="C181" s="9" t="s">
        <v>620</v>
      </c>
      <c r="D181" s="9" t="s">
        <v>620</v>
      </c>
      <c r="E181" s="9" t="s">
        <v>620</v>
      </c>
      <c r="F181" s="9" t="s">
        <v>621</v>
      </c>
      <c r="G181" s="9" t="s">
        <v>622</v>
      </c>
      <c r="H181" s="9">
        <v>620</v>
      </c>
      <c r="I181" s="9" t="s">
        <v>56</v>
      </c>
      <c r="J181" s="9" t="s">
        <v>90</v>
      </c>
      <c r="K181" s="9" t="s">
        <v>90</v>
      </c>
      <c r="L181" s="9" t="s">
        <v>716</v>
      </c>
      <c r="M181" s="9" t="s">
        <v>59</v>
      </c>
      <c r="N181" s="9" t="s">
        <v>60</v>
      </c>
      <c r="O181" s="9">
        <v>2005</v>
      </c>
      <c r="P181" s="42" t="s">
        <v>49</v>
      </c>
      <c r="Q181" s="42" t="s">
        <v>49</v>
      </c>
      <c r="R181" s="42" t="s">
        <v>49</v>
      </c>
      <c r="S181" s="42" t="s">
        <v>49</v>
      </c>
      <c r="T181" s="42" t="s">
        <v>49</v>
      </c>
      <c r="U181" s="42" t="s">
        <v>49</v>
      </c>
      <c r="V181" s="42" t="s">
        <v>49</v>
      </c>
      <c r="W181" s="42" t="s">
        <v>49</v>
      </c>
      <c r="X181" s="42" t="s">
        <v>49</v>
      </c>
      <c r="Y181" s="42" t="s">
        <v>49</v>
      </c>
      <c r="Z181" s="42" t="s">
        <v>49</v>
      </c>
      <c r="AA181" s="42" t="s">
        <v>49</v>
      </c>
      <c r="AB181" s="42" t="s">
        <v>49</v>
      </c>
      <c r="AC181" s="42" t="s">
        <v>49</v>
      </c>
      <c r="AD181" s="43" t="s">
        <v>49</v>
      </c>
      <c r="AE181" s="43" t="s">
        <v>90</v>
      </c>
      <c r="AF181" s="43" t="s">
        <v>90</v>
      </c>
      <c r="AG181" s="43" t="s">
        <v>90</v>
      </c>
      <c r="AH181" s="43" t="s">
        <v>90</v>
      </c>
      <c r="AI181" s="43" t="s">
        <v>90</v>
      </c>
      <c r="AJ181" s="43" t="s">
        <v>90</v>
      </c>
      <c r="AK181" s="43" t="s">
        <v>90</v>
      </c>
      <c r="AL181" s="43" t="s">
        <v>90</v>
      </c>
      <c r="AM181" s="43" t="s">
        <v>90</v>
      </c>
      <c r="AN181" s="43" t="s">
        <v>90</v>
      </c>
      <c r="AO181" s="43" t="s">
        <v>90</v>
      </c>
      <c r="AP181" s="43" t="s">
        <v>90</v>
      </c>
      <c r="AQ181" s="43" t="s">
        <v>90</v>
      </c>
      <c r="AR181" s="43" t="s">
        <v>90</v>
      </c>
      <c r="AS181" s="43" t="s">
        <v>90</v>
      </c>
      <c r="AT181" s="43" t="s">
        <v>90</v>
      </c>
      <c r="AU181" s="43" t="s">
        <v>90</v>
      </c>
      <c r="AV181" s="43" t="s">
        <v>90</v>
      </c>
      <c r="AW181" s="43" t="s">
        <v>90</v>
      </c>
      <c r="AX181" s="43" t="s">
        <v>90</v>
      </c>
      <c r="AY181" s="43" t="s">
        <v>90</v>
      </c>
      <c r="AZ181" s="9">
        <f>index!B181</f>
        <v>0</v>
      </c>
      <c r="BA181" s="9">
        <f>index!C181</f>
        <v>0</v>
      </c>
      <c r="BB181" s="9">
        <f>index!D181</f>
        <v>0</v>
      </c>
      <c r="BC181" s="9">
        <f>index!E181</f>
        <v>0</v>
      </c>
      <c r="BD181" s="9">
        <f>index!F181</f>
        <v>0</v>
      </c>
      <c r="BE181" s="9">
        <f>index!G181</f>
        <v>7.5507721584292042</v>
      </c>
      <c r="BF181" s="9">
        <f>index!H181</f>
        <v>13.047834284770053</v>
      </c>
      <c r="BG181" s="9">
        <f>index!I181</f>
        <v>0.50015699320269214</v>
      </c>
      <c r="BH181" s="9">
        <f>index!J181</f>
        <v>14.814137232882306</v>
      </c>
      <c r="BI181" s="9">
        <f>index!K181</f>
        <v>6.7191050053649732</v>
      </c>
      <c r="BJ181" s="9">
        <f>index!L181</f>
        <v>6.4115025605854941</v>
      </c>
      <c r="BK181" s="9">
        <f>index!M181</f>
        <v>8.8310512813836919</v>
      </c>
      <c r="BL181" s="9">
        <f>index!N181</f>
        <v>3.4958903244003676</v>
      </c>
      <c r="BM181" s="9">
        <f>index!O181</f>
        <v>2.2496183404508518</v>
      </c>
      <c r="BN181" s="9">
        <f>index!P181</f>
        <v>2.6604031258744127</v>
      </c>
      <c r="BO181" s="9">
        <f>index!Q181</f>
        <v>3.2019350623284653</v>
      </c>
      <c r="BP181" s="9">
        <f>index!R181</f>
        <v>1.7849143987482514</v>
      </c>
      <c r="BQ181" s="9">
        <f>index!S181</f>
        <v>1.762467106817694</v>
      </c>
      <c r="BR181" s="9">
        <f>index!T181</f>
        <v>6.3288076601560457</v>
      </c>
      <c r="BS181" s="9">
        <f>index!U181</f>
        <v>13.978996391456551</v>
      </c>
      <c r="BT181" s="9">
        <f>index!V181</f>
        <v>11.886456125182351</v>
      </c>
      <c r="BU181" s="9">
        <f>index!W181</f>
        <v>26.391920758110274</v>
      </c>
      <c r="BV181" s="9">
        <f>index!X181</f>
        <v>36.100493381415802</v>
      </c>
      <c r="BW181" s="9">
        <f>index!Y181</f>
        <v>38.827681654947391</v>
      </c>
      <c r="BX181" s="9">
        <f>index!Z181</f>
        <v>24.893584447999999</v>
      </c>
      <c r="BY181">
        <v>45.968962560000001</v>
      </c>
    </row>
    <row r="182" spans="1:77" x14ac:dyDescent="0.2">
      <c r="A182" s="9" t="s">
        <v>623</v>
      </c>
      <c r="B182" s="9" t="s">
        <v>623</v>
      </c>
      <c r="C182" s="9" t="s">
        <v>623</v>
      </c>
      <c r="D182" s="9" t="s">
        <v>52</v>
      </c>
      <c r="E182" s="9" t="s">
        <v>52</v>
      </c>
      <c r="F182" s="9" t="s">
        <v>624</v>
      </c>
      <c r="G182" s="9" t="s">
        <v>625</v>
      </c>
      <c r="H182" s="9">
        <v>630</v>
      </c>
      <c r="I182" s="9" t="s">
        <v>84</v>
      </c>
      <c r="J182" s="9" t="s">
        <v>49</v>
      </c>
      <c r="K182" s="9" t="s">
        <v>49</v>
      </c>
      <c r="L182" s="9" t="s">
        <v>1223</v>
      </c>
      <c r="M182" s="9"/>
      <c r="N182" s="9"/>
      <c r="O182" s="9"/>
      <c r="P182" s="42" t="s">
        <v>49</v>
      </c>
      <c r="Q182" s="42" t="s">
        <v>49</v>
      </c>
      <c r="R182" s="42" t="s">
        <v>49</v>
      </c>
      <c r="S182" s="42" t="s">
        <v>49</v>
      </c>
      <c r="T182" s="42" t="s">
        <v>49</v>
      </c>
      <c r="U182" s="42" t="s">
        <v>49</v>
      </c>
      <c r="V182" s="42" t="s">
        <v>49</v>
      </c>
      <c r="W182" s="42" t="s">
        <v>49</v>
      </c>
      <c r="X182" s="42" t="s">
        <v>49</v>
      </c>
      <c r="Y182" s="42" t="s">
        <v>49</v>
      </c>
      <c r="Z182" s="42" t="s">
        <v>49</v>
      </c>
      <c r="AA182" s="42" t="s">
        <v>49</v>
      </c>
      <c r="AB182" s="42" t="s">
        <v>49</v>
      </c>
      <c r="AC182" s="42" t="s">
        <v>49</v>
      </c>
      <c r="AD182" s="43" t="s">
        <v>49</v>
      </c>
      <c r="AE182" s="43" t="s">
        <v>49</v>
      </c>
      <c r="AF182" s="43" t="s">
        <v>49</v>
      </c>
      <c r="AG182" s="43" t="s">
        <v>49</v>
      </c>
      <c r="AH182" s="43" t="s">
        <v>49</v>
      </c>
      <c r="AI182" s="43" t="s">
        <v>49</v>
      </c>
      <c r="AJ182" s="43" t="s">
        <v>49</v>
      </c>
      <c r="AK182" s="43" t="s">
        <v>49</v>
      </c>
      <c r="AL182" s="43" t="s">
        <v>49</v>
      </c>
      <c r="AM182" s="43" t="s">
        <v>49</v>
      </c>
      <c r="AN182" s="43" t="s">
        <v>49</v>
      </c>
      <c r="AO182" s="43" t="s">
        <v>49</v>
      </c>
      <c r="AP182" s="43" t="s">
        <v>49</v>
      </c>
      <c r="AQ182" s="43" t="s">
        <v>49</v>
      </c>
      <c r="AR182" s="43" t="s">
        <v>49</v>
      </c>
      <c r="AS182" s="43" t="s">
        <v>49</v>
      </c>
      <c r="AT182" s="43" t="s">
        <v>49</v>
      </c>
      <c r="AU182" s="43" t="s">
        <v>49</v>
      </c>
      <c r="AV182" s="43" t="s">
        <v>49</v>
      </c>
      <c r="AW182" s="43" t="s">
        <v>49</v>
      </c>
      <c r="AX182" s="43" t="s">
        <v>49</v>
      </c>
      <c r="AY182" s="43" t="s">
        <v>49</v>
      </c>
      <c r="AZ182" s="9">
        <f>index!B182</f>
        <v>0</v>
      </c>
      <c r="BA182" s="9">
        <f>index!C182</f>
        <v>0</v>
      </c>
      <c r="BB182" s="9">
        <f>index!D182</f>
        <v>0</v>
      </c>
      <c r="BC182" s="9">
        <f>index!E182</f>
        <v>0</v>
      </c>
      <c r="BD182" s="9">
        <f>index!F182</f>
        <v>0</v>
      </c>
      <c r="BE182" s="9">
        <f>index!G182</f>
        <v>0</v>
      </c>
      <c r="BF182" s="9">
        <f>index!H182</f>
        <v>0</v>
      </c>
      <c r="BG182" s="9">
        <f>index!I182</f>
        <v>0</v>
      </c>
      <c r="BH182" s="9">
        <f>index!J182</f>
        <v>0</v>
      </c>
      <c r="BI182" s="9">
        <f>index!K182</f>
        <v>0</v>
      </c>
      <c r="BJ182" s="9">
        <f>index!L182</f>
        <v>0</v>
      </c>
      <c r="BK182" s="9">
        <f>index!M182</f>
        <v>0</v>
      </c>
      <c r="BL182" s="9">
        <f>index!N182</f>
        <v>0</v>
      </c>
      <c r="BM182" s="9">
        <f>index!O182</f>
        <v>0</v>
      </c>
      <c r="BN182" s="9">
        <f>index!P182</f>
        <v>0</v>
      </c>
      <c r="BO182" s="9">
        <f>index!Q182</f>
        <v>0</v>
      </c>
      <c r="BP182" s="9">
        <f>index!R182</f>
        <v>0</v>
      </c>
      <c r="BQ182" s="9">
        <f>index!S182</f>
        <v>0</v>
      </c>
      <c r="BR182" s="9">
        <f>index!T182</f>
        <v>0</v>
      </c>
      <c r="BS182" s="9">
        <f>index!U182</f>
        <v>0</v>
      </c>
      <c r="BT182" s="9">
        <f>index!V182</f>
        <v>0</v>
      </c>
      <c r="BU182" s="9">
        <f>index!W182</f>
        <v>0</v>
      </c>
      <c r="BV182" s="9">
        <f>index!X182</f>
        <v>0</v>
      </c>
      <c r="BW182" s="9">
        <f>index!Y182</f>
        <v>0</v>
      </c>
      <c r="BX182" s="9">
        <f>index!Z182</f>
        <v>0</v>
      </c>
      <c r="BY182">
        <v>0</v>
      </c>
    </row>
    <row r="183" spans="1:77" x14ac:dyDescent="0.2">
      <c r="A183" s="9" t="s">
        <v>626</v>
      </c>
      <c r="B183" s="9" t="s">
        <v>626</v>
      </c>
      <c r="C183" s="9" t="s">
        <v>626</v>
      </c>
      <c r="D183" s="9" t="s">
        <v>626</v>
      </c>
      <c r="E183" s="9" t="s">
        <v>626</v>
      </c>
      <c r="F183" s="9" t="s">
        <v>627</v>
      </c>
      <c r="G183" s="9" t="s">
        <v>628</v>
      </c>
      <c r="H183" s="9">
        <v>634</v>
      </c>
      <c r="I183" s="9" t="s">
        <v>62</v>
      </c>
      <c r="J183" s="9" t="s">
        <v>49</v>
      </c>
      <c r="K183" s="9" t="s">
        <v>49</v>
      </c>
      <c r="L183" s="9" t="s">
        <v>1223</v>
      </c>
      <c r="M183" s="9"/>
      <c r="N183" s="9"/>
      <c r="O183" s="9"/>
      <c r="P183" s="42" t="s">
        <v>49</v>
      </c>
      <c r="Q183" s="42" t="s">
        <v>49</v>
      </c>
      <c r="R183" s="42" t="s">
        <v>49</v>
      </c>
      <c r="S183" s="42" t="s">
        <v>49</v>
      </c>
      <c r="T183" s="42" t="s">
        <v>49</v>
      </c>
      <c r="U183" s="42" t="s">
        <v>49</v>
      </c>
      <c r="V183" s="42" t="s">
        <v>49</v>
      </c>
      <c r="W183" s="42" t="s">
        <v>49</v>
      </c>
      <c r="X183" s="42" t="s">
        <v>49</v>
      </c>
      <c r="Y183" s="42" t="s">
        <v>49</v>
      </c>
      <c r="Z183" s="42" t="s">
        <v>49</v>
      </c>
      <c r="AA183" s="42" t="s">
        <v>49</v>
      </c>
      <c r="AB183" s="42" t="s">
        <v>49</v>
      </c>
      <c r="AC183" s="42" t="s">
        <v>49</v>
      </c>
      <c r="AD183" s="43" t="s">
        <v>49</v>
      </c>
      <c r="AE183" s="43" t="s">
        <v>49</v>
      </c>
      <c r="AF183" s="43" t="s">
        <v>49</v>
      </c>
      <c r="AG183" s="43" t="s">
        <v>49</v>
      </c>
      <c r="AH183" s="43" t="s">
        <v>49</v>
      </c>
      <c r="AI183" s="43" t="s">
        <v>49</v>
      </c>
      <c r="AJ183" s="43" t="s">
        <v>49</v>
      </c>
      <c r="AK183" s="43" t="s">
        <v>49</v>
      </c>
      <c r="AL183" s="43" t="s">
        <v>49</v>
      </c>
      <c r="AM183" s="43" t="s">
        <v>49</v>
      </c>
      <c r="AN183" s="43" t="s">
        <v>49</v>
      </c>
      <c r="AO183" s="43" t="s">
        <v>49</v>
      </c>
      <c r="AP183" s="43" t="s">
        <v>49</v>
      </c>
      <c r="AQ183" s="43" t="s">
        <v>49</v>
      </c>
      <c r="AR183" s="43" t="s">
        <v>49</v>
      </c>
      <c r="AS183" s="43" t="s">
        <v>49</v>
      </c>
      <c r="AT183" s="43" t="s">
        <v>49</v>
      </c>
      <c r="AU183" s="43" t="s">
        <v>49</v>
      </c>
      <c r="AV183" s="43" t="s">
        <v>49</v>
      </c>
      <c r="AW183" s="43" t="s">
        <v>49</v>
      </c>
      <c r="AX183" s="43" t="s">
        <v>49</v>
      </c>
      <c r="AY183" s="43" t="s">
        <v>49</v>
      </c>
      <c r="AZ183" s="9">
        <f>index!B183</f>
        <v>0</v>
      </c>
      <c r="BA183" s="9">
        <f>index!C183</f>
        <v>0</v>
      </c>
      <c r="BB183" s="9">
        <f>index!D183</f>
        <v>0</v>
      </c>
      <c r="BC183" s="9">
        <f>index!E183</f>
        <v>0</v>
      </c>
      <c r="BD183" s="9">
        <f>index!F183</f>
        <v>0</v>
      </c>
      <c r="BE183" s="9">
        <f>index!G183</f>
        <v>0</v>
      </c>
      <c r="BF183" s="9">
        <f>index!H183</f>
        <v>0</v>
      </c>
      <c r="BG183" s="9">
        <f>index!I183</f>
        <v>0</v>
      </c>
      <c r="BH183" s="9">
        <f>index!J183</f>
        <v>0</v>
      </c>
      <c r="BI183" s="9">
        <f>index!K183</f>
        <v>0</v>
      </c>
      <c r="BJ183" s="9">
        <f>index!L183</f>
        <v>0</v>
      </c>
      <c r="BK183" s="9">
        <f>index!M183</f>
        <v>0</v>
      </c>
      <c r="BL183" s="9">
        <f>index!N183</f>
        <v>0</v>
      </c>
      <c r="BM183" s="9">
        <f>index!O183</f>
        <v>0</v>
      </c>
      <c r="BN183" s="9">
        <f>index!P183</f>
        <v>0</v>
      </c>
      <c r="BO183" s="9">
        <f>index!Q183</f>
        <v>0</v>
      </c>
      <c r="BP183" s="9">
        <f>index!R183</f>
        <v>0</v>
      </c>
      <c r="BQ183" s="9">
        <f>index!S183</f>
        <v>0</v>
      </c>
      <c r="BR183" s="9">
        <f>index!T183</f>
        <v>0</v>
      </c>
      <c r="BS183" s="9">
        <f>index!U183</f>
        <v>0</v>
      </c>
      <c r="BT183" s="9">
        <f>index!V183</f>
        <v>0</v>
      </c>
      <c r="BU183" s="9">
        <f>index!W183</f>
        <v>0</v>
      </c>
      <c r="BV183" s="9">
        <f>index!X183</f>
        <v>0</v>
      </c>
      <c r="BW183" s="9">
        <f>index!Y183</f>
        <v>0</v>
      </c>
      <c r="BX183" s="9">
        <f>index!Z183</f>
        <v>0</v>
      </c>
      <c r="BY183">
        <v>0</v>
      </c>
    </row>
    <row r="184" spans="1:77" x14ac:dyDescent="0.2">
      <c r="A184" s="9" t="s">
        <v>629</v>
      </c>
      <c r="B184" s="9" t="s">
        <v>629</v>
      </c>
      <c r="C184" s="9" t="s">
        <v>629</v>
      </c>
      <c r="D184" s="9" t="s">
        <v>52</v>
      </c>
      <c r="E184" s="9" t="s">
        <v>52</v>
      </c>
      <c r="F184" s="9" t="s">
        <v>630</v>
      </c>
      <c r="G184" s="9" t="s">
        <v>631</v>
      </c>
      <c r="H184" s="9">
        <v>638</v>
      </c>
      <c r="I184" s="9" t="s">
        <v>51</v>
      </c>
      <c r="J184" s="9" t="s">
        <v>49</v>
      </c>
      <c r="K184" s="9" t="s">
        <v>49</v>
      </c>
      <c r="L184" s="9" t="s">
        <v>1223</v>
      </c>
      <c r="M184" s="9"/>
      <c r="N184" s="9"/>
      <c r="O184" s="9"/>
      <c r="P184" s="42" t="s">
        <v>49</v>
      </c>
      <c r="Q184" s="42" t="s">
        <v>49</v>
      </c>
      <c r="R184" s="42" t="s">
        <v>49</v>
      </c>
      <c r="S184" s="42" t="s">
        <v>49</v>
      </c>
      <c r="T184" s="42" t="s">
        <v>49</v>
      </c>
      <c r="U184" s="42" t="s">
        <v>49</v>
      </c>
      <c r="V184" s="42" t="s">
        <v>49</v>
      </c>
      <c r="W184" s="42" t="s">
        <v>49</v>
      </c>
      <c r="X184" s="42" t="s">
        <v>49</v>
      </c>
      <c r="Y184" s="42" t="s">
        <v>49</v>
      </c>
      <c r="Z184" s="42" t="s">
        <v>49</v>
      </c>
      <c r="AA184" s="42" t="s">
        <v>49</v>
      </c>
      <c r="AB184" s="42" t="s">
        <v>49</v>
      </c>
      <c r="AC184" s="42" t="s">
        <v>49</v>
      </c>
      <c r="AD184" s="43" t="s">
        <v>49</v>
      </c>
      <c r="AE184" s="43" t="s">
        <v>49</v>
      </c>
      <c r="AF184" s="43" t="s">
        <v>49</v>
      </c>
      <c r="AG184" s="43" t="s">
        <v>49</v>
      </c>
      <c r="AH184" s="43" t="s">
        <v>49</v>
      </c>
      <c r="AI184" s="43" t="s">
        <v>49</v>
      </c>
      <c r="AJ184" s="43" t="s">
        <v>49</v>
      </c>
      <c r="AK184" s="43" t="s">
        <v>49</v>
      </c>
      <c r="AL184" s="43" t="s">
        <v>49</v>
      </c>
      <c r="AM184" s="43" t="s">
        <v>49</v>
      </c>
      <c r="AN184" s="43" t="s">
        <v>49</v>
      </c>
      <c r="AO184" s="43" t="s">
        <v>49</v>
      </c>
      <c r="AP184" s="43" t="s">
        <v>49</v>
      </c>
      <c r="AQ184" s="43" t="s">
        <v>49</v>
      </c>
      <c r="AR184" s="43" t="s">
        <v>49</v>
      </c>
      <c r="AS184" s="43" t="s">
        <v>49</v>
      </c>
      <c r="AT184" s="43" t="s">
        <v>49</v>
      </c>
      <c r="AU184" s="43" t="s">
        <v>49</v>
      </c>
      <c r="AV184" s="43" t="s">
        <v>49</v>
      </c>
      <c r="AW184" s="43" t="s">
        <v>49</v>
      </c>
      <c r="AX184" s="43" t="s">
        <v>49</v>
      </c>
      <c r="AY184" s="43" t="s">
        <v>49</v>
      </c>
      <c r="AZ184" s="9">
        <f>index!B184</f>
        <v>0</v>
      </c>
      <c r="BA184" s="9">
        <f>index!C184</f>
        <v>0</v>
      </c>
      <c r="BB184" s="9">
        <f>index!D184</f>
        <v>0</v>
      </c>
      <c r="BC184" s="9">
        <f>index!E184</f>
        <v>0</v>
      </c>
      <c r="BD184" s="9">
        <f>index!F184</f>
        <v>0</v>
      </c>
      <c r="BE184" s="9">
        <f>index!G184</f>
        <v>0</v>
      </c>
      <c r="BF184" s="9">
        <f>index!H184</f>
        <v>0</v>
      </c>
      <c r="BG184" s="9">
        <f>index!I184</f>
        <v>0</v>
      </c>
      <c r="BH184" s="9">
        <f>index!J184</f>
        <v>0</v>
      </c>
      <c r="BI184" s="9">
        <f>index!K184</f>
        <v>0</v>
      </c>
      <c r="BJ184" s="9">
        <f>index!L184</f>
        <v>0</v>
      </c>
      <c r="BK184" s="9">
        <f>index!M184</f>
        <v>0</v>
      </c>
      <c r="BL184" s="9">
        <f>index!N184</f>
        <v>0</v>
      </c>
      <c r="BM184" s="9">
        <f>index!O184</f>
        <v>0</v>
      </c>
      <c r="BN184" s="9">
        <f>index!P184</f>
        <v>0</v>
      </c>
      <c r="BO184" s="9">
        <f>index!Q184</f>
        <v>0</v>
      </c>
      <c r="BP184" s="9">
        <f>index!R184</f>
        <v>0</v>
      </c>
      <c r="BQ184" s="9">
        <f>index!S184</f>
        <v>0</v>
      </c>
      <c r="BR184" s="9">
        <f>index!T184</f>
        <v>0</v>
      </c>
      <c r="BS184" s="9">
        <f>index!U184</f>
        <v>0</v>
      </c>
      <c r="BT184" s="9">
        <f>index!V184</f>
        <v>0</v>
      </c>
      <c r="BU184" s="9">
        <f>index!W184</f>
        <v>0</v>
      </c>
      <c r="BV184" s="9">
        <f>index!X184</f>
        <v>0</v>
      </c>
      <c r="BW184" s="9">
        <f>index!Y184</f>
        <v>0</v>
      </c>
      <c r="BX184" s="9">
        <f>index!Z184</f>
        <v>0</v>
      </c>
      <c r="BY184">
        <v>0</v>
      </c>
    </row>
    <row r="185" spans="1:77" x14ac:dyDescent="0.2">
      <c r="A185" s="9" t="s">
        <v>632</v>
      </c>
      <c r="B185" s="9" t="s">
        <v>632</v>
      </c>
      <c r="C185" s="9" t="s">
        <v>632</v>
      </c>
      <c r="D185" s="9" t="s">
        <v>632</v>
      </c>
      <c r="E185" s="9" t="s">
        <v>632</v>
      </c>
      <c r="F185" s="9" t="s">
        <v>633</v>
      </c>
      <c r="G185" s="9" t="s">
        <v>634</v>
      </c>
      <c r="H185" s="9">
        <v>642</v>
      </c>
      <c r="I185" s="9" t="s">
        <v>56</v>
      </c>
      <c r="J185" s="9" t="s">
        <v>90</v>
      </c>
      <c r="K185" s="9" t="s">
        <v>90</v>
      </c>
      <c r="L185" s="9" t="s">
        <v>126</v>
      </c>
      <c r="M185" s="9" t="s">
        <v>59</v>
      </c>
      <c r="N185" s="9" t="s">
        <v>60</v>
      </c>
      <c r="O185" s="9">
        <v>2005</v>
      </c>
      <c r="P185" s="42" t="s">
        <v>49</v>
      </c>
      <c r="Q185" s="42" t="s">
        <v>49</v>
      </c>
      <c r="R185" s="42" t="s">
        <v>49</v>
      </c>
      <c r="S185" s="42" t="s">
        <v>49</v>
      </c>
      <c r="T185" s="42" t="s">
        <v>49</v>
      </c>
      <c r="U185" s="42" t="s">
        <v>49</v>
      </c>
      <c r="V185" s="42" t="s">
        <v>49</v>
      </c>
      <c r="W185" s="42" t="s">
        <v>49</v>
      </c>
      <c r="X185" s="42" t="s">
        <v>49</v>
      </c>
      <c r="Y185" s="42" t="s">
        <v>49</v>
      </c>
      <c r="Z185" s="42" t="s">
        <v>49</v>
      </c>
      <c r="AA185" s="42" t="s">
        <v>49</v>
      </c>
      <c r="AB185" s="42" t="s">
        <v>49</v>
      </c>
      <c r="AC185" s="42" t="s">
        <v>49</v>
      </c>
      <c r="AD185" s="43" t="s">
        <v>49</v>
      </c>
      <c r="AE185" s="43" t="s">
        <v>90</v>
      </c>
      <c r="AF185" s="43" t="s">
        <v>90</v>
      </c>
      <c r="AG185" s="43" t="s">
        <v>90</v>
      </c>
      <c r="AH185" s="43" t="s">
        <v>90</v>
      </c>
      <c r="AI185" s="43" t="s">
        <v>90</v>
      </c>
      <c r="AJ185" s="43" t="s">
        <v>90</v>
      </c>
      <c r="AK185" s="43" t="s">
        <v>90</v>
      </c>
      <c r="AL185" s="43" t="s">
        <v>90</v>
      </c>
      <c r="AM185" s="43" t="s">
        <v>90</v>
      </c>
      <c r="AN185" s="43" t="s">
        <v>90</v>
      </c>
      <c r="AO185" s="43" t="s">
        <v>90</v>
      </c>
      <c r="AP185" s="43" t="s">
        <v>90</v>
      </c>
      <c r="AQ185" s="43" t="s">
        <v>90</v>
      </c>
      <c r="AR185" s="43" t="s">
        <v>90</v>
      </c>
      <c r="AS185" s="43" t="s">
        <v>90</v>
      </c>
      <c r="AT185" s="43" t="s">
        <v>90</v>
      </c>
      <c r="AU185" s="43" t="s">
        <v>90</v>
      </c>
      <c r="AV185" s="43" t="s">
        <v>90</v>
      </c>
      <c r="AW185" s="43" t="s">
        <v>90</v>
      </c>
      <c r="AX185" s="43" t="s">
        <v>90</v>
      </c>
      <c r="AY185" s="43" t="s">
        <v>90</v>
      </c>
      <c r="AZ185" s="9">
        <f>index!B185</f>
        <v>0</v>
      </c>
      <c r="BA185" s="9">
        <f>index!C185</f>
        <v>0</v>
      </c>
      <c r="BB185" s="9">
        <f>index!D185</f>
        <v>0</v>
      </c>
      <c r="BC185" s="9">
        <f>index!E185</f>
        <v>0</v>
      </c>
      <c r="BD185" s="9">
        <f>index!F185</f>
        <v>0</v>
      </c>
      <c r="BE185" s="9">
        <f>index!G185</f>
        <v>0</v>
      </c>
      <c r="BF185" s="9">
        <f>index!H185</f>
        <v>0</v>
      </c>
      <c r="BG185" s="9">
        <f>index!I185</f>
        <v>0.70376557181766874</v>
      </c>
      <c r="BH185" s="9">
        <f>index!J185</f>
        <v>18.369475872182914</v>
      </c>
      <c r="BI185" s="9">
        <f>index!K185</f>
        <v>7.5169115495211365</v>
      </c>
      <c r="BJ185" s="9">
        <f>index!L185</f>
        <v>9.0661376961239473</v>
      </c>
      <c r="BK185" s="9">
        <f>index!M185</f>
        <v>12.548614858404999</v>
      </c>
      <c r="BL185" s="9">
        <f>index!N185</f>
        <v>4.8672694609856713</v>
      </c>
      <c r="BM185" s="9">
        <f>index!O185</f>
        <v>3.2130263132868082</v>
      </c>
      <c r="BN185" s="9">
        <f>index!P185</f>
        <v>4.1445561438863505</v>
      </c>
      <c r="BO185" s="9">
        <f>index!Q185</f>
        <v>4.7192907967637705</v>
      </c>
      <c r="BP185" s="9">
        <f>index!R185</f>
        <v>2.9773934882384014</v>
      </c>
      <c r="BQ185" s="9">
        <f>index!S185</f>
        <v>3.2769372305649802</v>
      </c>
      <c r="BR185" s="9">
        <f>index!T185</f>
        <v>8.9984147748969576</v>
      </c>
      <c r="BS185" s="9">
        <f>index!U185</f>
        <v>12.995034773889012</v>
      </c>
      <c r="BT185" s="9">
        <f>index!V185</f>
        <v>9.7025634450855147</v>
      </c>
      <c r="BU185" s="9">
        <f>index!W185</f>
        <v>23.867171980925111</v>
      </c>
      <c r="BV185" s="9">
        <f>index!X185</f>
        <v>38.356533122696987</v>
      </c>
      <c r="BW185" s="9">
        <f>index!Y185</f>
        <v>42.371174999999994</v>
      </c>
      <c r="BX185" s="9">
        <f>index!Z185</f>
        <v>25.133634269999998</v>
      </c>
      <c r="BY185">
        <v>28.851750840000001</v>
      </c>
    </row>
    <row r="186" spans="1:77" x14ac:dyDescent="0.2">
      <c r="A186" s="9" t="s">
        <v>635</v>
      </c>
      <c r="B186" s="9" t="s">
        <v>636</v>
      </c>
      <c r="C186" s="9" t="s">
        <v>635</v>
      </c>
      <c r="D186" s="9" t="s">
        <v>636</v>
      </c>
      <c r="E186" s="9" t="s">
        <v>636</v>
      </c>
      <c r="F186" s="9" t="s">
        <v>637</v>
      </c>
      <c r="G186" s="9" t="s">
        <v>638</v>
      </c>
      <c r="H186" s="9">
        <v>643</v>
      </c>
      <c r="I186" s="9" t="s">
        <v>56</v>
      </c>
      <c r="J186" s="9" t="s">
        <v>49</v>
      </c>
      <c r="K186" s="9" t="s">
        <v>49</v>
      </c>
      <c r="L186" s="9" t="s">
        <v>1223</v>
      </c>
      <c r="M186" s="9"/>
      <c r="N186" s="9"/>
      <c r="O186" s="9"/>
      <c r="P186" s="42" t="s">
        <v>49</v>
      </c>
      <c r="Q186" s="42" t="s">
        <v>49</v>
      </c>
      <c r="R186" s="42" t="s">
        <v>49</v>
      </c>
      <c r="S186" s="42" t="s">
        <v>49</v>
      </c>
      <c r="T186" s="42" t="s">
        <v>49</v>
      </c>
      <c r="U186" s="42" t="s">
        <v>49</v>
      </c>
      <c r="V186" s="42" t="s">
        <v>49</v>
      </c>
      <c r="W186" s="42" t="s">
        <v>49</v>
      </c>
      <c r="X186" s="42" t="s">
        <v>49</v>
      </c>
      <c r="Y186" s="42" t="s">
        <v>49</v>
      </c>
      <c r="Z186" s="42" t="s">
        <v>49</v>
      </c>
      <c r="AA186" s="42" t="s">
        <v>49</v>
      </c>
      <c r="AB186" s="42" t="s">
        <v>49</v>
      </c>
      <c r="AC186" s="42" t="s">
        <v>49</v>
      </c>
      <c r="AD186" s="43" t="s">
        <v>49</v>
      </c>
      <c r="AE186" s="43" t="s">
        <v>49</v>
      </c>
      <c r="AF186" s="43" t="s">
        <v>49</v>
      </c>
      <c r="AG186" s="43" t="s">
        <v>49</v>
      </c>
      <c r="AH186" s="43" t="s">
        <v>49</v>
      </c>
      <c r="AI186" s="43" t="s">
        <v>49</v>
      </c>
      <c r="AJ186" s="43" t="s">
        <v>49</v>
      </c>
      <c r="AK186" s="43" t="s">
        <v>49</v>
      </c>
      <c r="AL186" s="43" t="s">
        <v>49</v>
      </c>
      <c r="AM186" s="43" t="s">
        <v>49</v>
      </c>
      <c r="AN186" s="43" t="s">
        <v>49</v>
      </c>
      <c r="AO186" s="43" t="s">
        <v>49</v>
      </c>
      <c r="AP186" s="43" t="s">
        <v>49</v>
      </c>
      <c r="AQ186" s="43" t="s">
        <v>49</v>
      </c>
      <c r="AR186" s="43" t="s">
        <v>49</v>
      </c>
      <c r="AS186" s="43" t="s">
        <v>49</v>
      </c>
      <c r="AT186" s="43" t="s">
        <v>49</v>
      </c>
      <c r="AU186" s="43" t="s">
        <v>49</v>
      </c>
      <c r="AV186" s="43" t="s">
        <v>49</v>
      </c>
      <c r="AW186" s="43" t="s">
        <v>49</v>
      </c>
      <c r="AX186" s="43" t="s">
        <v>49</v>
      </c>
      <c r="AY186" s="43" t="s">
        <v>49</v>
      </c>
      <c r="AZ186" s="9">
        <f>index!B186</f>
        <v>0</v>
      </c>
      <c r="BA186" s="9">
        <f>index!C186</f>
        <v>0</v>
      </c>
      <c r="BB186" s="9">
        <f>index!D186</f>
        <v>0</v>
      </c>
      <c r="BC186" s="9">
        <f>index!E186</f>
        <v>0</v>
      </c>
      <c r="BD186" s="9">
        <f>index!F186</f>
        <v>0</v>
      </c>
      <c r="BE186" s="9">
        <f>index!G186</f>
        <v>0</v>
      </c>
      <c r="BF186" s="9">
        <f>index!H186</f>
        <v>0</v>
      </c>
      <c r="BG186" s="9">
        <f>index!I186</f>
        <v>0</v>
      </c>
      <c r="BH186" s="9">
        <f>index!J186</f>
        <v>0</v>
      </c>
      <c r="BI186" s="9">
        <f>index!K186</f>
        <v>0</v>
      </c>
      <c r="BJ186" s="9">
        <f>index!L186</f>
        <v>0</v>
      </c>
      <c r="BK186" s="9">
        <f>index!M186</f>
        <v>0</v>
      </c>
      <c r="BL186" s="9">
        <f>index!N186</f>
        <v>0</v>
      </c>
      <c r="BM186" s="9">
        <f>index!O186</f>
        <v>0</v>
      </c>
      <c r="BN186" s="9">
        <f>index!P186</f>
        <v>0</v>
      </c>
      <c r="BO186" s="9">
        <f>index!Q186</f>
        <v>0</v>
      </c>
      <c r="BP186" s="9">
        <f>index!R186</f>
        <v>0</v>
      </c>
      <c r="BQ186" s="9">
        <f>index!S186</f>
        <v>0</v>
      </c>
      <c r="BR186" s="9">
        <f>index!T186</f>
        <v>0</v>
      </c>
      <c r="BS186" s="9">
        <f>index!U186</f>
        <v>0</v>
      </c>
      <c r="BT186" s="9">
        <f>index!V186</f>
        <v>0</v>
      </c>
      <c r="BU186" s="9">
        <f>index!W186</f>
        <v>0</v>
      </c>
      <c r="BV186" s="9">
        <f>index!X186</f>
        <v>0</v>
      </c>
      <c r="BW186" s="9">
        <f>index!Y186</f>
        <v>0</v>
      </c>
      <c r="BX186" s="9">
        <f>index!Z186</f>
        <v>0</v>
      </c>
      <c r="BY186">
        <v>0</v>
      </c>
    </row>
    <row r="187" spans="1:77" x14ac:dyDescent="0.2">
      <c r="A187" s="9" t="s">
        <v>639</v>
      </c>
      <c r="B187" s="9" t="s">
        <v>639</v>
      </c>
      <c r="C187" s="9" t="s">
        <v>639</v>
      </c>
      <c r="D187" s="9" t="s">
        <v>172</v>
      </c>
      <c r="E187" s="9" t="s">
        <v>172</v>
      </c>
      <c r="F187" s="9" t="s">
        <v>640</v>
      </c>
      <c r="G187" s="9" t="s">
        <v>641</v>
      </c>
      <c r="H187" s="9">
        <v>646</v>
      </c>
      <c r="I187" s="9" t="s">
        <v>74</v>
      </c>
      <c r="J187" s="9" t="s">
        <v>49</v>
      </c>
      <c r="K187" s="9" t="s">
        <v>49</v>
      </c>
      <c r="L187" s="9" t="s">
        <v>1223</v>
      </c>
      <c r="M187" s="9"/>
      <c r="N187" s="9"/>
      <c r="O187" s="9"/>
      <c r="P187" s="42" t="s">
        <v>49</v>
      </c>
      <c r="Q187" s="42" t="s">
        <v>49</v>
      </c>
      <c r="R187" s="42" t="s">
        <v>49</v>
      </c>
      <c r="S187" s="42" t="s">
        <v>49</v>
      </c>
      <c r="T187" s="42" t="s">
        <v>49</v>
      </c>
      <c r="U187" s="42" t="s">
        <v>49</v>
      </c>
      <c r="V187" s="42" t="s">
        <v>49</v>
      </c>
      <c r="W187" s="42" t="s">
        <v>49</v>
      </c>
      <c r="X187" s="42" t="s">
        <v>49</v>
      </c>
      <c r="Y187" s="42" t="s">
        <v>49</v>
      </c>
      <c r="Z187" s="42" t="s">
        <v>49</v>
      </c>
      <c r="AA187" s="42" t="s">
        <v>49</v>
      </c>
      <c r="AB187" s="42" t="s">
        <v>49</v>
      </c>
      <c r="AC187" s="42" t="s">
        <v>49</v>
      </c>
      <c r="AD187" s="43" t="s">
        <v>49</v>
      </c>
      <c r="AE187" s="43" t="s">
        <v>49</v>
      </c>
      <c r="AF187" s="43" t="s">
        <v>49</v>
      </c>
      <c r="AG187" s="43" t="s">
        <v>49</v>
      </c>
      <c r="AH187" s="43" t="s">
        <v>49</v>
      </c>
      <c r="AI187" s="43" t="s">
        <v>49</v>
      </c>
      <c r="AJ187" s="43" t="s">
        <v>49</v>
      </c>
      <c r="AK187" s="43" t="s">
        <v>49</v>
      </c>
      <c r="AL187" s="43" t="s">
        <v>49</v>
      </c>
      <c r="AM187" s="43" t="s">
        <v>49</v>
      </c>
      <c r="AN187" s="43" t="s">
        <v>49</v>
      </c>
      <c r="AO187" s="43" t="s">
        <v>49</v>
      </c>
      <c r="AP187" s="43" t="s">
        <v>49</v>
      </c>
      <c r="AQ187" s="43" t="s">
        <v>49</v>
      </c>
      <c r="AR187" s="43" t="s">
        <v>49</v>
      </c>
      <c r="AS187" s="43" t="s">
        <v>49</v>
      </c>
      <c r="AT187" s="43" t="s">
        <v>49</v>
      </c>
      <c r="AU187" s="43" t="s">
        <v>49</v>
      </c>
      <c r="AV187" s="43" t="s">
        <v>49</v>
      </c>
      <c r="AW187" s="43" t="s">
        <v>49</v>
      </c>
      <c r="AX187" s="43" t="s">
        <v>49</v>
      </c>
      <c r="AY187" s="43" t="s">
        <v>49</v>
      </c>
      <c r="AZ187" s="9">
        <f>index!B187</f>
        <v>0</v>
      </c>
      <c r="BA187" s="9">
        <f>index!C187</f>
        <v>0</v>
      </c>
      <c r="BB187" s="9">
        <f>index!D187</f>
        <v>0</v>
      </c>
      <c r="BC187" s="9">
        <f>index!E187</f>
        <v>0</v>
      </c>
      <c r="BD187" s="9">
        <f>index!F187</f>
        <v>0</v>
      </c>
      <c r="BE187" s="9">
        <f>index!G187</f>
        <v>0</v>
      </c>
      <c r="BF187" s="9">
        <f>index!H187</f>
        <v>0</v>
      </c>
      <c r="BG187" s="9">
        <f>index!I187</f>
        <v>0</v>
      </c>
      <c r="BH187" s="9">
        <f>index!J187</f>
        <v>0</v>
      </c>
      <c r="BI187" s="9">
        <f>index!K187</f>
        <v>0</v>
      </c>
      <c r="BJ187" s="9">
        <f>index!L187</f>
        <v>0</v>
      </c>
      <c r="BK187" s="9">
        <f>index!M187</f>
        <v>0</v>
      </c>
      <c r="BL187" s="9">
        <f>index!N187</f>
        <v>0</v>
      </c>
      <c r="BM187" s="9">
        <f>index!O187</f>
        <v>0</v>
      </c>
      <c r="BN187" s="9">
        <f>index!P187</f>
        <v>0</v>
      </c>
      <c r="BO187" s="9">
        <f>index!Q187</f>
        <v>0</v>
      </c>
      <c r="BP187" s="9">
        <f>index!R187</f>
        <v>0</v>
      </c>
      <c r="BQ187" s="9">
        <f>index!S187</f>
        <v>0</v>
      </c>
      <c r="BR187" s="9">
        <f>index!T187</f>
        <v>0</v>
      </c>
      <c r="BS187" s="9">
        <f>index!U187</f>
        <v>0</v>
      </c>
      <c r="BT187" s="9">
        <f>index!V187</f>
        <v>0</v>
      </c>
      <c r="BU187" s="9">
        <f>index!W187</f>
        <v>0</v>
      </c>
      <c r="BV187" s="9">
        <f>index!X187</f>
        <v>0</v>
      </c>
      <c r="BW187" s="9">
        <f>index!Y187</f>
        <v>0</v>
      </c>
      <c r="BX187" s="9">
        <f>index!Z187</f>
        <v>0</v>
      </c>
      <c r="BY187">
        <v>0</v>
      </c>
    </row>
    <row r="188" spans="1:77" x14ac:dyDescent="0.2">
      <c r="A188" s="9" t="s">
        <v>642</v>
      </c>
      <c r="B188" s="9" t="s">
        <v>642</v>
      </c>
      <c r="C188" s="9" t="s">
        <v>642</v>
      </c>
      <c r="D188" s="9" t="s">
        <v>52</v>
      </c>
      <c r="E188" s="9" t="s">
        <v>52</v>
      </c>
      <c r="F188" s="9" t="s">
        <v>643</v>
      </c>
      <c r="G188" s="9" t="s">
        <v>644</v>
      </c>
      <c r="H188" s="9">
        <v>654</v>
      </c>
      <c r="I188" s="9" t="s">
        <v>51</v>
      </c>
      <c r="J188" s="9" t="s">
        <v>49</v>
      </c>
      <c r="K188" s="9" t="s">
        <v>49</v>
      </c>
      <c r="L188" s="9" t="s">
        <v>1223</v>
      </c>
      <c r="M188" s="9"/>
      <c r="N188" s="9"/>
      <c r="O188" s="9"/>
      <c r="P188" s="42" t="s">
        <v>49</v>
      </c>
      <c r="Q188" s="42" t="s">
        <v>49</v>
      </c>
      <c r="R188" s="42" t="s">
        <v>49</v>
      </c>
      <c r="S188" s="42" t="s">
        <v>49</v>
      </c>
      <c r="T188" s="42" t="s">
        <v>49</v>
      </c>
      <c r="U188" s="42" t="s">
        <v>49</v>
      </c>
      <c r="V188" s="42" t="s">
        <v>49</v>
      </c>
      <c r="W188" s="42" t="s">
        <v>49</v>
      </c>
      <c r="X188" s="42" t="s">
        <v>49</v>
      </c>
      <c r="Y188" s="42" t="s">
        <v>49</v>
      </c>
      <c r="Z188" s="42" t="s">
        <v>49</v>
      </c>
      <c r="AA188" s="42" t="s">
        <v>49</v>
      </c>
      <c r="AB188" s="42" t="s">
        <v>49</v>
      </c>
      <c r="AC188" s="42" t="s">
        <v>49</v>
      </c>
      <c r="AD188" s="43" t="s">
        <v>49</v>
      </c>
      <c r="AE188" s="43" t="s">
        <v>49</v>
      </c>
      <c r="AF188" s="43" t="s">
        <v>49</v>
      </c>
      <c r="AG188" s="43" t="s">
        <v>49</v>
      </c>
      <c r="AH188" s="43" t="s">
        <v>49</v>
      </c>
      <c r="AI188" s="43" t="s">
        <v>49</v>
      </c>
      <c r="AJ188" s="43" t="s">
        <v>49</v>
      </c>
      <c r="AK188" s="43" t="s">
        <v>49</v>
      </c>
      <c r="AL188" s="43" t="s">
        <v>49</v>
      </c>
      <c r="AM188" s="43" t="s">
        <v>49</v>
      </c>
      <c r="AN188" s="43" t="s">
        <v>49</v>
      </c>
      <c r="AO188" s="43" t="s">
        <v>49</v>
      </c>
      <c r="AP188" s="43" t="s">
        <v>49</v>
      </c>
      <c r="AQ188" s="43" t="s">
        <v>49</v>
      </c>
      <c r="AR188" s="43" t="s">
        <v>49</v>
      </c>
      <c r="AS188" s="43" t="s">
        <v>49</v>
      </c>
      <c r="AT188" s="43" t="s">
        <v>49</v>
      </c>
      <c r="AU188" s="43" t="s">
        <v>49</v>
      </c>
      <c r="AV188" s="43" t="s">
        <v>49</v>
      </c>
      <c r="AW188" s="43" t="s">
        <v>49</v>
      </c>
      <c r="AX188" s="43" t="s">
        <v>49</v>
      </c>
      <c r="AY188" s="43" t="s">
        <v>49</v>
      </c>
      <c r="AZ188" s="9">
        <f>index!B188</f>
        <v>0</v>
      </c>
      <c r="BA188" s="9">
        <f>index!C188</f>
        <v>0</v>
      </c>
      <c r="BB188" s="9">
        <f>index!D188</f>
        <v>0</v>
      </c>
      <c r="BC188" s="9">
        <f>index!E188</f>
        <v>0</v>
      </c>
      <c r="BD188" s="9">
        <f>index!F188</f>
        <v>0</v>
      </c>
      <c r="BE188" s="9">
        <f>index!G188</f>
        <v>0</v>
      </c>
      <c r="BF188" s="9">
        <f>index!H188</f>
        <v>0</v>
      </c>
      <c r="BG188" s="9">
        <f>index!I188</f>
        <v>0</v>
      </c>
      <c r="BH188" s="9">
        <f>index!J188</f>
        <v>0</v>
      </c>
      <c r="BI188" s="9">
        <f>index!K188</f>
        <v>0</v>
      </c>
      <c r="BJ188" s="9">
        <f>index!L188</f>
        <v>0</v>
      </c>
      <c r="BK188" s="9">
        <f>index!M188</f>
        <v>0</v>
      </c>
      <c r="BL188" s="9">
        <f>index!N188</f>
        <v>0</v>
      </c>
      <c r="BM188" s="9">
        <f>index!O188</f>
        <v>0</v>
      </c>
      <c r="BN188" s="9">
        <f>index!P188</f>
        <v>0</v>
      </c>
      <c r="BO188" s="9">
        <f>index!Q188</f>
        <v>0</v>
      </c>
      <c r="BP188" s="9">
        <f>index!R188</f>
        <v>0</v>
      </c>
      <c r="BQ188" s="9">
        <f>index!S188</f>
        <v>0</v>
      </c>
      <c r="BR188" s="9">
        <f>index!T188</f>
        <v>0</v>
      </c>
      <c r="BS188" s="9">
        <f>index!U188</f>
        <v>0</v>
      </c>
      <c r="BT188" s="9">
        <f>index!V188</f>
        <v>0</v>
      </c>
      <c r="BU188" s="9">
        <f>index!W188</f>
        <v>0</v>
      </c>
      <c r="BV188" s="9">
        <f>index!X188</f>
        <v>0</v>
      </c>
      <c r="BW188" s="9">
        <f>index!Y188</f>
        <v>0</v>
      </c>
      <c r="BX188" s="9">
        <f>index!Z188</f>
        <v>0</v>
      </c>
      <c r="BY188">
        <v>0</v>
      </c>
    </row>
    <row r="189" spans="1:77" x14ac:dyDescent="0.2">
      <c r="A189" s="9" t="s">
        <v>645</v>
      </c>
      <c r="B189" s="9" t="s">
        <v>645</v>
      </c>
      <c r="C189" s="9" t="s">
        <v>645</v>
      </c>
      <c r="D189" s="9" t="s">
        <v>52</v>
      </c>
      <c r="E189" s="9" t="s">
        <v>52</v>
      </c>
      <c r="F189" s="9" t="s">
        <v>646</v>
      </c>
      <c r="G189" s="9" t="s">
        <v>647</v>
      </c>
      <c r="H189" s="9">
        <v>659</v>
      </c>
      <c r="I189" s="9" t="s">
        <v>84</v>
      </c>
      <c r="J189" s="9" t="s">
        <v>49</v>
      </c>
      <c r="K189" s="9" t="s">
        <v>49</v>
      </c>
      <c r="L189" s="9" t="s">
        <v>1223</v>
      </c>
      <c r="M189" s="9"/>
      <c r="N189" s="9"/>
      <c r="O189" s="9"/>
      <c r="P189" s="42" t="s">
        <v>49</v>
      </c>
      <c r="Q189" s="42" t="s">
        <v>49</v>
      </c>
      <c r="R189" s="42" t="s">
        <v>49</v>
      </c>
      <c r="S189" s="42" t="s">
        <v>49</v>
      </c>
      <c r="T189" s="42" t="s">
        <v>49</v>
      </c>
      <c r="U189" s="42" t="s">
        <v>49</v>
      </c>
      <c r="V189" s="42" t="s">
        <v>49</v>
      </c>
      <c r="W189" s="42" t="s">
        <v>49</v>
      </c>
      <c r="X189" s="42" t="s">
        <v>49</v>
      </c>
      <c r="Y189" s="42" t="s">
        <v>49</v>
      </c>
      <c r="Z189" s="42" t="s">
        <v>49</v>
      </c>
      <c r="AA189" s="42" t="s">
        <v>49</v>
      </c>
      <c r="AB189" s="42" t="s">
        <v>49</v>
      </c>
      <c r="AC189" s="42" t="s">
        <v>49</v>
      </c>
      <c r="AD189" s="43" t="s">
        <v>49</v>
      </c>
      <c r="AE189" s="43" t="s">
        <v>49</v>
      </c>
      <c r="AF189" s="43" t="s">
        <v>49</v>
      </c>
      <c r="AG189" s="43" t="s">
        <v>49</v>
      </c>
      <c r="AH189" s="43" t="s">
        <v>49</v>
      </c>
      <c r="AI189" s="43" t="s">
        <v>49</v>
      </c>
      <c r="AJ189" s="43" t="s">
        <v>49</v>
      </c>
      <c r="AK189" s="43" t="s">
        <v>49</v>
      </c>
      <c r="AL189" s="43" t="s">
        <v>49</v>
      </c>
      <c r="AM189" s="43" t="s">
        <v>49</v>
      </c>
      <c r="AN189" s="43" t="s">
        <v>49</v>
      </c>
      <c r="AO189" s="43" t="s">
        <v>49</v>
      </c>
      <c r="AP189" s="43" t="s">
        <v>49</v>
      </c>
      <c r="AQ189" s="43" t="s">
        <v>49</v>
      </c>
      <c r="AR189" s="43" t="s">
        <v>49</v>
      </c>
      <c r="AS189" s="43" t="s">
        <v>49</v>
      </c>
      <c r="AT189" s="43" t="s">
        <v>49</v>
      </c>
      <c r="AU189" s="43" t="s">
        <v>49</v>
      </c>
      <c r="AV189" s="43" t="s">
        <v>49</v>
      </c>
      <c r="AW189" s="43" t="s">
        <v>49</v>
      </c>
      <c r="AX189" s="43" t="s">
        <v>49</v>
      </c>
      <c r="AY189" s="43" t="s">
        <v>49</v>
      </c>
      <c r="AZ189" s="9">
        <f>index!B189</f>
        <v>0</v>
      </c>
      <c r="BA189" s="9">
        <f>index!C189</f>
        <v>0</v>
      </c>
      <c r="BB189" s="9">
        <f>index!D189</f>
        <v>0</v>
      </c>
      <c r="BC189" s="9">
        <f>index!E189</f>
        <v>0</v>
      </c>
      <c r="BD189" s="9">
        <f>index!F189</f>
        <v>0</v>
      </c>
      <c r="BE189" s="9">
        <f>index!G189</f>
        <v>0</v>
      </c>
      <c r="BF189" s="9">
        <f>index!H189</f>
        <v>0</v>
      </c>
      <c r="BG189" s="9">
        <f>index!I189</f>
        <v>0</v>
      </c>
      <c r="BH189" s="9">
        <f>index!J189</f>
        <v>0</v>
      </c>
      <c r="BI189" s="9">
        <f>index!K189</f>
        <v>0</v>
      </c>
      <c r="BJ189" s="9">
        <f>index!L189</f>
        <v>0</v>
      </c>
      <c r="BK189" s="9">
        <f>index!M189</f>
        <v>0</v>
      </c>
      <c r="BL189" s="9">
        <f>index!N189</f>
        <v>0</v>
      </c>
      <c r="BM189" s="9">
        <f>index!O189</f>
        <v>0</v>
      </c>
      <c r="BN189" s="9">
        <f>index!P189</f>
        <v>0</v>
      </c>
      <c r="BO189" s="9">
        <f>index!Q189</f>
        <v>0</v>
      </c>
      <c r="BP189" s="9">
        <f>index!R189</f>
        <v>0</v>
      </c>
      <c r="BQ189" s="9">
        <f>index!S189</f>
        <v>0</v>
      </c>
      <c r="BR189" s="9">
        <f>index!T189</f>
        <v>0</v>
      </c>
      <c r="BS189" s="9">
        <f>index!U189</f>
        <v>0</v>
      </c>
      <c r="BT189" s="9">
        <f>index!V189</f>
        <v>0</v>
      </c>
      <c r="BU189" s="9">
        <f>index!W189</f>
        <v>0</v>
      </c>
      <c r="BV189" s="9">
        <f>index!X189</f>
        <v>0</v>
      </c>
      <c r="BW189" s="9">
        <f>index!Y189</f>
        <v>0</v>
      </c>
      <c r="BX189" s="9">
        <f>index!Z189</f>
        <v>0</v>
      </c>
      <c r="BY189">
        <v>0</v>
      </c>
    </row>
    <row r="190" spans="1:77" x14ac:dyDescent="0.2">
      <c r="A190" s="9" t="s">
        <v>648</v>
      </c>
      <c r="B190" s="9" t="s">
        <v>648</v>
      </c>
      <c r="C190" s="9" t="s">
        <v>648</v>
      </c>
      <c r="D190" s="9" t="s">
        <v>52</v>
      </c>
      <c r="E190" s="9" t="s">
        <v>52</v>
      </c>
      <c r="F190" s="9" t="s">
        <v>649</v>
      </c>
      <c r="G190" s="9" t="s">
        <v>650</v>
      </c>
      <c r="H190" s="9">
        <v>662</v>
      </c>
      <c r="I190" s="9" t="s">
        <v>84</v>
      </c>
      <c r="J190" s="9" t="s">
        <v>49</v>
      </c>
      <c r="K190" s="9" t="s">
        <v>49</v>
      </c>
      <c r="L190" s="9" t="s">
        <v>1223</v>
      </c>
      <c r="M190" s="9"/>
      <c r="N190" s="9"/>
      <c r="O190" s="9"/>
      <c r="P190" s="42" t="s">
        <v>49</v>
      </c>
      <c r="Q190" s="42" t="s">
        <v>49</v>
      </c>
      <c r="R190" s="42" t="s">
        <v>49</v>
      </c>
      <c r="S190" s="42" t="s">
        <v>49</v>
      </c>
      <c r="T190" s="42" t="s">
        <v>49</v>
      </c>
      <c r="U190" s="42" t="s">
        <v>49</v>
      </c>
      <c r="V190" s="42" t="s">
        <v>49</v>
      </c>
      <c r="W190" s="42" t="s">
        <v>49</v>
      </c>
      <c r="X190" s="42" t="s">
        <v>49</v>
      </c>
      <c r="Y190" s="42" t="s">
        <v>49</v>
      </c>
      <c r="Z190" s="42" t="s">
        <v>49</v>
      </c>
      <c r="AA190" s="42" t="s">
        <v>49</v>
      </c>
      <c r="AB190" s="42" t="s">
        <v>49</v>
      </c>
      <c r="AC190" s="42" t="s">
        <v>49</v>
      </c>
      <c r="AD190" s="43" t="s">
        <v>49</v>
      </c>
      <c r="AE190" s="43" t="s">
        <v>49</v>
      </c>
      <c r="AF190" s="43" t="s">
        <v>49</v>
      </c>
      <c r="AG190" s="43" t="s">
        <v>49</v>
      </c>
      <c r="AH190" s="43" t="s">
        <v>49</v>
      </c>
      <c r="AI190" s="43" t="s">
        <v>49</v>
      </c>
      <c r="AJ190" s="43" t="s">
        <v>49</v>
      </c>
      <c r="AK190" s="43" t="s">
        <v>49</v>
      </c>
      <c r="AL190" s="43" t="s">
        <v>49</v>
      </c>
      <c r="AM190" s="43" t="s">
        <v>49</v>
      </c>
      <c r="AN190" s="43" t="s">
        <v>49</v>
      </c>
      <c r="AO190" s="43" t="s">
        <v>49</v>
      </c>
      <c r="AP190" s="43" t="s">
        <v>49</v>
      </c>
      <c r="AQ190" s="43" t="s">
        <v>49</v>
      </c>
      <c r="AR190" s="43" t="s">
        <v>49</v>
      </c>
      <c r="AS190" s="43" t="s">
        <v>49</v>
      </c>
      <c r="AT190" s="43" t="s">
        <v>49</v>
      </c>
      <c r="AU190" s="43" t="s">
        <v>49</v>
      </c>
      <c r="AV190" s="43" t="s">
        <v>49</v>
      </c>
      <c r="AW190" s="43" t="s">
        <v>49</v>
      </c>
      <c r="AX190" s="43" t="s">
        <v>49</v>
      </c>
      <c r="AY190" s="43" t="s">
        <v>49</v>
      </c>
      <c r="AZ190" s="9">
        <f>index!B190</f>
        <v>0</v>
      </c>
      <c r="BA190" s="9">
        <f>index!C190</f>
        <v>0</v>
      </c>
      <c r="BB190" s="9">
        <f>index!D190</f>
        <v>0</v>
      </c>
      <c r="BC190" s="9">
        <f>index!E190</f>
        <v>0</v>
      </c>
      <c r="BD190" s="9">
        <f>index!F190</f>
        <v>0</v>
      </c>
      <c r="BE190" s="9">
        <f>index!G190</f>
        <v>0</v>
      </c>
      <c r="BF190" s="9">
        <f>index!H190</f>
        <v>0</v>
      </c>
      <c r="BG190" s="9">
        <f>index!I190</f>
        <v>0</v>
      </c>
      <c r="BH190" s="9">
        <f>index!J190</f>
        <v>0</v>
      </c>
      <c r="BI190" s="9">
        <f>index!K190</f>
        <v>0</v>
      </c>
      <c r="BJ190" s="9">
        <f>index!L190</f>
        <v>0</v>
      </c>
      <c r="BK190" s="9">
        <f>index!M190</f>
        <v>0</v>
      </c>
      <c r="BL190" s="9">
        <f>index!N190</f>
        <v>0</v>
      </c>
      <c r="BM190" s="9">
        <f>index!O190</f>
        <v>0</v>
      </c>
      <c r="BN190" s="9">
        <f>index!P190</f>
        <v>0</v>
      </c>
      <c r="BO190" s="9">
        <f>index!Q190</f>
        <v>0</v>
      </c>
      <c r="BP190" s="9">
        <f>index!R190</f>
        <v>0</v>
      </c>
      <c r="BQ190" s="9">
        <f>index!S190</f>
        <v>0</v>
      </c>
      <c r="BR190" s="9">
        <f>index!T190</f>
        <v>0</v>
      </c>
      <c r="BS190" s="9">
        <f>index!U190</f>
        <v>0</v>
      </c>
      <c r="BT190" s="9">
        <f>index!V190</f>
        <v>0</v>
      </c>
      <c r="BU190" s="9">
        <f>index!W190</f>
        <v>0</v>
      </c>
      <c r="BV190" s="9">
        <f>index!X190</f>
        <v>0</v>
      </c>
      <c r="BW190" s="9">
        <f>index!Y190</f>
        <v>0</v>
      </c>
      <c r="BX190" s="9">
        <f>index!Z190</f>
        <v>0</v>
      </c>
      <c r="BY190">
        <v>0</v>
      </c>
    </row>
    <row r="191" spans="1:77" x14ac:dyDescent="0.2">
      <c r="A191" s="9" t="s">
        <v>651</v>
      </c>
      <c r="B191" s="9" t="s">
        <v>651</v>
      </c>
      <c r="C191" s="9" t="s">
        <v>651</v>
      </c>
      <c r="D191" s="9" t="s">
        <v>52</v>
      </c>
      <c r="E191" s="9" t="s">
        <v>52</v>
      </c>
      <c r="F191" s="9" t="s">
        <v>652</v>
      </c>
      <c r="G191" s="9" t="s">
        <v>653</v>
      </c>
      <c r="H191" s="9">
        <v>666</v>
      </c>
      <c r="I191" s="9" t="s">
        <v>51</v>
      </c>
      <c r="J191" s="9" t="s">
        <v>49</v>
      </c>
      <c r="K191" s="9" t="s">
        <v>49</v>
      </c>
      <c r="L191" s="9" t="s">
        <v>1223</v>
      </c>
      <c r="M191" s="9"/>
      <c r="N191" s="9"/>
      <c r="O191" s="9"/>
      <c r="P191" s="42" t="s">
        <v>49</v>
      </c>
      <c r="Q191" s="42" t="s">
        <v>49</v>
      </c>
      <c r="R191" s="42" t="s">
        <v>49</v>
      </c>
      <c r="S191" s="42" t="s">
        <v>49</v>
      </c>
      <c r="T191" s="42" t="s">
        <v>49</v>
      </c>
      <c r="U191" s="42" t="s">
        <v>49</v>
      </c>
      <c r="V191" s="42" t="s">
        <v>49</v>
      </c>
      <c r="W191" s="42" t="s">
        <v>49</v>
      </c>
      <c r="X191" s="42" t="s">
        <v>49</v>
      </c>
      <c r="Y191" s="42" t="s">
        <v>49</v>
      </c>
      <c r="Z191" s="42" t="s">
        <v>49</v>
      </c>
      <c r="AA191" s="42" t="s">
        <v>49</v>
      </c>
      <c r="AB191" s="42" t="s">
        <v>49</v>
      </c>
      <c r="AC191" s="42" t="s">
        <v>49</v>
      </c>
      <c r="AD191" s="43" t="s">
        <v>49</v>
      </c>
      <c r="AE191" s="43" t="s">
        <v>49</v>
      </c>
      <c r="AF191" s="43" t="s">
        <v>49</v>
      </c>
      <c r="AG191" s="43" t="s">
        <v>49</v>
      </c>
      <c r="AH191" s="43" t="s">
        <v>49</v>
      </c>
      <c r="AI191" s="43" t="s">
        <v>49</v>
      </c>
      <c r="AJ191" s="43" t="s">
        <v>49</v>
      </c>
      <c r="AK191" s="43" t="s">
        <v>49</v>
      </c>
      <c r="AL191" s="43" t="s">
        <v>49</v>
      </c>
      <c r="AM191" s="43" t="s">
        <v>49</v>
      </c>
      <c r="AN191" s="43" t="s">
        <v>49</v>
      </c>
      <c r="AO191" s="43" t="s">
        <v>49</v>
      </c>
      <c r="AP191" s="43" t="s">
        <v>49</v>
      </c>
      <c r="AQ191" s="43" t="s">
        <v>49</v>
      </c>
      <c r="AR191" s="43" t="s">
        <v>49</v>
      </c>
      <c r="AS191" s="43" t="s">
        <v>49</v>
      </c>
      <c r="AT191" s="43" t="s">
        <v>49</v>
      </c>
      <c r="AU191" s="43" t="s">
        <v>49</v>
      </c>
      <c r="AV191" s="43" t="s">
        <v>49</v>
      </c>
      <c r="AW191" s="43" t="s">
        <v>49</v>
      </c>
      <c r="AX191" s="43" t="s">
        <v>49</v>
      </c>
      <c r="AY191" s="43" t="s">
        <v>49</v>
      </c>
      <c r="AZ191" s="9">
        <f>index!B191</f>
        <v>0</v>
      </c>
      <c r="BA191" s="9">
        <f>index!C191</f>
        <v>0</v>
      </c>
      <c r="BB191" s="9">
        <f>index!D191</f>
        <v>0</v>
      </c>
      <c r="BC191" s="9">
        <f>index!E191</f>
        <v>0</v>
      </c>
      <c r="BD191" s="9">
        <f>index!F191</f>
        <v>0</v>
      </c>
      <c r="BE191" s="9">
        <f>index!G191</f>
        <v>0</v>
      </c>
      <c r="BF191" s="9">
        <f>index!H191</f>
        <v>0</v>
      </c>
      <c r="BG191" s="9">
        <f>index!I191</f>
        <v>0</v>
      </c>
      <c r="BH191" s="9">
        <f>index!J191</f>
        <v>0</v>
      </c>
      <c r="BI191" s="9">
        <f>index!K191</f>
        <v>0</v>
      </c>
      <c r="BJ191" s="9">
        <f>index!L191</f>
        <v>0</v>
      </c>
      <c r="BK191" s="9">
        <f>index!M191</f>
        <v>0</v>
      </c>
      <c r="BL191" s="9">
        <f>index!N191</f>
        <v>0</v>
      </c>
      <c r="BM191" s="9">
        <f>index!O191</f>
        <v>0</v>
      </c>
      <c r="BN191" s="9">
        <f>index!P191</f>
        <v>0</v>
      </c>
      <c r="BO191" s="9">
        <f>index!Q191</f>
        <v>0</v>
      </c>
      <c r="BP191" s="9">
        <f>index!R191</f>
        <v>0</v>
      </c>
      <c r="BQ191" s="9">
        <f>index!S191</f>
        <v>0</v>
      </c>
      <c r="BR191" s="9">
        <f>index!T191</f>
        <v>0</v>
      </c>
      <c r="BS191" s="9">
        <f>index!U191</f>
        <v>0</v>
      </c>
      <c r="BT191" s="9">
        <f>index!V191</f>
        <v>0</v>
      </c>
      <c r="BU191" s="9">
        <f>index!W191</f>
        <v>0</v>
      </c>
      <c r="BV191" s="9">
        <f>index!X191</f>
        <v>0</v>
      </c>
      <c r="BW191" s="9">
        <f>index!Y191</f>
        <v>0</v>
      </c>
      <c r="BX191" s="9">
        <f>index!Z191</f>
        <v>0</v>
      </c>
      <c r="BY191">
        <v>0</v>
      </c>
    </row>
    <row r="192" spans="1:77" x14ac:dyDescent="0.2">
      <c r="A192" s="9" t="s">
        <v>654</v>
      </c>
      <c r="B192" s="9" t="s">
        <v>654</v>
      </c>
      <c r="C192" s="9" t="s">
        <v>654</v>
      </c>
      <c r="D192" s="9" t="s">
        <v>52</v>
      </c>
      <c r="E192" s="9" t="s">
        <v>52</v>
      </c>
      <c r="F192" s="9" t="s">
        <v>655</v>
      </c>
      <c r="G192" s="9" t="s">
        <v>656</v>
      </c>
      <c r="H192" s="9">
        <v>670</v>
      </c>
      <c r="I192" s="9" t="s">
        <v>84</v>
      </c>
      <c r="J192" s="9" t="s">
        <v>49</v>
      </c>
      <c r="K192" s="9" t="s">
        <v>49</v>
      </c>
      <c r="L192" s="9" t="s">
        <v>1223</v>
      </c>
      <c r="M192" s="9"/>
      <c r="N192" s="9"/>
      <c r="O192" s="9"/>
      <c r="P192" s="42" t="s">
        <v>49</v>
      </c>
      <c r="Q192" s="42" t="s">
        <v>49</v>
      </c>
      <c r="R192" s="42" t="s">
        <v>49</v>
      </c>
      <c r="S192" s="42" t="s">
        <v>49</v>
      </c>
      <c r="T192" s="42" t="s">
        <v>49</v>
      </c>
      <c r="U192" s="42" t="s">
        <v>49</v>
      </c>
      <c r="V192" s="42" t="s">
        <v>49</v>
      </c>
      <c r="W192" s="42" t="s">
        <v>49</v>
      </c>
      <c r="X192" s="42" t="s">
        <v>49</v>
      </c>
      <c r="Y192" s="42" t="s">
        <v>49</v>
      </c>
      <c r="Z192" s="42" t="s">
        <v>49</v>
      </c>
      <c r="AA192" s="42" t="s">
        <v>49</v>
      </c>
      <c r="AB192" s="42" t="s">
        <v>49</v>
      </c>
      <c r="AC192" s="42" t="s">
        <v>49</v>
      </c>
      <c r="AD192" s="43" t="s">
        <v>49</v>
      </c>
      <c r="AE192" s="43" t="s">
        <v>49</v>
      </c>
      <c r="AF192" s="43" t="s">
        <v>49</v>
      </c>
      <c r="AG192" s="43" t="s">
        <v>49</v>
      </c>
      <c r="AH192" s="43" t="s">
        <v>49</v>
      </c>
      <c r="AI192" s="43" t="s">
        <v>49</v>
      </c>
      <c r="AJ192" s="43" t="s">
        <v>49</v>
      </c>
      <c r="AK192" s="43" t="s">
        <v>49</v>
      </c>
      <c r="AL192" s="43" t="s">
        <v>49</v>
      </c>
      <c r="AM192" s="43" t="s">
        <v>49</v>
      </c>
      <c r="AN192" s="43" t="s">
        <v>49</v>
      </c>
      <c r="AO192" s="43" t="s">
        <v>49</v>
      </c>
      <c r="AP192" s="43" t="s">
        <v>49</v>
      </c>
      <c r="AQ192" s="43" t="s">
        <v>49</v>
      </c>
      <c r="AR192" s="43" t="s">
        <v>49</v>
      </c>
      <c r="AS192" s="43" t="s">
        <v>49</v>
      </c>
      <c r="AT192" s="43" t="s">
        <v>49</v>
      </c>
      <c r="AU192" s="43" t="s">
        <v>49</v>
      </c>
      <c r="AV192" s="43" t="s">
        <v>49</v>
      </c>
      <c r="AW192" s="43" t="s">
        <v>49</v>
      </c>
      <c r="AX192" s="43" t="s">
        <v>49</v>
      </c>
      <c r="AY192" s="43" t="s">
        <v>49</v>
      </c>
      <c r="AZ192" s="9">
        <f>index!B192</f>
        <v>0</v>
      </c>
      <c r="BA192" s="9">
        <f>index!C192</f>
        <v>0</v>
      </c>
      <c r="BB192" s="9">
        <f>index!D192</f>
        <v>0</v>
      </c>
      <c r="BC192" s="9">
        <f>index!E192</f>
        <v>0</v>
      </c>
      <c r="BD192" s="9">
        <f>index!F192</f>
        <v>0</v>
      </c>
      <c r="BE192" s="9">
        <f>index!G192</f>
        <v>0</v>
      </c>
      <c r="BF192" s="9">
        <f>index!H192</f>
        <v>0</v>
      </c>
      <c r="BG192" s="9">
        <f>index!I192</f>
        <v>0</v>
      </c>
      <c r="BH192" s="9">
        <f>index!J192</f>
        <v>0</v>
      </c>
      <c r="BI192" s="9">
        <f>index!K192</f>
        <v>0</v>
      </c>
      <c r="BJ192" s="9">
        <f>index!L192</f>
        <v>0</v>
      </c>
      <c r="BK192" s="9">
        <f>index!M192</f>
        <v>0</v>
      </c>
      <c r="BL192" s="9">
        <f>index!N192</f>
        <v>0</v>
      </c>
      <c r="BM192" s="9">
        <f>index!O192</f>
        <v>0</v>
      </c>
      <c r="BN192" s="9">
        <f>index!P192</f>
        <v>0</v>
      </c>
      <c r="BO192" s="9">
        <f>index!Q192</f>
        <v>0</v>
      </c>
      <c r="BP192" s="9">
        <f>index!R192</f>
        <v>0</v>
      </c>
      <c r="BQ192" s="9">
        <f>index!S192</f>
        <v>0</v>
      </c>
      <c r="BR192" s="9">
        <f>index!T192</f>
        <v>0</v>
      </c>
      <c r="BS192" s="9">
        <f>index!U192</f>
        <v>0</v>
      </c>
      <c r="BT192" s="9">
        <f>index!V192</f>
        <v>0</v>
      </c>
      <c r="BU192" s="9">
        <f>index!W192</f>
        <v>0</v>
      </c>
      <c r="BV192" s="9">
        <f>index!X192</f>
        <v>0</v>
      </c>
      <c r="BW192" s="9">
        <f>index!Y192</f>
        <v>0</v>
      </c>
      <c r="BX192" s="9">
        <f>index!Z192</f>
        <v>0</v>
      </c>
      <c r="BY192">
        <v>0</v>
      </c>
    </row>
    <row r="193" spans="1:77" x14ac:dyDescent="0.2">
      <c r="A193" s="9" t="s">
        <v>657</v>
      </c>
      <c r="B193" s="9" t="s">
        <v>657</v>
      </c>
      <c r="C193" s="9" t="s">
        <v>657</v>
      </c>
      <c r="D193" s="9" t="s">
        <v>52</v>
      </c>
      <c r="E193" s="9" t="s">
        <v>52</v>
      </c>
      <c r="F193" s="9" t="s">
        <v>658</v>
      </c>
      <c r="G193" s="9" t="s">
        <v>659</v>
      </c>
      <c r="H193" s="9">
        <v>652</v>
      </c>
      <c r="I193" s="9" t="s">
        <v>51</v>
      </c>
      <c r="J193" s="9" t="s">
        <v>49</v>
      </c>
      <c r="K193" s="9" t="s">
        <v>49</v>
      </c>
      <c r="L193" s="9" t="s">
        <v>1223</v>
      </c>
      <c r="M193" s="9"/>
      <c r="N193" s="9"/>
      <c r="O193" s="9"/>
      <c r="P193" s="42" t="s">
        <v>49</v>
      </c>
      <c r="Q193" s="42" t="s">
        <v>49</v>
      </c>
      <c r="R193" s="42" t="s">
        <v>49</v>
      </c>
      <c r="S193" s="42" t="s">
        <v>49</v>
      </c>
      <c r="T193" s="42" t="s">
        <v>49</v>
      </c>
      <c r="U193" s="42" t="s">
        <v>49</v>
      </c>
      <c r="V193" s="42" t="s">
        <v>49</v>
      </c>
      <c r="W193" s="42" t="s">
        <v>49</v>
      </c>
      <c r="X193" s="42" t="s">
        <v>49</v>
      </c>
      <c r="Y193" s="42" t="s">
        <v>49</v>
      </c>
      <c r="Z193" s="42" t="s">
        <v>49</v>
      </c>
      <c r="AA193" s="42" t="s">
        <v>49</v>
      </c>
      <c r="AB193" s="42" t="s">
        <v>49</v>
      </c>
      <c r="AC193" s="42" t="s">
        <v>49</v>
      </c>
      <c r="AD193" s="43" t="s">
        <v>49</v>
      </c>
      <c r="AE193" s="43" t="s">
        <v>49</v>
      </c>
      <c r="AF193" s="43" t="s">
        <v>49</v>
      </c>
      <c r="AG193" s="43" t="s">
        <v>49</v>
      </c>
      <c r="AH193" s="43" t="s">
        <v>49</v>
      </c>
      <c r="AI193" s="43" t="s">
        <v>49</v>
      </c>
      <c r="AJ193" s="43" t="s">
        <v>49</v>
      </c>
      <c r="AK193" s="43" t="s">
        <v>49</v>
      </c>
      <c r="AL193" s="43" t="s">
        <v>49</v>
      </c>
      <c r="AM193" s="43" t="s">
        <v>49</v>
      </c>
      <c r="AN193" s="43" t="s">
        <v>49</v>
      </c>
      <c r="AO193" s="43" t="s">
        <v>49</v>
      </c>
      <c r="AP193" s="43" t="s">
        <v>49</v>
      </c>
      <c r="AQ193" s="43" t="s">
        <v>49</v>
      </c>
      <c r="AR193" s="43" t="s">
        <v>49</v>
      </c>
      <c r="AS193" s="43" t="s">
        <v>49</v>
      </c>
      <c r="AT193" s="43" t="s">
        <v>49</v>
      </c>
      <c r="AU193" s="43" t="s">
        <v>49</v>
      </c>
      <c r="AV193" s="43" t="s">
        <v>49</v>
      </c>
      <c r="AW193" s="43" t="s">
        <v>49</v>
      </c>
      <c r="AX193" s="43" t="s">
        <v>49</v>
      </c>
      <c r="AY193" s="43" t="s">
        <v>49</v>
      </c>
      <c r="AZ193" s="9">
        <f>index!B193</f>
        <v>0</v>
      </c>
      <c r="BA193" s="9">
        <f>index!C193</f>
        <v>0</v>
      </c>
      <c r="BB193" s="9">
        <f>index!D193</f>
        <v>0</v>
      </c>
      <c r="BC193" s="9">
        <f>index!E193</f>
        <v>0</v>
      </c>
      <c r="BD193" s="9">
        <f>index!F193</f>
        <v>0</v>
      </c>
      <c r="BE193" s="9">
        <f>index!G193</f>
        <v>0</v>
      </c>
      <c r="BF193" s="9">
        <f>index!H193</f>
        <v>0</v>
      </c>
      <c r="BG193" s="9">
        <f>index!I193</f>
        <v>0</v>
      </c>
      <c r="BH193" s="9">
        <f>index!J193</f>
        <v>0</v>
      </c>
      <c r="BI193" s="9">
        <f>index!K193</f>
        <v>0</v>
      </c>
      <c r="BJ193" s="9">
        <f>index!L193</f>
        <v>0</v>
      </c>
      <c r="BK193" s="9">
        <f>index!M193</f>
        <v>0</v>
      </c>
      <c r="BL193" s="9">
        <f>index!N193</f>
        <v>0</v>
      </c>
      <c r="BM193" s="9">
        <f>index!O193</f>
        <v>0</v>
      </c>
      <c r="BN193" s="9">
        <f>index!P193</f>
        <v>0</v>
      </c>
      <c r="BO193" s="9">
        <f>index!Q193</f>
        <v>0</v>
      </c>
      <c r="BP193" s="9">
        <f>index!R193</f>
        <v>0</v>
      </c>
      <c r="BQ193" s="9">
        <f>index!S193</f>
        <v>0</v>
      </c>
      <c r="BR193" s="9">
        <f>index!T193</f>
        <v>0</v>
      </c>
      <c r="BS193" s="9">
        <f>index!U193</f>
        <v>0</v>
      </c>
      <c r="BT193" s="9">
        <f>index!V193</f>
        <v>0</v>
      </c>
      <c r="BU193" s="9">
        <f>index!W193</f>
        <v>0</v>
      </c>
      <c r="BV193" s="9">
        <f>index!X193</f>
        <v>0</v>
      </c>
      <c r="BW193" s="9">
        <f>index!Y193</f>
        <v>0</v>
      </c>
      <c r="BX193" s="9">
        <f>index!Z193</f>
        <v>0</v>
      </c>
      <c r="BY193">
        <v>0</v>
      </c>
    </row>
    <row r="194" spans="1:77" x14ac:dyDescent="0.2">
      <c r="A194" s="9" t="s">
        <v>660</v>
      </c>
      <c r="B194" s="9" t="s">
        <v>660</v>
      </c>
      <c r="C194" s="9" t="s">
        <v>660</v>
      </c>
      <c r="D194" s="9" t="s">
        <v>52</v>
      </c>
      <c r="E194" s="9" t="s">
        <v>52</v>
      </c>
      <c r="F194" s="9" t="s">
        <v>661</v>
      </c>
      <c r="G194" s="9" t="s">
        <v>662</v>
      </c>
      <c r="H194" s="9">
        <v>663</v>
      </c>
      <c r="I194" s="9" t="s">
        <v>84</v>
      </c>
      <c r="J194" s="9" t="s">
        <v>49</v>
      </c>
      <c r="K194" s="9" t="s">
        <v>49</v>
      </c>
      <c r="L194" s="9" t="s">
        <v>1223</v>
      </c>
      <c r="M194" s="9"/>
      <c r="N194" s="9"/>
      <c r="O194" s="9"/>
      <c r="P194" s="42" t="s">
        <v>49</v>
      </c>
      <c r="Q194" s="42" t="s">
        <v>49</v>
      </c>
      <c r="R194" s="42" t="s">
        <v>49</v>
      </c>
      <c r="S194" s="42" t="s">
        <v>49</v>
      </c>
      <c r="T194" s="42" t="s">
        <v>49</v>
      </c>
      <c r="U194" s="42" t="s">
        <v>49</v>
      </c>
      <c r="V194" s="42" t="s">
        <v>49</v>
      </c>
      <c r="W194" s="42" t="s">
        <v>49</v>
      </c>
      <c r="X194" s="42" t="s">
        <v>49</v>
      </c>
      <c r="Y194" s="42" t="s">
        <v>49</v>
      </c>
      <c r="Z194" s="42" t="s">
        <v>49</v>
      </c>
      <c r="AA194" s="42" t="s">
        <v>49</v>
      </c>
      <c r="AB194" s="42" t="s">
        <v>49</v>
      </c>
      <c r="AC194" s="42" t="s">
        <v>49</v>
      </c>
      <c r="AD194" s="43" t="s">
        <v>49</v>
      </c>
      <c r="AE194" s="43" t="s">
        <v>49</v>
      </c>
      <c r="AF194" s="43" t="s">
        <v>49</v>
      </c>
      <c r="AG194" s="43" t="s">
        <v>49</v>
      </c>
      <c r="AH194" s="43" t="s">
        <v>49</v>
      </c>
      <c r="AI194" s="43" t="s">
        <v>49</v>
      </c>
      <c r="AJ194" s="43" t="s">
        <v>49</v>
      </c>
      <c r="AK194" s="43" t="s">
        <v>49</v>
      </c>
      <c r="AL194" s="43" t="s">
        <v>49</v>
      </c>
      <c r="AM194" s="43" t="s">
        <v>49</v>
      </c>
      <c r="AN194" s="43" t="s">
        <v>49</v>
      </c>
      <c r="AO194" s="43" t="s">
        <v>49</v>
      </c>
      <c r="AP194" s="43" t="s">
        <v>49</v>
      </c>
      <c r="AQ194" s="43" t="s">
        <v>49</v>
      </c>
      <c r="AR194" s="43" t="s">
        <v>49</v>
      </c>
      <c r="AS194" s="43" t="s">
        <v>49</v>
      </c>
      <c r="AT194" s="43" t="s">
        <v>49</v>
      </c>
      <c r="AU194" s="43" t="s">
        <v>49</v>
      </c>
      <c r="AV194" s="43" t="s">
        <v>49</v>
      </c>
      <c r="AW194" s="43" t="s">
        <v>49</v>
      </c>
      <c r="AX194" s="43" t="s">
        <v>49</v>
      </c>
      <c r="AY194" s="43" t="s">
        <v>49</v>
      </c>
      <c r="AZ194" s="9">
        <f>index!B194</f>
        <v>0</v>
      </c>
      <c r="BA194" s="9">
        <f>index!C194</f>
        <v>0</v>
      </c>
      <c r="BB194" s="9">
        <f>index!D194</f>
        <v>0</v>
      </c>
      <c r="BC194" s="9">
        <f>index!E194</f>
        <v>0</v>
      </c>
      <c r="BD194" s="9">
        <f>index!F194</f>
        <v>0</v>
      </c>
      <c r="BE194" s="9">
        <f>index!G194</f>
        <v>0</v>
      </c>
      <c r="BF194" s="9">
        <f>index!H194</f>
        <v>0</v>
      </c>
      <c r="BG194" s="9">
        <f>index!I194</f>
        <v>0</v>
      </c>
      <c r="BH194" s="9">
        <f>index!J194</f>
        <v>0</v>
      </c>
      <c r="BI194" s="9">
        <f>index!K194</f>
        <v>0</v>
      </c>
      <c r="BJ194" s="9">
        <f>index!L194</f>
        <v>0</v>
      </c>
      <c r="BK194" s="9">
        <f>index!M194</f>
        <v>0</v>
      </c>
      <c r="BL194" s="9">
        <f>index!N194</f>
        <v>0</v>
      </c>
      <c r="BM194" s="9">
        <f>index!O194</f>
        <v>0</v>
      </c>
      <c r="BN194" s="9">
        <f>index!P194</f>
        <v>0</v>
      </c>
      <c r="BO194" s="9">
        <f>index!Q194</f>
        <v>0</v>
      </c>
      <c r="BP194" s="9">
        <f>index!R194</f>
        <v>0</v>
      </c>
      <c r="BQ194" s="9">
        <f>index!S194</f>
        <v>0</v>
      </c>
      <c r="BR194" s="9">
        <f>index!T194</f>
        <v>0</v>
      </c>
      <c r="BS194" s="9">
        <f>index!U194</f>
        <v>0</v>
      </c>
      <c r="BT194" s="9">
        <f>index!V194</f>
        <v>0</v>
      </c>
      <c r="BU194" s="9">
        <f>index!W194</f>
        <v>0</v>
      </c>
      <c r="BV194" s="9">
        <f>index!X194</f>
        <v>0</v>
      </c>
      <c r="BW194" s="9">
        <f>index!Y194</f>
        <v>0</v>
      </c>
      <c r="BX194" s="9">
        <f>index!Z194</f>
        <v>0</v>
      </c>
      <c r="BY194">
        <v>0</v>
      </c>
    </row>
    <row r="195" spans="1:77" x14ac:dyDescent="0.2">
      <c r="A195" s="9" t="s">
        <v>663</v>
      </c>
      <c r="B195" s="9" t="s">
        <v>663</v>
      </c>
      <c r="C195" s="9" t="s">
        <v>663</v>
      </c>
      <c r="D195" s="9" t="s">
        <v>1222</v>
      </c>
      <c r="E195" s="9" t="s">
        <v>1222</v>
      </c>
      <c r="F195" s="9" t="s">
        <v>664</v>
      </c>
      <c r="G195" s="9" t="s">
        <v>665</v>
      </c>
      <c r="H195" s="9">
        <v>882</v>
      </c>
      <c r="I195" s="9" t="s">
        <v>66</v>
      </c>
      <c r="J195" s="9" t="s">
        <v>49</v>
      </c>
      <c r="K195" s="9" t="s">
        <v>49</v>
      </c>
      <c r="L195" s="9" t="s">
        <v>1223</v>
      </c>
      <c r="M195" s="9"/>
      <c r="N195" s="9"/>
      <c r="O195" s="9"/>
      <c r="P195" s="42" t="s">
        <v>49</v>
      </c>
      <c r="Q195" s="42" t="s">
        <v>49</v>
      </c>
      <c r="R195" s="42" t="s">
        <v>49</v>
      </c>
      <c r="S195" s="42" t="s">
        <v>49</v>
      </c>
      <c r="T195" s="42" t="s">
        <v>49</v>
      </c>
      <c r="U195" s="42" t="s">
        <v>49</v>
      </c>
      <c r="V195" s="42" t="s">
        <v>49</v>
      </c>
      <c r="W195" s="42" t="s">
        <v>49</v>
      </c>
      <c r="X195" s="42" t="s">
        <v>49</v>
      </c>
      <c r="Y195" s="42" t="s">
        <v>49</v>
      </c>
      <c r="Z195" s="42" t="s">
        <v>49</v>
      </c>
      <c r="AA195" s="42" t="s">
        <v>49</v>
      </c>
      <c r="AB195" s="42" t="s">
        <v>49</v>
      </c>
      <c r="AC195" s="42" t="s">
        <v>49</v>
      </c>
      <c r="AD195" s="43" t="s">
        <v>49</v>
      </c>
      <c r="AE195" s="43" t="s">
        <v>49</v>
      </c>
      <c r="AF195" s="43" t="s">
        <v>49</v>
      </c>
      <c r="AG195" s="43" t="s">
        <v>49</v>
      </c>
      <c r="AH195" s="43" t="s">
        <v>49</v>
      </c>
      <c r="AI195" s="43" t="s">
        <v>49</v>
      </c>
      <c r="AJ195" s="43" t="s">
        <v>49</v>
      </c>
      <c r="AK195" s="43" t="s">
        <v>49</v>
      </c>
      <c r="AL195" s="43" t="s">
        <v>49</v>
      </c>
      <c r="AM195" s="43" t="s">
        <v>49</v>
      </c>
      <c r="AN195" s="43" t="s">
        <v>49</v>
      </c>
      <c r="AO195" s="43" t="s">
        <v>49</v>
      </c>
      <c r="AP195" s="43" t="s">
        <v>49</v>
      </c>
      <c r="AQ195" s="43" t="s">
        <v>49</v>
      </c>
      <c r="AR195" s="43" t="s">
        <v>49</v>
      </c>
      <c r="AS195" s="43" t="s">
        <v>49</v>
      </c>
      <c r="AT195" s="43" t="s">
        <v>49</v>
      </c>
      <c r="AU195" s="43" t="s">
        <v>49</v>
      </c>
      <c r="AV195" s="43" t="s">
        <v>49</v>
      </c>
      <c r="AW195" s="43" t="s">
        <v>49</v>
      </c>
      <c r="AX195" s="43" t="s">
        <v>49</v>
      </c>
      <c r="AY195" s="43" t="s">
        <v>49</v>
      </c>
      <c r="AZ195" s="9">
        <f>index!B195</f>
        <v>0</v>
      </c>
      <c r="BA195" s="9">
        <f>index!C195</f>
        <v>0</v>
      </c>
      <c r="BB195" s="9">
        <f>index!D195</f>
        <v>0</v>
      </c>
      <c r="BC195" s="9">
        <f>index!E195</f>
        <v>0</v>
      </c>
      <c r="BD195" s="9">
        <f>index!F195</f>
        <v>0</v>
      </c>
      <c r="BE195" s="9">
        <f>index!G195</f>
        <v>0</v>
      </c>
      <c r="BF195" s="9">
        <f>index!H195</f>
        <v>0</v>
      </c>
      <c r="BG195" s="9">
        <f>index!I195</f>
        <v>0</v>
      </c>
      <c r="BH195" s="9">
        <f>index!J195</f>
        <v>0</v>
      </c>
      <c r="BI195" s="9">
        <f>index!K195</f>
        <v>0</v>
      </c>
      <c r="BJ195" s="9">
        <f>index!L195</f>
        <v>0</v>
      </c>
      <c r="BK195" s="9">
        <f>index!M195</f>
        <v>0</v>
      </c>
      <c r="BL195" s="9">
        <f>index!N195</f>
        <v>0</v>
      </c>
      <c r="BM195" s="9">
        <f>index!O195</f>
        <v>0</v>
      </c>
      <c r="BN195" s="9">
        <f>index!P195</f>
        <v>0</v>
      </c>
      <c r="BO195" s="9">
        <f>index!Q195</f>
        <v>0</v>
      </c>
      <c r="BP195" s="9">
        <f>index!R195</f>
        <v>0</v>
      </c>
      <c r="BQ195" s="9">
        <f>index!S195</f>
        <v>0</v>
      </c>
      <c r="BR195" s="9">
        <f>index!T195</f>
        <v>0</v>
      </c>
      <c r="BS195" s="9">
        <f>index!U195</f>
        <v>0</v>
      </c>
      <c r="BT195" s="9">
        <f>index!V195</f>
        <v>0</v>
      </c>
      <c r="BU195" s="9">
        <f>index!W195</f>
        <v>0</v>
      </c>
      <c r="BV195" s="9">
        <f>index!X195</f>
        <v>0</v>
      </c>
      <c r="BW195" s="9">
        <f>index!Y195</f>
        <v>0</v>
      </c>
      <c r="BX195" s="9">
        <f>index!Z195</f>
        <v>0</v>
      </c>
      <c r="BY195">
        <v>0</v>
      </c>
    </row>
    <row r="196" spans="1:77" x14ac:dyDescent="0.2">
      <c r="A196" s="9" t="s">
        <v>1226</v>
      </c>
      <c r="B196" s="9" t="s">
        <v>1226</v>
      </c>
      <c r="C196" s="9" t="s">
        <v>1226</v>
      </c>
      <c r="D196" s="9" t="s">
        <v>70</v>
      </c>
      <c r="E196" s="9" t="s">
        <v>70</v>
      </c>
      <c r="F196" s="9" t="s">
        <v>667</v>
      </c>
      <c r="G196" s="9" t="s">
        <v>668</v>
      </c>
      <c r="H196" s="9">
        <v>674</v>
      </c>
      <c r="I196" s="9" t="s">
        <v>56</v>
      </c>
      <c r="J196" s="9" t="s">
        <v>49</v>
      </c>
      <c r="K196" s="9" t="s">
        <v>49</v>
      </c>
      <c r="L196" s="9" t="s">
        <v>1223</v>
      </c>
      <c r="M196" s="9"/>
      <c r="N196" s="9"/>
      <c r="O196" s="9"/>
      <c r="P196" s="42" t="s">
        <v>49</v>
      </c>
      <c r="Q196" s="42" t="s">
        <v>49</v>
      </c>
      <c r="R196" s="42" t="s">
        <v>49</v>
      </c>
      <c r="S196" s="42" t="s">
        <v>49</v>
      </c>
      <c r="T196" s="42" t="s">
        <v>49</v>
      </c>
      <c r="U196" s="42" t="s">
        <v>49</v>
      </c>
      <c r="V196" s="42" t="s">
        <v>49</v>
      </c>
      <c r="W196" s="42" t="s">
        <v>49</v>
      </c>
      <c r="X196" s="42" t="s">
        <v>49</v>
      </c>
      <c r="Y196" s="42" t="s">
        <v>49</v>
      </c>
      <c r="Z196" s="42" t="s">
        <v>49</v>
      </c>
      <c r="AA196" s="42" t="s">
        <v>49</v>
      </c>
      <c r="AB196" s="42" t="s">
        <v>49</v>
      </c>
      <c r="AC196" s="42" t="s">
        <v>49</v>
      </c>
      <c r="AD196" s="43" t="s">
        <v>49</v>
      </c>
      <c r="AE196" s="43" t="s">
        <v>49</v>
      </c>
      <c r="AF196" s="43" t="s">
        <v>49</v>
      </c>
      <c r="AG196" s="43" t="s">
        <v>49</v>
      </c>
      <c r="AH196" s="43" t="s">
        <v>49</v>
      </c>
      <c r="AI196" s="43" t="s">
        <v>49</v>
      </c>
      <c r="AJ196" s="43" t="s">
        <v>49</v>
      </c>
      <c r="AK196" s="43" t="s">
        <v>49</v>
      </c>
      <c r="AL196" s="43" t="s">
        <v>49</v>
      </c>
      <c r="AM196" s="43" t="s">
        <v>49</v>
      </c>
      <c r="AN196" s="43" t="s">
        <v>49</v>
      </c>
      <c r="AO196" s="43" t="s">
        <v>49</v>
      </c>
      <c r="AP196" s="43" t="s">
        <v>49</v>
      </c>
      <c r="AQ196" s="43" t="s">
        <v>49</v>
      </c>
      <c r="AR196" s="43" t="s">
        <v>49</v>
      </c>
      <c r="AS196" s="43" t="s">
        <v>49</v>
      </c>
      <c r="AT196" s="43" t="s">
        <v>49</v>
      </c>
      <c r="AU196" s="43" t="s">
        <v>49</v>
      </c>
      <c r="AV196" s="43" t="s">
        <v>49</v>
      </c>
      <c r="AW196" s="43" t="s">
        <v>49</v>
      </c>
      <c r="AX196" s="43" t="s">
        <v>49</v>
      </c>
      <c r="AY196" s="43" t="s">
        <v>49</v>
      </c>
      <c r="AZ196" s="9">
        <f>index!B196</f>
        <v>0</v>
      </c>
      <c r="BA196" s="9">
        <f>index!C196</f>
        <v>0</v>
      </c>
      <c r="BB196" s="9">
        <f>index!D196</f>
        <v>0</v>
      </c>
      <c r="BC196" s="9">
        <f>index!E196</f>
        <v>0</v>
      </c>
      <c r="BD196" s="9">
        <f>index!F196</f>
        <v>0</v>
      </c>
      <c r="BE196" s="9">
        <f>index!G196</f>
        <v>0</v>
      </c>
      <c r="BF196" s="9">
        <f>index!H196</f>
        <v>0</v>
      </c>
      <c r="BG196" s="9">
        <f>index!I196</f>
        <v>0</v>
      </c>
      <c r="BH196" s="9">
        <f>index!J196</f>
        <v>0</v>
      </c>
      <c r="BI196" s="9">
        <f>index!K196</f>
        <v>0</v>
      </c>
      <c r="BJ196" s="9">
        <f>index!L196</f>
        <v>0</v>
      </c>
      <c r="BK196" s="9">
        <f>index!M196</f>
        <v>0</v>
      </c>
      <c r="BL196" s="9">
        <f>index!N196</f>
        <v>0</v>
      </c>
      <c r="BM196" s="9">
        <f>index!O196</f>
        <v>0</v>
      </c>
      <c r="BN196" s="9">
        <f>index!P196</f>
        <v>0</v>
      </c>
      <c r="BO196" s="9">
        <f>index!Q196</f>
        <v>0</v>
      </c>
      <c r="BP196" s="9">
        <f>index!R196</f>
        <v>0</v>
      </c>
      <c r="BQ196" s="9">
        <f>index!S196</f>
        <v>0</v>
      </c>
      <c r="BR196" s="9">
        <f>index!T196</f>
        <v>0</v>
      </c>
      <c r="BS196" s="9">
        <f>index!U196</f>
        <v>0</v>
      </c>
      <c r="BT196" s="9">
        <f>index!V196</f>
        <v>0</v>
      </c>
      <c r="BU196" s="9">
        <f>index!W196</f>
        <v>0</v>
      </c>
      <c r="BV196" s="9">
        <f>index!X196</f>
        <v>0</v>
      </c>
      <c r="BW196" s="9">
        <f>index!Y196</f>
        <v>0</v>
      </c>
      <c r="BX196" s="9">
        <f>index!Z196</f>
        <v>0</v>
      </c>
      <c r="BY196">
        <v>0</v>
      </c>
    </row>
    <row r="197" spans="1:77" x14ac:dyDescent="0.2">
      <c r="A197" s="9" t="s">
        <v>669</v>
      </c>
      <c r="B197" s="9" t="s">
        <v>669</v>
      </c>
      <c r="C197" s="9" t="s">
        <v>669</v>
      </c>
      <c r="D197" s="9" t="s">
        <v>172</v>
      </c>
      <c r="E197" s="9" t="s">
        <v>172</v>
      </c>
      <c r="F197" s="9" t="s">
        <v>670</v>
      </c>
      <c r="G197" s="9" t="s">
        <v>671</v>
      </c>
      <c r="H197" s="9">
        <v>678</v>
      </c>
      <c r="I197" s="9" t="s">
        <v>74</v>
      </c>
      <c r="J197" s="9" t="s">
        <v>49</v>
      </c>
      <c r="K197" s="9" t="s">
        <v>49</v>
      </c>
      <c r="L197" s="9" t="s">
        <v>1223</v>
      </c>
      <c r="M197" s="9"/>
      <c r="N197" s="9"/>
      <c r="O197" s="9"/>
      <c r="P197" s="42" t="s">
        <v>49</v>
      </c>
      <c r="Q197" s="42" t="s">
        <v>49</v>
      </c>
      <c r="R197" s="42" t="s">
        <v>49</v>
      </c>
      <c r="S197" s="42" t="s">
        <v>49</v>
      </c>
      <c r="T197" s="42" t="s">
        <v>49</v>
      </c>
      <c r="U197" s="42" t="s">
        <v>49</v>
      </c>
      <c r="V197" s="42" t="s">
        <v>49</v>
      </c>
      <c r="W197" s="42" t="s">
        <v>49</v>
      </c>
      <c r="X197" s="42" t="s">
        <v>49</v>
      </c>
      <c r="Y197" s="42" t="s">
        <v>49</v>
      </c>
      <c r="Z197" s="42" t="s">
        <v>49</v>
      </c>
      <c r="AA197" s="42" t="s">
        <v>49</v>
      </c>
      <c r="AB197" s="42" t="s">
        <v>49</v>
      </c>
      <c r="AC197" s="42" t="s">
        <v>49</v>
      </c>
      <c r="AD197" s="43" t="s">
        <v>49</v>
      </c>
      <c r="AE197" s="43" t="s">
        <v>49</v>
      </c>
      <c r="AF197" s="43" t="s">
        <v>49</v>
      </c>
      <c r="AG197" s="43" t="s">
        <v>49</v>
      </c>
      <c r="AH197" s="43" t="s">
        <v>49</v>
      </c>
      <c r="AI197" s="43" t="s">
        <v>49</v>
      </c>
      <c r="AJ197" s="43" t="s">
        <v>49</v>
      </c>
      <c r="AK197" s="43" t="s">
        <v>49</v>
      </c>
      <c r="AL197" s="43" t="s">
        <v>49</v>
      </c>
      <c r="AM197" s="43" t="s">
        <v>49</v>
      </c>
      <c r="AN197" s="43" t="s">
        <v>49</v>
      </c>
      <c r="AO197" s="43" t="s">
        <v>49</v>
      </c>
      <c r="AP197" s="43" t="s">
        <v>49</v>
      </c>
      <c r="AQ197" s="43" t="s">
        <v>49</v>
      </c>
      <c r="AR197" s="43" t="s">
        <v>49</v>
      </c>
      <c r="AS197" s="43" t="s">
        <v>49</v>
      </c>
      <c r="AT197" s="43" t="s">
        <v>49</v>
      </c>
      <c r="AU197" s="43" t="s">
        <v>49</v>
      </c>
      <c r="AV197" s="43" t="s">
        <v>49</v>
      </c>
      <c r="AW197" s="43" t="s">
        <v>49</v>
      </c>
      <c r="AX197" s="43" t="s">
        <v>49</v>
      </c>
      <c r="AY197" s="43" t="s">
        <v>49</v>
      </c>
      <c r="AZ197" s="9">
        <f>index!B197</f>
        <v>0</v>
      </c>
      <c r="BA197" s="9">
        <f>index!C197</f>
        <v>0</v>
      </c>
      <c r="BB197" s="9">
        <f>index!D197</f>
        <v>0</v>
      </c>
      <c r="BC197" s="9">
        <f>index!E197</f>
        <v>0</v>
      </c>
      <c r="BD197" s="9">
        <f>index!F197</f>
        <v>0</v>
      </c>
      <c r="BE197" s="9">
        <f>index!G197</f>
        <v>0</v>
      </c>
      <c r="BF197" s="9">
        <f>index!H197</f>
        <v>0</v>
      </c>
      <c r="BG197" s="9">
        <f>index!I197</f>
        <v>0</v>
      </c>
      <c r="BH197" s="9">
        <f>index!J197</f>
        <v>0</v>
      </c>
      <c r="BI197" s="9">
        <f>index!K197</f>
        <v>0</v>
      </c>
      <c r="BJ197" s="9">
        <f>index!L197</f>
        <v>0</v>
      </c>
      <c r="BK197" s="9">
        <f>index!M197</f>
        <v>0</v>
      </c>
      <c r="BL197" s="9">
        <f>index!N197</f>
        <v>0</v>
      </c>
      <c r="BM197" s="9">
        <f>index!O197</f>
        <v>0</v>
      </c>
      <c r="BN197" s="9">
        <f>index!P197</f>
        <v>0</v>
      </c>
      <c r="BO197" s="9">
        <f>index!Q197</f>
        <v>0</v>
      </c>
      <c r="BP197" s="9">
        <f>index!R197</f>
        <v>0</v>
      </c>
      <c r="BQ197" s="9">
        <f>index!S197</f>
        <v>0</v>
      </c>
      <c r="BR197" s="9">
        <f>index!T197</f>
        <v>0</v>
      </c>
      <c r="BS197" s="9">
        <f>index!U197</f>
        <v>0</v>
      </c>
      <c r="BT197" s="9">
        <f>index!V197</f>
        <v>0</v>
      </c>
      <c r="BU197" s="9">
        <f>index!W197</f>
        <v>0</v>
      </c>
      <c r="BV197" s="9">
        <f>index!X197</f>
        <v>0</v>
      </c>
      <c r="BW197" s="9">
        <f>index!Y197</f>
        <v>0</v>
      </c>
      <c r="BX197" s="9">
        <f>index!Z197</f>
        <v>0</v>
      </c>
      <c r="BY197">
        <v>0</v>
      </c>
    </row>
    <row r="198" spans="1:77" x14ac:dyDescent="0.2">
      <c r="A198" s="9" t="s">
        <v>672</v>
      </c>
      <c r="B198" s="9" t="s">
        <v>672</v>
      </c>
      <c r="C198" s="9" t="s">
        <v>672</v>
      </c>
      <c r="D198" s="9" t="s">
        <v>672</v>
      </c>
      <c r="E198" s="9" t="s">
        <v>672</v>
      </c>
      <c r="F198" s="9" t="s">
        <v>673</v>
      </c>
      <c r="G198" s="9" t="s">
        <v>674</v>
      </c>
      <c r="H198" s="9">
        <v>682</v>
      </c>
      <c r="I198" s="9" t="s">
        <v>62</v>
      </c>
      <c r="J198" s="9" t="s">
        <v>49</v>
      </c>
      <c r="K198" s="9" t="s">
        <v>49</v>
      </c>
      <c r="L198" s="9" t="s">
        <v>1223</v>
      </c>
      <c r="M198" s="9"/>
      <c r="N198" s="9"/>
      <c r="O198" s="9"/>
      <c r="P198" s="42" t="s">
        <v>49</v>
      </c>
      <c r="Q198" s="42" t="s">
        <v>49</v>
      </c>
      <c r="R198" s="42" t="s">
        <v>49</v>
      </c>
      <c r="S198" s="42" t="s">
        <v>49</v>
      </c>
      <c r="T198" s="42" t="s">
        <v>49</v>
      </c>
      <c r="U198" s="42" t="s">
        <v>49</v>
      </c>
      <c r="V198" s="42" t="s">
        <v>49</v>
      </c>
      <c r="W198" s="42" t="s">
        <v>49</v>
      </c>
      <c r="X198" s="42" t="s">
        <v>49</v>
      </c>
      <c r="Y198" s="42" t="s">
        <v>49</v>
      </c>
      <c r="Z198" s="42" t="s">
        <v>49</v>
      </c>
      <c r="AA198" s="42" t="s">
        <v>49</v>
      </c>
      <c r="AB198" s="42" t="s">
        <v>49</v>
      </c>
      <c r="AC198" s="42" t="s">
        <v>49</v>
      </c>
      <c r="AD198" s="43" t="s">
        <v>49</v>
      </c>
      <c r="AE198" s="43" t="s">
        <v>49</v>
      </c>
      <c r="AF198" s="43" t="s">
        <v>49</v>
      </c>
      <c r="AG198" s="43" t="s">
        <v>49</v>
      </c>
      <c r="AH198" s="43" t="s">
        <v>49</v>
      </c>
      <c r="AI198" s="43" t="s">
        <v>49</v>
      </c>
      <c r="AJ198" s="43" t="s">
        <v>49</v>
      </c>
      <c r="AK198" s="43" t="s">
        <v>49</v>
      </c>
      <c r="AL198" s="43" t="s">
        <v>49</v>
      </c>
      <c r="AM198" s="43" t="s">
        <v>49</v>
      </c>
      <c r="AN198" s="43" t="s">
        <v>49</v>
      </c>
      <c r="AO198" s="43" t="s">
        <v>49</v>
      </c>
      <c r="AP198" s="43" t="s">
        <v>49</v>
      </c>
      <c r="AQ198" s="43" t="s">
        <v>49</v>
      </c>
      <c r="AR198" s="43" t="s">
        <v>49</v>
      </c>
      <c r="AS198" s="43" t="s">
        <v>49</v>
      </c>
      <c r="AT198" s="43" t="s">
        <v>49</v>
      </c>
      <c r="AU198" s="43" t="s">
        <v>49</v>
      </c>
      <c r="AV198" s="43" t="s">
        <v>49</v>
      </c>
      <c r="AW198" s="43" t="s">
        <v>49</v>
      </c>
      <c r="AX198" s="43" t="s">
        <v>49</v>
      </c>
      <c r="AY198" s="43" t="s">
        <v>49</v>
      </c>
      <c r="AZ198" s="9">
        <f>index!B198</f>
        <v>0</v>
      </c>
      <c r="BA198" s="9">
        <f>index!C198</f>
        <v>0</v>
      </c>
      <c r="BB198" s="9">
        <f>index!D198</f>
        <v>0</v>
      </c>
      <c r="BC198" s="9">
        <f>index!E198</f>
        <v>0</v>
      </c>
      <c r="BD198" s="9">
        <f>index!F198</f>
        <v>0</v>
      </c>
      <c r="BE198" s="9">
        <f>index!G198</f>
        <v>0</v>
      </c>
      <c r="BF198" s="9">
        <f>index!H198</f>
        <v>0</v>
      </c>
      <c r="BG198" s="9">
        <f>index!I198</f>
        <v>0</v>
      </c>
      <c r="BH198" s="9">
        <f>index!J198</f>
        <v>0</v>
      </c>
      <c r="BI198" s="9">
        <f>index!K198</f>
        <v>0</v>
      </c>
      <c r="BJ198" s="9">
        <f>index!L198</f>
        <v>0</v>
      </c>
      <c r="BK198" s="9">
        <f>index!M198</f>
        <v>0</v>
      </c>
      <c r="BL198" s="9">
        <f>index!N198</f>
        <v>0</v>
      </c>
      <c r="BM198" s="9">
        <f>index!O198</f>
        <v>0</v>
      </c>
      <c r="BN198" s="9">
        <f>index!P198</f>
        <v>0</v>
      </c>
      <c r="BO198" s="9">
        <f>index!Q198</f>
        <v>0</v>
      </c>
      <c r="BP198" s="9">
        <f>index!R198</f>
        <v>0</v>
      </c>
      <c r="BQ198" s="9">
        <f>index!S198</f>
        <v>0</v>
      </c>
      <c r="BR198" s="9">
        <f>index!T198</f>
        <v>0</v>
      </c>
      <c r="BS198" s="9">
        <f>index!U198</f>
        <v>0</v>
      </c>
      <c r="BT198" s="9">
        <f>index!V198</f>
        <v>0</v>
      </c>
      <c r="BU198" s="9">
        <f>index!W198</f>
        <v>0</v>
      </c>
      <c r="BV198" s="9">
        <f>index!X198</f>
        <v>0</v>
      </c>
      <c r="BW198" s="9">
        <f>index!Y198</f>
        <v>0</v>
      </c>
      <c r="BX198" s="9">
        <f>index!Z198</f>
        <v>0</v>
      </c>
      <c r="BY198">
        <v>0</v>
      </c>
    </row>
    <row r="199" spans="1:77" x14ac:dyDescent="0.2">
      <c r="A199" s="9" t="s">
        <v>675</v>
      </c>
      <c r="B199" s="9" t="s">
        <v>675</v>
      </c>
      <c r="C199" s="9" t="s">
        <v>675</v>
      </c>
      <c r="D199" s="9" t="s">
        <v>675</v>
      </c>
      <c r="E199" s="9" t="s">
        <v>675</v>
      </c>
      <c r="F199" s="9" t="s">
        <v>676</v>
      </c>
      <c r="G199" s="9" t="s">
        <v>677</v>
      </c>
      <c r="H199" s="9">
        <v>686</v>
      </c>
      <c r="I199" s="9" t="s">
        <v>74</v>
      </c>
      <c r="J199" s="9" t="s">
        <v>49</v>
      </c>
      <c r="K199" s="9" t="s">
        <v>49</v>
      </c>
      <c r="L199" s="9" t="s">
        <v>1223</v>
      </c>
      <c r="M199" s="9"/>
      <c r="N199" s="9"/>
      <c r="O199" s="9"/>
      <c r="P199" s="42" t="s">
        <v>49</v>
      </c>
      <c r="Q199" s="42" t="s">
        <v>49</v>
      </c>
      <c r="R199" s="42" t="s">
        <v>49</v>
      </c>
      <c r="S199" s="42" t="s">
        <v>49</v>
      </c>
      <c r="T199" s="42" t="s">
        <v>49</v>
      </c>
      <c r="U199" s="42" t="s">
        <v>49</v>
      </c>
      <c r="V199" s="42" t="s">
        <v>49</v>
      </c>
      <c r="W199" s="42" t="s">
        <v>49</v>
      </c>
      <c r="X199" s="42" t="s">
        <v>49</v>
      </c>
      <c r="Y199" s="42" t="s">
        <v>49</v>
      </c>
      <c r="Z199" s="42" t="s">
        <v>49</v>
      </c>
      <c r="AA199" s="42" t="s">
        <v>49</v>
      </c>
      <c r="AB199" s="42" t="s">
        <v>49</v>
      </c>
      <c r="AC199" s="42" t="s">
        <v>49</v>
      </c>
      <c r="AD199" s="43" t="s">
        <v>49</v>
      </c>
      <c r="AE199" s="43" t="s">
        <v>49</v>
      </c>
      <c r="AF199" s="43" t="s">
        <v>49</v>
      </c>
      <c r="AG199" s="43" t="s">
        <v>49</v>
      </c>
      <c r="AH199" s="43" t="s">
        <v>49</v>
      </c>
      <c r="AI199" s="43" t="s">
        <v>49</v>
      </c>
      <c r="AJ199" s="43" t="s">
        <v>49</v>
      </c>
      <c r="AK199" s="43" t="s">
        <v>49</v>
      </c>
      <c r="AL199" s="43" t="s">
        <v>49</v>
      </c>
      <c r="AM199" s="43" t="s">
        <v>49</v>
      </c>
      <c r="AN199" s="43" t="s">
        <v>49</v>
      </c>
      <c r="AO199" s="43" t="s">
        <v>49</v>
      </c>
      <c r="AP199" s="43" t="s">
        <v>49</v>
      </c>
      <c r="AQ199" s="43" t="s">
        <v>49</v>
      </c>
      <c r="AR199" s="43" t="s">
        <v>49</v>
      </c>
      <c r="AS199" s="43" t="s">
        <v>49</v>
      </c>
      <c r="AT199" s="43" t="s">
        <v>49</v>
      </c>
      <c r="AU199" s="43" t="s">
        <v>49</v>
      </c>
      <c r="AV199" s="43" t="s">
        <v>49</v>
      </c>
      <c r="AW199" s="43" t="s">
        <v>49</v>
      </c>
      <c r="AX199" s="43" t="s">
        <v>49</v>
      </c>
      <c r="AY199" s="43" t="s">
        <v>49</v>
      </c>
      <c r="AZ199" s="9">
        <f>index!B199</f>
        <v>0</v>
      </c>
      <c r="BA199" s="9">
        <f>index!C199</f>
        <v>0</v>
      </c>
      <c r="BB199" s="9">
        <f>index!D199</f>
        <v>0</v>
      </c>
      <c r="BC199" s="9">
        <f>index!E199</f>
        <v>0</v>
      </c>
      <c r="BD199" s="9">
        <f>index!F199</f>
        <v>0</v>
      </c>
      <c r="BE199" s="9">
        <f>index!G199</f>
        <v>0</v>
      </c>
      <c r="BF199" s="9">
        <f>index!H199</f>
        <v>0</v>
      </c>
      <c r="BG199" s="9">
        <f>index!I199</f>
        <v>0</v>
      </c>
      <c r="BH199" s="9">
        <f>index!J199</f>
        <v>0</v>
      </c>
      <c r="BI199" s="9">
        <f>index!K199</f>
        <v>0</v>
      </c>
      <c r="BJ199" s="9">
        <f>index!L199</f>
        <v>0</v>
      </c>
      <c r="BK199" s="9">
        <f>index!M199</f>
        <v>0</v>
      </c>
      <c r="BL199" s="9">
        <f>index!N199</f>
        <v>0</v>
      </c>
      <c r="BM199" s="9">
        <f>index!O199</f>
        <v>0</v>
      </c>
      <c r="BN199" s="9">
        <f>index!P199</f>
        <v>0</v>
      </c>
      <c r="BO199" s="9">
        <f>index!Q199</f>
        <v>0</v>
      </c>
      <c r="BP199" s="9">
        <f>index!R199</f>
        <v>0</v>
      </c>
      <c r="BQ199" s="9">
        <f>index!S199</f>
        <v>0</v>
      </c>
      <c r="BR199" s="9">
        <f>index!T199</f>
        <v>0</v>
      </c>
      <c r="BS199" s="9">
        <f>index!U199</f>
        <v>0</v>
      </c>
      <c r="BT199" s="9">
        <f>index!V199</f>
        <v>0</v>
      </c>
      <c r="BU199" s="9">
        <f>index!W199</f>
        <v>0</v>
      </c>
      <c r="BV199" s="9">
        <f>index!X199</f>
        <v>0</v>
      </c>
      <c r="BW199" s="9">
        <f>index!Y199</f>
        <v>0</v>
      </c>
      <c r="BX199" s="9">
        <f>index!Z199</f>
        <v>0</v>
      </c>
      <c r="BY199">
        <v>0</v>
      </c>
    </row>
    <row r="200" spans="1:77" x14ac:dyDescent="0.2">
      <c r="A200" s="9" t="s">
        <v>678</v>
      </c>
      <c r="B200" s="9" t="s">
        <v>678</v>
      </c>
      <c r="C200" s="9" t="s">
        <v>679</v>
      </c>
      <c r="D200" s="9" t="s">
        <v>678</v>
      </c>
      <c r="E200" s="9" t="s">
        <v>678</v>
      </c>
      <c r="F200" s="9" t="s">
        <v>680</v>
      </c>
      <c r="G200" s="9" t="s">
        <v>681</v>
      </c>
      <c r="H200" s="9">
        <v>688</v>
      </c>
      <c r="I200" s="9" t="s">
        <v>56</v>
      </c>
      <c r="J200" s="9" t="s">
        <v>49</v>
      </c>
      <c r="K200" s="9" t="s">
        <v>49</v>
      </c>
      <c r="L200" s="9" t="s">
        <v>1223</v>
      </c>
      <c r="M200" s="9"/>
      <c r="N200" s="9"/>
      <c r="O200" s="9"/>
      <c r="P200" s="42" t="s">
        <v>49</v>
      </c>
      <c r="Q200" s="42" t="s">
        <v>49</v>
      </c>
      <c r="R200" s="42" t="s">
        <v>49</v>
      </c>
      <c r="S200" s="42" t="s">
        <v>49</v>
      </c>
      <c r="T200" s="42" t="s">
        <v>49</v>
      </c>
      <c r="U200" s="42" t="s">
        <v>49</v>
      </c>
      <c r="V200" s="42" t="s">
        <v>49</v>
      </c>
      <c r="W200" s="42" t="s">
        <v>49</v>
      </c>
      <c r="X200" s="42" t="s">
        <v>49</v>
      </c>
      <c r="Y200" s="42" t="s">
        <v>49</v>
      </c>
      <c r="Z200" s="42" t="s">
        <v>49</v>
      </c>
      <c r="AA200" s="42" t="s">
        <v>49</v>
      </c>
      <c r="AB200" s="42" t="s">
        <v>49</v>
      </c>
      <c r="AC200" s="42" t="s">
        <v>49</v>
      </c>
      <c r="AD200" s="43" t="s">
        <v>49</v>
      </c>
      <c r="AE200" s="43" t="s">
        <v>49</v>
      </c>
      <c r="AF200" s="43" t="s">
        <v>49</v>
      </c>
      <c r="AG200" s="43" t="s">
        <v>49</v>
      </c>
      <c r="AH200" s="43" t="s">
        <v>49</v>
      </c>
      <c r="AI200" s="43" t="s">
        <v>49</v>
      </c>
      <c r="AJ200" s="43" t="s">
        <v>49</v>
      </c>
      <c r="AK200" s="43" t="s">
        <v>49</v>
      </c>
      <c r="AL200" s="43" t="s">
        <v>49</v>
      </c>
      <c r="AM200" s="43" t="s">
        <v>49</v>
      </c>
      <c r="AN200" s="43" t="s">
        <v>49</v>
      </c>
      <c r="AO200" s="43" t="s">
        <v>49</v>
      </c>
      <c r="AP200" s="43" t="s">
        <v>49</v>
      </c>
      <c r="AQ200" s="43" t="s">
        <v>49</v>
      </c>
      <c r="AR200" s="43" t="s">
        <v>49</v>
      </c>
      <c r="AS200" s="43" t="s">
        <v>49</v>
      </c>
      <c r="AT200" s="43" t="s">
        <v>49</v>
      </c>
      <c r="AU200" s="43" t="s">
        <v>49</v>
      </c>
      <c r="AV200" s="43" t="s">
        <v>49</v>
      </c>
      <c r="AW200" s="43" t="s">
        <v>49</v>
      </c>
      <c r="AX200" s="43" t="s">
        <v>49</v>
      </c>
      <c r="AY200" s="43" t="s">
        <v>49</v>
      </c>
      <c r="AZ200" s="9">
        <f>index!B200</f>
        <v>0</v>
      </c>
      <c r="BA200" s="9">
        <f>index!C200</f>
        <v>0</v>
      </c>
      <c r="BB200" s="9">
        <f>index!D200</f>
        <v>0</v>
      </c>
      <c r="BC200" s="9">
        <f>index!E200</f>
        <v>0</v>
      </c>
      <c r="BD200" s="9">
        <f>index!F200</f>
        <v>0</v>
      </c>
      <c r="BE200" s="9">
        <f>index!G200</f>
        <v>0</v>
      </c>
      <c r="BF200" s="9">
        <f>index!H200</f>
        <v>0</v>
      </c>
      <c r="BG200" s="9">
        <f>index!I200</f>
        <v>0</v>
      </c>
      <c r="BH200" s="9">
        <f>index!J200</f>
        <v>0</v>
      </c>
      <c r="BI200" s="9">
        <f>index!K200</f>
        <v>0</v>
      </c>
      <c r="BJ200" s="9">
        <f>index!L200</f>
        <v>0</v>
      </c>
      <c r="BK200" s="9">
        <f>index!M200</f>
        <v>0</v>
      </c>
      <c r="BL200" s="9">
        <f>index!N200</f>
        <v>0</v>
      </c>
      <c r="BM200" s="9">
        <f>index!O200</f>
        <v>0</v>
      </c>
      <c r="BN200" s="9">
        <f>index!P200</f>
        <v>0</v>
      </c>
      <c r="BO200" s="9">
        <f>index!Q200</f>
        <v>0</v>
      </c>
      <c r="BP200" s="9">
        <f>index!R200</f>
        <v>0</v>
      </c>
      <c r="BQ200" s="9">
        <f>index!S200</f>
        <v>0</v>
      </c>
      <c r="BR200" s="9">
        <f>index!T200</f>
        <v>0</v>
      </c>
      <c r="BS200" s="9">
        <f>index!U200</f>
        <v>0</v>
      </c>
      <c r="BT200" s="9">
        <f>index!V200</f>
        <v>0</v>
      </c>
      <c r="BU200" s="9">
        <f>index!W200</f>
        <v>0</v>
      </c>
      <c r="BV200" s="9">
        <f>index!X200</f>
        <v>0</v>
      </c>
      <c r="BW200" s="9">
        <f>index!Y200</f>
        <v>0</v>
      </c>
      <c r="BX200" s="9">
        <f>index!Z200</f>
        <v>0</v>
      </c>
      <c r="BY200">
        <v>0</v>
      </c>
    </row>
    <row r="201" spans="1:77" x14ac:dyDescent="0.2">
      <c r="A201" s="9" t="s">
        <v>682</v>
      </c>
      <c r="B201" s="9" t="s">
        <v>682</v>
      </c>
      <c r="C201" s="9" t="s">
        <v>682</v>
      </c>
      <c r="D201" s="9" t="s">
        <v>172</v>
      </c>
      <c r="E201" s="9" t="s">
        <v>172</v>
      </c>
      <c r="F201" s="9" t="s">
        <v>683</v>
      </c>
      <c r="G201" s="9" t="s">
        <v>684</v>
      </c>
      <c r="H201" s="9">
        <v>690</v>
      </c>
      <c r="I201" s="9" t="s">
        <v>74</v>
      </c>
      <c r="J201" s="9" t="s">
        <v>49</v>
      </c>
      <c r="K201" s="9" t="s">
        <v>49</v>
      </c>
      <c r="L201" s="9" t="s">
        <v>1223</v>
      </c>
      <c r="M201" s="9"/>
      <c r="N201" s="9"/>
      <c r="O201" s="9"/>
      <c r="P201" s="42" t="s">
        <v>49</v>
      </c>
      <c r="Q201" s="42" t="s">
        <v>49</v>
      </c>
      <c r="R201" s="42" t="s">
        <v>49</v>
      </c>
      <c r="S201" s="42" t="s">
        <v>49</v>
      </c>
      <c r="T201" s="42" t="s">
        <v>49</v>
      </c>
      <c r="U201" s="42" t="s">
        <v>49</v>
      </c>
      <c r="V201" s="42" t="s">
        <v>49</v>
      </c>
      <c r="W201" s="42" t="s">
        <v>49</v>
      </c>
      <c r="X201" s="42" t="s">
        <v>49</v>
      </c>
      <c r="Y201" s="42" t="s">
        <v>49</v>
      </c>
      <c r="Z201" s="42" t="s">
        <v>49</v>
      </c>
      <c r="AA201" s="42" t="s">
        <v>49</v>
      </c>
      <c r="AB201" s="42" t="s">
        <v>49</v>
      </c>
      <c r="AC201" s="42" t="s">
        <v>49</v>
      </c>
      <c r="AD201" s="43" t="s">
        <v>49</v>
      </c>
      <c r="AE201" s="43" t="s">
        <v>49</v>
      </c>
      <c r="AF201" s="43" t="s">
        <v>49</v>
      </c>
      <c r="AG201" s="43" t="s">
        <v>49</v>
      </c>
      <c r="AH201" s="43" t="s">
        <v>49</v>
      </c>
      <c r="AI201" s="43" t="s">
        <v>49</v>
      </c>
      <c r="AJ201" s="43" t="s">
        <v>49</v>
      </c>
      <c r="AK201" s="43" t="s">
        <v>49</v>
      </c>
      <c r="AL201" s="43" t="s">
        <v>49</v>
      </c>
      <c r="AM201" s="43" t="s">
        <v>49</v>
      </c>
      <c r="AN201" s="43" t="s">
        <v>49</v>
      </c>
      <c r="AO201" s="43" t="s">
        <v>49</v>
      </c>
      <c r="AP201" s="43" t="s">
        <v>49</v>
      </c>
      <c r="AQ201" s="43" t="s">
        <v>49</v>
      </c>
      <c r="AR201" s="43" t="s">
        <v>49</v>
      </c>
      <c r="AS201" s="43" t="s">
        <v>49</v>
      </c>
      <c r="AT201" s="43" t="s">
        <v>49</v>
      </c>
      <c r="AU201" s="43" t="s">
        <v>49</v>
      </c>
      <c r="AV201" s="43" t="s">
        <v>49</v>
      </c>
      <c r="AW201" s="43" t="s">
        <v>49</v>
      </c>
      <c r="AX201" s="43" t="s">
        <v>49</v>
      </c>
      <c r="AY201" s="43" t="s">
        <v>49</v>
      </c>
      <c r="AZ201" s="9">
        <f>index!B201</f>
        <v>0</v>
      </c>
      <c r="BA201" s="9">
        <f>index!C201</f>
        <v>0</v>
      </c>
      <c r="BB201" s="9">
        <f>index!D201</f>
        <v>0</v>
      </c>
      <c r="BC201" s="9">
        <f>index!E201</f>
        <v>0</v>
      </c>
      <c r="BD201" s="9">
        <f>index!F201</f>
        <v>0</v>
      </c>
      <c r="BE201" s="9">
        <f>index!G201</f>
        <v>0</v>
      </c>
      <c r="BF201" s="9">
        <f>index!H201</f>
        <v>0</v>
      </c>
      <c r="BG201" s="9">
        <f>index!I201</f>
        <v>0</v>
      </c>
      <c r="BH201" s="9">
        <f>index!J201</f>
        <v>0</v>
      </c>
      <c r="BI201" s="9">
        <f>index!K201</f>
        <v>0</v>
      </c>
      <c r="BJ201" s="9">
        <f>index!L201</f>
        <v>0</v>
      </c>
      <c r="BK201" s="9">
        <f>index!M201</f>
        <v>0</v>
      </c>
      <c r="BL201" s="9">
        <f>index!N201</f>
        <v>0</v>
      </c>
      <c r="BM201" s="9">
        <f>index!O201</f>
        <v>0</v>
      </c>
      <c r="BN201" s="9">
        <f>index!P201</f>
        <v>0</v>
      </c>
      <c r="BO201" s="9">
        <f>index!Q201</f>
        <v>0</v>
      </c>
      <c r="BP201" s="9">
        <f>index!R201</f>
        <v>0</v>
      </c>
      <c r="BQ201" s="9">
        <f>index!S201</f>
        <v>0</v>
      </c>
      <c r="BR201" s="9">
        <f>index!T201</f>
        <v>0</v>
      </c>
      <c r="BS201" s="9">
        <f>index!U201</f>
        <v>0</v>
      </c>
      <c r="BT201" s="9">
        <f>index!V201</f>
        <v>0</v>
      </c>
      <c r="BU201" s="9">
        <f>index!W201</f>
        <v>0</v>
      </c>
      <c r="BV201" s="9">
        <f>index!X201</f>
        <v>0</v>
      </c>
      <c r="BW201" s="9">
        <f>index!Y201</f>
        <v>0</v>
      </c>
      <c r="BX201" s="9">
        <f>index!Z201</f>
        <v>0</v>
      </c>
      <c r="BY201">
        <v>0</v>
      </c>
    </row>
    <row r="202" spans="1:77" x14ac:dyDescent="0.2">
      <c r="A202" s="9" t="s">
        <v>685</v>
      </c>
      <c r="B202" s="9" t="s">
        <v>685</v>
      </c>
      <c r="C202" s="9" t="s">
        <v>685</v>
      </c>
      <c r="D202" s="9" t="s">
        <v>172</v>
      </c>
      <c r="E202" s="9" t="s">
        <v>172</v>
      </c>
      <c r="F202" s="9" t="s">
        <v>686</v>
      </c>
      <c r="G202" s="9" t="s">
        <v>687</v>
      </c>
      <c r="H202" s="9">
        <v>694</v>
      </c>
      <c r="I202" s="9" t="s">
        <v>74</v>
      </c>
      <c r="J202" s="9" t="s">
        <v>49</v>
      </c>
      <c r="K202" s="9" t="s">
        <v>49</v>
      </c>
      <c r="L202" s="9" t="s">
        <v>49</v>
      </c>
      <c r="M202" s="9"/>
      <c r="N202" s="9"/>
      <c r="O202" s="9"/>
      <c r="P202" s="42" t="s">
        <v>49</v>
      </c>
      <c r="Q202" s="42" t="s">
        <v>49</v>
      </c>
      <c r="R202" s="42" t="s">
        <v>49</v>
      </c>
      <c r="S202" s="42" t="s">
        <v>49</v>
      </c>
      <c r="T202" s="42" t="s">
        <v>49</v>
      </c>
      <c r="U202" s="42" t="s">
        <v>49</v>
      </c>
      <c r="V202" s="42" t="s">
        <v>49</v>
      </c>
      <c r="W202" s="42" t="s">
        <v>49</v>
      </c>
      <c r="X202" s="42" t="s">
        <v>49</v>
      </c>
      <c r="Y202" s="42" t="s">
        <v>49</v>
      </c>
      <c r="Z202" s="42" t="s">
        <v>49</v>
      </c>
      <c r="AA202" s="42" t="s">
        <v>49</v>
      </c>
      <c r="AB202" s="42" t="s">
        <v>49</v>
      </c>
      <c r="AC202" s="42" t="s">
        <v>49</v>
      </c>
      <c r="AD202" s="43" t="s">
        <v>49</v>
      </c>
      <c r="AE202" s="43" t="s">
        <v>49</v>
      </c>
      <c r="AF202" s="43" t="s">
        <v>49</v>
      </c>
      <c r="AG202" s="43" t="s">
        <v>49</v>
      </c>
      <c r="AH202" s="43" t="s">
        <v>49</v>
      </c>
      <c r="AI202" s="43" t="s">
        <v>49</v>
      </c>
      <c r="AJ202" s="43" t="s">
        <v>49</v>
      </c>
      <c r="AK202" s="43" t="s">
        <v>49</v>
      </c>
      <c r="AL202" s="43" t="s">
        <v>49</v>
      </c>
      <c r="AM202" s="43" t="s">
        <v>49</v>
      </c>
      <c r="AN202" s="43" t="s">
        <v>49</v>
      </c>
      <c r="AO202" s="43" t="s">
        <v>49</v>
      </c>
      <c r="AP202" s="43" t="s">
        <v>49</v>
      </c>
      <c r="AQ202" s="43" t="s">
        <v>49</v>
      </c>
      <c r="AR202" s="43" t="s">
        <v>49</v>
      </c>
      <c r="AS202" s="43" t="s">
        <v>49</v>
      </c>
      <c r="AT202" s="43" t="s">
        <v>49</v>
      </c>
      <c r="AU202" s="43" t="s">
        <v>49</v>
      </c>
      <c r="AV202" s="43" t="s">
        <v>49</v>
      </c>
      <c r="AW202" s="43" t="s">
        <v>49</v>
      </c>
      <c r="AX202" s="43" t="s">
        <v>49</v>
      </c>
      <c r="AY202" s="43" t="s">
        <v>49</v>
      </c>
      <c r="AZ202" s="9">
        <f>index!B202</f>
        <v>0</v>
      </c>
      <c r="BA202" s="9">
        <f>index!C202</f>
        <v>0</v>
      </c>
      <c r="BB202" s="9">
        <f>index!D202</f>
        <v>0</v>
      </c>
      <c r="BC202" s="9">
        <f>index!E202</f>
        <v>0</v>
      </c>
      <c r="BD202" s="9">
        <f>index!F202</f>
        <v>0</v>
      </c>
      <c r="BE202" s="9">
        <f>index!G202</f>
        <v>0</v>
      </c>
      <c r="BF202" s="9">
        <f>index!H202</f>
        <v>0</v>
      </c>
      <c r="BG202" s="9">
        <f>index!I202</f>
        <v>0</v>
      </c>
      <c r="BH202" s="9">
        <f>index!J202</f>
        <v>0</v>
      </c>
      <c r="BI202" s="9">
        <f>index!K202</f>
        <v>0</v>
      </c>
      <c r="BJ202" s="9">
        <f>index!L202</f>
        <v>0</v>
      </c>
      <c r="BK202" s="9">
        <f>index!M202</f>
        <v>0</v>
      </c>
      <c r="BL202" s="9">
        <f>index!N202</f>
        <v>0</v>
      </c>
      <c r="BM202" s="9">
        <f>index!O202</f>
        <v>0</v>
      </c>
      <c r="BN202" s="9">
        <f>index!P202</f>
        <v>0</v>
      </c>
      <c r="BO202" s="9">
        <f>index!Q202</f>
        <v>0</v>
      </c>
      <c r="BP202" s="9">
        <f>index!R202</f>
        <v>0</v>
      </c>
      <c r="BQ202" s="9">
        <f>index!S202</f>
        <v>0</v>
      </c>
      <c r="BR202" s="9">
        <f>index!T202</f>
        <v>0</v>
      </c>
      <c r="BS202" s="9">
        <f>index!U202</f>
        <v>0</v>
      </c>
      <c r="BT202" s="9">
        <f>index!V202</f>
        <v>0</v>
      </c>
      <c r="BU202" s="9">
        <f>index!W202</f>
        <v>0</v>
      </c>
      <c r="BV202" s="9">
        <f>index!X202</f>
        <v>0</v>
      </c>
      <c r="BW202" s="9">
        <f>index!Y202</f>
        <v>0</v>
      </c>
      <c r="BX202" s="9">
        <f>index!Z202</f>
        <v>0</v>
      </c>
      <c r="BY202">
        <v>0</v>
      </c>
    </row>
    <row r="203" spans="1:77" x14ac:dyDescent="0.2">
      <c r="A203" s="9" t="s">
        <v>688</v>
      </c>
      <c r="B203" s="9" t="s">
        <v>688</v>
      </c>
      <c r="C203" s="9" t="s">
        <v>688</v>
      </c>
      <c r="D203" s="9" t="s">
        <v>688</v>
      </c>
      <c r="E203" s="9" t="s">
        <v>688</v>
      </c>
      <c r="F203" s="9" t="s">
        <v>689</v>
      </c>
      <c r="G203" s="9" t="s">
        <v>690</v>
      </c>
      <c r="H203" s="9">
        <v>702</v>
      </c>
      <c r="I203" s="9" t="s">
        <v>66</v>
      </c>
      <c r="J203" s="9" t="s">
        <v>49</v>
      </c>
      <c r="K203" s="9" t="s">
        <v>90</v>
      </c>
      <c r="L203" s="9" t="s">
        <v>516</v>
      </c>
      <c r="M203" s="9" t="s">
        <v>59</v>
      </c>
      <c r="N203" s="9" t="s">
        <v>60</v>
      </c>
      <c r="O203" s="9">
        <v>2019</v>
      </c>
      <c r="P203" s="43" t="s">
        <v>49</v>
      </c>
      <c r="Q203" s="43" t="s">
        <v>49</v>
      </c>
      <c r="R203" s="43" t="s">
        <v>49</v>
      </c>
      <c r="S203" s="43" t="s">
        <v>49</v>
      </c>
      <c r="T203" s="43" t="s">
        <v>49</v>
      </c>
      <c r="U203" s="43" t="s">
        <v>49</v>
      </c>
      <c r="V203" s="43" t="s">
        <v>49</v>
      </c>
      <c r="W203" s="43" t="s">
        <v>49</v>
      </c>
      <c r="X203" s="43" t="s">
        <v>49</v>
      </c>
      <c r="Y203" s="43" t="s">
        <v>49</v>
      </c>
      <c r="Z203" s="43" t="s">
        <v>49</v>
      </c>
      <c r="AA203" s="43" t="s">
        <v>49</v>
      </c>
      <c r="AB203" s="43" t="s">
        <v>49</v>
      </c>
      <c r="AC203" s="43" t="s">
        <v>49</v>
      </c>
      <c r="AD203" s="43" t="s">
        <v>49</v>
      </c>
      <c r="AE203" s="43" t="s">
        <v>49</v>
      </c>
      <c r="AF203" s="43" t="s">
        <v>49</v>
      </c>
      <c r="AG203" s="43" t="s">
        <v>49</v>
      </c>
      <c r="AH203" s="43" t="s">
        <v>49</v>
      </c>
      <c r="AI203" s="43" t="s">
        <v>49</v>
      </c>
      <c r="AJ203" s="43" t="s">
        <v>49</v>
      </c>
      <c r="AK203" s="43" t="s">
        <v>49</v>
      </c>
      <c r="AL203" s="43" t="s">
        <v>49</v>
      </c>
      <c r="AM203" s="43" t="s">
        <v>49</v>
      </c>
      <c r="AN203" s="43" t="s">
        <v>49</v>
      </c>
      <c r="AO203" s="43" t="s">
        <v>49</v>
      </c>
      <c r="AP203" s="43" t="s">
        <v>49</v>
      </c>
      <c r="AQ203" s="43" t="s">
        <v>49</v>
      </c>
      <c r="AR203" s="43" t="s">
        <v>49</v>
      </c>
      <c r="AS203" s="43" t="s">
        <v>90</v>
      </c>
      <c r="AT203" s="43" t="s">
        <v>90</v>
      </c>
      <c r="AU203" s="43" t="s">
        <v>90</v>
      </c>
      <c r="AV203" s="43" t="s">
        <v>90</v>
      </c>
      <c r="AW203" s="43" t="s">
        <v>90</v>
      </c>
      <c r="AX203" s="43" t="s">
        <v>90</v>
      </c>
      <c r="AY203" s="43" t="s">
        <v>90</v>
      </c>
      <c r="AZ203" s="9">
        <f>index!B203</f>
        <v>0</v>
      </c>
      <c r="BA203" s="9">
        <f>index!C203</f>
        <v>0</v>
      </c>
      <c r="BB203" s="9">
        <f>index!D203</f>
        <v>0</v>
      </c>
      <c r="BC203" s="9">
        <f>index!E203</f>
        <v>0</v>
      </c>
      <c r="BD203" s="9">
        <f>index!F203</f>
        <v>0</v>
      </c>
      <c r="BE203" s="9">
        <f>index!G203</f>
        <v>0</v>
      </c>
      <c r="BF203" s="9">
        <f>index!H203</f>
        <v>0</v>
      </c>
      <c r="BG203" s="9">
        <f>index!I203</f>
        <v>0</v>
      </c>
      <c r="BH203" s="9">
        <f>index!J203</f>
        <v>0</v>
      </c>
      <c r="BI203" s="9">
        <f>index!K203</f>
        <v>0</v>
      </c>
      <c r="BJ203" s="9">
        <f>index!L203</f>
        <v>0</v>
      </c>
      <c r="BK203" s="9">
        <f>index!M203</f>
        <v>0</v>
      </c>
      <c r="BL203" s="9">
        <f>index!N203</f>
        <v>0</v>
      </c>
      <c r="BM203" s="9">
        <f>index!O203</f>
        <v>0</v>
      </c>
      <c r="BN203" s="9">
        <f>index!P203</f>
        <v>0</v>
      </c>
      <c r="BO203" s="9">
        <f>index!Q203</f>
        <v>0</v>
      </c>
      <c r="BP203" s="9">
        <f>index!R203</f>
        <v>0</v>
      </c>
      <c r="BQ203" s="9">
        <f>index!S203</f>
        <v>0</v>
      </c>
      <c r="BR203" s="9">
        <f>index!T203</f>
        <v>0</v>
      </c>
      <c r="BS203" s="9">
        <f>index!U203</f>
        <v>2.622637995846659</v>
      </c>
      <c r="BT203" s="9">
        <f>index!V203</f>
        <v>2.4922778314276615</v>
      </c>
      <c r="BU203" s="9">
        <f>index!W203</f>
        <v>2.6366607248960188</v>
      </c>
      <c r="BV203" s="9">
        <f>index!X203</f>
        <v>2.6168362081674776</v>
      </c>
      <c r="BW203" s="9">
        <f>index!Y203</f>
        <v>2.6752072343632252</v>
      </c>
      <c r="BX203" s="9">
        <f>index!Z203</f>
        <v>13.119964520659323</v>
      </c>
      <c r="BY203">
        <v>13.219632085199999</v>
      </c>
    </row>
    <row r="204" spans="1:77" x14ac:dyDescent="0.2">
      <c r="A204" s="9" t="s">
        <v>691</v>
      </c>
      <c r="B204" s="9" t="s">
        <v>691</v>
      </c>
      <c r="C204" s="9" t="s">
        <v>692</v>
      </c>
      <c r="D204" s="9" t="s">
        <v>692</v>
      </c>
      <c r="E204" s="9" t="s">
        <v>692</v>
      </c>
      <c r="F204" s="9" t="s">
        <v>693</v>
      </c>
      <c r="G204" s="9" t="s">
        <v>694</v>
      </c>
      <c r="H204" s="9">
        <v>703</v>
      </c>
      <c r="I204" s="9" t="s">
        <v>56</v>
      </c>
      <c r="J204" s="9" t="s">
        <v>90</v>
      </c>
      <c r="K204" s="9" t="s">
        <v>90</v>
      </c>
      <c r="L204" s="9" t="s">
        <v>126</v>
      </c>
      <c r="M204" s="9" t="s">
        <v>59</v>
      </c>
      <c r="N204" s="9" t="s">
        <v>60</v>
      </c>
      <c r="O204" s="9">
        <v>2005</v>
      </c>
      <c r="P204" s="42" t="s">
        <v>49</v>
      </c>
      <c r="Q204" s="42" t="s">
        <v>49</v>
      </c>
      <c r="R204" s="42" t="s">
        <v>49</v>
      </c>
      <c r="S204" s="42" t="s">
        <v>49</v>
      </c>
      <c r="T204" s="42" t="s">
        <v>49</v>
      </c>
      <c r="U204" s="42" t="s">
        <v>49</v>
      </c>
      <c r="V204" s="42" t="s">
        <v>49</v>
      </c>
      <c r="W204" s="42" t="s">
        <v>49</v>
      </c>
      <c r="X204" s="42" t="s">
        <v>49</v>
      </c>
      <c r="Y204" s="42" t="s">
        <v>49</v>
      </c>
      <c r="Z204" s="42" t="s">
        <v>49</v>
      </c>
      <c r="AA204" s="42" t="s">
        <v>49</v>
      </c>
      <c r="AB204" s="42" t="s">
        <v>49</v>
      </c>
      <c r="AC204" s="42" t="s">
        <v>49</v>
      </c>
      <c r="AD204" s="43" t="s">
        <v>49</v>
      </c>
      <c r="AE204" s="43" t="s">
        <v>90</v>
      </c>
      <c r="AF204" s="43" t="s">
        <v>90</v>
      </c>
      <c r="AG204" s="43" t="s">
        <v>90</v>
      </c>
      <c r="AH204" s="43" t="s">
        <v>90</v>
      </c>
      <c r="AI204" s="43" t="s">
        <v>90</v>
      </c>
      <c r="AJ204" s="43" t="s">
        <v>90</v>
      </c>
      <c r="AK204" s="43" t="s">
        <v>90</v>
      </c>
      <c r="AL204" s="43" t="s">
        <v>90</v>
      </c>
      <c r="AM204" s="43" t="s">
        <v>90</v>
      </c>
      <c r="AN204" s="43" t="s">
        <v>90</v>
      </c>
      <c r="AO204" s="43" t="s">
        <v>90</v>
      </c>
      <c r="AP204" s="43" t="s">
        <v>90</v>
      </c>
      <c r="AQ204" s="43" t="s">
        <v>90</v>
      </c>
      <c r="AR204" s="43" t="s">
        <v>90</v>
      </c>
      <c r="AS204" s="43" t="s">
        <v>90</v>
      </c>
      <c r="AT204" s="43" t="s">
        <v>90</v>
      </c>
      <c r="AU204" s="43" t="s">
        <v>90</v>
      </c>
      <c r="AV204" s="43" t="s">
        <v>90</v>
      </c>
      <c r="AW204" s="43" t="s">
        <v>90</v>
      </c>
      <c r="AX204" s="43" t="s">
        <v>90</v>
      </c>
      <c r="AY204" s="43" t="s">
        <v>90</v>
      </c>
      <c r="AZ204" s="9">
        <f>index!B204</f>
        <v>0</v>
      </c>
      <c r="BA204" s="9">
        <f>index!C204</f>
        <v>0</v>
      </c>
      <c r="BB204" s="9">
        <f>index!D204</f>
        <v>0</v>
      </c>
      <c r="BC204" s="9">
        <f>index!E204</f>
        <v>0</v>
      </c>
      <c r="BD204" s="9">
        <f>index!F204</f>
        <v>0</v>
      </c>
      <c r="BE204" s="9">
        <f>index!G204</f>
        <v>10.31854881826534</v>
      </c>
      <c r="BF204" s="9">
        <f>index!H204</f>
        <v>18.924507182871896</v>
      </c>
      <c r="BG204" s="9">
        <f>index!I204</f>
        <v>0.72704552380538234</v>
      </c>
      <c r="BH204" s="9">
        <f>index!J204</f>
        <v>19.969483271687245</v>
      </c>
      <c r="BI204" s="9">
        <f>index!K204</f>
        <v>8.4583624935753861</v>
      </c>
      <c r="BJ204" s="9">
        <f>index!L204</f>
        <v>9.064388335995492</v>
      </c>
      <c r="BK204" s="9">
        <f>index!M204</f>
        <v>13.233607104270213</v>
      </c>
      <c r="BL204" s="9">
        <f>index!N204</f>
        <v>5.3441849864695454</v>
      </c>
      <c r="BM204" s="9">
        <f>index!O204</f>
        <v>3.7483528303109113</v>
      </c>
      <c r="BN204" s="9">
        <f>index!P204</f>
        <v>3.981029968110875</v>
      </c>
      <c r="BO204" s="9">
        <f>index!Q204</f>
        <v>4.5497864445370437</v>
      </c>
      <c r="BP204" s="9">
        <f>index!R204</f>
        <v>2.866906525606066</v>
      </c>
      <c r="BQ204" s="9">
        <f>index!S204</f>
        <v>3.3332635576146012</v>
      </c>
      <c r="BR204" s="9">
        <f>index!T204</f>
        <v>9.514530900144992</v>
      </c>
      <c r="BS204" s="9">
        <f>index!U204</f>
        <v>13.894980270833324</v>
      </c>
      <c r="BT204" s="9">
        <f>index!V204</f>
        <v>11.207158414168704</v>
      </c>
      <c r="BU204" s="9">
        <f>index!W204</f>
        <v>30.543873763463861</v>
      </c>
      <c r="BV204" s="9">
        <f>index!X204</f>
        <v>50.308140577788919</v>
      </c>
      <c r="BW204" s="9">
        <f>index!Y204</f>
        <v>55.852912499999988</v>
      </c>
      <c r="BX204" s="9">
        <f>index!Z204</f>
        <v>36.780928199999998</v>
      </c>
      <c r="BY204">
        <v>42.222074400000004</v>
      </c>
    </row>
    <row r="205" spans="1:77" x14ac:dyDescent="0.2">
      <c r="A205" s="9" t="s">
        <v>695</v>
      </c>
      <c r="B205" s="9" t="s">
        <v>695</v>
      </c>
      <c r="C205" s="9" t="s">
        <v>695</v>
      </c>
      <c r="D205" s="9" t="s">
        <v>695</v>
      </c>
      <c r="E205" s="9" t="s">
        <v>695</v>
      </c>
      <c r="F205" s="9" t="s">
        <v>696</v>
      </c>
      <c r="G205" s="9" t="s">
        <v>697</v>
      </c>
      <c r="H205" s="9">
        <v>705</v>
      </c>
      <c r="I205" s="9" t="s">
        <v>56</v>
      </c>
      <c r="J205" s="9" t="s">
        <v>90</v>
      </c>
      <c r="K205" s="9" t="s">
        <v>90</v>
      </c>
      <c r="L205" s="9" t="s">
        <v>716</v>
      </c>
      <c r="M205" s="9" t="s">
        <v>59</v>
      </c>
      <c r="N205" s="9" t="s">
        <v>60</v>
      </c>
      <c r="O205" s="9">
        <v>1996</v>
      </c>
      <c r="P205" s="42" t="s">
        <v>49</v>
      </c>
      <c r="Q205" s="42" t="s">
        <v>49</v>
      </c>
      <c r="R205" s="42" t="s">
        <v>49</v>
      </c>
      <c r="S205" s="42" t="s">
        <v>49</v>
      </c>
      <c r="T205" s="42" t="s">
        <v>49</v>
      </c>
      <c r="U205" s="42" t="s">
        <v>49</v>
      </c>
      <c r="V205" s="43" t="s">
        <v>90</v>
      </c>
      <c r="W205" s="43" t="s">
        <v>90</v>
      </c>
      <c r="X205" s="43" t="s">
        <v>90</v>
      </c>
      <c r="Y205" s="43" t="s">
        <v>90</v>
      </c>
      <c r="Z205" s="43" t="s">
        <v>90</v>
      </c>
      <c r="AA205" s="43" t="s">
        <v>90</v>
      </c>
      <c r="AB205" s="43" t="s">
        <v>90</v>
      </c>
      <c r="AC205" s="43" t="s">
        <v>90</v>
      </c>
      <c r="AD205" s="43" t="s">
        <v>90</v>
      </c>
      <c r="AE205" s="43" t="s">
        <v>90</v>
      </c>
      <c r="AF205" s="43" t="s">
        <v>90</v>
      </c>
      <c r="AG205" s="43" t="s">
        <v>90</v>
      </c>
      <c r="AH205" s="43" t="s">
        <v>90</v>
      </c>
      <c r="AI205" s="43" t="s">
        <v>90</v>
      </c>
      <c r="AJ205" s="43" t="s">
        <v>90</v>
      </c>
      <c r="AK205" s="43" t="s">
        <v>90</v>
      </c>
      <c r="AL205" s="43" t="s">
        <v>90</v>
      </c>
      <c r="AM205" s="43" t="s">
        <v>90</v>
      </c>
      <c r="AN205" s="43" t="s">
        <v>90</v>
      </c>
      <c r="AO205" s="43" t="s">
        <v>90</v>
      </c>
      <c r="AP205" s="43" t="s">
        <v>90</v>
      </c>
      <c r="AQ205" s="43" t="s">
        <v>90</v>
      </c>
      <c r="AR205" s="43" t="s">
        <v>90</v>
      </c>
      <c r="AS205" s="43" t="s">
        <v>90</v>
      </c>
      <c r="AT205" s="43" t="s">
        <v>90</v>
      </c>
      <c r="AU205" s="43" t="s">
        <v>90</v>
      </c>
      <c r="AV205" s="43" t="s">
        <v>90</v>
      </c>
      <c r="AW205" s="43" t="s">
        <v>90</v>
      </c>
      <c r="AX205" s="43" t="s">
        <v>90</v>
      </c>
      <c r="AY205" s="43" t="s">
        <v>90</v>
      </c>
      <c r="AZ205" s="9">
        <f>index!B205</f>
        <v>6.4756900000000002</v>
      </c>
      <c r="BA205" s="9">
        <f>index!C205</f>
        <v>5.6119599999999998</v>
      </c>
      <c r="BB205" s="9">
        <f>index!D205</f>
        <v>5.3286199999999999</v>
      </c>
      <c r="BC205" s="9">
        <f>index!E205</f>
        <v>6.4254200000000008</v>
      </c>
      <c r="BD205" s="9">
        <f>index!F205</f>
        <v>7.04237</v>
      </c>
      <c r="BE205" s="9">
        <f>index!G205</f>
        <v>15.469764674841787</v>
      </c>
      <c r="BF205" s="9">
        <f>index!H205</f>
        <v>20.644547923210148</v>
      </c>
      <c r="BG205" s="9">
        <f>index!I205</f>
        <v>8.171678429560032</v>
      </c>
      <c r="BH205" s="9">
        <f>index!J205</f>
        <v>23.034958791066963</v>
      </c>
      <c r="BI205" s="9">
        <f>index!K205</f>
        <v>13.992772271938659</v>
      </c>
      <c r="BJ205" s="9">
        <f>index!L205</f>
        <v>14.799295124646807</v>
      </c>
      <c r="BK205" s="9">
        <f>index!M205</f>
        <v>17.729017478364504</v>
      </c>
      <c r="BL205" s="9">
        <f>index!N205</f>
        <v>12.474339993802039</v>
      </c>
      <c r="BM205" s="9">
        <f>index!O205</f>
        <v>10.887312517947953</v>
      </c>
      <c r="BN205" s="9">
        <f>index!P205</f>
        <v>11.546358805678151</v>
      </c>
      <c r="BO205" s="9">
        <f>index!Q205</f>
        <v>11.273020062609685</v>
      </c>
      <c r="BP205" s="9">
        <f>index!R205</f>
        <v>10.60203364005088</v>
      </c>
      <c r="BQ205" s="9">
        <f>index!S205</f>
        <v>10.53270632141685</v>
      </c>
      <c r="BR205" s="9">
        <f>index!T205</f>
        <v>15.996169356986025</v>
      </c>
      <c r="BS205" s="9">
        <f>index!U205</f>
        <v>17.818074932652038</v>
      </c>
      <c r="BT205" s="9">
        <f>index!V205</f>
        <v>15.726200706970534</v>
      </c>
      <c r="BU205" s="9">
        <f>index!W205</f>
        <v>26.879539724596519</v>
      </c>
      <c r="BV205" s="9">
        <f>index!X205</f>
        <v>35.674521136233913</v>
      </c>
      <c r="BW205" s="9">
        <f>index!Y205</f>
        <v>29.978855023410045</v>
      </c>
      <c r="BX205" s="9">
        <f>index!Z205</f>
        <v>27.58223337661391</v>
      </c>
      <c r="BY205">
        <v>37.024146300000005</v>
      </c>
    </row>
    <row r="206" spans="1:77" x14ac:dyDescent="0.2">
      <c r="A206" s="9" t="s">
        <v>698</v>
      </c>
      <c r="B206" s="9" t="s">
        <v>698</v>
      </c>
      <c r="C206" s="9" t="s">
        <v>698</v>
      </c>
      <c r="D206" s="9" t="s">
        <v>1222</v>
      </c>
      <c r="E206" s="9" t="s">
        <v>1222</v>
      </c>
      <c r="F206" s="9" t="s">
        <v>699</v>
      </c>
      <c r="G206" s="9" t="s">
        <v>700</v>
      </c>
      <c r="H206" s="9">
        <v>90</v>
      </c>
      <c r="I206" s="9" t="s">
        <v>66</v>
      </c>
      <c r="J206" s="9" t="s">
        <v>49</v>
      </c>
      <c r="K206" s="9" t="s">
        <v>49</v>
      </c>
      <c r="L206" s="9" t="s">
        <v>1223</v>
      </c>
      <c r="M206" s="9"/>
      <c r="N206" s="9"/>
      <c r="O206" s="9"/>
      <c r="P206" s="42" t="s">
        <v>49</v>
      </c>
      <c r="Q206" s="42" t="s">
        <v>49</v>
      </c>
      <c r="R206" s="42" t="s">
        <v>49</v>
      </c>
      <c r="S206" s="42" t="s">
        <v>49</v>
      </c>
      <c r="T206" s="42" t="s">
        <v>49</v>
      </c>
      <c r="U206" s="42" t="s">
        <v>49</v>
      </c>
      <c r="V206" s="42" t="s">
        <v>49</v>
      </c>
      <c r="W206" s="42" t="s">
        <v>49</v>
      </c>
      <c r="X206" s="42" t="s">
        <v>49</v>
      </c>
      <c r="Y206" s="42" t="s">
        <v>49</v>
      </c>
      <c r="Z206" s="42" t="s">
        <v>49</v>
      </c>
      <c r="AA206" s="42" t="s">
        <v>49</v>
      </c>
      <c r="AB206" s="42" t="s">
        <v>49</v>
      </c>
      <c r="AC206" s="42" t="s">
        <v>49</v>
      </c>
      <c r="AD206" s="43" t="s">
        <v>49</v>
      </c>
      <c r="AE206" s="43" t="s">
        <v>49</v>
      </c>
      <c r="AF206" s="43" t="s">
        <v>49</v>
      </c>
      <c r="AG206" s="43" t="s">
        <v>49</v>
      </c>
      <c r="AH206" s="43" t="s">
        <v>49</v>
      </c>
      <c r="AI206" s="43" t="s">
        <v>49</v>
      </c>
      <c r="AJ206" s="43" t="s">
        <v>49</v>
      </c>
      <c r="AK206" s="43" t="s">
        <v>49</v>
      </c>
      <c r="AL206" s="43" t="s">
        <v>49</v>
      </c>
      <c r="AM206" s="43" t="s">
        <v>49</v>
      </c>
      <c r="AN206" s="43" t="s">
        <v>49</v>
      </c>
      <c r="AO206" s="43" t="s">
        <v>49</v>
      </c>
      <c r="AP206" s="43" t="s">
        <v>49</v>
      </c>
      <c r="AQ206" s="43" t="s">
        <v>49</v>
      </c>
      <c r="AR206" s="43" t="s">
        <v>49</v>
      </c>
      <c r="AS206" s="43" t="s">
        <v>49</v>
      </c>
      <c r="AT206" s="43" t="s">
        <v>49</v>
      </c>
      <c r="AU206" s="43" t="s">
        <v>49</v>
      </c>
      <c r="AV206" s="43" t="s">
        <v>49</v>
      </c>
      <c r="AW206" s="43" t="s">
        <v>49</v>
      </c>
      <c r="AX206" s="43" t="s">
        <v>49</v>
      </c>
      <c r="AY206" s="43" t="s">
        <v>49</v>
      </c>
      <c r="AZ206" s="9">
        <f>index!B206</f>
        <v>0</v>
      </c>
      <c r="BA206" s="9">
        <f>index!C206</f>
        <v>0</v>
      </c>
      <c r="BB206" s="9">
        <f>index!D206</f>
        <v>0</v>
      </c>
      <c r="BC206" s="9">
        <f>index!E206</f>
        <v>0</v>
      </c>
      <c r="BD206" s="9">
        <f>index!F206</f>
        <v>0</v>
      </c>
      <c r="BE206" s="9">
        <f>index!G206</f>
        <v>0</v>
      </c>
      <c r="BF206" s="9">
        <f>index!H206</f>
        <v>0</v>
      </c>
      <c r="BG206" s="9">
        <f>index!I206</f>
        <v>0</v>
      </c>
      <c r="BH206" s="9">
        <f>index!J206</f>
        <v>0</v>
      </c>
      <c r="BI206" s="9">
        <f>index!K206</f>
        <v>0</v>
      </c>
      <c r="BJ206" s="9">
        <f>index!L206</f>
        <v>0</v>
      </c>
      <c r="BK206" s="9">
        <f>index!M206</f>
        <v>0</v>
      </c>
      <c r="BL206" s="9">
        <f>index!N206</f>
        <v>0</v>
      </c>
      <c r="BM206" s="9">
        <f>index!O206</f>
        <v>0</v>
      </c>
      <c r="BN206" s="9">
        <f>index!P206</f>
        <v>0</v>
      </c>
      <c r="BO206" s="9">
        <f>index!Q206</f>
        <v>0</v>
      </c>
      <c r="BP206" s="9">
        <f>index!R206</f>
        <v>0</v>
      </c>
      <c r="BQ206" s="9">
        <f>index!S206</f>
        <v>0</v>
      </c>
      <c r="BR206" s="9">
        <f>index!T206</f>
        <v>0</v>
      </c>
      <c r="BS206" s="9">
        <f>index!U206</f>
        <v>0</v>
      </c>
      <c r="BT206" s="9">
        <f>index!V206</f>
        <v>0</v>
      </c>
      <c r="BU206" s="9">
        <f>index!W206</f>
        <v>0</v>
      </c>
      <c r="BV206" s="9">
        <f>index!X206</f>
        <v>0</v>
      </c>
      <c r="BW206" s="9">
        <f>index!Y206</f>
        <v>0</v>
      </c>
      <c r="BX206" s="9">
        <f>index!Z206</f>
        <v>0</v>
      </c>
      <c r="BY206">
        <v>0</v>
      </c>
    </row>
    <row r="207" spans="1:77" x14ac:dyDescent="0.2">
      <c r="A207" s="9" t="s">
        <v>701</v>
      </c>
      <c r="B207" s="9" t="s">
        <v>701</v>
      </c>
      <c r="C207" s="9" t="s">
        <v>701</v>
      </c>
      <c r="D207" s="9" t="s">
        <v>172</v>
      </c>
      <c r="E207" s="9" t="s">
        <v>172</v>
      </c>
      <c r="F207" s="9" t="s">
        <v>702</v>
      </c>
      <c r="G207" s="9" t="s">
        <v>703</v>
      </c>
      <c r="H207" s="9">
        <v>706</v>
      </c>
      <c r="I207" s="9" t="s">
        <v>74</v>
      </c>
      <c r="J207" s="9" t="s">
        <v>49</v>
      </c>
      <c r="K207" s="9" t="s">
        <v>49</v>
      </c>
      <c r="L207" s="9" t="s">
        <v>1223</v>
      </c>
      <c r="M207" s="9"/>
      <c r="N207" s="9"/>
      <c r="O207" s="9"/>
      <c r="P207" s="42" t="s">
        <v>49</v>
      </c>
      <c r="Q207" s="42" t="s">
        <v>49</v>
      </c>
      <c r="R207" s="42" t="s">
        <v>49</v>
      </c>
      <c r="S207" s="42" t="s">
        <v>49</v>
      </c>
      <c r="T207" s="42" t="s">
        <v>49</v>
      </c>
      <c r="U207" s="42" t="s">
        <v>49</v>
      </c>
      <c r="V207" s="42" t="s">
        <v>49</v>
      </c>
      <c r="W207" s="42" t="s">
        <v>49</v>
      </c>
      <c r="X207" s="42" t="s">
        <v>49</v>
      </c>
      <c r="Y207" s="42" t="s">
        <v>49</v>
      </c>
      <c r="Z207" s="42" t="s">
        <v>49</v>
      </c>
      <c r="AA207" s="42" t="s">
        <v>49</v>
      </c>
      <c r="AB207" s="42" t="s">
        <v>49</v>
      </c>
      <c r="AC207" s="42" t="s">
        <v>49</v>
      </c>
      <c r="AD207" s="43" t="s">
        <v>49</v>
      </c>
      <c r="AE207" s="43" t="s">
        <v>49</v>
      </c>
      <c r="AF207" s="43" t="s">
        <v>49</v>
      </c>
      <c r="AG207" s="43" t="s">
        <v>49</v>
      </c>
      <c r="AH207" s="43" t="s">
        <v>49</v>
      </c>
      <c r="AI207" s="43" t="s">
        <v>49</v>
      </c>
      <c r="AJ207" s="43" t="s">
        <v>49</v>
      </c>
      <c r="AK207" s="43" t="s">
        <v>49</v>
      </c>
      <c r="AL207" s="43" t="s">
        <v>49</v>
      </c>
      <c r="AM207" s="43" t="s">
        <v>49</v>
      </c>
      <c r="AN207" s="43" t="s">
        <v>49</v>
      </c>
      <c r="AO207" s="43" t="s">
        <v>49</v>
      </c>
      <c r="AP207" s="43" t="s">
        <v>49</v>
      </c>
      <c r="AQ207" s="43" t="s">
        <v>49</v>
      </c>
      <c r="AR207" s="43" t="s">
        <v>49</v>
      </c>
      <c r="AS207" s="43" t="s">
        <v>49</v>
      </c>
      <c r="AT207" s="43" t="s">
        <v>49</v>
      </c>
      <c r="AU207" s="43" t="s">
        <v>49</v>
      </c>
      <c r="AV207" s="43" t="s">
        <v>49</v>
      </c>
      <c r="AW207" s="43" t="s">
        <v>49</v>
      </c>
      <c r="AX207" s="43" t="s">
        <v>49</v>
      </c>
      <c r="AY207" s="43" t="s">
        <v>49</v>
      </c>
      <c r="AZ207" s="9">
        <f>index!B207</f>
        <v>0</v>
      </c>
      <c r="BA207" s="9">
        <f>index!C207</f>
        <v>0</v>
      </c>
      <c r="BB207" s="9">
        <f>index!D207</f>
        <v>0</v>
      </c>
      <c r="BC207" s="9">
        <f>index!E207</f>
        <v>0</v>
      </c>
      <c r="BD207" s="9">
        <f>index!F207</f>
        <v>0</v>
      </c>
      <c r="BE207" s="9">
        <f>index!G207</f>
        <v>0</v>
      </c>
      <c r="BF207" s="9">
        <f>index!H207</f>
        <v>0</v>
      </c>
      <c r="BG207" s="9">
        <f>index!I207</f>
        <v>0</v>
      </c>
      <c r="BH207" s="9">
        <f>index!J207</f>
        <v>0</v>
      </c>
      <c r="BI207" s="9">
        <f>index!K207</f>
        <v>0</v>
      </c>
      <c r="BJ207" s="9">
        <f>index!L207</f>
        <v>0</v>
      </c>
      <c r="BK207" s="9">
        <f>index!M207</f>
        <v>0</v>
      </c>
      <c r="BL207" s="9">
        <f>index!N207</f>
        <v>0</v>
      </c>
      <c r="BM207" s="9">
        <f>index!O207</f>
        <v>0</v>
      </c>
      <c r="BN207" s="9">
        <f>index!P207</f>
        <v>0</v>
      </c>
      <c r="BO207" s="9">
        <f>index!Q207</f>
        <v>0</v>
      </c>
      <c r="BP207" s="9">
        <f>index!R207</f>
        <v>0</v>
      </c>
      <c r="BQ207" s="9">
        <f>index!S207</f>
        <v>0</v>
      </c>
      <c r="BR207" s="9">
        <f>index!T207</f>
        <v>0</v>
      </c>
      <c r="BS207" s="9">
        <f>index!U207</f>
        <v>0</v>
      </c>
      <c r="BT207" s="9">
        <f>index!V207</f>
        <v>0</v>
      </c>
      <c r="BU207" s="9">
        <f>index!W207</f>
        <v>0</v>
      </c>
      <c r="BV207" s="9">
        <f>index!X207</f>
        <v>0</v>
      </c>
      <c r="BW207" s="9">
        <f>index!Y207</f>
        <v>0</v>
      </c>
      <c r="BX207" s="9">
        <f>index!Z207</f>
        <v>0</v>
      </c>
      <c r="BY207">
        <v>0</v>
      </c>
    </row>
    <row r="208" spans="1:77" x14ac:dyDescent="0.2">
      <c r="A208" s="9" t="s">
        <v>704</v>
      </c>
      <c r="B208" s="9" t="s">
        <v>704</v>
      </c>
      <c r="C208" s="9" t="s">
        <v>704</v>
      </c>
      <c r="D208" s="9" t="s">
        <v>704</v>
      </c>
      <c r="E208" s="9" t="s">
        <v>704</v>
      </c>
      <c r="F208" s="9" t="s">
        <v>705</v>
      </c>
      <c r="G208" s="9" t="s">
        <v>706</v>
      </c>
      <c r="H208" s="9">
        <v>710</v>
      </c>
      <c r="I208" s="9" t="s">
        <v>74</v>
      </c>
      <c r="J208" s="9" t="s">
        <v>49</v>
      </c>
      <c r="K208" s="9" t="s">
        <v>90</v>
      </c>
      <c r="L208" s="9" t="s">
        <v>516</v>
      </c>
      <c r="M208" s="9" t="s">
        <v>59</v>
      </c>
      <c r="N208" s="9" t="s">
        <v>60</v>
      </c>
      <c r="O208" s="9">
        <v>2019</v>
      </c>
      <c r="P208" s="43" t="s">
        <v>49</v>
      </c>
      <c r="Q208" s="43" t="s">
        <v>49</v>
      </c>
      <c r="R208" s="43" t="s">
        <v>49</v>
      </c>
      <c r="S208" s="43" t="s">
        <v>49</v>
      </c>
      <c r="T208" s="43" t="s">
        <v>49</v>
      </c>
      <c r="U208" s="43" t="s">
        <v>49</v>
      </c>
      <c r="V208" s="43" t="s">
        <v>49</v>
      </c>
      <c r="W208" s="43" t="s">
        <v>49</v>
      </c>
      <c r="X208" s="43" t="s">
        <v>49</v>
      </c>
      <c r="Y208" s="43" t="s">
        <v>49</v>
      </c>
      <c r="Z208" s="43" t="s">
        <v>49</v>
      </c>
      <c r="AA208" s="43" t="s">
        <v>49</v>
      </c>
      <c r="AB208" s="43" t="s">
        <v>49</v>
      </c>
      <c r="AC208" s="43" t="s">
        <v>49</v>
      </c>
      <c r="AD208" s="43" t="s">
        <v>49</v>
      </c>
      <c r="AE208" s="43" t="s">
        <v>49</v>
      </c>
      <c r="AF208" s="43" t="s">
        <v>49</v>
      </c>
      <c r="AG208" s="43" t="s">
        <v>49</v>
      </c>
      <c r="AH208" s="43" t="s">
        <v>49</v>
      </c>
      <c r="AI208" s="43" t="s">
        <v>49</v>
      </c>
      <c r="AJ208" s="43" t="s">
        <v>49</v>
      </c>
      <c r="AK208" s="43" t="s">
        <v>49</v>
      </c>
      <c r="AL208" s="43" t="s">
        <v>49</v>
      </c>
      <c r="AM208" s="43" t="s">
        <v>49</v>
      </c>
      <c r="AN208" s="43" t="s">
        <v>49</v>
      </c>
      <c r="AO208" s="43" t="s">
        <v>49</v>
      </c>
      <c r="AP208" s="43" t="s">
        <v>49</v>
      </c>
      <c r="AQ208" s="43" t="s">
        <v>49</v>
      </c>
      <c r="AR208" s="43" t="s">
        <v>49</v>
      </c>
      <c r="AS208" s="43" t="s">
        <v>90</v>
      </c>
      <c r="AT208" s="43" t="s">
        <v>90</v>
      </c>
      <c r="AU208" s="43" t="s">
        <v>90</v>
      </c>
      <c r="AV208" s="43" t="s">
        <v>90</v>
      </c>
      <c r="AW208" s="43" t="s">
        <v>90</v>
      </c>
      <c r="AX208" s="43" t="s">
        <v>90</v>
      </c>
      <c r="AY208" s="43" t="s">
        <v>90</v>
      </c>
      <c r="AZ208" s="9">
        <f>index!B208</f>
        <v>0</v>
      </c>
      <c r="BA208" s="9">
        <f>index!C208</f>
        <v>0</v>
      </c>
      <c r="BB208" s="9">
        <f>index!D208</f>
        <v>0</v>
      </c>
      <c r="BC208" s="9">
        <f>index!E208</f>
        <v>0</v>
      </c>
      <c r="BD208" s="9">
        <f>index!F208</f>
        <v>0</v>
      </c>
      <c r="BE208" s="9">
        <f>index!G208</f>
        <v>0</v>
      </c>
      <c r="BF208" s="9">
        <f>index!H208</f>
        <v>0</v>
      </c>
      <c r="BG208" s="9">
        <f>index!I208</f>
        <v>0</v>
      </c>
      <c r="BH208" s="9">
        <f>index!J208</f>
        <v>0</v>
      </c>
      <c r="BI208" s="9">
        <f>index!K208</f>
        <v>0</v>
      </c>
      <c r="BJ208" s="9">
        <f>index!L208</f>
        <v>0</v>
      </c>
      <c r="BK208" s="9">
        <f>index!M208</f>
        <v>0</v>
      </c>
      <c r="BL208" s="9">
        <f>index!N208</f>
        <v>0</v>
      </c>
      <c r="BM208" s="9">
        <f>index!O208</f>
        <v>0</v>
      </c>
      <c r="BN208" s="9">
        <f>index!P208</f>
        <v>0</v>
      </c>
      <c r="BO208" s="9">
        <f>index!Q208</f>
        <v>0</v>
      </c>
      <c r="BP208" s="9">
        <f>index!R208</f>
        <v>0</v>
      </c>
      <c r="BQ208" s="9">
        <f>index!S208</f>
        <v>0</v>
      </c>
      <c r="BR208" s="9">
        <f>index!T208</f>
        <v>0</v>
      </c>
      <c r="BS208" s="9">
        <f>index!U208</f>
        <v>0</v>
      </c>
      <c r="BT208" s="9">
        <f>index!V208</f>
        <v>5.7890911539612047</v>
      </c>
      <c r="BU208" s="9">
        <f>index!W208</f>
        <v>7.5037730566197505</v>
      </c>
      <c r="BV208" s="9">
        <f>index!X208</f>
        <v>8.0648576287624731</v>
      </c>
      <c r="BW208" s="9">
        <f>index!Y208</f>
        <v>7.3190036993583654</v>
      </c>
      <c r="BX208" s="9">
        <f>index!Z208</f>
        <v>8.2703414302700864</v>
      </c>
      <c r="BY208">
        <v>10.536115818600001</v>
      </c>
    </row>
    <row r="209" spans="1:77" x14ac:dyDescent="0.2">
      <c r="A209" s="9" t="s">
        <v>707</v>
      </c>
      <c r="B209" s="9" t="s">
        <v>707</v>
      </c>
      <c r="C209" s="9" t="s">
        <v>707</v>
      </c>
      <c r="D209" s="9" t="s">
        <v>52</v>
      </c>
      <c r="E209" s="9" t="s">
        <v>52</v>
      </c>
      <c r="F209" s="9" t="s">
        <v>708</v>
      </c>
      <c r="G209" s="9" t="s">
        <v>709</v>
      </c>
      <c r="H209" s="9">
        <v>239</v>
      </c>
      <c r="I209" s="9" t="s">
        <v>51</v>
      </c>
      <c r="J209" s="9" t="s">
        <v>49</v>
      </c>
      <c r="K209" s="9" t="s">
        <v>49</v>
      </c>
      <c r="L209" s="9" t="s">
        <v>1223</v>
      </c>
      <c r="M209" s="9"/>
      <c r="N209" s="9"/>
      <c r="O209" s="9"/>
      <c r="P209" s="42" t="s">
        <v>49</v>
      </c>
      <c r="Q209" s="42" t="s">
        <v>49</v>
      </c>
      <c r="R209" s="42" t="s">
        <v>49</v>
      </c>
      <c r="S209" s="42" t="s">
        <v>49</v>
      </c>
      <c r="T209" s="42" t="s">
        <v>49</v>
      </c>
      <c r="U209" s="42" t="s">
        <v>49</v>
      </c>
      <c r="V209" s="42" t="s">
        <v>49</v>
      </c>
      <c r="W209" s="42" t="s">
        <v>49</v>
      </c>
      <c r="X209" s="42" t="s">
        <v>49</v>
      </c>
      <c r="Y209" s="42" t="s">
        <v>49</v>
      </c>
      <c r="Z209" s="42" t="s">
        <v>49</v>
      </c>
      <c r="AA209" s="42" t="s">
        <v>49</v>
      </c>
      <c r="AB209" s="42" t="s">
        <v>49</v>
      </c>
      <c r="AC209" s="42" t="s">
        <v>49</v>
      </c>
      <c r="AD209" s="43" t="s">
        <v>49</v>
      </c>
      <c r="AE209" s="43" t="s">
        <v>49</v>
      </c>
      <c r="AF209" s="43" t="s">
        <v>49</v>
      </c>
      <c r="AG209" s="43" t="s">
        <v>49</v>
      </c>
      <c r="AH209" s="43" t="s">
        <v>49</v>
      </c>
      <c r="AI209" s="43" t="s">
        <v>49</v>
      </c>
      <c r="AJ209" s="43" t="s">
        <v>49</v>
      </c>
      <c r="AK209" s="43" t="s">
        <v>49</v>
      </c>
      <c r="AL209" s="43" t="s">
        <v>49</v>
      </c>
      <c r="AM209" s="43" t="s">
        <v>49</v>
      </c>
      <c r="AN209" s="43" t="s">
        <v>49</v>
      </c>
      <c r="AO209" s="43" t="s">
        <v>49</v>
      </c>
      <c r="AP209" s="43" t="s">
        <v>49</v>
      </c>
      <c r="AQ209" s="43" t="s">
        <v>49</v>
      </c>
      <c r="AR209" s="43" t="s">
        <v>49</v>
      </c>
      <c r="AS209" s="43" t="s">
        <v>49</v>
      </c>
      <c r="AT209" s="43" t="s">
        <v>49</v>
      </c>
      <c r="AU209" s="43" t="s">
        <v>49</v>
      </c>
      <c r="AV209" s="43" t="s">
        <v>49</v>
      </c>
      <c r="AW209" s="43" t="s">
        <v>49</v>
      </c>
      <c r="AX209" s="43" t="s">
        <v>49</v>
      </c>
      <c r="AY209" s="43" t="s">
        <v>49</v>
      </c>
      <c r="AZ209" s="9">
        <f>index!B209</f>
        <v>0</v>
      </c>
      <c r="BA209" s="9">
        <f>index!C209</f>
        <v>0</v>
      </c>
      <c r="BB209" s="9">
        <f>index!D209</f>
        <v>0</v>
      </c>
      <c r="BC209" s="9">
        <f>index!E209</f>
        <v>0</v>
      </c>
      <c r="BD209" s="9">
        <f>index!F209</f>
        <v>0</v>
      </c>
      <c r="BE209" s="9">
        <f>index!G209</f>
        <v>0</v>
      </c>
      <c r="BF209" s="9">
        <f>index!H209</f>
        <v>0</v>
      </c>
      <c r="BG209" s="9">
        <f>index!I209</f>
        <v>0</v>
      </c>
      <c r="BH209" s="9">
        <f>index!J209</f>
        <v>0</v>
      </c>
      <c r="BI209" s="9">
        <f>index!K209</f>
        <v>0</v>
      </c>
      <c r="BJ209" s="9">
        <f>index!L209</f>
        <v>0</v>
      </c>
      <c r="BK209" s="9">
        <f>index!M209</f>
        <v>0</v>
      </c>
      <c r="BL209" s="9">
        <f>index!N209</f>
        <v>0</v>
      </c>
      <c r="BM209" s="9">
        <f>index!O209</f>
        <v>0</v>
      </c>
      <c r="BN209" s="9">
        <f>index!P209</f>
        <v>0</v>
      </c>
      <c r="BO209" s="9">
        <f>index!Q209</f>
        <v>0</v>
      </c>
      <c r="BP209" s="9">
        <f>index!R209</f>
        <v>0</v>
      </c>
      <c r="BQ209" s="9">
        <f>index!S209</f>
        <v>0</v>
      </c>
      <c r="BR209" s="9">
        <f>index!T209</f>
        <v>0</v>
      </c>
      <c r="BS209" s="9">
        <f>index!U209</f>
        <v>0</v>
      </c>
      <c r="BT209" s="9">
        <f>index!V209</f>
        <v>0</v>
      </c>
      <c r="BU209" s="9">
        <f>index!W209</f>
        <v>0</v>
      </c>
      <c r="BV209" s="9">
        <f>index!X209</f>
        <v>0</v>
      </c>
      <c r="BW209" s="9">
        <f>index!Y209</f>
        <v>0</v>
      </c>
      <c r="BX209" s="9">
        <f>index!Z209</f>
        <v>0</v>
      </c>
      <c r="BY209">
        <v>0</v>
      </c>
    </row>
    <row r="210" spans="1:77" x14ac:dyDescent="0.2">
      <c r="A210" s="9" t="s">
        <v>710</v>
      </c>
      <c r="B210" s="9" t="s">
        <v>710</v>
      </c>
      <c r="C210" s="9" t="s">
        <v>710</v>
      </c>
      <c r="D210" s="9" t="s">
        <v>710</v>
      </c>
      <c r="E210" s="9" t="s">
        <v>710</v>
      </c>
      <c r="F210" s="9" t="s">
        <v>711</v>
      </c>
      <c r="G210" s="9" t="s">
        <v>712</v>
      </c>
      <c r="H210" s="9">
        <v>728</v>
      </c>
      <c r="I210" s="9" t="s">
        <v>74</v>
      </c>
      <c r="J210" s="9" t="s">
        <v>49</v>
      </c>
      <c r="K210" s="9" t="s">
        <v>49</v>
      </c>
      <c r="L210" s="9" t="s">
        <v>1223</v>
      </c>
      <c r="M210" s="9"/>
      <c r="N210" s="9"/>
      <c r="O210" s="9"/>
      <c r="P210" s="42" t="s">
        <v>49</v>
      </c>
      <c r="Q210" s="42" t="s">
        <v>49</v>
      </c>
      <c r="R210" s="42" t="s">
        <v>49</v>
      </c>
      <c r="S210" s="42" t="s">
        <v>49</v>
      </c>
      <c r="T210" s="42" t="s">
        <v>49</v>
      </c>
      <c r="U210" s="42" t="s">
        <v>49</v>
      </c>
      <c r="V210" s="42" t="s">
        <v>49</v>
      </c>
      <c r="W210" s="42" t="s">
        <v>49</v>
      </c>
      <c r="X210" s="42" t="s">
        <v>49</v>
      </c>
      <c r="Y210" s="42" t="s">
        <v>49</v>
      </c>
      <c r="Z210" s="42" t="s">
        <v>49</v>
      </c>
      <c r="AA210" s="42" t="s">
        <v>49</v>
      </c>
      <c r="AB210" s="42" t="s">
        <v>49</v>
      </c>
      <c r="AC210" s="42" t="s">
        <v>49</v>
      </c>
      <c r="AD210" s="43" t="s">
        <v>49</v>
      </c>
      <c r="AE210" s="43" t="s">
        <v>49</v>
      </c>
      <c r="AF210" s="43" t="s">
        <v>49</v>
      </c>
      <c r="AG210" s="43" t="s">
        <v>49</v>
      </c>
      <c r="AH210" s="43" t="s">
        <v>49</v>
      </c>
      <c r="AI210" s="43" t="s">
        <v>49</v>
      </c>
      <c r="AJ210" s="43" t="s">
        <v>49</v>
      </c>
      <c r="AK210" s="43" t="s">
        <v>49</v>
      </c>
      <c r="AL210" s="43" t="s">
        <v>49</v>
      </c>
      <c r="AM210" s="43" t="s">
        <v>49</v>
      </c>
      <c r="AN210" s="43" t="s">
        <v>49</v>
      </c>
      <c r="AO210" s="43" t="s">
        <v>49</v>
      </c>
      <c r="AP210" s="43" t="s">
        <v>49</v>
      </c>
      <c r="AQ210" s="43" t="s">
        <v>49</v>
      </c>
      <c r="AR210" s="43" t="s">
        <v>49</v>
      </c>
      <c r="AS210" s="43" t="s">
        <v>49</v>
      </c>
      <c r="AT210" s="43" t="s">
        <v>49</v>
      </c>
      <c r="AU210" s="43" t="s">
        <v>49</v>
      </c>
      <c r="AV210" s="43" t="s">
        <v>49</v>
      </c>
      <c r="AW210" s="43" t="s">
        <v>49</v>
      </c>
      <c r="AX210" s="43" t="s">
        <v>49</v>
      </c>
      <c r="AY210" s="43" t="s">
        <v>49</v>
      </c>
      <c r="AZ210" s="9">
        <f>index!B210</f>
        <v>0</v>
      </c>
      <c r="BA210" s="9">
        <f>index!C210</f>
        <v>0</v>
      </c>
      <c r="BB210" s="9">
        <f>index!D210</f>
        <v>0</v>
      </c>
      <c r="BC210" s="9">
        <f>index!E210</f>
        <v>0</v>
      </c>
      <c r="BD210" s="9">
        <f>index!F210</f>
        <v>0</v>
      </c>
      <c r="BE210" s="9">
        <f>index!G210</f>
        <v>0</v>
      </c>
      <c r="BF210" s="9">
        <f>index!H210</f>
        <v>0</v>
      </c>
      <c r="BG210" s="9">
        <f>index!I210</f>
        <v>0</v>
      </c>
      <c r="BH210" s="9">
        <f>index!J210</f>
        <v>0</v>
      </c>
      <c r="BI210" s="9">
        <f>index!K210</f>
        <v>0</v>
      </c>
      <c r="BJ210" s="9">
        <f>index!L210</f>
        <v>0</v>
      </c>
      <c r="BK210" s="9">
        <f>index!M210</f>
        <v>0</v>
      </c>
      <c r="BL210" s="9">
        <f>index!N210</f>
        <v>0</v>
      </c>
      <c r="BM210" s="9">
        <f>index!O210</f>
        <v>0</v>
      </c>
      <c r="BN210" s="9">
        <f>index!P210</f>
        <v>0</v>
      </c>
      <c r="BO210" s="9">
        <f>index!Q210</f>
        <v>0</v>
      </c>
      <c r="BP210" s="9">
        <f>index!R210</f>
        <v>0</v>
      </c>
      <c r="BQ210" s="9">
        <f>index!S210</f>
        <v>0</v>
      </c>
      <c r="BR210" s="9">
        <f>index!T210</f>
        <v>0</v>
      </c>
      <c r="BS210" s="9">
        <f>index!U210</f>
        <v>0</v>
      </c>
      <c r="BT210" s="9">
        <f>index!V210</f>
        <v>0</v>
      </c>
      <c r="BU210" s="9">
        <f>index!W210</f>
        <v>0</v>
      </c>
      <c r="BV210" s="9">
        <f>index!X210</f>
        <v>0</v>
      </c>
      <c r="BW210" s="9">
        <f>index!Y210</f>
        <v>0</v>
      </c>
      <c r="BX210" s="9">
        <f>index!Z210</f>
        <v>0</v>
      </c>
      <c r="BY210">
        <v>0</v>
      </c>
    </row>
    <row r="211" spans="1:77" x14ac:dyDescent="0.2">
      <c r="A211" s="9" t="s">
        <v>713</v>
      </c>
      <c r="B211" s="9" t="s">
        <v>713</v>
      </c>
      <c r="C211" s="9" t="s">
        <v>713</v>
      </c>
      <c r="D211" s="9" t="s">
        <v>713</v>
      </c>
      <c r="E211" s="9" t="s">
        <v>713</v>
      </c>
      <c r="F211" s="9" t="s">
        <v>714</v>
      </c>
      <c r="G211" s="9" t="s">
        <v>715</v>
      </c>
      <c r="H211" s="9">
        <v>724</v>
      </c>
      <c r="I211" s="9" t="s">
        <v>56</v>
      </c>
      <c r="J211" s="9" t="s">
        <v>90</v>
      </c>
      <c r="K211" s="9" t="s">
        <v>90</v>
      </c>
      <c r="L211" s="9" t="s">
        <v>716</v>
      </c>
      <c r="M211" s="9" t="s">
        <v>59</v>
      </c>
      <c r="N211" s="9" t="s">
        <v>60</v>
      </c>
      <c r="O211" s="9">
        <v>2005</v>
      </c>
      <c r="P211" s="42" t="s">
        <v>49</v>
      </c>
      <c r="Q211" s="42" t="s">
        <v>49</v>
      </c>
      <c r="R211" s="42" t="s">
        <v>49</v>
      </c>
      <c r="S211" s="42" t="s">
        <v>49</v>
      </c>
      <c r="T211" s="42" t="s">
        <v>49</v>
      </c>
      <c r="U211" s="42" t="s">
        <v>49</v>
      </c>
      <c r="V211" s="42" t="s">
        <v>49</v>
      </c>
      <c r="W211" s="42" t="s">
        <v>49</v>
      </c>
      <c r="X211" s="42" t="s">
        <v>49</v>
      </c>
      <c r="Y211" s="42" t="s">
        <v>49</v>
      </c>
      <c r="Z211" s="42" t="s">
        <v>49</v>
      </c>
      <c r="AA211" s="42" t="s">
        <v>49</v>
      </c>
      <c r="AB211" s="42" t="s">
        <v>49</v>
      </c>
      <c r="AC211" s="42" t="s">
        <v>49</v>
      </c>
      <c r="AD211" s="43" t="s">
        <v>49</v>
      </c>
      <c r="AE211" s="43" t="s">
        <v>90</v>
      </c>
      <c r="AF211" s="43" t="s">
        <v>90</v>
      </c>
      <c r="AG211" s="43" t="s">
        <v>90</v>
      </c>
      <c r="AH211" s="43" t="s">
        <v>90</v>
      </c>
      <c r="AI211" s="43" t="s">
        <v>90</v>
      </c>
      <c r="AJ211" s="43" t="s">
        <v>90</v>
      </c>
      <c r="AK211" s="43" t="s">
        <v>90</v>
      </c>
      <c r="AL211" s="43" t="s">
        <v>90</v>
      </c>
      <c r="AM211" s="43" t="s">
        <v>90</v>
      </c>
      <c r="AN211" s="43" t="s">
        <v>90</v>
      </c>
      <c r="AO211" s="43" t="s">
        <v>90</v>
      </c>
      <c r="AP211" s="43" t="s">
        <v>90</v>
      </c>
      <c r="AQ211" s="43" t="s">
        <v>90</v>
      </c>
      <c r="AR211" s="43" t="s">
        <v>90</v>
      </c>
      <c r="AS211" s="43" t="s">
        <v>90</v>
      </c>
      <c r="AT211" s="43" t="s">
        <v>90</v>
      </c>
      <c r="AU211" s="43" t="s">
        <v>90</v>
      </c>
      <c r="AV211" s="43" t="s">
        <v>90</v>
      </c>
      <c r="AW211" s="43" t="s">
        <v>90</v>
      </c>
      <c r="AX211" s="43" t="s">
        <v>90</v>
      </c>
      <c r="AY211" s="43" t="s">
        <v>90</v>
      </c>
      <c r="AZ211" s="9">
        <f>index!B211</f>
        <v>0</v>
      </c>
      <c r="BA211" s="9">
        <f>index!C211</f>
        <v>0</v>
      </c>
      <c r="BB211" s="9">
        <f>index!D211</f>
        <v>0</v>
      </c>
      <c r="BC211" s="9">
        <f>index!E211</f>
        <v>0</v>
      </c>
      <c r="BD211" s="9">
        <f>index!F211</f>
        <v>0</v>
      </c>
      <c r="BE211" s="9">
        <f>index!G211</f>
        <v>8.6674869742897815</v>
      </c>
      <c r="BF211" s="9">
        <f>index!H211</f>
        <v>14.645249317247039</v>
      </c>
      <c r="BG211" s="9">
        <f>index!I211</f>
        <v>0.56898972343234056</v>
      </c>
      <c r="BH211" s="9">
        <f>index!J211</f>
        <v>14.975033984584666</v>
      </c>
      <c r="BI211" s="9">
        <f>index!K211</f>
        <v>6.2934690295829423</v>
      </c>
      <c r="BJ211" s="9">
        <f>index!L211</f>
        <v>6.5252463220498047</v>
      </c>
      <c r="BK211" s="9">
        <f>index!M211</f>
        <v>9.761515664772757</v>
      </c>
      <c r="BL211" s="9">
        <f>index!N211</f>
        <v>3.9648949197516656</v>
      </c>
      <c r="BM211" s="9">
        <f>index!O211</f>
        <v>2.5516122399382826</v>
      </c>
      <c r="BN211" s="9">
        <f>index!P211</f>
        <v>3.4119452692650771</v>
      </c>
      <c r="BO211" s="9">
        <f>index!Q211</f>
        <v>3.9108794733250503</v>
      </c>
      <c r="BP211" s="9">
        <f>index!R211</f>
        <v>2.0713477899849511</v>
      </c>
      <c r="BQ211" s="9">
        <f>index!S211</f>
        <v>2.5287733149459308</v>
      </c>
      <c r="BR211" s="9">
        <f>index!T211</f>
        <v>7.4537873285467837</v>
      </c>
      <c r="BS211" s="9">
        <f>index!U211</f>
        <v>9.8664593668095275</v>
      </c>
      <c r="BT211" s="9">
        <f>index!V211</f>
        <v>7.4744576626553574</v>
      </c>
      <c r="BU211" s="9">
        <f>index!W211</f>
        <v>18.641476477916385</v>
      </c>
      <c r="BV211" s="9">
        <f>index!X211</f>
        <v>32.142045796696131</v>
      </c>
      <c r="BW211" s="9">
        <f>index!Y211</f>
        <v>37.866206249999991</v>
      </c>
      <c r="BX211" s="9">
        <f>index!Z211</f>
        <v>18.696810599999999</v>
      </c>
      <c r="BY211">
        <v>21.418495200000002</v>
      </c>
    </row>
    <row r="212" spans="1:77" x14ac:dyDescent="0.2">
      <c r="A212" s="9" t="s">
        <v>717</v>
      </c>
      <c r="B212" s="9" t="s">
        <v>717</v>
      </c>
      <c r="C212" s="9" t="s">
        <v>717</v>
      </c>
      <c r="D212" s="9" t="s">
        <v>717</v>
      </c>
      <c r="E212" s="9" t="s">
        <v>717</v>
      </c>
      <c r="F212" s="9" t="s">
        <v>718</v>
      </c>
      <c r="G212" s="9" t="s">
        <v>719</v>
      </c>
      <c r="H212" s="9">
        <v>144</v>
      </c>
      <c r="I212" s="9" t="s">
        <v>46</v>
      </c>
      <c r="J212" s="9" t="s">
        <v>49</v>
      </c>
      <c r="K212" s="9" t="s">
        <v>49</v>
      </c>
      <c r="L212" s="9" t="s">
        <v>1223</v>
      </c>
      <c r="M212" s="9"/>
      <c r="N212" s="9"/>
      <c r="O212" s="9"/>
      <c r="P212" s="42" t="s">
        <v>49</v>
      </c>
      <c r="Q212" s="42" t="s">
        <v>49</v>
      </c>
      <c r="R212" s="42" t="s">
        <v>49</v>
      </c>
      <c r="S212" s="42" t="s">
        <v>49</v>
      </c>
      <c r="T212" s="42" t="s">
        <v>49</v>
      </c>
      <c r="U212" s="42" t="s">
        <v>49</v>
      </c>
      <c r="V212" s="42" t="s">
        <v>49</v>
      </c>
      <c r="W212" s="42" t="s">
        <v>49</v>
      </c>
      <c r="X212" s="42" t="s">
        <v>49</v>
      </c>
      <c r="Y212" s="42" t="s">
        <v>49</v>
      </c>
      <c r="Z212" s="42" t="s">
        <v>49</v>
      </c>
      <c r="AA212" s="42" t="s">
        <v>49</v>
      </c>
      <c r="AB212" s="42" t="s">
        <v>49</v>
      </c>
      <c r="AC212" s="42" t="s">
        <v>49</v>
      </c>
      <c r="AD212" s="43" t="s">
        <v>49</v>
      </c>
      <c r="AE212" s="43" t="s">
        <v>49</v>
      </c>
      <c r="AF212" s="43" t="s">
        <v>49</v>
      </c>
      <c r="AG212" s="43" t="s">
        <v>49</v>
      </c>
      <c r="AH212" s="43" t="s">
        <v>49</v>
      </c>
      <c r="AI212" s="43" t="s">
        <v>49</v>
      </c>
      <c r="AJ212" s="43" t="s">
        <v>49</v>
      </c>
      <c r="AK212" s="43" t="s">
        <v>49</v>
      </c>
      <c r="AL212" s="43" t="s">
        <v>49</v>
      </c>
      <c r="AM212" s="43" t="s">
        <v>49</v>
      </c>
      <c r="AN212" s="43" t="s">
        <v>49</v>
      </c>
      <c r="AO212" s="43" t="s">
        <v>49</v>
      </c>
      <c r="AP212" s="43" t="s">
        <v>49</v>
      </c>
      <c r="AQ212" s="43" t="s">
        <v>49</v>
      </c>
      <c r="AR212" s="43" t="s">
        <v>49</v>
      </c>
      <c r="AS212" s="43" t="s">
        <v>49</v>
      </c>
      <c r="AT212" s="43" t="s">
        <v>49</v>
      </c>
      <c r="AU212" s="43" t="s">
        <v>49</v>
      </c>
      <c r="AV212" s="43" t="s">
        <v>49</v>
      </c>
      <c r="AW212" s="43" t="s">
        <v>49</v>
      </c>
      <c r="AX212" s="43" t="s">
        <v>49</v>
      </c>
      <c r="AY212" s="43" t="s">
        <v>49</v>
      </c>
      <c r="AZ212" s="9">
        <f>index!B212</f>
        <v>0</v>
      </c>
      <c r="BA212" s="9">
        <f>index!C212</f>
        <v>0</v>
      </c>
      <c r="BB212" s="9">
        <f>index!D212</f>
        <v>0</v>
      </c>
      <c r="BC212" s="9">
        <f>index!E212</f>
        <v>0</v>
      </c>
      <c r="BD212" s="9">
        <f>index!F212</f>
        <v>0</v>
      </c>
      <c r="BE212" s="9">
        <f>index!G212</f>
        <v>0</v>
      </c>
      <c r="BF212" s="9">
        <f>index!H212</f>
        <v>0</v>
      </c>
      <c r="BG212" s="9">
        <f>index!I212</f>
        <v>0</v>
      </c>
      <c r="BH212" s="9">
        <f>index!J212</f>
        <v>0</v>
      </c>
      <c r="BI212" s="9">
        <f>index!K212</f>
        <v>0</v>
      </c>
      <c r="BJ212" s="9">
        <f>index!L212</f>
        <v>0</v>
      </c>
      <c r="BK212" s="9">
        <f>index!M212</f>
        <v>0</v>
      </c>
      <c r="BL212" s="9">
        <f>index!N212</f>
        <v>0</v>
      </c>
      <c r="BM212" s="9">
        <f>index!O212</f>
        <v>0</v>
      </c>
      <c r="BN212" s="9">
        <f>index!P212</f>
        <v>0</v>
      </c>
      <c r="BO212" s="9">
        <f>index!Q212</f>
        <v>0</v>
      </c>
      <c r="BP212" s="9">
        <f>index!R212</f>
        <v>0</v>
      </c>
      <c r="BQ212" s="9">
        <f>index!S212</f>
        <v>0</v>
      </c>
      <c r="BR212" s="9">
        <f>index!T212</f>
        <v>0</v>
      </c>
      <c r="BS212" s="9">
        <f>index!U212</f>
        <v>0</v>
      </c>
      <c r="BT212" s="9">
        <f>index!V212</f>
        <v>0</v>
      </c>
      <c r="BU212" s="9">
        <f>index!W212</f>
        <v>0</v>
      </c>
      <c r="BV212" s="9">
        <f>index!X212</f>
        <v>0</v>
      </c>
      <c r="BW212" s="9">
        <f>index!Y212</f>
        <v>0</v>
      </c>
      <c r="BX212" s="9">
        <f>index!Z212</f>
        <v>0</v>
      </c>
      <c r="BY212">
        <v>0</v>
      </c>
    </row>
    <row r="213" spans="1:77" x14ac:dyDescent="0.2">
      <c r="A213" s="9" t="s">
        <v>720</v>
      </c>
      <c r="B213" s="9" t="s">
        <v>720</v>
      </c>
      <c r="C213" s="9" t="s">
        <v>720</v>
      </c>
      <c r="D213" s="9" t="s">
        <v>720</v>
      </c>
      <c r="E213" s="9" t="s">
        <v>720</v>
      </c>
      <c r="F213" s="9" t="s">
        <v>721</v>
      </c>
      <c r="G213" s="9" t="s">
        <v>722</v>
      </c>
      <c r="H213" s="9">
        <v>736</v>
      </c>
      <c r="I213" s="9" t="s">
        <v>74</v>
      </c>
      <c r="J213" s="9" t="s">
        <v>49</v>
      </c>
      <c r="K213" s="9" t="s">
        <v>49</v>
      </c>
      <c r="L213" s="9" t="s">
        <v>1223</v>
      </c>
      <c r="M213" s="9"/>
      <c r="N213" s="9"/>
      <c r="O213" s="9"/>
      <c r="P213" s="42" t="s">
        <v>49</v>
      </c>
      <c r="Q213" s="42" t="s">
        <v>49</v>
      </c>
      <c r="R213" s="42" t="s">
        <v>49</v>
      </c>
      <c r="S213" s="42" t="s">
        <v>49</v>
      </c>
      <c r="T213" s="42" t="s">
        <v>49</v>
      </c>
      <c r="U213" s="42" t="s">
        <v>49</v>
      </c>
      <c r="V213" s="42" t="s">
        <v>49</v>
      </c>
      <c r="W213" s="42" t="s">
        <v>49</v>
      </c>
      <c r="X213" s="42" t="s">
        <v>49</v>
      </c>
      <c r="Y213" s="42" t="s">
        <v>49</v>
      </c>
      <c r="Z213" s="42" t="s">
        <v>49</v>
      </c>
      <c r="AA213" s="42" t="s">
        <v>49</v>
      </c>
      <c r="AB213" s="42" t="s">
        <v>49</v>
      </c>
      <c r="AC213" s="42" t="s">
        <v>49</v>
      </c>
      <c r="AD213" s="43" t="s">
        <v>49</v>
      </c>
      <c r="AE213" s="43" t="s">
        <v>49</v>
      </c>
      <c r="AF213" s="43" t="s">
        <v>49</v>
      </c>
      <c r="AG213" s="43" t="s">
        <v>49</v>
      </c>
      <c r="AH213" s="43" t="s">
        <v>49</v>
      </c>
      <c r="AI213" s="43" t="s">
        <v>49</v>
      </c>
      <c r="AJ213" s="43" t="s">
        <v>49</v>
      </c>
      <c r="AK213" s="43" t="s">
        <v>49</v>
      </c>
      <c r="AL213" s="43" t="s">
        <v>49</v>
      </c>
      <c r="AM213" s="43" t="s">
        <v>49</v>
      </c>
      <c r="AN213" s="43" t="s">
        <v>49</v>
      </c>
      <c r="AO213" s="43" t="s">
        <v>49</v>
      </c>
      <c r="AP213" s="43" t="s">
        <v>49</v>
      </c>
      <c r="AQ213" s="43" t="s">
        <v>49</v>
      </c>
      <c r="AR213" s="43" t="s">
        <v>49</v>
      </c>
      <c r="AS213" s="43" t="s">
        <v>49</v>
      </c>
      <c r="AT213" s="43" t="s">
        <v>49</v>
      </c>
      <c r="AU213" s="43" t="s">
        <v>49</v>
      </c>
      <c r="AV213" s="43" t="s">
        <v>49</v>
      </c>
      <c r="AW213" s="43" t="s">
        <v>49</v>
      </c>
      <c r="AX213" s="43" t="s">
        <v>49</v>
      </c>
      <c r="AY213" s="43" t="s">
        <v>49</v>
      </c>
      <c r="AZ213" s="9">
        <f>index!B213</f>
        <v>0</v>
      </c>
      <c r="BA213" s="9">
        <f>index!C213</f>
        <v>0</v>
      </c>
      <c r="BB213" s="9">
        <f>index!D213</f>
        <v>0</v>
      </c>
      <c r="BC213" s="9">
        <f>index!E213</f>
        <v>0</v>
      </c>
      <c r="BD213" s="9">
        <f>index!F213</f>
        <v>0</v>
      </c>
      <c r="BE213" s="9">
        <f>index!G213</f>
        <v>0</v>
      </c>
      <c r="BF213" s="9">
        <f>index!H213</f>
        <v>0</v>
      </c>
      <c r="BG213" s="9">
        <f>index!I213</f>
        <v>0</v>
      </c>
      <c r="BH213" s="9">
        <f>index!J213</f>
        <v>0</v>
      </c>
      <c r="BI213" s="9">
        <f>index!K213</f>
        <v>0</v>
      </c>
      <c r="BJ213" s="9">
        <f>index!L213</f>
        <v>0</v>
      </c>
      <c r="BK213" s="9">
        <f>index!M213</f>
        <v>0</v>
      </c>
      <c r="BL213" s="9">
        <f>index!N213</f>
        <v>0</v>
      </c>
      <c r="BM213" s="9">
        <f>index!O213</f>
        <v>0</v>
      </c>
      <c r="BN213" s="9">
        <f>index!P213</f>
        <v>0</v>
      </c>
      <c r="BO213" s="9">
        <f>index!Q213</f>
        <v>0</v>
      </c>
      <c r="BP213" s="9">
        <f>index!R213</f>
        <v>0</v>
      </c>
      <c r="BQ213" s="9">
        <f>index!S213</f>
        <v>0</v>
      </c>
      <c r="BR213" s="9">
        <f>index!T213</f>
        <v>0</v>
      </c>
      <c r="BS213" s="9">
        <f>index!U213</f>
        <v>0</v>
      </c>
      <c r="BT213" s="9">
        <f>index!V213</f>
        <v>0</v>
      </c>
      <c r="BU213" s="9">
        <f>index!W213</f>
        <v>0</v>
      </c>
      <c r="BV213" s="9">
        <f>index!X213</f>
        <v>0</v>
      </c>
      <c r="BW213" s="9">
        <f>index!Y213</f>
        <v>0</v>
      </c>
      <c r="BX213" s="9">
        <f>index!Z213</f>
        <v>0</v>
      </c>
      <c r="BY213">
        <v>0</v>
      </c>
    </row>
    <row r="214" spans="1:77" x14ac:dyDescent="0.2">
      <c r="A214" s="9" t="s">
        <v>723</v>
      </c>
      <c r="B214" s="9" t="s">
        <v>723</v>
      </c>
      <c r="C214" s="9" t="s">
        <v>723</v>
      </c>
      <c r="D214" s="9" t="s">
        <v>723</v>
      </c>
      <c r="E214" s="9" t="s">
        <v>723</v>
      </c>
      <c r="F214" s="9" t="s">
        <v>724</v>
      </c>
      <c r="G214" s="9" t="s">
        <v>725</v>
      </c>
      <c r="H214" s="9">
        <v>740</v>
      </c>
      <c r="I214" s="9" t="s">
        <v>84</v>
      </c>
      <c r="J214" s="9" t="s">
        <v>49</v>
      </c>
      <c r="K214" s="9" t="s">
        <v>49</v>
      </c>
      <c r="L214" s="9" t="s">
        <v>1223</v>
      </c>
      <c r="M214" s="9"/>
      <c r="N214" s="9"/>
      <c r="O214" s="9"/>
      <c r="P214" s="42" t="s">
        <v>49</v>
      </c>
      <c r="Q214" s="42" t="s">
        <v>49</v>
      </c>
      <c r="R214" s="42" t="s">
        <v>49</v>
      </c>
      <c r="S214" s="42" t="s">
        <v>49</v>
      </c>
      <c r="T214" s="42" t="s">
        <v>49</v>
      </c>
      <c r="U214" s="42" t="s">
        <v>49</v>
      </c>
      <c r="V214" s="42" t="s">
        <v>49</v>
      </c>
      <c r="W214" s="42" t="s">
        <v>49</v>
      </c>
      <c r="X214" s="42" t="s">
        <v>49</v>
      </c>
      <c r="Y214" s="42" t="s">
        <v>49</v>
      </c>
      <c r="Z214" s="42" t="s">
        <v>49</v>
      </c>
      <c r="AA214" s="42" t="s">
        <v>49</v>
      </c>
      <c r="AB214" s="42" t="s">
        <v>49</v>
      </c>
      <c r="AC214" s="42" t="s">
        <v>49</v>
      </c>
      <c r="AD214" s="43" t="s">
        <v>49</v>
      </c>
      <c r="AE214" s="43" t="s">
        <v>49</v>
      </c>
      <c r="AF214" s="43" t="s">
        <v>49</v>
      </c>
      <c r="AG214" s="43" t="s">
        <v>49</v>
      </c>
      <c r="AH214" s="43" t="s">
        <v>49</v>
      </c>
      <c r="AI214" s="43" t="s">
        <v>49</v>
      </c>
      <c r="AJ214" s="43" t="s">
        <v>49</v>
      </c>
      <c r="AK214" s="43" t="s">
        <v>49</v>
      </c>
      <c r="AL214" s="43" t="s">
        <v>49</v>
      </c>
      <c r="AM214" s="43" t="s">
        <v>49</v>
      </c>
      <c r="AN214" s="43" t="s">
        <v>49</v>
      </c>
      <c r="AO214" s="43" t="s">
        <v>49</v>
      </c>
      <c r="AP214" s="43" t="s">
        <v>49</v>
      </c>
      <c r="AQ214" s="43" t="s">
        <v>49</v>
      </c>
      <c r="AR214" s="43" t="s">
        <v>49</v>
      </c>
      <c r="AS214" s="43" t="s">
        <v>49</v>
      </c>
      <c r="AT214" s="43" t="s">
        <v>49</v>
      </c>
      <c r="AU214" s="43" t="s">
        <v>49</v>
      </c>
      <c r="AV214" s="43" t="s">
        <v>49</v>
      </c>
      <c r="AW214" s="43" t="s">
        <v>49</v>
      </c>
      <c r="AX214" s="43" t="s">
        <v>49</v>
      </c>
      <c r="AY214" s="43" t="s">
        <v>49</v>
      </c>
      <c r="AZ214" s="9">
        <f>index!B214</f>
        <v>0</v>
      </c>
      <c r="BA214" s="9">
        <f>index!C214</f>
        <v>0</v>
      </c>
      <c r="BB214" s="9">
        <f>index!D214</f>
        <v>0</v>
      </c>
      <c r="BC214" s="9">
        <f>index!E214</f>
        <v>0</v>
      </c>
      <c r="BD214" s="9">
        <f>index!F214</f>
        <v>0</v>
      </c>
      <c r="BE214" s="9">
        <f>index!G214</f>
        <v>0</v>
      </c>
      <c r="BF214" s="9">
        <f>index!H214</f>
        <v>0</v>
      </c>
      <c r="BG214" s="9">
        <f>index!I214</f>
        <v>0</v>
      </c>
      <c r="BH214" s="9">
        <f>index!J214</f>
        <v>0</v>
      </c>
      <c r="BI214" s="9">
        <f>index!K214</f>
        <v>0</v>
      </c>
      <c r="BJ214" s="9">
        <f>index!L214</f>
        <v>0</v>
      </c>
      <c r="BK214" s="9">
        <f>index!M214</f>
        <v>0</v>
      </c>
      <c r="BL214" s="9">
        <f>index!N214</f>
        <v>0</v>
      </c>
      <c r="BM214" s="9">
        <f>index!O214</f>
        <v>0</v>
      </c>
      <c r="BN214" s="9">
        <f>index!P214</f>
        <v>0</v>
      </c>
      <c r="BO214" s="9">
        <f>index!Q214</f>
        <v>0</v>
      </c>
      <c r="BP214" s="9">
        <f>index!R214</f>
        <v>0</v>
      </c>
      <c r="BQ214" s="9">
        <f>index!S214</f>
        <v>0</v>
      </c>
      <c r="BR214" s="9">
        <f>index!T214</f>
        <v>0</v>
      </c>
      <c r="BS214" s="9">
        <f>index!U214</f>
        <v>0</v>
      </c>
      <c r="BT214" s="9">
        <f>index!V214</f>
        <v>0</v>
      </c>
      <c r="BU214" s="9">
        <f>index!W214</f>
        <v>0</v>
      </c>
      <c r="BV214" s="9">
        <f>index!X214</f>
        <v>0</v>
      </c>
      <c r="BW214" s="9">
        <f>index!Y214</f>
        <v>0</v>
      </c>
      <c r="BX214" s="9">
        <f>index!Z214</f>
        <v>0</v>
      </c>
      <c r="BY214">
        <v>0</v>
      </c>
    </row>
    <row r="215" spans="1:77" x14ac:dyDescent="0.2">
      <c r="A215" s="9" t="s">
        <v>726</v>
      </c>
      <c r="B215" s="9" t="s">
        <v>726</v>
      </c>
      <c r="C215" s="9" t="s">
        <v>726</v>
      </c>
      <c r="D215" s="9" t="s">
        <v>52</v>
      </c>
      <c r="E215" s="9" t="s">
        <v>52</v>
      </c>
      <c r="F215" s="9" t="s">
        <v>727</v>
      </c>
      <c r="G215" s="9" t="s">
        <v>728</v>
      </c>
      <c r="H215" s="9">
        <v>744</v>
      </c>
      <c r="I215" s="9" t="s">
        <v>51</v>
      </c>
      <c r="J215" s="9" t="s">
        <v>49</v>
      </c>
      <c r="K215" s="9" t="s">
        <v>49</v>
      </c>
      <c r="L215" s="9" t="s">
        <v>1223</v>
      </c>
      <c r="M215" s="9"/>
      <c r="N215" s="9"/>
      <c r="O215" s="9"/>
      <c r="P215" s="42" t="s">
        <v>49</v>
      </c>
      <c r="Q215" s="42" t="s">
        <v>49</v>
      </c>
      <c r="R215" s="42" t="s">
        <v>49</v>
      </c>
      <c r="S215" s="42" t="s">
        <v>49</v>
      </c>
      <c r="T215" s="42" t="s">
        <v>49</v>
      </c>
      <c r="U215" s="42" t="s">
        <v>49</v>
      </c>
      <c r="V215" s="42" t="s">
        <v>49</v>
      </c>
      <c r="W215" s="42" t="s">
        <v>49</v>
      </c>
      <c r="X215" s="42" t="s">
        <v>49</v>
      </c>
      <c r="Y215" s="42" t="s">
        <v>49</v>
      </c>
      <c r="Z215" s="42" t="s">
        <v>49</v>
      </c>
      <c r="AA215" s="42" t="s">
        <v>49</v>
      </c>
      <c r="AB215" s="42" t="s">
        <v>49</v>
      </c>
      <c r="AC215" s="42" t="s">
        <v>49</v>
      </c>
      <c r="AD215" s="43" t="s">
        <v>49</v>
      </c>
      <c r="AE215" s="43" t="s">
        <v>49</v>
      </c>
      <c r="AF215" s="43" t="s">
        <v>49</v>
      </c>
      <c r="AG215" s="43" t="s">
        <v>49</v>
      </c>
      <c r="AH215" s="43" t="s">
        <v>49</v>
      </c>
      <c r="AI215" s="43" t="s">
        <v>49</v>
      </c>
      <c r="AJ215" s="43" t="s">
        <v>49</v>
      </c>
      <c r="AK215" s="43" t="s">
        <v>49</v>
      </c>
      <c r="AL215" s="43" t="s">
        <v>49</v>
      </c>
      <c r="AM215" s="43" t="s">
        <v>49</v>
      </c>
      <c r="AN215" s="43" t="s">
        <v>49</v>
      </c>
      <c r="AO215" s="43" t="s">
        <v>49</v>
      </c>
      <c r="AP215" s="43" t="s">
        <v>49</v>
      </c>
      <c r="AQ215" s="43" t="s">
        <v>49</v>
      </c>
      <c r="AR215" s="43" t="s">
        <v>49</v>
      </c>
      <c r="AS215" s="43" t="s">
        <v>49</v>
      </c>
      <c r="AT215" s="43" t="s">
        <v>49</v>
      </c>
      <c r="AU215" s="43" t="s">
        <v>49</v>
      </c>
      <c r="AV215" s="43" t="s">
        <v>49</v>
      </c>
      <c r="AW215" s="43" t="s">
        <v>49</v>
      </c>
      <c r="AX215" s="43" t="s">
        <v>49</v>
      </c>
      <c r="AY215" s="43" t="s">
        <v>49</v>
      </c>
      <c r="AZ215" s="9">
        <f>index!B215</f>
        <v>0</v>
      </c>
      <c r="BA215" s="9">
        <f>index!C215</f>
        <v>0</v>
      </c>
      <c r="BB215" s="9">
        <f>index!D215</f>
        <v>0</v>
      </c>
      <c r="BC215" s="9">
        <f>index!E215</f>
        <v>0</v>
      </c>
      <c r="BD215" s="9">
        <f>index!F215</f>
        <v>0</v>
      </c>
      <c r="BE215" s="9">
        <f>index!G215</f>
        <v>0</v>
      </c>
      <c r="BF215" s="9">
        <f>index!H215</f>
        <v>0</v>
      </c>
      <c r="BG215" s="9">
        <f>index!I215</f>
        <v>0</v>
      </c>
      <c r="BH215" s="9">
        <f>index!J215</f>
        <v>0</v>
      </c>
      <c r="BI215" s="9">
        <f>index!K215</f>
        <v>0</v>
      </c>
      <c r="BJ215" s="9">
        <f>index!L215</f>
        <v>0</v>
      </c>
      <c r="BK215" s="9">
        <f>index!M215</f>
        <v>0</v>
      </c>
      <c r="BL215" s="9">
        <f>index!N215</f>
        <v>0</v>
      </c>
      <c r="BM215" s="9">
        <f>index!O215</f>
        <v>0</v>
      </c>
      <c r="BN215" s="9">
        <f>index!P215</f>
        <v>0</v>
      </c>
      <c r="BO215" s="9">
        <f>index!Q215</f>
        <v>0</v>
      </c>
      <c r="BP215" s="9">
        <f>index!R215</f>
        <v>0</v>
      </c>
      <c r="BQ215" s="9">
        <f>index!S215</f>
        <v>0</v>
      </c>
      <c r="BR215" s="9">
        <f>index!T215</f>
        <v>0</v>
      </c>
      <c r="BS215" s="9">
        <f>index!U215</f>
        <v>0</v>
      </c>
      <c r="BT215" s="9">
        <f>index!V215</f>
        <v>0</v>
      </c>
      <c r="BU215" s="9">
        <f>index!W215</f>
        <v>0</v>
      </c>
      <c r="BV215" s="9">
        <f>index!X215</f>
        <v>0</v>
      </c>
      <c r="BW215" s="9">
        <f>index!Y215</f>
        <v>0</v>
      </c>
      <c r="BX215" s="9">
        <f>index!Z215</f>
        <v>0</v>
      </c>
      <c r="BY215">
        <v>0</v>
      </c>
    </row>
    <row r="216" spans="1:77" x14ac:dyDescent="0.2">
      <c r="A216" s="9" t="s">
        <v>729</v>
      </c>
      <c r="B216" s="9" t="s">
        <v>729</v>
      </c>
      <c r="C216" s="9" t="s">
        <v>729</v>
      </c>
      <c r="D216" s="9" t="s">
        <v>172</v>
      </c>
      <c r="E216" s="9" t="s">
        <v>172</v>
      </c>
      <c r="F216" s="9" t="s">
        <v>730</v>
      </c>
      <c r="G216" s="9" t="s">
        <v>731</v>
      </c>
      <c r="H216" s="9">
        <v>748</v>
      </c>
      <c r="I216" s="9" t="s">
        <v>74</v>
      </c>
      <c r="J216" s="9" t="s">
        <v>49</v>
      </c>
      <c r="K216" s="9" t="s">
        <v>49</v>
      </c>
      <c r="L216" s="9" t="s">
        <v>1223</v>
      </c>
      <c r="M216" s="9"/>
      <c r="N216" s="9"/>
      <c r="O216" s="9"/>
      <c r="P216" s="42" t="s">
        <v>49</v>
      </c>
      <c r="Q216" s="42" t="s">
        <v>49</v>
      </c>
      <c r="R216" s="42" t="s">
        <v>49</v>
      </c>
      <c r="S216" s="42" t="s">
        <v>49</v>
      </c>
      <c r="T216" s="42" t="s">
        <v>49</v>
      </c>
      <c r="U216" s="42" t="s">
        <v>49</v>
      </c>
      <c r="V216" s="42" t="s">
        <v>49</v>
      </c>
      <c r="W216" s="42" t="s">
        <v>49</v>
      </c>
      <c r="X216" s="42" t="s">
        <v>49</v>
      </c>
      <c r="Y216" s="42" t="s">
        <v>49</v>
      </c>
      <c r="Z216" s="42" t="s">
        <v>49</v>
      </c>
      <c r="AA216" s="42" t="s">
        <v>49</v>
      </c>
      <c r="AB216" s="42" t="s">
        <v>49</v>
      </c>
      <c r="AC216" s="42" t="s">
        <v>49</v>
      </c>
      <c r="AD216" s="43" t="s">
        <v>49</v>
      </c>
      <c r="AE216" s="43" t="s">
        <v>49</v>
      </c>
      <c r="AF216" s="43" t="s">
        <v>49</v>
      </c>
      <c r="AG216" s="43" t="s">
        <v>49</v>
      </c>
      <c r="AH216" s="43" t="s">
        <v>49</v>
      </c>
      <c r="AI216" s="43" t="s">
        <v>49</v>
      </c>
      <c r="AJ216" s="43" t="s">
        <v>49</v>
      </c>
      <c r="AK216" s="43" t="s">
        <v>49</v>
      </c>
      <c r="AL216" s="43" t="s">
        <v>49</v>
      </c>
      <c r="AM216" s="43" t="s">
        <v>49</v>
      </c>
      <c r="AN216" s="43" t="s">
        <v>49</v>
      </c>
      <c r="AO216" s="43" t="s">
        <v>49</v>
      </c>
      <c r="AP216" s="43" t="s">
        <v>49</v>
      </c>
      <c r="AQ216" s="43" t="s">
        <v>49</v>
      </c>
      <c r="AR216" s="43" t="s">
        <v>49</v>
      </c>
      <c r="AS216" s="43" t="s">
        <v>49</v>
      </c>
      <c r="AT216" s="43" t="s">
        <v>49</v>
      </c>
      <c r="AU216" s="43" t="s">
        <v>49</v>
      </c>
      <c r="AV216" s="43" t="s">
        <v>49</v>
      </c>
      <c r="AW216" s="43" t="s">
        <v>49</v>
      </c>
      <c r="AX216" s="43" t="s">
        <v>49</v>
      </c>
      <c r="AY216" s="43" t="s">
        <v>49</v>
      </c>
      <c r="AZ216" s="9">
        <f>index!B216</f>
        <v>0</v>
      </c>
      <c r="BA216" s="9">
        <f>index!C216</f>
        <v>0</v>
      </c>
      <c r="BB216" s="9">
        <f>index!D216</f>
        <v>0</v>
      </c>
      <c r="BC216" s="9">
        <f>index!E216</f>
        <v>0</v>
      </c>
      <c r="BD216" s="9">
        <f>index!F216</f>
        <v>0</v>
      </c>
      <c r="BE216" s="9">
        <f>index!G216</f>
        <v>0</v>
      </c>
      <c r="BF216" s="9">
        <f>index!H216</f>
        <v>0</v>
      </c>
      <c r="BG216" s="9">
        <f>index!I216</f>
        <v>0</v>
      </c>
      <c r="BH216" s="9">
        <f>index!J216</f>
        <v>0</v>
      </c>
      <c r="BI216" s="9">
        <f>index!K216</f>
        <v>0</v>
      </c>
      <c r="BJ216" s="9">
        <f>index!L216</f>
        <v>0</v>
      </c>
      <c r="BK216" s="9">
        <f>index!M216</f>
        <v>0</v>
      </c>
      <c r="BL216" s="9">
        <f>index!N216</f>
        <v>0</v>
      </c>
      <c r="BM216" s="9">
        <f>index!O216</f>
        <v>0</v>
      </c>
      <c r="BN216" s="9">
        <f>index!P216</f>
        <v>0</v>
      </c>
      <c r="BO216" s="9">
        <f>index!Q216</f>
        <v>0</v>
      </c>
      <c r="BP216" s="9">
        <f>index!R216</f>
        <v>0</v>
      </c>
      <c r="BQ216" s="9">
        <f>index!S216</f>
        <v>0</v>
      </c>
      <c r="BR216" s="9">
        <f>index!T216</f>
        <v>0</v>
      </c>
      <c r="BS216" s="9">
        <f>index!U216</f>
        <v>0</v>
      </c>
      <c r="BT216" s="9">
        <f>index!V216</f>
        <v>0</v>
      </c>
      <c r="BU216" s="9">
        <f>index!W216</f>
        <v>0</v>
      </c>
      <c r="BV216" s="9">
        <f>index!X216</f>
        <v>0</v>
      </c>
      <c r="BW216" s="9">
        <f>index!Y216</f>
        <v>0</v>
      </c>
      <c r="BX216" s="9">
        <f>index!Z216</f>
        <v>0</v>
      </c>
      <c r="BY216">
        <v>0</v>
      </c>
    </row>
    <row r="217" spans="1:77" x14ac:dyDescent="0.2">
      <c r="A217" s="9" t="s">
        <v>732</v>
      </c>
      <c r="B217" s="9" t="s">
        <v>732</v>
      </c>
      <c r="C217" s="9" t="s">
        <v>732</v>
      </c>
      <c r="D217" s="9" t="s">
        <v>732</v>
      </c>
      <c r="E217" s="9" t="s">
        <v>732</v>
      </c>
      <c r="F217" s="9" t="s">
        <v>733</v>
      </c>
      <c r="G217" s="9" t="s">
        <v>734</v>
      </c>
      <c r="H217" s="9">
        <v>752</v>
      </c>
      <c r="I217" s="9" t="s">
        <v>56</v>
      </c>
      <c r="J217" s="9" t="s">
        <v>90</v>
      </c>
      <c r="K217" s="9" t="s">
        <v>90</v>
      </c>
      <c r="L217" s="9" t="s">
        <v>716</v>
      </c>
      <c r="M217" s="9" t="s">
        <v>59</v>
      </c>
      <c r="N217" s="9" t="s">
        <v>60</v>
      </c>
      <c r="O217" s="9">
        <v>1991</v>
      </c>
      <c r="P217" s="42" t="s">
        <v>49</v>
      </c>
      <c r="Q217" s="43" t="s">
        <v>90</v>
      </c>
      <c r="R217" s="43" t="s">
        <v>90</v>
      </c>
      <c r="S217" s="43" t="s">
        <v>90</v>
      </c>
      <c r="T217" s="43" t="s">
        <v>90</v>
      </c>
      <c r="U217" s="43" t="s">
        <v>90</v>
      </c>
      <c r="V217" s="43" t="s">
        <v>90</v>
      </c>
      <c r="W217" s="43" t="s">
        <v>90</v>
      </c>
      <c r="X217" s="43" t="s">
        <v>90</v>
      </c>
      <c r="Y217" s="43" t="s">
        <v>90</v>
      </c>
      <c r="Z217" s="43" t="s">
        <v>90</v>
      </c>
      <c r="AA217" s="43" t="s">
        <v>90</v>
      </c>
      <c r="AB217" s="43" t="s">
        <v>90</v>
      </c>
      <c r="AC217" s="43" t="s">
        <v>90</v>
      </c>
      <c r="AD217" s="43" t="s">
        <v>90</v>
      </c>
      <c r="AE217" s="43" t="s">
        <v>90</v>
      </c>
      <c r="AF217" s="43" t="s">
        <v>90</v>
      </c>
      <c r="AG217" s="43" t="s">
        <v>90</v>
      </c>
      <c r="AH217" s="43" t="s">
        <v>90</v>
      </c>
      <c r="AI217" s="43" t="s">
        <v>90</v>
      </c>
      <c r="AJ217" s="43" t="s">
        <v>90</v>
      </c>
      <c r="AK217" s="43" t="s">
        <v>90</v>
      </c>
      <c r="AL217" s="43" t="s">
        <v>90</v>
      </c>
      <c r="AM217" s="43" t="s">
        <v>90</v>
      </c>
      <c r="AN217" s="43" t="s">
        <v>90</v>
      </c>
      <c r="AO217" s="43" t="s">
        <v>90</v>
      </c>
      <c r="AP217" s="43" t="s">
        <v>90</v>
      </c>
      <c r="AQ217" s="43" t="s">
        <v>90</v>
      </c>
      <c r="AR217" s="43" t="s">
        <v>90</v>
      </c>
      <c r="AS217" s="43" t="s">
        <v>90</v>
      </c>
      <c r="AT217" s="43" t="s">
        <v>90</v>
      </c>
      <c r="AU217" s="43" t="s">
        <v>90</v>
      </c>
      <c r="AV217" s="43" t="s">
        <v>90</v>
      </c>
      <c r="AW217" s="43" t="s">
        <v>90</v>
      </c>
      <c r="AX217" s="43" t="s">
        <v>90</v>
      </c>
      <c r="AY217" s="43" t="s">
        <v>90</v>
      </c>
      <c r="AZ217" s="9">
        <f>index!B217</f>
        <v>17.14</v>
      </c>
      <c r="BA217" s="9">
        <f>index!C217</f>
        <v>20.536000000000001</v>
      </c>
      <c r="BB217" s="9">
        <f>index!D217</f>
        <v>24.324000000000002</v>
      </c>
      <c r="BC217" s="9">
        <f>index!E217</f>
        <v>35.860000000000007</v>
      </c>
      <c r="BD217" s="9">
        <f>index!F217</f>
        <v>51.52000000000001</v>
      </c>
      <c r="BE217" s="9">
        <f>index!G217</f>
        <v>52.549603447584182</v>
      </c>
      <c r="BF217" s="9">
        <f>index!H217</f>
        <v>62.93853508415193</v>
      </c>
      <c r="BG217" s="9">
        <f>index!I217</f>
        <v>67.899227269774713</v>
      </c>
      <c r="BH217" s="9">
        <f>index!J217</f>
        <v>62.533777414348187</v>
      </c>
      <c r="BI217" s="9">
        <f>index!K217</f>
        <v>62.431581473895335</v>
      </c>
      <c r="BJ217" s="9">
        <f>index!L217</f>
        <v>64.732627249545615</v>
      </c>
      <c r="BK217" s="9">
        <f>index!M217</f>
        <v>74.313059128357139</v>
      </c>
      <c r="BL217" s="9">
        <f>index!N217</f>
        <v>68.462211577188285</v>
      </c>
      <c r="BM217" s="9">
        <f>index!O217</f>
        <v>68.864425359034925</v>
      </c>
      <c r="BN217" s="9">
        <f>index!P217</f>
        <v>69.40551964018087</v>
      </c>
      <c r="BO217" s="9">
        <f>index!Q217</f>
        <v>54.693695172042204</v>
      </c>
      <c r="BP217" s="9">
        <f>index!R217</f>
        <v>57.754794395163344</v>
      </c>
      <c r="BQ217" s="9">
        <f>index!S217</f>
        <v>57.776211570830291</v>
      </c>
      <c r="BR217" s="9">
        <f>index!T217</f>
        <v>57.059697769490228</v>
      </c>
      <c r="BS217" s="9">
        <f>index!U217</f>
        <v>59.935634949708756</v>
      </c>
      <c r="BT217" s="9">
        <f>index!V217</f>
        <v>54.503868340916966</v>
      </c>
      <c r="BU217" s="9">
        <f>index!W217</f>
        <v>74.168423687918619</v>
      </c>
      <c r="BV217" s="9">
        <f>index!X217</f>
        <v>85.721013076570898</v>
      </c>
      <c r="BW217" s="9">
        <f>index!Y217</f>
        <v>87.802339359425019</v>
      </c>
      <c r="BX217" s="9">
        <f>index!Z217</f>
        <v>76.362587859999991</v>
      </c>
      <c r="BY217">
        <v>84.590526680000011</v>
      </c>
    </row>
    <row r="218" spans="1:77" x14ac:dyDescent="0.2">
      <c r="A218" s="9" t="s">
        <v>735</v>
      </c>
      <c r="B218" s="9" t="s">
        <v>735</v>
      </c>
      <c r="C218" s="9" t="s">
        <v>735</v>
      </c>
      <c r="D218" s="9" t="s">
        <v>735</v>
      </c>
      <c r="E218" s="9" t="s">
        <v>735</v>
      </c>
      <c r="F218" s="9" t="s">
        <v>736</v>
      </c>
      <c r="G218" s="9" t="s">
        <v>737</v>
      </c>
      <c r="H218" s="9">
        <v>756</v>
      </c>
      <c r="I218" s="9" t="s">
        <v>56</v>
      </c>
      <c r="J218" s="9" t="s">
        <v>49</v>
      </c>
      <c r="K218" s="9" t="s">
        <v>90</v>
      </c>
      <c r="L218" s="9" t="s">
        <v>716</v>
      </c>
      <c r="M218" s="9" t="s">
        <v>59</v>
      </c>
      <c r="N218" s="9" t="s">
        <v>60</v>
      </c>
      <c r="O218" s="9">
        <v>2008</v>
      </c>
      <c r="P218" s="42" t="s">
        <v>49</v>
      </c>
      <c r="Q218" s="42" t="s">
        <v>49</v>
      </c>
      <c r="R218" s="42" t="s">
        <v>49</v>
      </c>
      <c r="S218" s="42" t="s">
        <v>49</v>
      </c>
      <c r="T218" s="42" t="s">
        <v>49</v>
      </c>
      <c r="U218" s="42" t="s">
        <v>49</v>
      </c>
      <c r="V218" s="42" t="s">
        <v>49</v>
      </c>
      <c r="W218" s="42" t="s">
        <v>49</v>
      </c>
      <c r="X218" s="42" t="s">
        <v>49</v>
      </c>
      <c r="Y218" s="42" t="s">
        <v>49</v>
      </c>
      <c r="Z218" s="42" t="s">
        <v>49</v>
      </c>
      <c r="AA218" s="42" t="s">
        <v>49</v>
      </c>
      <c r="AB218" s="42" t="s">
        <v>49</v>
      </c>
      <c r="AC218" s="42" t="s">
        <v>49</v>
      </c>
      <c r="AD218" s="43" t="s">
        <v>49</v>
      </c>
      <c r="AE218" s="43" t="s">
        <v>49</v>
      </c>
      <c r="AF218" s="43" t="s">
        <v>49</v>
      </c>
      <c r="AG218" s="43" t="s">
        <v>49</v>
      </c>
      <c r="AH218" s="43" t="s">
        <v>90</v>
      </c>
      <c r="AI218" s="43" t="s">
        <v>90</v>
      </c>
      <c r="AJ218" s="43" t="s">
        <v>90</v>
      </c>
      <c r="AK218" s="43" t="s">
        <v>90</v>
      </c>
      <c r="AL218" s="43" t="s">
        <v>90</v>
      </c>
      <c r="AM218" s="43" t="s">
        <v>90</v>
      </c>
      <c r="AN218" s="43" t="s">
        <v>90</v>
      </c>
      <c r="AO218" s="43" t="s">
        <v>90</v>
      </c>
      <c r="AP218" s="43" t="s">
        <v>90</v>
      </c>
      <c r="AQ218" s="43" t="s">
        <v>90</v>
      </c>
      <c r="AR218" s="43" t="s">
        <v>90</v>
      </c>
      <c r="AS218" s="43" t="s">
        <v>90</v>
      </c>
      <c r="AT218" s="43" t="s">
        <v>90</v>
      </c>
      <c r="AU218" s="43" t="s">
        <v>90</v>
      </c>
      <c r="AV218" s="43" t="s">
        <v>90</v>
      </c>
      <c r="AW218" s="43" t="s">
        <v>90</v>
      </c>
      <c r="AX218" s="43" t="s">
        <v>90</v>
      </c>
      <c r="AY218" s="43" t="s">
        <v>90</v>
      </c>
      <c r="AZ218" s="9">
        <f>index!B218</f>
        <v>0</v>
      </c>
      <c r="BA218" s="9">
        <f>index!C218</f>
        <v>0</v>
      </c>
      <c r="BB218" s="9">
        <f>index!D218</f>
        <v>0</v>
      </c>
      <c r="BC218" s="9">
        <f>index!E218</f>
        <v>0</v>
      </c>
      <c r="BD218" s="9">
        <f>index!F218</f>
        <v>0</v>
      </c>
      <c r="BE218" s="9">
        <f>index!G218</f>
        <v>0</v>
      </c>
      <c r="BF218" s="9">
        <f>index!H218</f>
        <v>0</v>
      </c>
      <c r="BG218" s="9">
        <f>index!I218</f>
        <v>0</v>
      </c>
      <c r="BH218" s="9">
        <f>index!J218</f>
        <v>0</v>
      </c>
      <c r="BI218" s="9">
        <f>index!K218</f>
        <v>7.3605</v>
      </c>
      <c r="BJ218" s="9">
        <f>index!L218</f>
        <v>11.9735</v>
      </c>
      <c r="BK218" s="9">
        <f>index!M218</f>
        <v>16.188499999999998</v>
      </c>
      <c r="BL218" s="9">
        <f>index!N218</f>
        <v>16.5502</v>
      </c>
      <c r="BM218" s="9">
        <f>index!O218</f>
        <v>15.745099999999997</v>
      </c>
      <c r="BN218" s="9">
        <f>index!P218</f>
        <v>29.703099999999996</v>
      </c>
      <c r="BO218" s="9">
        <f>index!Q218</f>
        <v>23.293200000000002</v>
      </c>
      <c r="BP218" s="9">
        <f>index!R218</f>
        <v>31.3629</v>
      </c>
      <c r="BQ218" s="9">
        <f>index!S218</f>
        <v>30.274168154794769</v>
      </c>
      <c r="BR218" s="9">
        <f>index!T218</f>
        <v>36.525160697185278</v>
      </c>
      <c r="BS218" s="9">
        <f>index!U218</f>
        <v>34.806465827253241</v>
      </c>
      <c r="BT218" s="9">
        <f>index!V218</f>
        <v>37.384577135633428</v>
      </c>
      <c r="BU218" s="9">
        <f>index!W218</f>
        <v>41.509489731907152</v>
      </c>
      <c r="BV218" s="9">
        <f>index!X218</f>
        <v>53.976797263780973</v>
      </c>
      <c r="BW218" s="9">
        <f>index!Y218</f>
        <v>57.979059388592141</v>
      </c>
      <c r="BX218" s="9">
        <f>index!Z218</f>
        <v>53.935296416473982</v>
      </c>
      <c r="BY218">
        <v>56.031094109999998</v>
      </c>
    </row>
    <row r="219" spans="1:77" x14ac:dyDescent="0.2">
      <c r="A219" s="9" t="s">
        <v>738</v>
      </c>
      <c r="B219" s="9" t="s">
        <v>739</v>
      </c>
      <c r="C219" s="9" t="s">
        <v>738</v>
      </c>
      <c r="D219" s="9" t="s">
        <v>255</v>
      </c>
      <c r="E219" s="9" t="s">
        <v>255</v>
      </c>
      <c r="F219" s="9" t="s">
        <v>740</v>
      </c>
      <c r="G219" s="9" t="s">
        <v>741</v>
      </c>
      <c r="H219" s="9">
        <v>760</v>
      </c>
      <c r="I219" s="9" t="s">
        <v>62</v>
      </c>
      <c r="J219" s="9" t="s">
        <v>49</v>
      </c>
      <c r="K219" s="9" t="s">
        <v>49</v>
      </c>
      <c r="L219" s="9" t="s">
        <v>1223</v>
      </c>
      <c r="M219" s="9"/>
      <c r="N219" s="9"/>
      <c r="O219" s="9"/>
      <c r="P219" s="42" t="s">
        <v>49</v>
      </c>
      <c r="Q219" s="42" t="s">
        <v>49</v>
      </c>
      <c r="R219" s="42" t="s">
        <v>49</v>
      </c>
      <c r="S219" s="42" t="s">
        <v>49</v>
      </c>
      <c r="T219" s="42" t="s">
        <v>49</v>
      </c>
      <c r="U219" s="42" t="s">
        <v>49</v>
      </c>
      <c r="V219" s="42" t="s">
        <v>49</v>
      </c>
      <c r="W219" s="42" t="s">
        <v>49</v>
      </c>
      <c r="X219" s="42" t="s">
        <v>49</v>
      </c>
      <c r="Y219" s="42" t="s">
        <v>49</v>
      </c>
      <c r="Z219" s="42" t="s">
        <v>49</v>
      </c>
      <c r="AA219" s="42" t="s">
        <v>49</v>
      </c>
      <c r="AB219" s="42" t="s">
        <v>49</v>
      </c>
      <c r="AC219" s="42" t="s">
        <v>49</v>
      </c>
      <c r="AD219" s="43" t="s">
        <v>49</v>
      </c>
      <c r="AE219" s="43" t="s">
        <v>49</v>
      </c>
      <c r="AF219" s="43" t="s">
        <v>49</v>
      </c>
      <c r="AG219" s="43" t="s">
        <v>49</v>
      </c>
      <c r="AH219" s="43" t="s">
        <v>49</v>
      </c>
      <c r="AI219" s="43" t="s">
        <v>49</v>
      </c>
      <c r="AJ219" s="43" t="s">
        <v>49</v>
      </c>
      <c r="AK219" s="43" t="s">
        <v>49</v>
      </c>
      <c r="AL219" s="43" t="s">
        <v>49</v>
      </c>
      <c r="AM219" s="43" t="s">
        <v>49</v>
      </c>
      <c r="AN219" s="43" t="s">
        <v>49</v>
      </c>
      <c r="AO219" s="43" t="s">
        <v>49</v>
      </c>
      <c r="AP219" s="43" t="s">
        <v>49</v>
      </c>
      <c r="AQ219" s="43" t="s">
        <v>49</v>
      </c>
      <c r="AR219" s="43" t="s">
        <v>49</v>
      </c>
      <c r="AS219" s="43" t="s">
        <v>49</v>
      </c>
      <c r="AT219" s="43" t="s">
        <v>49</v>
      </c>
      <c r="AU219" s="43" t="s">
        <v>49</v>
      </c>
      <c r="AV219" s="43" t="s">
        <v>49</v>
      </c>
      <c r="AW219" s="43" t="s">
        <v>49</v>
      </c>
      <c r="AX219" s="43" t="s">
        <v>49</v>
      </c>
      <c r="AY219" s="43" t="s">
        <v>49</v>
      </c>
      <c r="AZ219" s="9">
        <f>index!B219</f>
        <v>0</v>
      </c>
      <c r="BA219" s="9">
        <f>index!C219</f>
        <v>0</v>
      </c>
      <c r="BB219" s="9">
        <f>index!D219</f>
        <v>0</v>
      </c>
      <c r="BC219" s="9">
        <f>index!E219</f>
        <v>0</v>
      </c>
      <c r="BD219" s="9">
        <f>index!F219</f>
        <v>0</v>
      </c>
      <c r="BE219" s="9">
        <f>index!G219</f>
        <v>0</v>
      </c>
      <c r="BF219" s="9">
        <f>index!H219</f>
        <v>0</v>
      </c>
      <c r="BG219" s="9">
        <f>index!I219</f>
        <v>0</v>
      </c>
      <c r="BH219" s="9">
        <f>index!J219</f>
        <v>0</v>
      </c>
      <c r="BI219" s="9">
        <f>index!K219</f>
        <v>0</v>
      </c>
      <c r="BJ219" s="9">
        <f>index!L219</f>
        <v>0</v>
      </c>
      <c r="BK219" s="9">
        <f>index!M219</f>
        <v>0</v>
      </c>
      <c r="BL219" s="9">
        <f>index!N219</f>
        <v>0</v>
      </c>
      <c r="BM219" s="9">
        <f>index!O219</f>
        <v>0</v>
      </c>
      <c r="BN219" s="9">
        <f>index!P219</f>
        <v>0</v>
      </c>
      <c r="BO219" s="9">
        <f>index!Q219</f>
        <v>0</v>
      </c>
      <c r="BP219" s="9">
        <f>index!R219</f>
        <v>0</v>
      </c>
      <c r="BQ219" s="9">
        <f>index!S219</f>
        <v>0</v>
      </c>
      <c r="BR219" s="9">
        <f>index!T219</f>
        <v>0</v>
      </c>
      <c r="BS219" s="9">
        <f>index!U219</f>
        <v>0</v>
      </c>
      <c r="BT219" s="9">
        <f>index!V219</f>
        <v>0</v>
      </c>
      <c r="BU219" s="9">
        <f>index!W219</f>
        <v>0</v>
      </c>
      <c r="BV219" s="9">
        <f>index!X219</f>
        <v>0</v>
      </c>
      <c r="BW219" s="9">
        <f>index!Y219</f>
        <v>0</v>
      </c>
      <c r="BX219" s="9">
        <f>index!Z219</f>
        <v>0</v>
      </c>
      <c r="BY219">
        <v>0</v>
      </c>
    </row>
    <row r="220" spans="1:77" x14ac:dyDescent="0.2">
      <c r="A220" s="9" t="s">
        <v>742</v>
      </c>
      <c r="B220" s="9" t="s">
        <v>743</v>
      </c>
      <c r="C220" s="9" t="s">
        <v>742</v>
      </c>
      <c r="D220" s="9" t="s">
        <v>742</v>
      </c>
      <c r="E220" s="9" t="s">
        <v>742</v>
      </c>
      <c r="F220" s="9" t="s">
        <v>744</v>
      </c>
      <c r="G220" s="9" t="s">
        <v>745</v>
      </c>
      <c r="H220" s="9">
        <v>158</v>
      </c>
      <c r="I220" s="9" t="s">
        <v>66</v>
      </c>
      <c r="J220" s="9" t="s">
        <v>49</v>
      </c>
      <c r="K220" s="9" t="s">
        <v>90</v>
      </c>
      <c r="L220" s="9" t="s">
        <v>100</v>
      </c>
      <c r="M220" s="9" t="s">
        <v>59</v>
      </c>
      <c r="N220" s="9" t="s">
        <v>746</v>
      </c>
      <c r="O220" s="9">
        <v>2023</v>
      </c>
      <c r="P220" s="42" t="s">
        <v>49</v>
      </c>
      <c r="Q220" s="42" t="s">
        <v>49</v>
      </c>
      <c r="R220" s="42" t="s">
        <v>49</v>
      </c>
      <c r="S220" s="42" t="s">
        <v>49</v>
      </c>
      <c r="T220" s="42" t="s">
        <v>49</v>
      </c>
      <c r="U220" s="42" t="s">
        <v>49</v>
      </c>
      <c r="V220" s="42" t="s">
        <v>49</v>
      </c>
      <c r="W220" s="42" t="s">
        <v>49</v>
      </c>
      <c r="X220" s="42" t="s">
        <v>49</v>
      </c>
      <c r="Y220" s="42" t="s">
        <v>49</v>
      </c>
      <c r="Z220" s="42" t="s">
        <v>49</v>
      </c>
      <c r="AA220" s="42" t="s">
        <v>49</v>
      </c>
      <c r="AB220" s="42" t="s">
        <v>49</v>
      </c>
      <c r="AC220" s="42" t="s">
        <v>49</v>
      </c>
      <c r="AD220" s="43" t="s">
        <v>49</v>
      </c>
      <c r="AE220" s="43" t="s">
        <v>49</v>
      </c>
      <c r="AF220" s="43" t="s">
        <v>49</v>
      </c>
      <c r="AG220" s="43" t="s">
        <v>49</v>
      </c>
      <c r="AH220" s="43" t="s">
        <v>49</v>
      </c>
      <c r="AI220" s="43" t="s">
        <v>49</v>
      </c>
      <c r="AJ220" s="43" t="s">
        <v>49</v>
      </c>
      <c r="AK220" s="43" t="s">
        <v>49</v>
      </c>
      <c r="AL220" s="43" t="s">
        <v>49</v>
      </c>
      <c r="AM220" s="43" t="s">
        <v>49</v>
      </c>
      <c r="AN220" s="43" t="s">
        <v>49</v>
      </c>
      <c r="AO220" s="43" t="s">
        <v>49</v>
      </c>
      <c r="AP220" s="43" t="s">
        <v>49</v>
      </c>
      <c r="AQ220" s="43" t="s">
        <v>49</v>
      </c>
      <c r="AR220" s="43" t="s">
        <v>49</v>
      </c>
      <c r="AS220" s="43" t="s">
        <v>49</v>
      </c>
      <c r="AT220" s="43" t="s">
        <v>49</v>
      </c>
      <c r="AU220" s="43" t="s">
        <v>49</v>
      </c>
      <c r="AV220" s="43" t="s">
        <v>49</v>
      </c>
      <c r="AW220" s="43" t="s">
        <v>49</v>
      </c>
      <c r="AX220" s="43" t="s">
        <v>90</v>
      </c>
      <c r="AY220" s="43" t="s">
        <v>90</v>
      </c>
      <c r="AZ220" s="9">
        <f>index!B220</f>
        <v>0</v>
      </c>
      <c r="BA220" s="9">
        <f>index!C220</f>
        <v>0</v>
      </c>
      <c r="BB220" s="9">
        <f>index!D220</f>
        <v>0</v>
      </c>
      <c r="BC220" s="9">
        <f>index!E220</f>
        <v>0</v>
      </c>
      <c r="BD220" s="9">
        <f>index!F220</f>
        <v>0</v>
      </c>
      <c r="BE220" s="9">
        <f>index!G220</f>
        <v>0</v>
      </c>
      <c r="BF220" s="9">
        <f>index!H220</f>
        <v>0</v>
      </c>
      <c r="BG220" s="9">
        <f>index!I220</f>
        <v>0</v>
      </c>
      <c r="BH220" s="9">
        <f>index!J220</f>
        <v>0</v>
      </c>
      <c r="BI220" s="9">
        <f>index!K220</f>
        <v>0</v>
      </c>
      <c r="BJ220" s="9">
        <f>index!L220</f>
        <v>0</v>
      </c>
      <c r="BK220" s="9">
        <f>index!M220</f>
        <v>0</v>
      </c>
      <c r="BL220" s="9">
        <f>index!N220</f>
        <v>0</v>
      </c>
      <c r="BM220" s="9">
        <f>index!O220</f>
        <v>0</v>
      </c>
      <c r="BN220" s="9">
        <f>index!P220</f>
        <v>0</v>
      </c>
      <c r="BO220" s="9">
        <f>index!Q220</f>
        <v>0</v>
      </c>
      <c r="BP220" s="9">
        <f>index!R220</f>
        <v>0</v>
      </c>
      <c r="BQ220" s="9">
        <f>index!S220</f>
        <v>0</v>
      </c>
      <c r="BR220" s="9">
        <f>index!T220</f>
        <v>0</v>
      </c>
      <c r="BS220" s="9">
        <f>index!U220</f>
        <v>0</v>
      </c>
      <c r="BT220" s="9">
        <f>index!V220</f>
        <v>0</v>
      </c>
      <c r="BU220" s="9">
        <f>index!W220</f>
        <v>0</v>
      </c>
      <c r="BV220" s="9">
        <f>index!X220</f>
        <v>0</v>
      </c>
      <c r="BW220" s="9">
        <f>index!Y220</f>
        <v>0</v>
      </c>
      <c r="BX220" s="9">
        <f>index!Z220</f>
        <v>4.9258496537807703</v>
      </c>
      <c r="BY220">
        <v>4.9258496537807703</v>
      </c>
    </row>
    <row r="221" spans="1:77" x14ac:dyDescent="0.2">
      <c r="A221" s="9" t="s">
        <v>747</v>
      </c>
      <c r="B221" s="9" t="s">
        <v>747</v>
      </c>
      <c r="C221" s="9" t="s">
        <v>747</v>
      </c>
      <c r="D221" s="9" t="s">
        <v>747</v>
      </c>
      <c r="E221" s="9" t="s">
        <v>747</v>
      </c>
      <c r="F221" s="9" t="s">
        <v>748</v>
      </c>
      <c r="G221" s="9" t="s">
        <v>749</v>
      </c>
      <c r="H221" s="9">
        <v>762</v>
      </c>
      <c r="I221" s="9" t="s">
        <v>56</v>
      </c>
      <c r="J221" s="9" t="s">
        <v>49</v>
      </c>
      <c r="K221" s="9" t="s">
        <v>49</v>
      </c>
      <c r="L221" s="9" t="s">
        <v>1223</v>
      </c>
      <c r="M221" s="9"/>
      <c r="N221" s="9"/>
      <c r="O221" s="9"/>
      <c r="P221" s="42" t="s">
        <v>49</v>
      </c>
      <c r="Q221" s="42" t="s">
        <v>49</v>
      </c>
      <c r="R221" s="42" t="s">
        <v>49</v>
      </c>
      <c r="S221" s="42" t="s">
        <v>49</v>
      </c>
      <c r="T221" s="42" t="s">
        <v>49</v>
      </c>
      <c r="U221" s="42" t="s">
        <v>49</v>
      </c>
      <c r="V221" s="42" t="s">
        <v>49</v>
      </c>
      <c r="W221" s="42" t="s">
        <v>49</v>
      </c>
      <c r="X221" s="42" t="s">
        <v>49</v>
      </c>
      <c r="Y221" s="42" t="s">
        <v>49</v>
      </c>
      <c r="Z221" s="42" t="s">
        <v>49</v>
      </c>
      <c r="AA221" s="42" t="s">
        <v>49</v>
      </c>
      <c r="AB221" s="42" t="s">
        <v>49</v>
      </c>
      <c r="AC221" s="42" t="s">
        <v>49</v>
      </c>
      <c r="AD221" s="43" t="s">
        <v>49</v>
      </c>
      <c r="AE221" s="43" t="s">
        <v>49</v>
      </c>
      <c r="AF221" s="43" t="s">
        <v>49</v>
      </c>
      <c r="AG221" s="43" t="s">
        <v>49</v>
      </c>
      <c r="AH221" s="43" t="s">
        <v>49</v>
      </c>
      <c r="AI221" s="43" t="s">
        <v>49</v>
      </c>
      <c r="AJ221" s="43" t="s">
        <v>49</v>
      </c>
      <c r="AK221" s="43" t="s">
        <v>49</v>
      </c>
      <c r="AL221" s="43" t="s">
        <v>49</v>
      </c>
      <c r="AM221" s="43" t="s">
        <v>49</v>
      </c>
      <c r="AN221" s="43" t="s">
        <v>49</v>
      </c>
      <c r="AO221" s="43" t="s">
        <v>49</v>
      </c>
      <c r="AP221" s="43" t="s">
        <v>49</v>
      </c>
      <c r="AQ221" s="43" t="s">
        <v>49</v>
      </c>
      <c r="AR221" s="43" t="s">
        <v>49</v>
      </c>
      <c r="AS221" s="43" t="s">
        <v>49</v>
      </c>
      <c r="AT221" s="43" t="s">
        <v>49</v>
      </c>
      <c r="AU221" s="43" t="s">
        <v>49</v>
      </c>
      <c r="AV221" s="43" t="s">
        <v>49</v>
      </c>
      <c r="AW221" s="43" t="s">
        <v>49</v>
      </c>
      <c r="AX221" s="43" t="s">
        <v>49</v>
      </c>
      <c r="AY221" s="43" t="s">
        <v>49</v>
      </c>
      <c r="AZ221" s="9">
        <f>index!B221</f>
        <v>0</v>
      </c>
      <c r="BA221" s="9">
        <f>index!C221</f>
        <v>0</v>
      </c>
      <c r="BB221" s="9">
        <f>index!D221</f>
        <v>0</v>
      </c>
      <c r="BC221" s="9">
        <f>index!E221</f>
        <v>0</v>
      </c>
      <c r="BD221" s="9">
        <f>index!F221</f>
        <v>0</v>
      </c>
      <c r="BE221" s="9">
        <f>index!G221</f>
        <v>0</v>
      </c>
      <c r="BF221" s="9">
        <f>index!H221</f>
        <v>0</v>
      </c>
      <c r="BG221" s="9">
        <f>index!I221</f>
        <v>0</v>
      </c>
      <c r="BH221" s="9">
        <f>index!J221</f>
        <v>0</v>
      </c>
      <c r="BI221" s="9">
        <f>index!K221</f>
        <v>0</v>
      </c>
      <c r="BJ221" s="9">
        <f>index!L221</f>
        <v>0</v>
      </c>
      <c r="BK221" s="9">
        <f>index!M221</f>
        <v>0</v>
      </c>
      <c r="BL221" s="9">
        <f>index!N221</f>
        <v>0</v>
      </c>
      <c r="BM221" s="9">
        <f>index!O221</f>
        <v>0</v>
      </c>
      <c r="BN221" s="9">
        <f>index!P221</f>
        <v>0</v>
      </c>
      <c r="BO221" s="9">
        <f>index!Q221</f>
        <v>0</v>
      </c>
      <c r="BP221" s="9">
        <f>index!R221</f>
        <v>0</v>
      </c>
      <c r="BQ221" s="9">
        <f>index!S221</f>
        <v>0</v>
      </c>
      <c r="BR221" s="9">
        <f>index!T221</f>
        <v>0</v>
      </c>
      <c r="BS221" s="9">
        <f>index!U221</f>
        <v>0</v>
      </c>
      <c r="BT221" s="9">
        <f>index!V221</f>
        <v>0</v>
      </c>
      <c r="BU221" s="9">
        <f>index!W221</f>
        <v>0</v>
      </c>
      <c r="BV221" s="9">
        <f>index!X221</f>
        <v>0</v>
      </c>
      <c r="BW221" s="9">
        <f>index!Y221</f>
        <v>0</v>
      </c>
      <c r="BX221" s="9">
        <f>index!Z221</f>
        <v>0</v>
      </c>
      <c r="BY221">
        <v>0</v>
      </c>
    </row>
    <row r="222" spans="1:77" x14ac:dyDescent="0.2">
      <c r="A222" s="9" t="s">
        <v>750</v>
      </c>
      <c r="B222" s="9" t="s">
        <v>751</v>
      </c>
      <c r="C222" s="9" t="s">
        <v>750</v>
      </c>
      <c r="D222" s="9" t="s">
        <v>750</v>
      </c>
      <c r="E222" s="9" t="s">
        <v>750</v>
      </c>
      <c r="F222" s="9" t="s">
        <v>752</v>
      </c>
      <c r="G222" s="9" t="s">
        <v>753</v>
      </c>
      <c r="H222" s="9">
        <v>834</v>
      </c>
      <c r="I222" s="9" t="s">
        <v>74</v>
      </c>
      <c r="J222" s="9" t="s">
        <v>49</v>
      </c>
      <c r="K222" s="9" t="s">
        <v>49</v>
      </c>
      <c r="L222" s="9" t="s">
        <v>1223</v>
      </c>
      <c r="M222" s="9"/>
      <c r="N222" s="9"/>
      <c r="O222" s="9"/>
      <c r="P222" s="42" t="s">
        <v>49</v>
      </c>
      <c r="Q222" s="42" t="s">
        <v>49</v>
      </c>
      <c r="R222" s="42" t="s">
        <v>49</v>
      </c>
      <c r="S222" s="42" t="s">
        <v>49</v>
      </c>
      <c r="T222" s="42" t="s">
        <v>49</v>
      </c>
      <c r="U222" s="42" t="s">
        <v>49</v>
      </c>
      <c r="V222" s="42" t="s">
        <v>49</v>
      </c>
      <c r="W222" s="42" t="s">
        <v>49</v>
      </c>
      <c r="X222" s="42" t="s">
        <v>49</v>
      </c>
      <c r="Y222" s="42" t="s">
        <v>49</v>
      </c>
      <c r="Z222" s="42" t="s">
        <v>49</v>
      </c>
      <c r="AA222" s="42" t="s">
        <v>49</v>
      </c>
      <c r="AB222" s="42" t="s">
        <v>49</v>
      </c>
      <c r="AC222" s="42" t="s">
        <v>49</v>
      </c>
      <c r="AD222" s="43" t="s">
        <v>49</v>
      </c>
      <c r="AE222" s="43" t="s">
        <v>49</v>
      </c>
      <c r="AF222" s="43" t="s">
        <v>49</v>
      </c>
      <c r="AG222" s="43" t="s">
        <v>49</v>
      </c>
      <c r="AH222" s="43" t="s">
        <v>49</v>
      </c>
      <c r="AI222" s="43" t="s">
        <v>49</v>
      </c>
      <c r="AJ222" s="43" t="s">
        <v>49</v>
      </c>
      <c r="AK222" s="43" t="s">
        <v>49</v>
      </c>
      <c r="AL222" s="43" t="s">
        <v>49</v>
      </c>
      <c r="AM222" s="43" t="s">
        <v>49</v>
      </c>
      <c r="AN222" s="43" t="s">
        <v>49</v>
      </c>
      <c r="AO222" s="43" t="s">
        <v>49</v>
      </c>
      <c r="AP222" s="43" t="s">
        <v>49</v>
      </c>
      <c r="AQ222" s="43" t="s">
        <v>49</v>
      </c>
      <c r="AR222" s="43" t="s">
        <v>49</v>
      </c>
      <c r="AS222" s="43" t="s">
        <v>49</v>
      </c>
      <c r="AT222" s="43" t="s">
        <v>49</v>
      </c>
      <c r="AU222" s="43" t="s">
        <v>49</v>
      </c>
      <c r="AV222" s="43" t="s">
        <v>49</v>
      </c>
      <c r="AW222" s="43" t="s">
        <v>49</v>
      </c>
      <c r="AX222" s="43" t="s">
        <v>49</v>
      </c>
      <c r="AY222" s="43" t="s">
        <v>49</v>
      </c>
      <c r="AZ222" s="9">
        <f>index!B222</f>
        <v>0</v>
      </c>
      <c r="BA222" s="9">
        <f>index!C222</f>
        <v>0</v>
      </c>
      <c r="BB222" s="9">
        <f>index!D222</f>
        <v>0</v>
      </c>
      <c r="BC222" s="9">
        <f>index!E222</f>
        <v>0</v>
      </c>
      <c r="BD222" s="9">
        <f>index!F222</f>
        <v>0</v>
      </c>
      <c r="BE222" s="9">
        <f>index!G222</f>
        <v>0</v>
      </c>
      <c r="BF222" s="9">
        <f>index!H222</f>
        <v>0</v>
      </c>
      <c r="BG222" s="9">
        <f>index!I222</f>
        <v>0</v>
      </c>
      <c r="BH222" s="9">
        <f>index!J222</f>
        <v>0</v>
      </c>
      <c r="BI222" s="9">
        <f>index!K222</f>
        <v>0</v>
      </c>
      <c r="BJ222" s="9">
        <f>index!L222</f>
        <v>0</v>
      </c>
      <c r="BK222" s="9">
        <f>index!M222</f>
        <v>0</v>
      </c>
      <c r="BL222" s="9">
        <f>index!N222</f>
        <v>0</v>
      </c>
      <c r="BM222" s="9">
        <f>index!O222</f>
        <v>0</v>
      </c>
      <c r="BN222" s="9">
        <f>index!P222</f>
        <v>0</v>
      </c>
      <c r="BO222" s="9">
        <f>index!Q222</f>
        <v>0</v>
      </c>
      <c r="BP222" s="9">
        <f>index!R222</f>
        <v>0</v>
      </c>
      <c r="BQ222" s="9">
        <f>index!S222</f>
        <v>0</v>
      </c>
      <c r="BR222" s="9">
        <f>index!T222</f>
        <v>0</v>
      </c>
      <c r="BS222" s="9">
        <f>index!U222</f>
        <v>0</v>
      </c>
      <c r="BT222" s="9">
        <f>index!V222</f>
        <v>0</v>
      </c>
      <c r="BU222" s="9">
        <f>index!W222</f>
        <v>0</v>
      </c>
      <c r="BV222" s="9">
        <f>index!X222</f>
        <v>0</v>
      </c>
      <c r="BW222" s="9">
        <f>index!Y222</f>
        <v>0</v>
      </c>
      <c r="BX222" s="9">
        <f>index!Z222</f>
        <v>0</v>
      </c>
      <c r="BY222">
        <v>0</v>
      </c>
    </row>
    <row r="223" spans="1:77" x14ac:dyDescent="0.2">
      <c r="A223" s="9" t="s">
        <v>754</v>
      </c>
      <c r="B223" s="9" t="s">
        <v>754</v>
      </c>
      <c r="C223" s="9" t="s">
        <v>754</v>
      </c>
      <c r="D223" s="9" t="s">
        <v>754</v>
      </c>
      <c r="E223" s="9" t="s">
        <v>754</v>
      </c>
      <c r="F223" s="9" t="s">
        <v>755</v>
      </c>
      <c r="G223" s="9" t="s">
        <v>756</v>
      </c>
      <c r="H223" s="9">
        <v>764</v>
      </c>
      <c r="I223" s="9" t="s">
        <v>66</v>
      </c>
      <c r="J223" s="9" t="s">
        <v>49</v>
      </c>
      <c r="K223" s="9" t="s">
        <v>49</v>
      </c>
      <c r="L223" s="9" t="s">
        <v>156</v>
      </c>
      <c r="M223" s="9" t="s">
        <v>157</v>
      </c>
      <c r="N223" s="9" t="s">
        <v>60</v>
      </c>
      <c r="O223" s="9"/>
      <c r="P223" s="42" t="s">
        <v>49</v>
      </c>
      <c r="Q223" s="42" t="s">
        <v>49</v>
      </c>
      <c r="R223" s="42" t="s">
        <v>49</v>
      </c>
      <c r="S223" s="42" t="s">
        <v>49</v>
      </c>
      <c r="T223" s="42" t="s">
        <v>49</v>
      </c>
      <c r="U223" s="42" t="s">
        <v>49</v>
      </c>
      <c r="V223" s="42" t="s">
        <v>49</v>
      </c>
      <c r="W223" s="42" t="s">
        <v>49</v>
      </c>
      <c r="X223" s="42" t="s">
        <v>49</v>
      </c>
      <c r="Y223" s="42" t="s">
        <v>49</v>
      </c>
      <c r="Z223" s="42" t="s">
        <v>49</v>
      </c>
      <c r="AA223" s="42" t="s">
        <v>49</v>
      </c>
      <c r="AB223" s="42" t="s">
        <v>49</v>
      </c>
      <c r="AC223" s="42" t="s">
        <v>49</v>
      </c>
      <c r="AD223" s="43" t="s">
        <v>49</v>
      </c>
      <c r="AE223" s="43" t="s">
        <v>49</v>
      </c>
      <c r="AF223" s="43" t="s">
        <v>49</v>
      </c>
      <c r="AG223" s="43" t="s">
        <v>49</v>
      </c>
      <c r="AH223" s="43" t="s">
        <v>49</v>
      </c>
      <c r="AI223" s="43" t="s">
        <v>49</v>
      </c>
      <c r="AJ223" s="43" t="s">
        <v>49</v>
      </c>
      <c r="AK223" s="43" t="s">
        <v>49</v>
      </c>
      <c r="AL223" s="43" t="s">
        <v>49</v>
      </c>
      <c r="AM223" s="43" t="s">
        <v>49</v>
      </c>
      <c r="AN223" s="43" t="s">
        <v>49</v>
      </c>
      <c r="AO223" s="43" t="s">
        <v>49</v>
      </c>
      <c r="AP223" s="43" t="s">
        <v>49</v>
      </c>
      <c r="AQ223" s="43" t="s">
        <v>49</v>
      </c>
      <c r="AR223" s="43" t="s">
        <v>49</v>
      </c>
      <c r="AS223" s="43" t="s">
        <v>49</v>
      </c>
      <c r="AT223" s="43" t="s">
        <v>49</v>
      </c>
      <c r="AU223" s="43" t="s">
        <v>49</v>
      </c>
      <c r="AV223" s="43" t="s">
        <v>49</v>
      </c>
      <c r="AW223" s="43" t="s">
        <v>49</v>
      </c>
      <c r="AX223" s="43" t="s">
        <v>49</v>
      </c>
      <c r="AY223" s="43" t="s">
        <v>49</v>
      </c>
      <c r="AZ223" s="9">
        <f>index!B223</f>
        <v>0</v>
      </c>
      <c r="BA223" s="9">
        <f>index!C223</f>
        <v>0</v>
      </c>
      <c r="BB223" s="9">
        <f>index!D223</f>
        <v>0</v>
      </c>
      <c r="BC223" s="9">
        <f>index!E223</f>
        <v>0</v>
      </c>
      <c r="BD223" s="9">
        <f>index!F223</f>
        <v>0</v>
      </c>
      <c r="BE223" s="9">
        <f>index!G223</f>
        <v>0</v>
      </c>
      <c r="BF223" s="9">
        <f>index!H223</f>
        <v>0</v>
      </c>
      <c r="BG223" s="9">
        <f>index!I223</f>
        <v>0</v>
      </c>
      <c r="BH223" s="9">
        <f>index!J223</f>
        <v>0</v>
      </c>
      <c r="BI223" s="9">
        <f>index!K223</f>
        <v>0</v>
      </c>
      <c r="BJ223" s="9">
        <f>index!L223</f>
        <v>0</v>
      </c>
      <c r="BK223" s="9">
        <f>index!M223</f>
        <v>0</v>
      </c>
      <c r="BL223" s="9">
        <f>index!N223</f>
        <v>0</v>
      </c>
      <c r="BM223" s="9">
        <f>index!O223</f>
        <v>0</v>
      </c>
      <c r="BN223" s="9">
        <f>index!P223</f>
        <v>0</v>
      </c>
      <c r="BO223" s="9">
        <f>index!Q223</f>
        <v>0</v>
      </c>
      <c r="BP223" s="9">
        <f>index!R223</f>
        <v>0</v>
      </c>
      <c r="BQ223" s="9">
        <f>index!S223</f>
        <v>0</v>
      </c>
      <c r="BR223" s="9">
        <f>index!T223</f>
        <v>0</v>
      </c>
      <c r="BS223" s="9">
        <f>index!U223</f>
        <v>0</v>
      </c>
      <c r="BT223" s="9">
        <f>index!V223</f>
        <v>0</v>
      </c>
      <c r="BU223" s="9">
        <f>index!W223</f>
        <v>0</v>
      </c>
      <c r="BV223" s="9">
        <f>index!X223</f>
        <v>0</v>
      </c>
      <c r="BW223" s="9">
        <f>index!Y223</f>
        <v>0</v>
      </c>
      <c r="BX223" s="9">
        <f>index!Z223</f>
        <v>0</v>
      </c>
      <c r="BY223">
        <v>0</v>
      </c>
    </row>
    <row r="224" spans="1:77" x14ac:dyDescent="0.2">
      <c r="A224" s="9" t="s">
        <v>757</v>
      </c>
      <c r="B224" s="9" t="s">
        <v>757</v>
      </c>
      <c r="C224" s="9" t="s">
        <v>757</v>
      </c>
      <c r="D224" s="9" t="s">
        <v>1222</v>
      </c>
      <c r="E224" s="9" t="s">
        <v>1222</v>
      </c>
      <c r="F224" s="9" t="s">
        <v>758</v>
      </c>
      <c r="G224" s="9" t="s">
        <v>759</v>
      </c>
      <c r="H224" s="9">
        <v>626</v>
      </c>
      <c r="I224" s="9" t="s">
        <v>66</v>
      </c>
      <c r="J224" s="9" t="s">
        <v>49</v>
      </c>
      <c r="K224" s="9" t="s">
        <v>49</v>
      </c>
      <c r="L224" s="9" t="s">
        <v>1223</v>
      </c>
      <c r="M224" s="9"/>
      <c r="N224" s="9"/>
      <c r="O224" s="9"/>
      <c r="P224" s="42" t="s">
        <v>49</v>
      </c>
      <c r="Q224" s="42" t="s">
        <v>49</v>
      </c>
      <c r="R224" s="42" t="s">
        <v>49</v>
      </c>
      <c r="S224" s="42" t="s">
        <v>49</v>
      </c>
      <c r="T224" s="42" t="s">
        <v>49</v>
      </c>
      <c r="U224" s="42" t="s">
        <v>49</v>
      </c>
      <c r="V224" s="42" t="s">
        <v>49</v>
      </c>
      <c r="W224" s="42" t="s">
        <v>49</v>
      </c>
      <c r="X224" s="42" t="s">
        <v>49</v>
      </c>
      <c r="Y224" s="42" t="s">
        <v>49</v>
      </c>
      <c r="Z224" s="42" t="s">
        <v>49</v>
      </c>
      <c r="AA224" s="42" t="s">
        <v>49</v>
      </c>
      <c r="AB224" s="42" t="s">
        <v>49</v>
      </c>
      <c r="AC224" s="42" t="s">
        <v>49</v>
      </c>
      <c r="AD224" s="43" t="s">
        <v>49</v>
      </c>
      <c r="AE224" s="43" t="s">
        <v>49</v>
      </c>
      <c r="AF224" s="43" t="s">
        <v>49</v>
      </c>
      <c r="AG224" s="43" t="s">
        <v>49</v>
      </c>
      <c r="AH224" s="43" t="s">
        <v>49</v>
      </c>
      <c r="AI224" s="43" t="s">
        <v>49</v>
      </c>
      <c r="AJ224" s="43" t="s">
        <v>49</v>
      </c>
      <c r="AK224" s="43" t="s">
        <v>49</v>
      </c>
      <c r="AL224" s="43" t="s">
        <v>49</v>
      </c>
      <c r="AM224" s="43" t="s">
        <v>49</v>
      </c>
      <c r="AN224" s="43" t="s">
        <v>49</v>
      </c>
      <c r="AO224" s="43" t="s">
        <v>49</v>
      </c>
      <c r="AP224" s="43" t="s">
        <v>49</v>
      </c>
      <c r="AQ224" s="43" t="s">
        <v>49</v>
      </c>
      <c r="AR224" s="43" t="s">
        <v>49</v>
      </c>
      <c r="AS224" s="43" t="s">
        <v>49</v>
      </c>
      <c r="AT224" s="43" t="s">
        <v>49</v>
      </c>
      <c r="AU224" s="43" t="s">
        <v>49</v>
      </c>
      <c r="AV224" s="43" t="s">
        <v>49</v>
      </c>
      <c r="AW224" s="43" t="s">
        <v>49</v>
      </c>
      <c r="AX224" s="43" t="s">
        <v>49</v>
      </c>
      <c r="AY224" s="43" t="s">
        <v>49</v>
      </c>
      <c r="AZ224" s="9">
        <f>index!B224</f>
        <v>0</v>
      </c>
      <c r="BA224" s="9">
        <f>index!C224</f>
        <v>0</v>
      </c>
      <c r="BB224" s="9">
        <f>index!D224</f>
        <v>0</v>
      </c>
      <c r="BC224" s="9">
        <f>index!E224</f>
        <v>0</v>
      </c>
      <c r="BD224" s="9">
        <f>index!F224</f>
        <v>0</v>
      </c>
      <c r="BE224" s="9">
        <f>index!G224</f>
        <v>0</v>
      </c>
      <c r="BF224" s="9">
        <f>index!H224</f>
        <v>0</v>
      </c>
      <c r="BG224" s="9">
        <f>index!I224</f>
        <v>0</v>
      </c>
      <c r="BH224" s="9">
        <f>index!J224</f>
        <v>0</v>
      </c>
      <c r="BI224" s="9">
        <f>index!K224</f>
        <v>0</v>
      </c>
      <c r="BJ224" s="9">
        <f>index!L224</f>
        <v>0</v>
      </c>
      <c r="BK224" s="9">
        <f>index!M224</f>
        <v>0</v>
      </c>
      <c r="BL224" s="9">
        <f>index!N224</f>
        <v>0</v>
      </c>
      <c r="BM224" s="9">
        <f>index!O224</f>
        <v>0</v>
      </c>
      <c r="BN224" s="9">
        <f>index!P224</f>
        <v>0</v>
      </c>
      <c r="BO224" s="9">
        <f>index!Q224</f>
        <v>0</v>
      </c>
      <c r="BP224" s="9">
        <f>index!R224</f>
        <v>0</v>
      </c>
      <c r="BQ224" s="9">
        <f>index!S224</f>
        <v>0</v>
      </c>
      <c r="BR224" s="9">
        <f>index!T224</f>
        <v>0</v>
      </c>
      <c r="BS224" s="9">
        <f>index!U224</f>
        <v>0</v>
      </c>
      <c r="BT224" s="9">
        <f>index!V224</f>
        <v>0</v>
      </c>
      <c r="BU224" s="9">
        <f>index!W224</f>
        <v>0</v>
      </c>
      <c r="BV224" s="9">
        <f>index!X224</f>
        <v>0</v>
      </c>
      <c r="BW224" s="9">
        <f>index!Y224</f>
        <v>0</v>
      </c>
      <c r="BX224" s="9">
        <f>index!Z224</f>
        <v>0</v>
      </c>
      <c r="BY224">
        <v>0</v>
      </c>
    </row>
    <row r="225" spans="1:77" x14ac:dyDescent="0.2">
      <c r="A225" s="9" t="s">
        <v>760</v>
      </c>
      <c r="B225" s="9" t="s">
        <v>760</v>
      </c>
      <c r="C225" s="9" t="s">
        <v>760</v>
      </c>
      <c r="D225" s="9" t="s">
        <v>760</v>
      </c>
      <c r="E225" s="9" t="s">
        <v>760</v>
      </c>
      <c r="F225" s="9" t="s">
        <v>761</v>
      </c>
      <c r="G225" s="9" t="s">
        <v>762</v>
      </c>
      <c r="H225" s="9">
        <v>768</v>
      </c>
      <c r="I225" s="9" t="s">
        <v>74</v>
      </c>
      <c r="J225" s="9" t="s">
        <v>49</v>
      </c>
      <c r="K225" s="9" t="s">
        <v>49</v>
      </c>
      <c r="L225" s="9" t="s">
        <v>1223</v>
      </c>
      <c r="M225" s="9"/>
      <c r="N225" s="9"/>
      <c r="O225" s="9"/>
      <c r="P225" s="42" t="s">
        <v>49</v>
      </c>
      <c r="Q225" s="42" t="s">
        <v>49</v>
      </c>
      <c r="R225" s="42" t="s">
        <v>49</v>
      </c>
      <c r="S225" s="42" t="s">
        <v>49</v>
      </c>
      <c r="T225" s="42" t="s">
        <v>49</v>
      </c>
      <c r="U225" s="42" t="s">
        <v>49</v>
      </c>
      <c r="V225" s="42" t="s">
        <v>49</v>
      </c>
      <c r="W225" s="42" t="s">
        <v>49</v>
      </c>
      <c r="X225" s="42" t="s">
        <v>49</v>
      </c>
      <c r="Y225" s="42" t="s">
        <v>49</v>
      </c>
      <c r="Z225" s="42" t="s">
        <v>49</v>
      </c>
      <c r="AA225" s="42" t="s">
        <v>49</v>
      </c>
      <c r="AB225" s="42" t="s">
        <v>49</v>
      </c>
      <c r="AC225" s="42" t="s">
        <v>49</v>
      </c>
      <c r="AD225" s="43" t="s">
        <v>49</v>
      </c>
      <c r="AE225" s="43" t="s">
        <v>49</v>
      </c>
      <c r="AF225" s="43" t="s">
        <v>49</v>
      </c>
      <c r="AG225" s="43" t="s">
        <v>49</v>
      </c>
      <c r="AH225" s="43" t="s">
        <v>49</v>
      </c>
      <c r="AI225" s="43" t="s">
        <v>49</v>
      </c>
      <c r="AJ225" s="43" t="s">
        <v>49</v>
      </c>
      <c r="AK225" s="43" t="s">
        <v>49</v>
      </c>
      <c r="AL225" s="43" t="s">
        <v>49</v>
      </c>
      <c r="AM225" s="43" t="s">
        <v>49</v>
      </c>
      <c r="AN225" s="43" t="s">
        <v>49</v>
      </c>
      <c r="AO225" s="43" t="s">
        <v>49</v>
      </c>
      <c r="AP225" s="43" t="s">
        <v>49</v>
      </c>
      <c r="AQ225" s="43" t="s">
        <v>49</v>
      </c>
      <c r="AR225" s="43" t="s">
        <v>49</v>
      </c>
      <c r="AS225" s="43" t="s">
        <v>49</v>
      </c>
      <c r="AT225" s="43" t="s">
        <v>49</v>
      </c>
      <c r="AU225" s="43" t="s">
        <v>49</v>
      </c>
      <c r="AV225" s="43" t="s">
        <v>49</v>
      </c>
      <c r="AW225" s="43" t="s">
        <v>49</v>
      </c>
      <c r="AX225" s="43" t="s">
        <v>49</v>
      </c>
      <c r="AY225" s="43" t="s">
        <v>49</v>
      </c>
      <c r="AZ225" s="9">
        <f>index!B225</f>
        <v>0</v>
      </c>
      <c r="BA225" s="9">
        <f>index!C225</f>
        <v>0</v>
      </c>
      <c r="BB225" s="9">
        <f>index!D225</f>
        <v>0</v>
      </c>
      <c r="BC225" s="9">
        <f>index!E225</f>
        <v>0</v>
      </c>
      <c r="BD225" s="9">
        <f>index!F225</f>
        <v>0</v>
      </c>
      <c r="BE225" s="9">
        <f>index!G225</f>
        <v>0</v>
      </c>
      <c r="BF225" s="9">
        <f>index!H225</f>
        <v>0</v>
      </c>
      <c r="BG225" s="9">
        <f>index!I225</f>
        <v>0</v>
      </c>
      <c r="BH225" s="9">
        <f>index!J225</f>
        <v>0</v>
      </c>
      <c r="BI225" s="9">
        <f>index!K225</f>
        <v>0</v>
      </c>
      <c r="BJ225" s="9">
        <f>index!L225</f>
        <v>0</v>
      </c>
      <c r="BK225" s="9">
        <f>index!M225</f>
        <v>0</v>
      </c>
      <c r="BL225" s="9">
        <f>index!N225</f>
        <v>0</v>
      </c>
      <c r="BM225" s="9">
        <f>index!O225</f>
        <v>0</v>
      </c>
      <c r="BN225" s="9">
        <f>index!P225</f>
        <v>0</v>
      </c>
      <c r="BO225" s="9">
        <f>index!Q225</f>
        <v>0</v>
      </c>
      <c r="BP225" s="9">
        <f>index!R225</f>
        <v>0</v>
      </c>
      <c r="BQ225" s="9">
        <f>index!S225</f>
        <v>0</v>
      </c>
      <c r="BR225" s="9">
        <f>index!T225</f>
        <v>0</v>
      </c>
      <c r="BS225" s="9">
        <f>index!U225</f>
        <v>0</v>
      </c>
      <c r="BT225" s="9">
        <f>index!V225</f>
        <v>0</v>
      </c>
      <c r="BU225" s="9">
        <f>index!W225</f>
        <v>0</v>
      </c>
      <c r="BV225" s="9">
        <f>index!X225</f>
        <v>0</v>
      </c>
      <c r="BW225" s="9">
        <f>index!Y225</f>
        <v>0</v>
      </c>
      <c r="BX225" s="9">
        <f>index!Z225</f>
        <v>0</v>
      </c>
      <c r="BY225">
        <v>0</v>
      </c>
    </row>
    <row r="226" spans="1:77" x14ac:dyDescent="0.2">
      <c r="A226" s="9" t="s">
        <v>763</v>
      </c>
      <c r="B226" s="9" t="s">
        <v>763</v>
      </c>
      <c r="C226" s="9" t="s">
        <v>763</v>
      </c>
      <c r="D226" s="9" t="s">
        <v>52</v>
      </c>
      <c r="E226" s="9" t="s">
        <v>52</v>
      </c>
      <c r="F226" s="9" t="s">
        <v>764</v>
      </c>
      <c r="G226" s="9" t="s">
        <v>765</v>
      </c>
      <c r="H226" s="9">
        <v>772</v>
      </c>
      <c r="I226" s="9" t="s">
        <v>51</v>
      </c>
      <c r="J226" s="9" t="s">
        <v>49</v>
      </c>
      <c r="K226" s="9" t="s">
        <v>49</v>
      </c>
      <c r="L226" s="9" t="s">
        <v>1223</v>
      </c>
      <c r="M226" s="9"/>
      <c r="N226" s="9"/>
      <c r="O226" s="9"/>
      <c r="P226" s="42" t="s">
        <v>49</v>
      </c>
      <c r="Q226" s="42" t="s">
        <v>49</v>
      </c>
      <c r="R226" s="42" t="s">
        <v>49</v>
      </c>
      <c r="S226" s="42" t="s">
        <v>49</v>
      </c>
      <c r="T226" s="42" t="s">
        <v>49</v>
      </c>
      <c r="U226" s="42" t="s">
        <v>49</v>
      </c>
      <c r="V226" s="42" t="s">
        <v>49</v>
      </c>
      <c r="W226" s="42" t="s">
        <v>49</v>
      </c>
      <c r="X226" s="42" t="s">
        <v>49</v>
      </c>
      <c r="Y226" s="42" t="s">
        <v>49</v>
      </c>
      <c r="Z226" s="42" t="s">
        <v>49</v>
      </c>
      <c r="AA226" s="42" t="s">
        <v>49</v>
      </c>
      <c r="AB226" s="42" t="s">
        <v>49</v>
      </c>
      <c r="AC226" s="42" t="s">
        <v>49</v>
      </c>
      <c r="AD226" s="43" t="s">
        <v>49</v>
      </c>
      <c r="AE226" s="43" t="s">
        <v>49</v>
      </c>
      <c r="AF226" s="43" t="s">
        <v>49</v>
      </c>
      <c r="AG226" s="43" t="s">
        <v>49</v>
      </c>
      <c r="AH226" s="43" t="s">
        <v>49</v>
      </c>
      <c r="AI226" s="43" t="s">
        <v>49</v>
      </c>
      <c r="AJ226" s="43" t="s">
        <v>49</v>
      </c>
      <c r="AK226" s="43" t="s">
        <v>49</v>
      </c>
      <c r="AL226" s="43" t="s">
        <v>49</v>
      </c>
      <c r="AM226" s="43" t="s">
        <v>49</v>
      </c>
      <c r="AN226" s="43" t="s">
        <v>49</v>
      </c>
      <c r="AO226" s="43" t="s">
        <v>49</v>
      </c>
      <c r="AP226" s="43" t="s">
        <v>49</v>
      </c>
      <c r="AQ226" s="43" t="s">
        <v>49</v>
      </c>
      <c r="AR226" s="43" t="s">
        <v>49</v>
      </c>
      <c r="AS226" s="43" t="s">
        <v>49</v>
      </c>
      <c r="AT226" s="43" t="s">
        <v>49</v>
      </c>
      <c r="AU226" s="43" t="s">
        <v>49</v>
      </c>
      <c r="AV226" s="43" t="s">
        <v>49</v>
      </c>
      <c r="AW226" s="43" t="s">
        <v>49</v>
      </c>
      <c r="AX226" s="43" t="s">
        <v>49</v>
      </c>
      <c r="AY226" s="43" t="s">
        <v>49</v>
      </c>
      <c r="AZ226" s="9">
        <f>index!B226</f>
        <v>0</v>
      </c>
      <c r="BA226" s="9">
        <f>index!C226</f>
        <v>0</v>
      </c>
      <c r="BB226" s="9">
        <f>index!D226</f>
        <v>0</v>
      </c>
      <c r="BC226" s="9">
        <f>index!E226</f>
        <v>0</v>
      </c>
      <c r="BD226" s="9">
        <f>index!F226</f>
        <v>0</v>
      </c>
      <c r="BE226" s="9">
        <f>index!G226</f>
        <v>0</v>
      </c>
      <c r="BF226" s="9">
        <f>index!H226</f>
        <v>0</v>
      </c>
      <c r="BG226" s="9">
        <f>index!I226</f>
        <v>0</v>
      </c>
      <c r="BH226" s="9">
        <f>index!J226</f>
        <v>0</v>
      </c>
      <c r="BI226" s="9">
        <f>index!K226</f>
        <v>0</v>
      </c>
      <c r="BJ226" s="9">
        <f>index!L226</f>
        <v>0</v>
      </c>
      <c r="BK226" s="9">
        <f>index!M226</f>
        <v>0</v>
      </c>
      <c r="BL226" s="9">
        <f>index!N226</f>
        <v>0</v>
      </c>
      <c r="BM226" s="9">
        <f>index!O226</f>
        <v>0</v>
      </c>
      <c r="BN226" s="9">
        <f>index!P226</f>
        <v>0</v>
      </c>
      <c r="BO226" s="9">
        <f>index!Q226</f>
        <v>0</v>
      </c>
      <c r="BP226" s="9">
        <f>index!R226</f>
        <v>0</v>
      </c>
      <c r="BQ226" s="9">
        <f>index!S226</f>
        <v>0</v>
      </c>
      <c r="BR226" s="9">
        <f>index!T226</f>
        <v>0</v>
      </c>
      <c r="BS226" s="9">
        <f>index!U226</f>
        <v>0</v>
      </c>
      <c r="BT226" s="9">
        <f>index!V226</f>
        <v>0</v>
      </c>
      <c r="BU226" s="9">
        <f>index!W226</f>
        <v>0</v>
      </c>
      <c r="BV226" s="9">
        <f>index!X226</f>
        <v>0</v>
      </c>
      <c r="BW226" s="9">
        <f>index!Y226</f>
        <v>0</v>
      </c>
      <c r="BX226" s="9">
        <f>index!Z226</f>
        <v>0</v>
      </c>
      <c r="BY226">
        <v>0</v>
      </c>
    </row>
    <row r="227" spans="1:77" x14ac:dyDescent="0.2">
      <c r="A227" s="9" t="s">
        <v>766</v>
      </c>
      <c r="B227" s="9" t="s">
        <v>766</v>
      </c>
      <c r="C227" s="9" t="s">
        <v>766</v>
      </c>
      <c r="D227" s="9" t="s">
        <v>1222</v>
      </c>
      <c r="E227" s="9" t="s">
        <v>1222</v>
      </c>
      <c r="F227" s="9" t="s">
        <v>767</v>
      </c>
      <c r="G227" s="9" t="s">
        <v>768</v>
      </c>
      <c r="H227" s="9">
        <v>776</v>
      </c>
      <c r="I227" s="9" t="s">
        <v>66</v>
      </c>
      <c r="J227" s="9" t="s">
        <v>49</v>
      </c>
      <c r="K227" s="9" t="s">
        <v>49</v>
      </c>
      <c r="L227" s="9" t="s">
        <v>1223</v>
      </c>
      <c r="M227" s="9"/>
      <c r="N227" s="9"/>
      <c r="O227" s="9"/>
      <c r="P227" s="42" t="s">
        <v>49</v>
      </c>
      <c r="Q227" s="42" t="s">
        <v>49</v>
      </c>
      <c r="R227" s="42" t="s">
        <v>49</v>
      </c>
      <c r="S227" s="42" t="s">
        <v>49</v>
      </c>
      <c r="T227" s="42" t="s">
        <v>49</v>
      </c>
      <c r="U227" s="42" t="s">
        <v>49</v>
      </c>
      <c r="V227" s="42" t="s">
        <v>49</v>
      </c>
      <c r="W227" s="42" t="s">
        <v>49</v>
      </c>
      <c r="X227" s="42" t="s">
        <v>49</v>
      </c>
      <c r="Y227" s="42" t="s">
        <v>49</v>
      </c>
      <c r="Z227" s="42" t="s">
        <v>49</v>
      </c>
      <c r="AA227" s="42" t="s">
        <v>49</v>
      </c>
      <c r="AB227" s="42" t="s">
        <v>49</v>
      </c>
      <c r="AC227" s="42" t="s">
        <v>49</v>
      </c>
      <c r="AD227" s="43" t="s">
        <v>49</v>
      </c>
      <c r="AE227" s="43" t="s">
        <v>49</v>
      </c>
      <c r="AF227" s="43" t="s">
        <v>49</v>
      </c>
      <c r="AG227" s="43" t="s">
        <v>49</v>
      </c>
      <c r="AH227" s="43" t="s">
        <v>49</v>
      </c>
      <c r="AI227" s="43" t="s">
        <v>49</v>
      </c>
      <c r="AJ227" s="43" t="s">
        <v>49</v>
      </c>
      <c r="AK227" s="43" t="s">
        <v>49</v>
      </c>
      <c r="AL227" s="43" t="s">
        <v>49</v>
      </c>
      <c r="AM227" s="43" t="s">
        <v>49</v>
      </c>
      <c r="AN227" s="43" t="s">
        <v>49</v>
      </c>
      <c r="AO227" s="43" t="s">
        <v>49</v>
      </c>
      <c r="AP227" s="43" t="s">
        <v>49</v>
      </c>
      <c r="AQ227" s="43" t="s">
        <v>49</v>
      </c>
      <c r="AR227" s="43" t="s">
        <v>49</v>
      </c>
      <c r="AS227" s="43" t="s">
        <v>49</v>
      </c>
      <c r="AT227" s="43" t="s">
        <v>49</v>
      </c>
      <c r="AU227" s="43" t="s">
        <v>49</v>
      </c>
      <c r="AV227" s="43" t="s">
        <v>49</v>
      </c>
      <c r="AW227" s="43" t="s">
        <v>49</v>
      </c>
      <c r="AX227" s="43" t="s">
        <v>49</v>
      </c>
      <c r="AY227" s="43" t="s">
        <v>49</v>
      </c>
      <c r="AZ227" s="9">
        <f>index!B227</f>
        <v>0</v>
      </c>
      <c r="BA227" s="9">
        <f>index!C227</f>
        <v>0</v>
      </c>
      <c r="BB227" s="9">
        <f>index!D227</f>
        <v>0</v>
      </c>
      <c r="BC227" s="9">
        <f>index!E227</f>
        <v>0</v>
      </c>
      <c r="BD227" s="9">
        <f>index!F227</f>
        <v>0</v>
      </c>
      <c r="BE227" s="9">
        <f>index!G227</f>
        <v>0</v>
      </c>
      <c r="BF227" s="9">
        <f>index!H227</f>
        <v>0</v>
      </c>
      <c r="BG227" s="9">
        <f>index!I227</f>
        <v>0</v>
      </c>
      <c r="BH227" s="9">
        <f>index!J227</f>
        <v>0</v>
      </c>
      <c r="BI227" s="9">
        <f>index!K227</f>
        <v>0</v>
      </c>
      <c r="BJ227" s="9">
        <f>index!L227</f>
        <v>0</v>
      </c>
      <c r="BK227" s="9">
        <f>index!M227</f>
        <v>0</v>
      </c>
      <c r="BL227" s="9">
        <f>index!N227</f>
        <v>0</v>
      </c>
      <c r="BM227" s="9">
        <f>index!O227</f>
        <v>0</v>
      </c>
      <c r="BN227" s="9">
        <f>index!P227</f>
        <v>0</v>
      </c>
      <c r="BO227" s="9">
        <f>index!Q227</f>
        <v>0</v>
      </c>
      <c r="BP227" s="9">
        <f>index!R227</f>
        <v>0</v>
      </c>
      <c r="BQ227" s="9">
        <f>index!S227</f>
        <v>0</v>
      </c>
      <c r="BR227" s="9">
        <f>index!T227</f>
        <v>0</v>
      </c>
      <c r="BS227" s="9">
        <f>index!U227</f>
        <v>0</v>
      </c>
      <c r="BT227" s="9">
        <f>index!V227</f>
        <v>0</v>
      </c>
      <c r="BU227" s="9">
        <f>index!W227</f>
        <v>0</v>
      </c>
      <c r="BV227" s="9">
        <f>index!X227</f>
        <v>0</v>
      </c>
      <c r="BW227" s="9">
        <f>index!Y227</f>
        <v>0</v>
      </c>
      <c r="BX227" s="9">
        <f>index!Z227</f>
        <v>0</v>
      </c>
      <c r="BY227">
        <v>0</v>
      </c>
    </row>
    <row r="228" spans="1:77" x14ac:dyDescent="0.2">
      <c r="A228" s="9" t="s">
        <v>769</v>
      </c>
      <c r="B228" s="9" t="s">
        <v>769</v>
      </c>
      <c r="C228" s="9" t="s">
        <v>769</v>
      </c>
      <c r="D228" s="9" t="s">
        <v>769</v>
      </c>
      <c r="E228" s="9" t="s">
        <v>769</v>
      </c>
      <c r="F228" s="9" t="s">
        <v>770</v>
      </c>
      <c r="G228" s="9" t="s">
        <v>771</v>
      </c>
      <c r="H228" s="9">
        <v>780</v>
      </c>
      <c r="I228" s="9" t="s">
        <v>84</v>
      </c>
      <c r="J228" s="9" t="s">
        <v>49</v>
      </c>
      <c r="K228" s="9" t="s">
        <v>49</v>
      </c>
      <c r="L228" s="9" t="s">
        <v>1223</v>
      </c>
      <c r="M228" s="9"/>
      <c r="N228" s="9"/>
      <c r="O228" s="9"/>
      <c r="P228" s="42" t="s">
        <v>49</v>
      </c>
      <c r="Q228" s="42" t="s">
        <v>49</v>
      </c>
      <c r="R228" s="42" t="s">
        <v>49</v>
      </c>
      <c r="S228" s="42" t="s">
        <v>49</v>
      </c>
      <c r="T228" s="42" t="s">
        <v>49</v>
      </c>
      <c r="U228" s="42" t="s">
        <v>49</v>
      </c>
      <c r="V228" s="42" t="s">
        <v>49</v>
      </c>
      <c r="W228" s="42" t="s">
        <v>49</v>
      </c>
      <c r="X228" s="42" t="s">
        <v>49</v>
      </c>
      <c r="Y228" s="42" t="s">
        <v>49</v>
      </c>
      <c r="Z228" s="42" t="s">
        <v>49</v>
      </c>
      <c r="AA228" s="42" t="s">
        <v>49</v>
      </c>
      <c r="AB228" s="42" t="s">
        <v>49</v>
      </c>
      <c r="AC228" s="42" t="s">
        <v>49</v>
      </c>
      <c r="AD228" s="43" t="s">
        <v>49</v>
      </c>
      <c r="AE228" s="43" t="s">
        <v>49</v>
      </c>
      <c r="AF228" s="43" t="s">
        <v>49</v>
      </c>
      <c r="AG228" s="43" t="s">
        <v>49</v>
      </c>
      <c r="AH228" s="43" t="s">
        <v>49</v>
      </c>
      <c r="AI228" s="43" t="s">
        <v>49</v>
      </c>
      <c r="AJ228" s="43" t="s">
        <v>49</v>
      </c>
      <c r="AK228" s="43" t="s">
        <v>49</v>
      </c>
      <c r="AL228" s="43" t="s">
        <v>49</v>
      </c>
      <c r="AM228" s="43" t="s">
        <v>49</v>
      </c>
      <c r="AN228" s="43" t="s">
        <v>49</v>
      </c>
      <c r="AO228" s="43" t="s">
        <v>49</v>
      </c>
      <c r="AP228" s="43" t="s">
        <v>49</v>
      </c>
      <c r="AQ228" s="43" t="s">
        <v>49</v>
      </c>
      <c r="AR228" s="43" t="s">
        <v>49</v>
      </c>
      <c r="AS228" s="43" t="s">
        <v>49</v>
      </c>
      <c r="AT228" s="43" t="s">
        <v>49</v>
      </c>
      <c r="AU228" s="43" t="s">
        <v>49</v>
      </c>
      <c r="AV228" s="43" t="s">
        <v>49</v>
      </c>
      <c r="AW228" s="43" t="s">
        <v>49</v>
      </c>
      <c r="AX228" s="43" t="s">
        <v>49</v>
      </c>
      <c r="AY228" s="43" t="s">
        <v>49</v>
      </c>
      <c r="AZ228" s="9">
        <f>index!B228</f>
        <v>0</v>
      </c>
      <c r="BA228" s="9">
        <f>index!C228</f>
        <v>0</v>
      </c>
      <c r="BB228" s="9">
        <f>index!D228</f>
        <v>0</v>
      </c>
      <c r="BC228" s="9">
        <f>index!E228</f>
        <v>0</v>
      </c>
      <c r="BD228" s="9">
        <f>index!F228</f>
        <v>0</v>
      </c>
      <c r="BE228" s="9">
        <f>index!G228</f>
        <v>0</v>
      </c>
      <c r="BF228" s="9">
        <f>index!H228</f>
        <v>0</v>
      </c>
      <c r="BG228" s="9">
        <f>index!I228</f>
        <v>0</v>
      </c>
      <c r="BH228" s="9">
        <f>index!J228</f>
        <v>0</v>
      </c>
      <c r="BI228" s="9">
        <f>index!K228</f>
        <v>0</v>
      </c>
      <c r="BJ228" s="9">
        <f>index!L228</f>
        <v>0</v>
      </c>
      <c r="BK228" s="9">
        <f>index!M228</f>
        <v>0</v>
      </c>
      <c r="BL228" s="9">
        <f>index!N228</f>
        <v>0</v>
      </c>
      <c r="BM228" s="9">
        <f>index!O228</f>
        <v>0</v>
      </c>
      <c r="BN228" s="9">
        <f>index!P228</f>
        <v>0</v>
      </c>
      <c r="BO228" s="9">
        <f>index!Q228</f>
        <v>0</v>
      </c>
      <c r="BP228" s="9">
        <f>index!R228</f>
        <v>0</v>
      </c>
      <c r="BQ228" s="9">
        <f>index!S228</f>
        <v>0</v>
      </c>
      <c r="BR228" s="9">
        <f>index!T228</f>
        <v>0</v>
      </c>
      <c r="BS228" s="9">
        <f>index!U228</f>
        <v>0</v>
      </c>
      <c r="BT228" s="9">
        <f>index!V228</f>
        <v>0</v>
      </c>
      <c r="BU228" s="9">
        <f>index!W228</f>
        <v>0</v>
      </c>
      <c r="BV228" s="9">
        <f>index!X228</f>
        <v>0</v>
      </c>
      <c r="BW228" s="9">
        <f>index!Y228</f>
        <v>0</v>
      </c>
      <c r="BX228" s="9">
        <f>index!Z228</f>
        <v>0</v>
      </c>
      <c r="BY228">
        <v>0</v>
      </c>
    </row>
    <row r="229" spans="1:77" x14ac:dyDescent="0.2">
      <c r="A229" s="9" t="s">
        <v>772</v>
      </c>
      <c r="B229" s="9" t="s">
        <v>772</v>
      </c>
      <c r="C229" s="9" t="s">
        <v>772</v>
      </c>
      <c r="D229" s="9" t="s">
        <v>772</v>
      </c>
      <c r="E229" s="9" t="s">
        <v>772</v>
      </c>
      <c r="F229" s="9" t="s">
        <v>773</v>
      </c>
      <c r="G229" s="9" t="s">
        <v>774</v>
      </c>
      <c r="H229" s="9">
        <v>788</v>
      </c>
      <c r="I229" s="9" t="s">
        <v>62</v>
      </c>
      <c r="J229" s="9" t="s">
        <v>49</v>
      </c>
      <c r="K229" s="9" t="s">
        <v>49</v>
      </c>
      <c r="L229" s="9" t="s">
        <v>1223</v>
      </c>
      <c r="M229" s="9"/>
      <c r="N229" s="9"/>
      <c r="O229" s="9"/>
      <c r="P229" s="42" t="s">
        <v>49</v>
      </c>
      <c r="Q229" s="42" t="s">
        <v>49</v>
      </c>
      <c r="R229" s="42" t="s">
        <v>49</v>
      </c>
      <c r="S229" s="42" t="s">
        <v>49</v>
      </c>
      <c r="T229" s="42" t="s">
        <v>49</v>
      </c>
      <c r="U229" s="42" t="s">
        <v>49</v>
      </c>
      <c r="V229" s="42" t="s">
        <v>49</v>
      </c>
      <c r="W229" s="42" t="s">
        <v>49</v>
      </c>
      <c r="X229" s="42" t="s">
        <v>49</v>
      </c>
      <c r="Y229" s="42" t="s">
        <v>49</v>
      </c>
      <c r="Z229" s="42" t="s">
        <v>49</v>
      </c>
      <c r="AA229" s="42" t="s">
        <v>49</v>
      </c>
      <c r="AB229" s="42" t="s">
        <v>49</v>
      </c>
      <c r="AC229" s="42" t="s">
        <v>49</v>
      </c>
      <c r="AD229" s="43" t="s">
        <v>49</v>
      </c>
      <c r="AE229" s="43" t="s">
        <v>49</v>
      </c>
      <c r="AF229" s="43" t="s">
        <v>49</v>
      </c>
      <c r="AG229" s="43" t="s">
        <v>49</v>
      </c>
      <c r="AH229" s="43" t="s">
        <v>49</v>
      </c>
      <c r="AI229" s="43" t="s">
        <v>49</v>
      </c>
      <c r="AJ229" s="43" t="s">
        <v>49</v>
      </c>
      <c r="AK229" s="43" t="s">
        <v>49</v>
      </c>
      <c r="AL229" s="43" t="s">
        <v>49</v>
      </c>
      <c r="AM229" s="43" t="s">
        <v>49</v>
      </c>
      <c r="AN229" s="43" t="s">
        <v>49</v>
      </c>
      <c r="AO229" s="43" t="s">
        <v>49</v>
      </c>
      <c r="AP229" s="43" t="s">
        <v>49</v>
      </c>
      <c r="AQ229" s="43" t="s">
        <v>49</v>
      </c>
      <c r="AR229" s="43" t="s">
        <v>49</v>
      </c>
      <c r="AS229" s="43" t="s">
        <v>49</v>
      </c>
      <c r="AT229" s="43" t="s">
        <v>49</v>
      </c>
      <c r="AU229" s="43" t="s">
        <v>49</v>
      </c>
      <c r="AV229" s="43" t="s">
        <v>49</v>
      </c>
      <c r="AW229" s="43" t="s">
        <v>49</v>
      </c>
      <c r="AX229" s="43" t="s">
        <v>49</v>
      </c>
      <c r="AY229" s="43" t="s">
        <v>49</v>
      </c>
      <c r="AZ229" s="9">
        <f>index!B229</f>
        <v>0</v>
      </c>
      <c r="BA229" s="9">
        <f>index!C229</f>
        <v>0</v>
      </c>
      <c r="BB229" s="9">
        <f>index!D229</f>
        <v>0</v>
      </c>
      <c r="BC229" s="9">
        <f>index!E229</f>
        <v>0</v>
      </c>
      <c r="BD229" s="9">
        <f>index!F229</f>
        <v>0</v>
      </c>
      <c r="BE229" s="9">
        <f>index!G229</f>
        <v>0</v>
      </c>
      <c r="BF229" s="9">
        <f>index!H229</f>
        <v>0</v>
      </c>
      <c r="BG229" s="9">
        <f>index!I229</f>
        <v>0</v>
      </c>
      <c r="BH229" s="9">
        <f>index!J229</f>
        <v>0</v>
      </c>
      <c r="BI229" s="9">
        <f>index!K229</f>
        <v>0</v>
      </c>
      <c r="BJ229" s="9">
        <f>index!L229</f>
        <v>0</v>
      </c>
      <c r="BK229" s="9">
        <f>index!M229</f>
        <v>0</v>
      </c>
      <c r="BL229" s="9">
        <f>index!N229</f>
        <v>0</v>
      </c>
      <c r="BM229" s="9">
        <f>index!O229</f>
        <v>0</v>
      </c>
      <c r="BN229" s="9">
        <f>index!P229</f>
        <v>0</v>
      </c>
      <c r="BO229" s="9">
        <f>index!Q229</f>
        <v>0</v>
      </c>
      <c r="BP229" s="9">
        <f>index!R229</f>
        <v>0</v>
      </c>
      <c r="BQ229" s="9">
        <f>index!S229</f>
        <v>0</v>
      </c>
      <c r="BR229" s="9">
        <f>index!T229</f>
        <v>0</v>
      </c>
      <c r="BS229" s="9">
        <f>index!U229</f>
        <v>0</v>
      </c>
      <c r="BT229" s="9">
        <f>index!V229</f>
        <v>0</v>
      </c>
      <c r="BU229" s="9">
        <f>index!W229</f>
        <v>0</v>
      </c>
      <c r="BV229" s="9">
        <f>index!X229</f>
        <v>0</v>
      </c>
      <c r="BW229" s="9">
        <f>index!Y229</f>
        <v>0</v>
      </c>
      <c r="BX229" s="9">
        <f>index!Z229</f>
        <v>0</v>
      </c>
      <c r="BY229">
        <v>0</v>
      </c>
    </row>
    <row r="230" spans="1:77" x14ac:dyDescent="0.2">
      <c r="A230" s="9" t="s">
        <v>775</v>
      </c>
      <c r="B230" s="9" t="s">
        <v>775</v>
      </c>
      <c r="C230" s="9" t="s">
        <v>775</v>
      </c>
      <c r="D230" s="9" t="s">
        <v>775</v>
      </c>
      <c r="E230" s="9" t="s">
        <v>775</v>
      </c>
      <c r="F230" s="9" t="s">
        <v>776</v>
      </c>
      <c r="G230" s="9" t="s">
        <v>777</v>
      </c>
      <c r="H230" s="9">
        <v>792</v>
      </c>
      <c r="I230" s="9" t="s">
        <v>56</v>
      </c>
      <c r="J230" s="9" t="s">
        <v>49</v>
      </c>
      <c r="K230" s="9" t="s">
        <v>49</v>
      </c>
      <c r="L230" s="9" t="s">
        <v>100</v>
      </c>
      <c r="M230" s="9" t="s">
        <v>157</v>
      </c>
      <c r="N230" s="9" t="s">
        <v>60</v>
      </c>
      <c r="O230" s="9"/>
      <c r="P230" s="42" t="s">
        <v>49</v>
      </c>
      <c r="Q230" s="42" t="s">
        <v>49</v>
      </c>
      <c r="R230" s="42" t="s">
        <v>49</v>
      </c>
      <c r="S230" s="42" t="s">
        <v>49</v>
      </c>
      <c r="T230" s="42" t="s">
        <v>49</v>
      </c>
      <c r="U230" s="42" t="s">
        <v>49</v>
      </c>
      <c r="V230" s="42" t="s">
        <v>49</v>
      </c>
      <c r="W230" s="42" t="s">
        <v>49</v>
      </c>
      <c r="X230" s="42" t="s">
        <v>49</v>
      </c>
      <c r="Y230" s="42" t="s">
        <v>49</v>
      </c>
      <c r="Z230" s="42" t="s">
        <v>49</v>
      </c>
      <c r="AA230" s="42" t="s">
        <v>49</v>
      </c>
      <c r="AB230" s="42" t="s">
        <v>49</v>
      </c>
      <c r="AC230" s="42" t="s">
        <v>49</v>
      </c>
      <c r="AD230" s="43" t="s">
        <v>49</v>
      </c>
      <c r="AE230" s="43" t="s">
        <v>49</v>
      </c>
      <c r="AF230" s="43" t="s">
        <v>49</v>
      </c>
      <c r="AG230" s="43" t="s">
        <v>49</v>
      </c>
      <c r="AH230" s="43" t="s">
        <v>49</v>
      </c>
      <c r="AI230" s="43" t="s">
        <v>49</v>
      </c>
      <c r="AJ230" s="43" t="s">
        <v>49</v>
      </c>
      <c r="AK230" s="43" t="s">
        <v>49</v>
      </c>
      <c r="AL230" s="43" t="s">
        <v>49</v>
      </c>
      <c r="AM230" s="43" t="s">
        <v>49</v>
      </c>
      <c r="AN230" s="43" t="s">
        <v>49</v>
      </c>
      <c r="AO230" s="43" t="s">
        <v>49</v>
      </c>
      <c r="AP230" s="43" t="s">
        <v>49</v>
      </c>
      <c r="AQ230" s="43" t="s">
        <v>49</v>
      </c>
      <c r="AR230" s="43" t="s">
        <v>49</v>
      </c>
      <c r="AS230" s="43" t="s">
        <v>49</v>
      </c>
      <c r="AT230" s="43" t="s">
        <v>49</v>
      </c>
      <c r="AU230" s="43" t="s">
        <v>49</v>
      </c>
      <c r="AV230" s="43" t="s">
        <v>49</v>
      </c>
      <c r="AW230" s="43" t="s">
        <v>49</v>
      </c>
      <c r="AX230" s="43" t="s">
        <v>49</v>
      </c>
      <c r="AY230" s="43" t="s">
        <v>49</v>
      </c>
      <c r="AZ230" s="9">
        <f>index!B230</f>
        <v>0</v>
      </c>
      <c r="BA230" s="9">
        <f>index!C230</f>
        <v>0</v>
      </c>
      <c r="BB230" s="9">
        <f>index!D230</f>
        <v>0</v>
      </c>
      <c r="BC230" s="9">
        <f>index!E230</f>
        <v>0</v>
      </c>
      <c r="BD230" s="9">
        <f>index!F230</f>
        <v>0</v>
      </c>
      <c r="BE230" s="9">
        <f>index!G230</f>
        <v>0</v>
      </c>
      <c r="BF230" s="9">
        <f>index!H230</f>
        <v>0</v>
      </c>
      <c r="BG230" s="9">
        <f>index!I230</f>
        <v>0</v>
      </c>
      <c r="BH230" s="9">
        <f>index!J230</f>
        <v>0</v>
      </c>
      <c r="BI230" s="9">
        <f>index!K230</f>
        <v>0</v>
      </c>
      <c r="BJ230" s="9">
        <f>index!L230</f>
        <v>0</v>
      </c>
      <c r="BK230" s="9">
        <f>index!M230</f>
        <v>0</v>
      </c>
      <c r="BL230" s="9">
        <f>index!N230</f>
        <v>0</v>
      </c>
      <c r="BM230" s="9">
        <f>index!O230</f>
        <v>0</v>
      </c>
      <c r="BN230" s="9">
        <f>index!P230</f>
        <v>0</v>
      </c>
      <c r="BO230" s="9">
        <f>index!Q230</f>
        <v>0</v>
      </c>
      <c r="BP230" s="9">
        <f>index!R230</f>
        <v>0</v>
      </c>
      <c r="BQ230" s="9">
        <f>index!S230</f>
        <v>0</v>
      </c>
      <c r="BR230" s="9">
        <f>index!T230</f>
        <v>0</v>
      </c>
      <c r="BS230" s="9">
        <f>index!U230</f>
        <v>0</v>
      </c>
      <c r="BT230" s="9">
        <f>index!V230</f>
        <v>0</v>
      </c>
      <c r="BU230" s="9">
        <f>index!W230</f>
        <v>0</v>
      </c>
      <c r="BV230" s="9">
        <f>index!X230</f>
        <v>0</v>
      </c>
      <c r="BW230" s="9">
        <f>index!Y230</f>
        <v>0</v>
      </c>
      <c r="BX230" s="9">
        <f>index!Z230</f>
        <v>0</v>
      </c>
      <c r="BY230">
        <v>0</v>
      </c>
    </row>
    <row r="231" spans="1:77" x14ac:dyDescent="0.2">
      <c r="A231" s="9" t="s">
        <v>778</v>
      </c>
      <c r="B231" s="9" t="s">
        <v>778</v>
      </c>
      <c r="C231" s="9" t="s">
        <v>778</v>
      </c>
      <c r="D231" s="9" t="s">
        <v>778</v>
      </c>
      <c r="E231" s="9" t="s">
        <v>778</v>
      </c>
      <c r="F231" s="9" t="s">
        <v>779</v>
      </c>
      <c r="G231" s="9" t="s">
        <v>780</v>
      </c>
      <c r="H231" s="9">
        <v>795</v>
      </c>
      <c r="I231" s="9" t="s">
        <v>56</v>
      </c>
      <c r="J231" s="9" t="s">
        <v>49</v>
      </c>
      <c r="K231" s="9" t="s">
        <v>49</v>
      </c>
      <c r="L231" s="9" t="s">
        <v>1223</v>
      </c>
      <c r="M231" s="9"/>
      <c r="N231" s="9"/>
      <c r="O231" s="9"/>
      <c r="P231" s="42" t="s">
        <v>49</v>
      </c>
      <c r="Q231" s="42" t="s">
        <v>49</v>
      </c>
      <c r="R231" s="42" t="s">
        <v>49</v>
      </c>
      <c r="S231" s="42" t="s">
        <v>49</v>
      </c>
      <c r="T231" s="42" t="s">
        <v>49</v>
      </c>
      <c r="U231" s="42" t="s">
        <v>49</v>
      </c>
      <c r="V231" s="42" t="s">
        <v>49</v>
      </c>
      <c r="W231" s="42" t="s">
        <v>49</v>
      </c>
      <c r="X231" s="42" t="s">
        <v>49</v>
      </c>
      <c r="Y231" s="42" t="s">
        <v>49</v>
      </c>
      <c r="Z231" s="42" t="s">
        <v>49</v>
      </c>
      <c r="AA231" s="42" t="s">
        <v>49</v>
      </c>
      <c r="AB231" s="42" t="s">
        <v>49</v>
      </c>
      <c r="AC231" s="42" t="s">
        <v>49</v>
      </c>
      <c r="AD231" s="43" t="s">
        <v>49</v>
      </c>
      <c r="AE231" s="43" t="s">
        <v>49</v>
      </c>
      <c r="AF231" s="43" t="s">
        <v>49</v>
      </c>
      <c r="AG231" s="43" t="s">
        <v>49</v>
      </c>
      <c r="AH231" s="43" t="s">
        <v>49</v>
      </c>
      <c r="AI231" s="43" t="s">
        <v>49</v>
      </c>
      <c r="AJ231" s="43" t="s">
        <v>49</v>
      </c>
      <c r="AK231" s="43" t="s">
        <v>49</v>
      </c>
      <c r="AL231" s="43" t="s">
        <v>49</v>
      </c>
      <c r="AM231" s="43" t="s">
        <v>49</v>
      </c>
      <c r="AN231" s="43" t="s">
        <v>49</v>
      </c>
      <c r="AO231" s="43" t="s">
        <v>49</v>
      </c>
      <c r="AP231" s="43" t="s">
        <v>49</v>
      </c>
      <c r="AQ231" s="43" t="s">
        <v>49</v>
      </c>
      <c r="AR231" s="43" t="s">
        <v>49</v>
      </c>
      <c r="AS231" s="43" t="s">
        <v>49</v>
      </c>
      <c r="AT231" s="43" t="s">
        <v>49</v>
      </c>
      <c r="AU231" s="43" t="s">
        <v>49</v>
      </c>
      <c r="AV231" s="43" t="s">
        <v>49</v>
      </c>
      <c r="AW231" s="43" t="s">
        <v>49</v>
      </c>
      <c r="AX231" s="43" t="s">
        <v>49</v>
      </c>
      <c r="AY231" s="43" t="s">
        <v>49</v>
      </c>
      <c r="AZ231" s="9">
        <f>index!B231</f>
        <v>0</v>
      </c>
      <c r="BA231" s="9">
        <f>index!C231</f>
        <v>0</v>
      </c>
      <c r="BB231" s="9">
        <f>index!D231</f>
        <v>0</v>
      </c>
      <c r="BC231" s="9">
        <f>index!E231</f>
        <v>0</v>
      </c>
      <c r="BD231" s="9">
        <f>index!F231</f>
        <v>0</v>
      </c>
      <c r="BE231" s="9">
        <f>index!G231</f>
        <v>0</v>
      </c>
      <c r="BF231" s="9">
        <f>index!H231</f>
        <v>0</v>
      </c>
      <c r="BG231" s="9">
        <f>index!I231</f>
        <v>0</v>
      </c>
      <c r="BH231" s="9">
        <f>index!J231</f>
        <v>0</v>
      </c>
      <c r="BI231" s="9">
        <f>index!K231</f>
        <v>0</v>
      </c>
      <c r="BJ231" s="9">
        <f>index!L231</f>
        <v>0</v>
      </c>
      <c r="BK231" s="9">
        <f>index!M231</f>
        <v>0</v>
      </c>
      <c r="BL231" s="9">
        <f>index!N231</f>
        <v>0</v>
      </c>
      <c r="BM231" s="9">
        <f>index!O231</f>
        <v>0</v>
      </c>
      <c r="BN231" s="9">
        <f>index!P231</f>
        <v>0</v>
      </c>
      <c r="BO231" s="9">
        <f>index!Q231</f>
        <v>0</v>
      </c>
      <c r="BP231" s="9">
        <f>index!R231</f>
        <v>0</v>
      </c>
      <c r="BQ231" s="9">
        <f>index!S231</f>
        <v>0</v>
      </c>
      <c r="BR231" s="9">
        <f>index!T231</f>
        <v>0</v>
      </c>
      <c r="BS231" s="9">
        <f>index!U231</f>
        <v>0</v>
      </c>
      <c r="BT231" s="9">
        <f>index!V231</f>
        <v>0</v>
      </c>
      <c r="BU231" s="9">
        <f>index!W231</f>
        <v>0</v>
      </c>
      <c r="BV231" s="9">
        <f>index!X231</f>
        <v>0</v>
      </c>
      <c r="BW231" s="9">
        <f>index!Y231</f>
        <v>0</v>
      </c>
      <c r="BX231" s="9">
        <f>index!Z231</f>
        <v>0</v>
      </c>
      <c r="BY231">
        <v>0</v>
      </c>
    </row>
    <row r="232" spans="1:77" x14ac:dyDescent="0.2">
      <c r="A232" s="9" t="s">
        <v>781</v>
      </c>
      <c r="B232" s="9" t="s">
        <v>781</v>
      </c>
      <c r="C232" s="9" t="s">
        <v>781</v>
      </c>
      <c r="D232" s="9" t="s">
        <v>52</v>
      </c>
      <c r="E232" s="9" t="s">
        <v>52</v>
      </c>
      <c r="F232" s="9" t="s">
        <v>782</v>
      </c>
      <c r="G232" s="9" t="s">
        <v>783</v>
      </c>
      <c r="H232" s="9">
        <v>796</v>
      </c>
      <c r="I232" s="9" t="s">
        <v>84</v>
      </c>
      <c r="J232" s="9" t="s">
        <v>49</v>
      </c>
      <c r="K232" s="9" t="s">
        <v>49</v>
      </c>
      <c r="L232" s="9" t="s">
        <v>1223</v>
      </c>
      <c r="M232" s="9"/>
      <c r="N232" s="9"/>
      <c r="O232" s="9"/>
      <c r="P232" s="42" t="s">
        <v>49</v>
      </c>
      <c r="Q232" s="42" t="s">
        <v>49</v>
      </c>
      <c r="R232" s="42" t="s">
        <v>49</v>
      </c>
      <c r="S232" s="42" t="s">
        <v>49</v>
      </c>
      <c r="T232" s="42" t="s">
        <v>49</v>
      </c>
      <c r="U232" s="42" t="s">
        <v>49</v>
      </c>
      <c r="V232" s="42" t="s">
        <v>49</v>
      </c>
      <c r="W232" s="42" t="s">
        <v>49</v>
      </c>
      <c r="X232" s="42" t="s">
        <v>49</v>
      </c>
      <c r="Y232" s="42" t="s">
        <v>49</v>
      </c>
      <c r="Z232" s="42" t="s">
        <v>49</v>
      </c>
      <c r="AA232" s="42" t="s">
        <v>49</v>
      </c>
      <c r="AB232" s="42" t="s">
        <v>49</v>
      </c>
      <c r="AC232" s="42" t="s">
        <v>49</v>
      </c>
      <c r="AD232" s="43" t="s">
        <v>49</v>
      </c>
      <c r="AE232" s="43" t="s">
        <v>49</v>
      </c>
      <c r="AF232" s="43" t="s">
        <v>49</v>
      </c>
      <c r="AG232" s="43" t="s">
        <v>49</v>
      </c>
      <c r="AH232" s="43" t="s">
        <v>49</v>
      </c>
      <c r="AI232" s="43" t="s">
        <v>49</v>
      </c>
      <c r="AJ232" s="43" t="s">
        <v>49</v>
      </c>
      <c r="AK232" s="43" t="s">
        <v>49</v>
      </c>
      <c r="AL232" s="43" t="s">
        <v>49</v>
      </c>
      <c r="AM232" s="43" t="s">
        <v>49</v>
      </c>
      <c r="AN232" s="43" t="s">
        <v>49</v>
      </c>
      <c r="AO232" s="43" t="s">
        <v>49</v>
      </c>
      <c r="AP232" s="43" t="s">
        <v>49</v>
      </c>
      <c r="AQ232" s="43" t="s">
        <v>49</v>
      </c>
      <c r="AR232" s="43" t="s">
        <v>49</v>
      </c>
      <c r="AS232" s="43" t="s">
        <v>49</v>
      </c>
      <c r="AT232" s="43" t="s">
        <v>49</v>
      </c>
      <c r="AU232" s="43" t="s">
        <v>49</v>
      </c>
      <c r="AV232" s="43" t="s">
        <v>49</v>
      </c>
      <c r="AW232" s="43" t="s">
        <v>49</v>
      </c>
      <c r="AX232" s="43" t="s">
        <v>49</v>
      </c>
      <c r="AY232" s="43" t="s">
        <v>49</v>
      </c>
      <c r="AZ232" s="9">
        <f>index!B232</f>
        <v>0</v>
      </c>
      <c r="BA232" s="9">
        <f>index!C232</f>
        <v>0</v>
      </c>
      <c r="BB232" s="9">
        <f>index!D232</f>
        <v>0</v>
      </c>
      <c r="BC232" s="9">
        <f>index!E232</f>
        <v>0</v>
      </c>
      <c r="BD232" s="9">
        <f>index!F232</f>
        <v>0</v>
      </c>
      <c r="BE232" s="9">
        <f>index!G232</f>
        <v>0</v>
      </c>
      <c r="BF232" s="9">
        <f>index!H232</f>
        <v>0</v>
      </c>
      <c r="BG232" s="9">
        <f>index!I232</f>
        <v>0</v>
      </c>
      <c r="BH232" s="9">
        <f>index!J232</f>
        <v>0</v>
      </c>
      <c r="BI232" s="9">
        <f>index!K232</f>
        <v>0</v>
      </c>
      <c r="BJ232" s="9">
        <f>index!L232</f>
        <v>0</v>
      </c>
      <c r="BK232" s="9">
        <f>index!M232</f>
        <v>0</v>
      </c>
      <c r="BL232" s="9">
        <f>index!N232</f>
        <v>0</v>
      </c>
      <c r="BM232" s="9">
        <f>index!O232</f>
        <v>0</v>
      </c>
      <c r="BN232" s="9">
        <f>index!P232</f>
        <v>0</v>
      </c>
      <c r="BO232" s="9">
        <f>index!Q232</f>
        <v>0</v>
      </c>
      <c r="BP232" s="9">
        <f>index!R232</f>
        <v>0</v>
      </c>
      <c r="BQ232" s="9">
        <f>index!S232</f>
        <v>0</v>
      </c>
      <c r="BR232" s="9">
        <f>index!T232</f>
        <v>0</v>
      </c>
      <c r="BS232" s="9">
        <f>index!U232</f>
        <v>0</v>
      </c>
      <c r="BT232" s="9">
        <f>index!V232</f>
        <v>0</v>
      </c>
      <c r="BU232" s="9">
        <f>index!W232</f>
        <v>0</v>
      </c>
      <c r="BV232" s="9">
        <f>index!X232</f>
        <v>0</v>
      </c>
      <c r="BW232" s="9">
        <f>index!Y232</f>
        <v>0</v>
      </c>
      <c r="BX232" s="9">
        <f>index!Z232</f>
        <v>0</v>
      </c>
      <c r="BY232">
        <v>0</v>
      </c>
    </row>
    <row r="233" spans="1:77" x14ac:dyDescent="0.2">
      <c r="A233" s="9" t="s">
        <v>784</v>
      </c>
      <c r="B233" s="9" t="s">
        <v>784</v>
      </c>
      <c r="C233" s="9" t="s">
        <v>784</v>
      </c>
      <c r="D233" s="9" t="s">
        <v>1222</v>
      </c>
      <c r="E233" s="9" t="s">
        <v>1222</v>
      </c>
      <c r="F233" s="9" t="s">
        <v>785</v>
      </c>
      <c r="G233" s="9" t="s">
        <v>786</v>
      </c>
      <c r="H233" s="9">
        <v>798</v>
      </c>
      <c r="I233" s="9" t="s">
        <v>66</v>
      </c>
      <c r="J233" s="9" t="s">
        <v>49</v>
      </c>
      <c r="K233" s="9" t="s">
        <v>49</v>
      </c>
      <c r="L233" s="9" t="s">
        <v>1223</v>
      </c>
      <c r="M233" s="9"/>
      <c r="N233" s="9"/>
      <c r="O233" s="9"/>
      <c r="P233" s="42" t="s">
        <v>49</v>
      </c>
      <c r="Q233" s="42" t="s">
        <v>49</v>
      </c>
      <c r="R233" s="42" t="s">
        <v>49</v>
      </c>
      <c r="S233" s="42" t="s">
        <v>49</v>
      </c>
      <c r="T233" s="42" t="s">
        <v>49</v>
      </c>
      <c r="U233" s="42" t="s">
        <v>49</v>
      </c>
      <c r="V233" s="42" t="s">
        <v>49</v>
      </c>
      <c r="W233" s="42" t="s">
        <v>49</v>
      </c>
      <c r="X233" s="42" t="s">
        <v>49</v>
      </c>
      <c r="Y233" s="42" t="s">
        <v>49</v>
      </c>
      <c r="Z233" s="42" t="s">
        <v>49</v>
      </c>
      <c r="AA233" s="42" t="s">
        <v>49</v>
      </c>
      <c r="AB233" s="42" t="s">
        <v>49</v>
      </c>
      <c r="AC233" s="42" t="s">
        <v>49</v>
      </c>
      <c r="AD233" s="43" t="s">
        <v>49</v>
      </c>
      <c r="AE233" s="43" t="s">
        <v>49</v>
      </c>
      <c r="AF233" s="43" t="s">
        <v>49</v>
      </c>
      <c r="AG233" s="43" t="s">
        <v>49</v>
      </c>
      <c r="AH233" s="43" t="s">
        <v>49</v>
      </c>
      <c r="AI233" s="43" t="s">
        <v>49</v>
      </c>
      <c r="AJ233" s="43" t="s">
        <v>49</v>
      </c>
      <c r="AK233" s="43" t="s">
        <v>49</v>
      </c>
      <c r="AL233" s="43" t="s">
        <v>49</v>
      </c>
      <c r="AM233" s="43" t="s">
        <v>49</v>
      </c>
      <c r="AN233" s="43" t="s">
        <v>49</v>
      </c>
      <c r="AO233" s="43" t="s">
        <v>49</v>
      </c>
      <c r="AP233" s="43" t="s">
        <v>49</v>
      </c>
      <c r="AQ233" s="43" t="s">
        <v>49</v>
      </c>
      <c r="AR233" s="43" t="s">
        <v>49</v>
      </c>
      <c r="AS233" s="43" t="s">
        <v>49</v>
      </c>
      <c r="AT233" s="43" t="s">
        <v>49</v>
      </c>
      <c r="AU233" s="43" t="s">
        <v>49</v>
      </c>
      <c r="AV233" s="43" t="s">
        <v>49</v>
      </c>
      <c r="AW233" s="43" t="s">
        <v>49</v>
      </c>
      <c r="AX233" s="43" t="s">
        <v>49</v>
      </c>
      <c r="AY233" s="43" t="s">
        <v>49</v>
      </c>
      <c r="AZ233" s="9">
        <f>index!B233</f>
        <v>0</v>
      </c>
      <c r="BA233" s="9">
        <f>index!C233</f>
        <v>0</v>
      </c>
      <c r="BB233" s="9">
        <f>index!D233</f>
        <v>0</v>
      </c>
      <c r="BC233" s="9">
        <f>index!E233</f>
        <v>0</v>
      </c>
      <c r="BD233" s="9">
        <f>index!F233</f>
        <v>0</v>
      </c>
      <c r="BE233" s="9">
        <f>index!G233</f>
        <v>0</v>
      </c>
      <c r="BF233" s="9">
        <f>index!H233</f>
        <v>0</v>
      </c>
      <c r="BG233" s="9">
        <f>index!I233</f>
        <v>0</v>
      </c>
      <c r="BH233" s="9">
        <f>index!J233</f>
        <v>0</v>
      </c>
      <c r="BI233" s="9">
        <f>index!K233</f>
        <v>0</v>
      </c>
      <c r="BJ233" s="9">
        <f>index!L233</f>
        <v>0</v>
      </c>
      <c r="BK233" s="9">
        <f>index!M233</f>
        <v>0</v>
      </c>
      <c r="BL233" s="9">
        <f>index!N233</f>
        <v>0</v>
      </c>
      <c r="BM233" s="9">
        <f>index!O233</f>
        <v>0</v>
      </c>
      <c r="BN233" s="9">
        <f>index!P233</f>
        <v>0</v>
      </c>
      <c r="BO233" s="9">
        <f>index!Q233</f>
        <v>0</v>
      </c>
      <c r="BP233" s="9">
        <f>index!R233</f>
        <v>0</v>
      </c>
      <c r="BQ233" s="9">
        <f>index!S233</f>
        <v>0</v>
      </c>
      <c r="BR233" s="9">
        <f>index!T233</f>
        <v>0</v>
      </c>
      <c r="BS233" s="9">
        <f>index!U233</f>
        <v>0</v>
      </c>
      <c r="BT233" s="9">
        <f>index!V233</f>
        <v>0</v>
      </c>
      <c r="BU233" s="9">
        <f>index!W233</f>
        <v>0</v>
      </c>
      <c r="BV233" s="9">
        <f>index!X233</f>
        <v>0</v>
      </c>
      <c r="BW233" s="9">
        <f>index!Y233</f>
        <v>0</v>
      </c>
      <c r="BX233" s="9">
        <f>index!Z233</f>
        <v>0</v>
      </c>
      <c r="BY233">
        <v>0</v>
      </c>
    </row>
    <row r="234" spans="1:77" x14ac:dyDescent="0.2">
      <c r="A234" s="9" t="s">
        <v>787</v>
      </c>
      <c r="B234" s="9" t="s">
        <v>787</v>
      </c>
      <c r="C234" s="9" t="s">
        <v>787</v>
      </c>
      <c r="D234" s="9" t="s">
        <v>172</v>
      </c>
      <c r="E234" s="9" t="s">
        <v>172</v>
      </c>
      <c r="F234" s="9" t="s">
        <v>788</v>
      </c>
      <c r="G234" s="9" t="s">
        <v>789</v>
      </c>
      <c r="H234" s="9">
        <v>800</v>
      </c>
      <c r="I234" s="9" t="s">
        <v>74</v>
      </c>
      <c r="J234" s="9" t="s">
        <v>49</v>
      </c>
      <c r="K234" s="9" t="s">
        <v>49</v>
      </c>
      <c r="L234" s="9" t="s">
        <v>1223</v>
      </c>
      <c r="M234" s="9"/>
      <c r="N234" s="9"/>
      <c r="O234" s="9"/>
      <c r="P234" s="42" t="s">
        <v>49</v>
      </c>
      <c r="Q234" s="42" t="s">
        <v>49</v>
      </c>
      <c r="R234" s="42" t="s">
        <v>49</v>
      </c>
      <c r="S234" s="42" t="s">
        <v>49</v>
      </c>
      <c r="T234" s="42" t="s">
        <v>49</v>
      </c>
      <c r="U234" s="42" t="s">
        <v>49</v>
      </c>
      <c r="V234" s="42" t="s">
        <v>49</v>
      </c>
      <c r="W234" s="42" t="s">
        <v>49</v>
      </c>
      <c r="X234" s="42" t="s">
        <v>49</v>
      </c>
      <c r="Y234" s="42" t="s">
        <v>49</v>
      </c>
      <c r="Z234" s="42" t="s">
        <v>49</v>
      </c>
      <c r="AA234" s="42" t="s">
        <v>49</v>
      </c>
      <c r="AB234" s="42" t="s">
        <v>49</v>
      </c>
      <c r="AC234" s="42" t="s">
        <v>49</v>
      </c>
      <c r="AD234" s="43" t="s">
        <v>49</v>
      </c>
      <c r="AE234" s="43" t="s">
        <v>49</v>
      </c>
      <c r="AF234" s="43" t="s">
        <v>49</v>
      </c>
      <c r="AG234" s="43" t="s">
        <v>49</v>
      </c>
      <c r="AH234" s="43" t="s">
        <v>49</v>
      </c>
      <c r="AI234" s="43" t="s">
        <v>49</v>
      </c>
      <c r="AJ234" s="43" t="s">
        <v>49</v>
      </c>
      <c r="AK234" s="43" t="s">
        <v>49</v>
      </c>
      <c r="AL234" s="43" t="s">
        <v>49</v>
      </c>
      <c r="AM234" s="43" t="s">
        <v>49</v>
      </c>
      <c r="AN234" s="43" t="s">
        <v>49</v>
      </c>
      <c r="AO234" s="43" t="s">
        <v>49</v>
      </c>
      <c r="AP234" s="43" t="s">
        <v>49</v>
      </c>
      <c r="AQ234" s="43" t="s">
        <v>49</v>
      </c>
      <c r="AR234" s="43" t="s">
        <v>49</v>
      </c>
      <c r="AS234" s="43" t="s">
        <v>49</v>
      </c>
      <c r="AT234" s="43" t="s">
        <v>49</v>
      </c>
      <c r="AU234" s="43" t="s">
        <v>49</v>
      </c>
      <c r="AV234" s="43" t="s">
        <v>49</v>
      </c>
      <c r="AW234" s="43" t="s">
        <v>49</v>
      </c>
      <c r="AX234" s="43" t="s">
        <v>49</v>
      </c>
      <c r="AY234" s="43" t="s">
        <v>49</v>
      </c>
      <c r="AZ234" s="9">
        <f>index!B234</f>
        <v>0</v>
      </c>
      <c r="BA234" s="9">
        <f>index!C234</f>
        <v>0</v>
      </c>
      <c r="BB234" s="9">
        <f>index!D234</f>
        <v>0</v>
      </c>
      <c r="BC234" s="9">
        <f>index!E234</f>
        <v>0</v>
      </c>
      <c r="BD234" s="9">
        <f>index!F234</f>
        <v>0</v>
      </c>
      <c r="BE234" s="9">
        <f>index!G234</f>
        <v>0</v>
      </c>
      <c r="BF234" s="9">
        <f>index!H234</f>
        <v>0</v>
      </c>
      <c r="BG234" s="9">
        <f>index!I234</f>
        <v>0</v>
      </c>
      <c r="BH234" s="9">
        <f>index!J234</f>
        <v>0</v>
      </c>
      <c r="BI234" s="9">
        <f>index!K234</f>
        <v>0</v>
      </c>
      <c r="BJ234" s="9">
        <f>index!L234</f>
        <v>0</v>
      </c>
      <c r="BK234" s="9">
        <f>index!M234</f>
        <v>0</v>
      </c>
      <c r="BL234" s="9">
        <f>index!N234</f>
        <v>0</v>
      </c>
      <c r="BM234" s="9">
        <f>index!O234</f>
        <v>0</v>
      </c>
      <c r="BN234" s="9">
        <f>index!P234</f>
        <v>0</v>
      </c>
      <c r="BO234" s="9">
        <f>index!Q234</f>
        <v>0</v>
      </c>
      <c r="BP234" s="9">
        <f>index!R234</f>
        <v>0</v>
      </c>
      <c r="BQ234" s="9">
        <f>index!S234</f>
        <v>0</v>
      </c>
      <c r="BR234" s="9">
        <f>index!T234</f>
        <v>0</v>
      </c>
      <c r="BS234" s="9">
        <f>index!U234</f>
        <v>0</v>
      </c>
      <c r="BT234" s="9">
        <f>index!V234</f>
        <v>0</v>
      </c>
      <c r="BU234" s="9">
        <f>index!W234</f>
        <v>0</v>
      </c>
      <c r="BV234" s="9">
        <f>index!X234</f>
        <v>0</v>
      </c>
      <c r="BW234" s="9">
        <f>index!Y234</f>
        <v>0</v>
      </c>
      <c r="BX234" s="9">
        <f>index!Z234</f>
        <v>0</v>
      </c>
      <c r="BY234">
        <v>0</v>
      </c>
    </row>
    <row r="235" spans="1:77" x14ac:dyDescent="0.2">
      <c r="A235" s="9" t="s">
        <v>790</v>
      </c>
      <c r="B235" s="9" t="s">
        <v>790</v>
      </c>
      <c r="C235" s="9" t="s">
        <v>790</v>
      </c>
      <c r="D235" s="9" t="s">
        <v>790</v>
      </c>
      <c r="E235" s="9" t="s">
        <v>790</v>
      </c>
      <c r="F235" s="9" t="s">
        <v>791</v>
      </c>
      <c r="G235" s="9" t="s">
        <v>792</v>
      </c>
      <c r="H235" s="9">
        <v>804</v>
      </c>
      <c r="I235" s="9" t="s">
        <v>56</v>
      </c>
      <c r="J235" s="9" t="s">
        <v>49</v>
      </c>
      <c r="K235" s="9" t="s">
        <v>90</v>
      </c>
      <c r="L235" s="9" t="s">
        <v>793</v>
      </c>
      <c r="M235" s="9" t="s">
        <v>59</v>
      </c>
      <c r="N235" s="9" t="s">
        <v>60</v>
      </c>
      <c r="O235" s="9">
        <v>2011</v>
      </c>
      <c r="P235" s="42" t="s">
        <v>49</v>
      </c>
      <c r="Q235" s="42" t="s">
        <v>49</v>
      </c>
      <c r="R235" s="42" t="s">
        <v>49</v>
      </c>
      <c r="S235" s="42" t="s">
        <v>49</v>
      </c>
      <c r="T235" s="42" t="s">
        <v>49</v>
      </c>
      <c r="U235" s="42" t="s">
        <v>49</v>
      </c>
      <c r="V235" s="42" t="s">
        <v>49</v>
      </c>
      <c r="W235" s="42" t="s">
        <v>49</v>
      </c>
      <c r="X235" s="42" t="s">
        <v>49</v>
      </c>
      <c r="Y235" s="42" t="s">
        <v>49</v>
      </c>
      <c r="Z235" s="42" t="s">
        <v>49</v>
      </c>
      <c r="AA235" s="42" t="s">
        <v>49</v>
      </c>
      <c r="AB235" s="42" t="s">
        <v>49</v>
      </c>
      <c r="AC235" s="42" t="s">
        <v>49</v>
      </c>
      <c r="AD235" s="43" t="s">
        <v>49</v>
      </c>
      <c r="AE235" s="43" t="s">
        <v>49</v>
      </c>
      <c r="AF235" s="43" t="s">
        <v>49</v>
      </c>
      <c r="AG235" s="43" t="s">
        <v>49</v>
      </c>
      <c r="AH235" s="43" t="s">
        <v>49</v>
      </c>
      <c r="AI235" s="43" t="s">
        <v>49</v>
      </c>
      <c r="AJ235" s="43" t="s">
        <v>49</v>
      </c>
      <c r="AK235" s="43" t="s">
        <v>90</v>
      </c>
      <c r="AL235" s="43" t="s">
        <v>90</v>
      </c>
      <c r="AM235" s="43" t="s">
        <v>90</v>
      </c>
      <c r="AN235" s="43" t="s">
        <v>90</v>
      </c>
      <c r="AO235" s="43" t="s">
        <v>90</v>
      </c>
      <c r="AP235" s="43" t="s">
        <v>90</v>
      </c>
      <c r="AQ235" s="43" t="s">
        <v>90</v>
      </c>
      <c r="AR235" s="43" t="s">
        <v>90</v>
      </c>
      <c r="AS235" s="43" t="s">
        <v>90</v>
      </c>
      <c r="AT235" s="43" t="s">
        <v>90</v>
      </c>
      <c r="AU235" s="43" t="s">
        <v>90</v>
      </c>
      <c r="AV235" s="43" t="s">
        <v>90</v>
      </c>
      <c r="AW235" s="43" t="s">
        <v>90</v>
      </c>
      <c r="AX235" s="43" t="s">
        <v>90</v>
      </c>
      <c r="AY235" s="43" t="s">
        <v>90</v>
      </c>
      <c r="AZ235" s="9">
        <f>index!B235</f>
        <v>0</v>
      </c>
      <c r="BA235" s="9">
        <f>index!C235</f>
        <v>0</v>
      </c>
      <c r="BB235" s="9">
        <f>index!D235</f>
        <v>0</v>
      </c>
      <c r="BC235" s="9">
        <f>index!E235</f>
        <v>0</v>
      </c>
      <c r="BD235" s="9">
        <f>index!F235</f>
        <v>0</v>
      </c>
      <c r="BE235" s="9">
        <f>index!G235</f>
        <v>0</v>
      </c>
      <c r="BF235" s="9">
        <f>index!H235</f>
        <v>0</v>
      </c>
      <c r="BG235" s="9">
        <f>index!I235</f>
        <v>0</v>
      </c>
      <c r="BH235" s="9">
        <f>index!J235</f>
        <v>0</v>
      </c>
      <c r="BI235" s="9">
        <f>index!K235</f>
        <v>0</v>
      </c>
      <c r="BJ235" s="9">
        <f>index!L235</f>
        <v>0</v>
      </c>
      <c r="BK235" s="9">
        <f>index!M235</f>
        <v>6.4000000000000003E-3</v>
      </c>
      <c r="BL235" s="9">
        <f>index!N235</f>
        <v>6.4000000000000003E-3</v>
      </c>
      <c r="BM235" s="9">
        <f>index!O235</f>
        <v>6.4000000000000003E-3</v>
      </c>
      <c r="BN235" s="9">
        <f>index!P235</f>
        <v>6.4000000000000003E-3</v>
      </c>
      <c r="BO235" s="9">
        <f>index!Q235</f>
        <v>3.2000000000000002E-3</v>
      </c>
      <c r="BP235" s="9">
        <f>index!R235</f>
        <v>3.2000000000000002E-3</v>
      </c>
      <c r="BQ235" s="9">
        <f>index!S235</f>
        <v>4.3738455855190242E-3</v>
      </c>
      <c r="BR235" s="9">
        <f>index!T235</f>
        <v>4.9416195856873818E-3</v>
      </c>
      <c r="BS235" s="9">
        <f>index!U235</f>
        <v>0.11787822304564806</v>
      </c>
      <c r="BT235" s="9">
        <f>index!V235</f>
        <v>0.12307692307692308</v>
      </c>
      <c r="BU235" s="9">
        <f>index!W235</f>
        <v>0.11501441274359692</v>
      </c>
      <c r="BV235" s="9">
        <f>index!X235</f>
        <v>0.32815015604223569</v>
      </c>
      <c r="BW235" s="9">
        <f>index!Y235</f>
        <v>0.26252030430478607</v>
      </c>
      <c r="BX235" s="9">
        <f>index!Z235</f>
        <v>0.24568201070252263</v>
      </c>
      <c r="BY235">
        <v>0.23373132576</v>
      </c>
    </row>
    <row r="236" spans="1:77" x14ac:dyDescent="0.2">
      <c r="A236" s="9" t="s">
        <v>794</v>
      </c>
      <c r="B236" s="9" t="s">
        <v>794</v>
      </c>
      <c r="C236" s="9" t="s">
        <v>794</v>
      </c>
      <c r="D236" s="9" t="s">
        <v>794</v>
      </c>
      <c r="E236" s="9" t="s">
        <v>794</v>
      </c>
      <c r="F236" s="9" t="s">
        <v>795</v>
      </c>
      <c r="G236" s="9" t="s">
        <v>796</v>
      </c>
      <c r="H236" s="9">
        <v>784</v>
      </c>
      <c r="I236" s="9" t="s">
        <v>62</v>
      </c>
      <c r="J236" s="9" t="s">
        <v>49</v>
      </c>
      <c r="K236" s="9" t="s">
        <v>49</v>
      </c>
      <c r="L236" s="9" t="s">
        <v>1223</v>
      </c>
      <c r="M236" s="9"/>
      <c r="N236" s="9"/>
      <c r="O236" s="9"/>
      <c r="P236" s="42" t="s">
        <v>49</v>
      </c>
      <c r="Q236" s="42" t="s">
        <v>49</v>
      </c>
      <c r="R236" s="42" t="s">
        <v>49</v>
      </c>
      <c r="S236" s="42" t="s">
        <v>49</v>
      </c>
      <c r="T236" s="42" t="s">
        <v>49</v>
      </c>
      <c r="U236" s="42" t="s">
        <v>49</v>
      </c>
      <c r="V236" s="42" t="s">
        <v>49</v>
      </c>
      <c r="W236" s="42" t="s">
        <v>49</v>
      </c>
      <c r="X236" s="42" t="s">
        <v>49</v>
      </c>
      <c r="Y236" s="42" t="s">
        <v>49</v>
      </c>
      <c r="Z236" s="42" t="s">
        <v>49</v>
      </c>
      <c r="AA236" s="42" t="s">
        <v>49</v>
      </c>
      <c r="AB236" s="42" t="s">
        <v>49</v>
      </c>
      <c r="AC236" s="42" t="s">
        <v>49</v>
      </c>
      <c r="AD236" s="43" t="s">
        <v>49</v>
      </c>
      <c r="AE236" s="43" t="s">
        <v>49</v>
      </c>
      <c r="AF236" s="43" t="s">
        <v>49</v>
      </c>
      <c r="AG236" s="43" t="s">
        <v>49</v>
      </c>
      <c r="AH236" s="43" t="s">
        <v>49</v>
      </c>
      <c r="AI236" s="43" t="s">
        <v>49</v>
      </c>
      <c r="AJ236" s="43" t="s">
        <v>49</v>
      </c>
      <c r="AK236" s="43" t="s">
        <v>49</v>
      </c>
      <c r="AL236" s="43" t="s">
        <v>49</v>
      </c>
      <c r="AM236" s="43" t="s">
        <v>49</v>
      </c>
      <c r="AN236" s="43" t="s">
        <v>49</v>
      </c>
      <c r="AO236" s="43" t="s">
        <v>49</v>
      </c>
      <c r="AP236" s="43" t="s">
        <v>49</v>
      </c>
      <c r="AQ236" s="43" t="s">
        <v>49</v>
      </c>
      <c r="AR236" s="43" t="s">
        <v>49</v>
      </c>
      <c r="AS236" s="43" t="s">
        <v>49</v>
      </c>
      <c r="AT236" s="43" t="s">
        <v>49</v>
      </c>
      <c r="AU236" s="43" t="s">
        <v>49</v>
      </c>
      <c r="AV236" s="43" t="s">
        <v>49</v>
      </c>
      <c r="AW236" s="43" t="s">
        <v>49</v>
      </c>
      <c r="AX236" s="43" t="s">
        <v>49</v>
      </c>
      <c r="AY236" s="43" t="s">
        <v>49</v>
      </c>
      <c r="AZ236" s="9">
        <f>index!B236</f>
        <v>0</v>
      </c>
      <c r="BA236" s="9">
        <f>index!C236</f>
        <v>0</v>
      </c>
      <c r="BB236" s="9">
        <f>index!D236</f>
        <v>0</v>
      </c>
      <c r="BC236" s="9">
        <f>index!E236</f>
        <v>0</v>
      </c>
      <c r="BD236" s="9">
        <f>index!F236</f>
        <v>0</v>
      </c>
      <c r="BE236" s="9">
        <f>index!G236</f>
        <v>0</v>
      </c>
      <c r="BF236" s="9">
        <f>index!H236</f>
        <v>0</v>
      </c>
      <c r="BG236" s="9">
        <f>index!I236</f>
        <v>0</v>
      </c>
      <c r="BH236" s="9">
        <f>index!J236</f>
        <v>0</v>
      </c>
      <c r="BI236" s="9">
        <f>index!K236</f>
        <v>0</v>
      </c>
      <c r="BJ236" s="9">
        <f>index!L236</f>
        <v>0</v>
      </c>
      <c r="BK236" s="9">
        <f>index!M236</f>
        <v>0</v>
      </c>
      <c r="BL236" s="9">
        <f>index!N236</f>
        <v>0</v>
      </c>
      <c r="BM236" s="9">
        <f>index!O236</f>
        <v>0</v>
      </c>
      <c r="BN236" s="9">
        <f>index!P236</f>
        <v>0</v>
      </c>
      <c r="BO236" s="9">
        <f>index!Q236</f>
        <v>0</v>
      </c>
      <c r="BP236" s="9">
        <f>index!R236</f>
        <v>0</v>
      </c>
      <c r="BQ236" s="9">
        <f>index!S236</f>
        <v>0</v>
      </c>
      <c r="BR236" s="9">
        <f>index!T236</f>
        <v>0</v>
      </c>
      <c r="BS236" s="9">
        <f>index!U236</f>
        <v>0</v>
      </c>
      <c r="BT236" s="9">
        <f>index!V236</f>
        <v>0</v>
      </c>
      <c r="BU236" s="9">
        <f>index!W236</f>
        <v>0</v>
      </c>
      <c r="BV236" s="9">
        <f>index!X236</f>
        <v>0</v>
      </c>
      <c r="BW236" s="9">
        <f>index!Y236</f>
        <v>0</v>
      </c>
      <c r="BX236" s="9">
        <f>index!Z236</f>
        <v>0</v>
      </c>
      <c r="BY236">
        <v>0</v>
      </c>
    </row>
    <row r="237" spans="1:77" x14ac:dyDescent="0.2">
      <c r="A237" s="9" t="s">
        <v>797</v>
      </c>
      <c r="B237" s="9" t="s">
        <v>797</v>
      </c>
      <c r="C237" s="9" t="s">
        <v>797</v>
      </c>
      <c r="D237" s="9" t="s">
        <v>797</v>
      </c>
      <c r="E237" s="9" t="s">
        <v>797</v>
      </c>
      <c r="F237" s="9" t="s">
        <v>798</v>
      </c>
      <c r="G237" s="9" t="s">
        <v>799</v>
      </c>
      <c r="H237" s="9">
        <v>826</v>
      </c>
      <c r="I237" s="9" t="s">
        <v>56</v>
      </c>
      <c r="J237" s="9" t="s">
        <v>49</v>
      </c>
      <c r="K237" s="9" t="s">
        <v>90</v>
      </c>
      <c r="L237" s="9" t="s">
        <v>793</v>
      </c>
      <c r="M237" s="9" t="s">
        <v>59</v>
      </c>
      <c r="N237" s="9" t="s">
        <v>60</v>
      </c>
      <c r="O237" s="9">
        <v>2005</v>
      </c>
      <c r="P237" s="42" t="s">
        <v>49</v>
      </c>
      <c r="Q237" s="42" t="s">
        <v>49</v>
      </c>
      <c r="R237" s="42" t="s">
        <v>49</v>
      </c>
      <c r="S237" s="42" t="s">
        <v>49</v>
      </c>
      <c r="T237" s="42" t="s">
        <v>49</v>
      </c>
      <c r="U237" s="42" t="s">
        <v>49</v>
      </c>
      <c r="V237" s="42" t="s">
        <v>49</v>
      </c>
      <c r="W237" s="42" t="s">
        <v>49</v>
      </c>
      <c r="X237" s="42" t="s">
        <v>49</v>
      </c>
      <c r="Y237" s="42" t="s">
        <v>49</v>
      </c>
      <c r="Z237" s="42" t="s">
        <v>49</v>
      </c>
      <c r="AA237" s="42" t="s">
        <v>49</v>
      </c>
      <c r="AB237" s="42" t="s">
        <v>49</v>
      </c>
      <c r="AC237" s="42" t="s">
        <v>49</v>
      </c>
      <c r="AD237" s="43" t="s">
        <v>49</v>
      </c>
      <c r="AE237" s="43" t="s">
        <v>90</v>
      </c>
      <c r="AF237" s="43" t="s">
        <v>90</v>
      </c>
      <c r="AG237" s="43" t="s">
        <v>90</v>
      </c>
      <c r="AH237" s="43" t="s">
        <v>90</v>
      </c>
      <c r="AI237" s="43" t="s">
        <v>90</v>
      </c>
      <c r="AJ237" s="43" t="s">
        <v>90</v>
      </c>
      <c r="AK237" s="43" t="s">
        <v>90</v>
      </c>
      <c r="AL237" s="43" t="s">
        <v>90</v>
      </c>
      <c r="AM237" s="43" t="s">
        <v>90</v>
      </c>
      <c r="AN237" s="43" t="s">
        <v>90</v>
      </c>
      <c r="AO237" s="43" t="s">
        <v>90</v>
      </c>
      <c r="AP237" s="43" t="s">
        <v>90</v>
      </c>
      <c r="AQ237" s="43" t="s">
        <v>90</v>
      </c>
      <c r="AR237" s="43" t="s">
        <v>90</v>
      </c>
      <c r="AS237" s="43" t="s">
        <v>90</v>
      </c>
      <c r="AT237" s="43" t="s">
        <v>90</v>
      </c>
      <c r="AU237" s="43" t="s">
        <v>90</v>
      </c>
      <c r="AV237" s="43" t="s">
        <v>90</v>
      </c>
      <c r="AW237" s="43" t="s">
        <v>90</v>
      </c>
      <c r="AX237" s="43" t="s">
        <v>90</v>
      </c>
      <c r="AY237" s="43" t="s">
        <v>90</v>
      </c>
      <c r="AZ237" s="9">
        <f>index!B237</f>
        <v>0</v>
      </c>
      <c r="BA237" s="9">
        <f>index!C237</f>
        <v>0</v>
      </c>
      <c r="BB237" s="9">
        <f>index!D237</f>
        <v>0</v>
      </c>
      <c r="BC237" s="9">
        <f>index!E237</f>
        <v>0</v>
      </c>
      <c r="BD237" s="9">
        <f>index!F237</f>
        <v>0</v>
      </c>
      <c r="BE237" s="9">
        <f>index!G237</f>
        <v>6.4544463198278992</v>
      </c>
      <c r="BF237" s="9">
        <f>index!H237</f>
        <v>11.430552445250257</v>
      </c>
      <c r="BG237" s="9">
        <f>index!I237</f>
        <v>0.46300201204062752</v>
      </c>
      <c r="BH237" s="9">
        <f>index!J237</f>
        <v>13.62103698290794</v>
      </c>
      <c r="BI237" s="9">
        <f>index!K237</f>
        <v>5.8965887541950499</v>
      </c>
      <c r="BJ237" s="9">
        <f>index!L237</f>
        <v>6.5415266847808438</v>
      </c>
      <c r="BK237" s="9">
        <f>index!M237</f>
        <v>9.0428734854875117</v>
      </c>
      <c r="BL237" s="9">
        <f>index!N237</f>
        <v>3.6007400394318534</v>
      </c>
      <c r="BM237" s="9">
        <f>index!O237</f>
        <v>3.3177467076777845</v>
      </c>
      <c r="BN237" s="9">
        <f>index!P237</f>
        <v>4.5316025619554789</v>
      </c>
      <c r="BO237" s="9">
        <f>index!Q237</f>
        <v>6.0456157412625515</v>
      </c>
      <c r="BP237" s="9">
        <f>index!R237</f>
        <v>4.5130398899467341</v>
      </c>
      <c r="BQ237" s="9">
        <f>index!S237</f>
        <v>4.4956338171003978</v>
      </c>
      <c r="BR237" s="9">
        <f>index!T237</f>
        <v>7.7166568157063935</v>
      </c>
      <c r="BS237" s="9">
        <f>index!U237</f>
        <v>9.2896007633495881</v>
      </c>
      <c r="BT237" s="9">
        <f>index!V237</f>
        <v>7.5461916021521915</v>
      </c>
      <c r="BU237" s="9">
        <f>index!W237</f>
        <v>5.7028500005275138</v>
      </c>
      <c r="BV237" s="9">
        <f>index!X237</f>
        <v>32.167985309999999</v>
      </c>
      <c r="BW237" s="9">
        <f>index!Y237</f>
        <v>28.917459584999996</v>
      </c>
      <c r="BX237" s="9">
        <f>index!Z237</f>
        <v>17.36897652</v>
      </c>
      <c r="BY237">
        <v>20.796042645</v>
      </c>
    </row>
    <row r="238" spans="1:77" x14ac:dyDescent="0.2">
      <c r="A238" s="9" t="s">
        <v>800</v>
      </c>
      <c r="B238" s="9" t="s">
        <v>801</v>
      </c>
      <c r="C238" s="9" t="s">
        <v>800</v>
      </c>
      <c r="D238" s="9" t="s">
        <v>802</v>
      </c>
      <c r="E238" s="9" t="s">
        <v>802</v>
      </c>
      <c r="F238" s="9" t="s">
        <v>803</v>
      </c>
      <c r="G238" s="9" t="s">
        <v>800</v>
      </c>
      <c r="H238" s="9">
        <v>840</v>
      </c>
      <c r="I238" s="9" t="s">
        <v>134</v>
      </c>
      <c r="J238" s="9" t="s">
        <v>49</v>
      </c>
      <c r="K238" s="9" t="s">
        <v>90</v>
      </c>
      <c r="L238" s="9" t="s">
        <v>804</v>
      </c>
      <c r="M238" s="9" t="s">
        <v>59</v>
      </c>
      <c r="N238" s="9" t="s">
        <v>746</v>
      </c>
      <c r="O238" s="9">
        <v>2008</v>
      </c>
      <c r="P238" s="42" t="s">
        <v>49</v>
      </c>
      <c r="Q238" s="42" t="s">
        <v>49</v>
      </c>
      <c r="R238" s="42" t="s">
        <v>49</v>
      </c>
      <c r="S238" s="42" t="s">
        <v>49</v>
      </c>
      <c r="T238" s="42" t="s">
        <v>49</v>
      </c>
      <c r="U238" s="42" t="s">
        <v>49</v>
      </c>
      <c r="V238" s="42" t="s">
        <v>49</v>
      </c>
      <c r="W238" s="42" t="s">
        <v>49</v>
      </c>
      <c r="X238" s="42" t="s">
        <v>49</v>
      </c>
      <c r="Y238" s="42" t="s">
        <v>49</v>
      </c>
      <c r="Z238" s="42" t="s">
        <v>49</v>
      </c>
      <c r="AA238" s="42" t="s">
        <v>49</v>
      </c>
      <c r="AB238" s="42" t="s">
        <v>49</v>
      </c>
      <c r="AC238" s="42" t="s">
        <v>49</v>
      </c>
      <c r="AD238" s="43" t="s">
        <v>49</v>
      </c>
      <c r="AE238" s="43" t="s">
        <v>49</v>
      </c>
      <c r="AF238" s="43" t="s">
        <v>49</v>
      </c>
      <c r="AG238" s="43" t="s">
        <v>49</v>
      </c>
      <c r="AH238" s="43" t="s">
        <v>90</v>
      </c>
      <c r="AI238" s="43" t="s">
        <v>90</v>
      </c>
      <c r="AJ238" s="43" t="s">
        <v>90</v>
      </c>
      <c r="AK238" s="43" t="s">
        <v>90</v>
      </c>
      <c r="AL238" s="43" t="s">
        <v>90</v>
      </c>
      <c r="AM238" s="43" t="s">
        <v>90</v>
      </c>
      <c r="AN238" s="43" t="s">
        <v>90</v>
      </c>
      <c r="AO238" s="43" t="s">
        <v>90</v>
      </c>
      <c r="AP238" s="43" t="s">
        <v>90</v>
      </c>
      <c r="AQ238" s="43" t="s">
        <v>90</v>
      </c>
      <c r="AR238" s="43" t="s">
        <v>90</v>
      </c>
      <c r="AS238" s="43" t="s">
        <v>90</v>
      </c>
      <c r="AT238" s="43" t="s">
        <v>90</v>
      </c>
      <c r="AU238" s="43" t="s">
        <v>90</v>
      </c>
      <c r="AV238" s="43" t="s">
        <v>90</v>
      </c>
      <c r="AW238" s="43" t="s">
        <v>90</v>
      </c>
      <c r="AX238" s="43" t="s">
        <v>90</v>
      </c>
      <c r="AY238" s="43" t="s">
        <v>90</v>
      </c>
      <c r="AZ238" s="9">
        <f>index!B238</f>
        <v>0</v>
      </c>
      <c r="BA238" s="9">
        <f>index!C238</f>
        <v>0</v>
      </c>
      <c r="BB238" s="9">
        <f>index!D238</f>
        <v>0</v>
      </c>
      <c r="BC238" s="9">
        <f>index!E238</f>
        <v>0</v>
      </c>
      <c r="BD238" s="9">
        <f>index!F238</f>
        <v>0</v>
      </c>
      <c r="BE238" s="9">
        <f>index!G238</f>
        <v>0</v>
      </c>
      <c r="BF238" s="9">
        <f>index!H238</f>
        <v>0</v>
      </c>
      <c r="BG238" s="9">
        <f>index!I238</f>
        <v>0</v>
      </c>
      <c r="BH238" s="9">
        <f>index!J238</f>
        <v>5.2525200000000001E-2</v>
      </c>
      <c r="BI238" s="9">
        <f>index!K238</f>
        <v>6.0139800000000007E-2</v>
      </c>
      <c r="BJ238" s="9">
        <f>index!L238</f>
        <v>3.5742000000000003E-2</v>
      </c>
      <c r="BK238" s="9">
        <f>index!M238</f>
        <v>3.2323200000000003E-2</v>
      </c>
      <c r="BL238" s="9">
        <f>index!N238</f>
        <v>0.53470020000000007</v>
      </c>
      <c r="BM238" s="9">
        <f>index!O238</f>
        <v>0.78614580000000012</v>
      </c>
      <c r="BN238" s="9">
        <f>index!P238</f>
        <v>0.64744259999999998</v>
      </c>
      <c r="BO238" s="9">
        <f>index!Q238</f>
        <v>0.71818440000000006</v>
      </c>
      <c r="BP238" s="9">
        <f>index!R238</f>
        <v>0.72332220000000014</v>
      </c>
      <c r="BQ238" s="9">
        <f>index!S238</f>
        <v>0.81764040000000016</v>
      </c>
      <c r="BR238" s="9">
        <f>index!T238</f>
        <v>0.82423800000000003</v>
      </c>
      <c r="BS238" s="9">
        <f>index!U238</f>
        <v>0.86779079999999997</v>
      </c>
      <c r="BT238" s="9">
        <f>index!V238</f>
        <v>0.85528478133000008</v>
      </c>
      <c r="BU238" s="9">
        <f>index!W238</f>
        <v>1.0413479999999999</v>
      </c>
      <c r="BV238" s="9">
        <f>index!X238</f>
        <v>1.7622768</v>
      </c>
      <c r="BW238" s="9">
        <f>index!Y238</f>
        <v>1.9809372677039998</v>
      </c>
      <c r="BX238" s="9">
        <f>index!Z238</f>
        <v>2.4824025000000001</v>
      </c>
      <c r="BY238">
        <v>3.1054649999999997</v>
      </c>
    </row>
    <row r="239" spans="1:77" x14ac:dyDescent="0.2">
      <c r="A239" s="9" t="s">
        <v>805</v>
      </c>
      <c r="B239" s="9" t="s">
        <v>805</v>
      </c>
      <c r="C239" s="9" t="s">
        <v>805</v>
      </c>
      <c r="D239" s="9" t="s">
        <v>805</v>
      </c>
      <c r="E239" s="9" t="s">
        <v>805</v>
      </c>
      <c r="F239" s="9" t="s">
        <v>806</v>
      </c>
      <c r="G239" s="9" t="s">
        <v>807</v>
      </c>
      <c r="H239" s="9">
        <v>858</v>
      </c>
      <c r="I239" s="9" t="s">
        <v>84</v>
      </c>
      <c r="J239" s="9" t="s">
        <v>49</v>
      </c>
      <c r="K239" s="9" t="s">
        <v>90</v>
      </c>
      <c r="L239" s="9" t="s">
        <v>516</v>
      </c>
      <c r="M239" s="9" t="s">
        <v>59</v>
      </c>
      <c r="N239" s="9" t="s">
        <v>60</v>
      </c>
      <c r="O239" s="9">
        <v>2022</v>
      </c>
      <c r="P239" s="43" t="s">
        <v>49</v>
      </c>
      <c r="Q239" s="43" t="s">
        <v>49</v>
      </c>
      <c r="R239" s="43" t="s">
        <v>49</v>
      </c>
      <c r="S239" s="43" t="s">
        <v>49</v>
      </c>
      <c r="T239" s="43" t="s">
        <v>49</v>
      </c>
      <c r="U239" s="43" t="s">
        <v>49</v>
      </c>
      <c r="V239" s="43" t="s">
        <v>49</v>
      </c>
      <c r="W239" s="43" t="s">
        <v>49</v>
      </c>
      <c r="X239" s="43" t="s">
        <v>49</v>
      </c>
      <c r="Y239" s="43" t="s">
        <v>49</v>
      </c>
      <c r="Z239" s="43" t="s">
        <v>49</v>
      </c>
      <c r="AA239" s="43" t="s">
        <v>49</v>
      </c>
      <c r="AB239" s="43" t="s">
        <v>49</v>
      </c>
      <c r="AC239" s="43" t="s">
        <v>49</v>
      </c>
      <c r="AD239" s="43" t="s">
        <v>49</v>
      </c>
      <c r="AE239" s="43" t="s">
        <v>49</v>
      </c>
      <c r="AF239" s="43" t="s">
        <v>49</v>
      </c>
      <c r="AG239" s="43" t="s">
        <v>49</v>
      </c>
      <c r="AH239" s="43" t="s">
        <v>49</v>
      </c>
      <c r="AI239" s="43" t="s">
        <v>49</v>
      </c>
      <c r="AJ239" s="43" t="s">
        <v>49</v>
      </c>
      <c r="AK239" s="43" t="s">
        <v>49</v>
      </c>
      <c r="AL239" s="43" t="s">
        <v>49</v>
      </c>
      <c r="AM239" s="43" t="s">
        <v>49</v>
      </c>
      <c r="AN239" s="43" t="s">
        <v>49</v>
      </c>
      <c r="AO239" s="43" t="s">
        <v>49</v>
      </c>
      <c r="AP239" s="43" t="s">
        <v>49</v>
      </c>
      <c r="AQ239" s="43" t="s">
        <v>49</v>
      </c>
      <c r="AR239" s="43" t="s">
        <v>49</v>
      </c>
      <c r="AS239" s="43" t="s">
        <v>49</v>
      </c>
      <c r="AT239" s="43" t="s">
        <v>49</v>
      </c>
      <c r="AU239" s="43" t="s">
        <v>49</v>
      </c>
      <c r="AV239" s="43" t="s">
        <v>90</v>
      </c>
      <c r="AW239" s="43" t="s">
        <v>90</v>
      </c>
      <c r="AX239" s="43" t="s">
        <v>90</v>
      </c>
      <c r="AY239" s="43" t="s">
        <v>90</v>
      </c>
      <c r="AZ239" s="9">
        <f>index!B239</f>
        <v>0</v>
      </c>
      <c r="BA239" s="9">
        <f>index!C239</f>
        <v>0</v>
      </c>
      <c r="BB239" s="9">
        <f>index!D239</f>
        <v>0</v>
      </c>
      <c r="BC239" s="9">
        <f>index!E239</f>
        <v>0</v>
      </c>
      <c r="BD239" s="9">
        <f>index!F239</f>
        <v>0</v>
      </c>
      <c r="BE239" s="9">
        <f>index!G239</f>
        <v>0</v>
      </c>
      <c r="BF239" s="9">
        <f>index!H239</f>
        <v>0</v>
      </c>
      <c r="BG239" s="9">
        <f>index!I239</f>
        <v>0</v>
      </c>
      <c r="BH239" s="9">
        <f>index!J239</f>
        <v>0</v>
      </c>
      <c r="BI239" s="9">
        <f>index!K239</f>
        <v>0</v>
      </c>
      <c r="BJ239" s="9">
        <f>index!L239</f>
        <v>0</v>
      </c>
      <c r="BK239" s="9">
        <f>index!M239</f>
        <v>0</v>
      </c>
      <c r="BL239" s="9">
        <f>index!N239</f>
        <v>0</v>
      </c>
      <c r="BM239" s="9">
        <f>index!O239</f>
        <v>0</v>
      </c>
      <c r="BN239" s="9">
        <f>index!P239</f>
        <v>0</v>
      </c>
      <c r="BO239" s="9">
        <f>index!Q239</f>
        <v>0</v>
      </c>
      <c r="BP239" s="9">
        <f>index!R239</f>
        <v>0</v>
      </c>
      <c r="BQ239" s="9">
        <f>index!S239</f>
        <v>0</v>
      </c>
      <c r="BR239" s="9">
        <f>index!T239</f>
        <v>0</v>
      </c>
      <c r="BS239" s="9">
        <f>index!U239</f>
        <v>0</v>
      </c>
      <c r="BT239" s="9">
        <f>index!V239</f>
        <v>0</v>
      </c>
      <c r="BU239" s="9">
        <f>index!W239</f>
        <v>0</v>
      </c>
      <c r="BV239" s="9">
        <f>index!X239</f>
        <v>6.1782934896276664</v>
      </c>
      <c r="BW239" s="9">
        <f>index!Y239</f>
        <v>7.0140757607120667</v>
      </c>
      <c r="BX239" s="9">
        <f>index!Z239</f>
        <v>7.5228214679187859</v>
      </c>
      <c r="BY239">
        <v>7.1444133944999999</v>
      </c>
    </row>
    <row r="240" spans="1:77" x14ac:dyDescent="0.2">
      <c r="A240" s="9" t="s">
        <v>1227</v>
      </c>
      <c r="B240" s="9" t="s">
        <v>1227</v>
      </c>
      <c r="C240" s="9" t="s">
        <v>1227</v>
      </c>
      <c r="D240" s="9" t="s">
        <v>802</v>
      </c>
      <c r="E240" s="9" t="s">
        <v>802</v>
      </c>
      <c r="F240" s="9" t="s">
        <v>809</v>
      </c>
      <c r="G240" s="9" t="s">
        <v>810</v>
      </c>
      <c r="H240" s="9">
        <v>581</v>
      </c>
      <c r="I240" s="9" t="s">
        <v>51</v>
      </c>
      <c r="J240" s="9" t="s">
        <v>49</v>
      </c>
      <c r="K240" s="9" t="s">
        <v>49</v>
      </c>
      <c r="L240" s="9" t="s">
        <v>1223</v>
      </c>
      <c r="M240" s="9"/>
      <c r="N240" s="9"/>
      <c r="O240" s="9"/>
      <c r="P240" s="42" t="s">
        <v>49</v>
      </c>
      <c r="Q240" s="42" t="s">
        <v>49</v>
      </c>
      <c r="R240" s="42" t="s">
        <v>49</v>
      </c>
      <c r="S240" s="42" t="s">
        <v>49</v>
      </c>
      <c r="T240" s="42" t="s">
        <v>49</v>
      </c>
      <c r="U240" s="42" t="s">
        <v>49</v>
      </c>
      <c r="V240" s="42" t="s">
        <v>49</v>
      </c>
      <c r="W240" s="42" t="s">
        <v>49</v>
      </c>
      <c r="X240" s="42" t="s">
        <v>49</v>
      </c>
      <c r="Y240" s="42" t="s">
        <v>49</v>
      </c>
      <c r="Z240" s="42" t="s">
        <v>49</v>
      </c>
      <c r="AA240" s="42" t="s">
        <v>49</v>
      </c>
      <c r="AB240" s="42" t="s">
        <v>49</v>
      </c>
      <c r="AC240" s="42" t="s">
        <v>49</v>
      </c>
      <c r="AD240" s="43" t="s">
        <v>49</v>
      </c>
      <c r="AE240" s="43" t="s">
        <v>49</v>
      </c>
      <c r="AF240" s="43" t="s">
        <v>49</v>
      </c>
      <c r="AG240" s="43" t="s">
        <v>49</v>
      </c>
      <c r="AH240" s="43" t="s">
        <v>49</v>
      </c>
      <c r="AI240" s="43" t="s">
        <v>49</v>
      </c>
      <c r="AJ240" s="43" t="s">
        <v>49</v>
      </c>
      <c r="AK240" s="43" t="s">
        <v>49</v>
      </c>
      <c r="AL240" s="43" t="s">
        <v>49</v>
      </c>
      <c r="AM240" s="43" t="s">
        <v>49</v>
      </c>
      <c r="AN240" s="43" t="s">
        <v>49</v>
      </c>
      <c r="AO240" s="43" t="s">
        <v>49</v>
      </c>
      <c r="AP240" s="43" t="s">
        <v>49</v>
      </c>
      <c r="AQ240" s="43" t="s">
        <v>49</v>
      </c>
      <c r="AR240" s="43" t="s">
        <v>49</v>
      </c>
      <c r="AS240" s="43" t="s">
        <v>49</v>
      </c>
      <c r="AT240" s="43" t="s">
        <v>49</v>
      </c>
      <c r="AU240" s="43" t="s">
        <v>49</v>
      </c>
      <c r="AV240" s="43" t="s">
        <v>49</v>
      </c>
      <c r="AW240" s="43" t="s">
        <v>49</v>
      </c>
      <c r="AX240" s="43" t="s">
        <v>49</v>
      </c>
      <c r="AY240" s="43" t="s">
        <v>49</v>
      </c>
      <c r="AZ240" s="9">
        <f>index!B240</f>
        <v>0</v>
      </c>
      <c r="BA240" s="9">
        <f>index!C240</f>
        <v>0</v>
      </c>
      <c r="BB240" s="9">
        <f>index!D240</f>
        <v>0</v>
      </c>
      <c r="BC240" s="9">
        <f>index!E240</f>
        <v>0</v>
      </c>
      <c r="BD240" s="9">
        <f>index!F240</f>
        <v>0</v>
      </c>
      <c r="BE240" s="9">
        <f>index!G240</f>
        <v>0</v>
      </c>
      <c r="BF240" s="9">
        <f>index!H240</f>
        <v>0</v>
      </c>
      <c r="BG240" s="9">
        <f>index!I240</f>
        <v>0</v>
      </c>
      <c r="BH240" s="9">
        <f>index!J240</f>
        <v>0</v>
      </c>
      <c r="BI240" s="9">
        <f>index!K240</f>
        <v>0</v>
      </c>
      <c r="BJ240" s="9">
        <f>index!L240</f>
        <v>0</v>
      </c>
      <c r="BK240" s="9">
        <f>index!M240</f>
        <v>0</v>
      </c>
      <c r="BL240" s="9">
        <f>index!N240</f>
        <v>0</v>
      </c>
      <c r="BM240" s="9">
        <f>index!O240</f>
        <v>0</v>
      </c>
      <c r="BN240" s="9">
        <f>index!P240</f>
        <v>0</v>
      </c>
      <c r="BO240" s="9">
        <f>index!Q240</f>
        <v>0</v>
      </c>
      <c r="BP240" s="9">
        <f>index!R240</f>
        <v>0</v>
      </c>
      <c r="BQ240" s="9">
        <f>index!S240</f>
        <v>0</v>
      </c>
      <c r="BR240" s="9">
        <f>index!T240</f>
        <v>0</v>
      </c>
      <c r="BS240" s="9">
        <f>index!U240</f>
        <v>0</v>
      </c>
      <c r="BT240" s="9">
        <f>index!V240</f>
        <v>0</v>
      </c>
      <c r="BU240" s="9">
        <f>index!W240</f>
        <v>0</v>
      </c>
      <c r="BV240" s="9">
        <f>index!X240</f>
        <v>0</v>
      </c>
      <c r="BW240" s="9">
        <f>index!Y240</f>
        <v>0</v>
      </c>
      <c r="BX240" s="9">
        <f>index!Z240</f>
        <v>0</v>
      </c>
      <c r="BY240">
        <v>0</v>
      </c>
    </row>
    <row r="241" spans="1:77" x14ac:dyDescent="0.2">
      <c r="A241" s="9" t="s">
        <v>811</v>
      </c>
      <c r="B241" s="9" t="s">
        <v>811</v>
      </c>
      <c r="C241" s="9" t="s">
        <v>811</v>
      </c>
      <c r="D241" s="9" t="s">
        <v>811</v>
      </c>
      <c r="E241" s="9" t="s">
        <v>811</v>
      </c>
      <c r="F241" s="9" t="s">
        <v>812</v>
      </c>
      <c r="G241" s="9" t="s">
        <v>813</v>
      </c>
      <c r="H241" s="9">
        <v>860</v>
      </c>
      <c r="I241" s="9" t="s">
        <v>56</v>
      </c>
      <c r="J241" s="9" t="s">
        <v>49</v>
      </c>
      <c r="K241" s="9" t="s">
        <v>49</v>
      </c>
      <c r="L241" s="9" t="s">
        <v>1223</v>
      </c>
      <c r="M241" s="9"/>
      <c r="N241" s="9"/>
      <c r="O241" s="9"/>
      <c r="P241" s="42" t="s">
        <v>49</v>
      </c>
      <c r="Q241" s="42" t="s">
        <v>49</v>
      </c>
      <c r="R241" s="42" t="s">
        <v>49</v>
      </c>
      <c r="S241" s="42" t="s">
        <v>49</v>
      </c>
      <c r="T241" s="42" t="s">
        <v>49</v>
      </c>
      <c r="U241" s="42" t="s">
        <v>49</v>
      </c>
      <c r="V241" s="42" t="s">
        <v>49</v>
      </c>
      <c r="W241" s="42" t="s">
        <v>49</v>
      </c>
      <c r="X241" s="42" t="s">
        <v>49</v>
      </c>
      <c r="Y241" s="42" t="s">
        <v>49</v>
      </c>
      <c r="Z241" s="42" t="s">
        <v>49</v>
      </c>
      <c r="AA241" s="42" t="s">
        <v>49</v>
      </c>
      <c r="AB241" s="42" t="s">
        <v>49</v>
      </c>
      <c r="AC241" s="42" t="s">
        <v>49</v>
      </c>
      <c r="AD241" s="43" t="s">
        <v>49</v>
      </c>
      <c r="AE241" s="43" t="s">
        <v>49</v>
      </c>
      <c r="AF241" s="43" t="s">
        <v>49</v>
      </c>
      <c r="AG241" s="43" t="s">
        <v>49</v>
      </c>
      <c r="AH241" s="43" t="s">
        <v>49</v>
      </c>
      <c r="AI241" s="43" t="s">
        <v>49</v>
      </c>
      <c r="AJ241" s="43" t="s">
        <v>49</v>
      </c>
      <c r="AK241" s="43" t="s">
        <v>49</v>
      </c>
      <c r="AL241" s="43" t="s">
        <v>49</v>
      </c>
      <c r="AM241" s="43" t="s">
        <v>49</v>
      </c>
      <c r="AN241" s="43" t="s">
        <v>49</v>
      </c>
      <c r="AO241" s="43" t="s">
        <v>49</v>
      </c>
      <c r="AP241" s="43" t="s">
        <v>49</v>
      </c>
      <c r="AQ241" s="43" t="s">
        <v>49</v>
      </c>
      <c r="AR241" s="43" t="s">
        <v>49</v>
      </c>
      <c r="AS241" s="43" t="s">
        <v>49</v>
      </c>
      <c r="AT241" s="43" t="s">
        <v>49</v>
      </c>
      <c r="AU241" s="43" t="s">
        <v>49</v>
      </c>
      <c r="AV241" s="43" t="s">
        <v>49</v>
      </c>
      <c r="AW241" s="43" t="s">
        <v>49</v>
      </c>
      <c r="AX241" s="43" t="s">
        <v>49</v>
      </c>
      <c r="AY241" s="43" t="s">
        <v>49</v>
      </c>
      <c r="AZ241" s="9">
        <f>index!B241</f>
        <v>0</v>
      </c>
      <c r="BA241" s="9">
        <f>index!C241</f>
        <v>0</v>
      </c>
      <c r="BB241" s="9">
        <f>index!D241</f>
        <v>0</v>
      </c>
      <c r="BC241" s="9">
        <f>index!E241</f>
        <v>0</v>
      </c>
      <c r="BD241" s="9">
        <f>index!F241</f>
        <v>0</v>
      </c>
      <c r="BE241" s="9">
        <f>index!G241</f>
        <v>0</v>
      </c>
      <c r="BF241" s="9">
        <f>index!H241</f>
        <v>0</v>
      </c>
      <c r="BG241" s="9">
        <f>index!I241</f>
        <v>0</v>
      </c>
      <c r="BH241" s="9">
        <f>index!J241</f>
        <v>0</v>
      </c>
      <c r="BI241" s="9">
        <f>index!K241</f>
        <v>0</v>
      </c>
      <c r="BJ241" s="9">
        <f>index!L241</f>
        <v>0</v>
      </c>
      <c r="BK241" s="9">
        <f>index!M241</f>
        <v>0</v>
      </c>
      <c r="BL241" s="9">
        <f>index!N241</f>
        <v>0</v>
      </c>
      <c r="BM241" s="9">
        <f>index!O241</f>
        <v>0</v>
      </c>
      <c r="BN241" s="9">
        <f>index!P241</f>
        <v>0</v>
      </c>
      <c r="BO241" s="9">
        <f>index!Q241</f>
        <v>0</v>
      </c>
      <c r="BP241" s="9">
        <f>index!R241</f>
        <v>0</v>
      </c>
      <c r="BQ241" s="9">
        <f>index!S241</f>
        <v>0</v>
      </c>
      <c r="BR241" s="9">
        <f>index!T241</f>
        <v>0</v>
      </c>
      <c r="BS241" s="9">
        <f>index!U241</f>
        <v>0</v>
      </c>
      <c r="BT241" s="9">
        <f>index!V241</f>
        <v>0</v>
      </c>
      <c r="BU241" s="9">
        <f>index!W241</f>
        <v>0</v>
      </c>
      <c r="BV241" s="9">
        <f>index!X241</f>
        <v>0</v>
      </c>
      <c r="BW241" s="9">
        <f>index!Y241</f>
        <v>0</v>
      </c>
      <c r="BX241" s="9">
        <f>index!Z241</f>
        <v>0</v>
      </c>
      <c r="BY241">
        <v>0</v>
      </c>
    </row>
    <row r="242" spans="1:77" x14ac:dyDescent="0.2">
      <c r="A242" s="9" t="s">
        <v>814</v>
      </c>
      <c r="B242" s="9" t="s">
        <v>814</v>
      </c>
      <c r="C242" s="9" t="s">
        <v>814</v>
      </c>
      <c r="D242" s="9" t="s">
        <v>1222</v>
      </c>
      <c r="E242" s="9" t="s">
        <v>1222</v>
      </c>
      <c r="F242" s="9" t="s">
        <v>815</v>
      </c>
      <c r="G242" s="9" t="s">
        <v>816</v>
      </c>
      <c r="H242" s="9">
        <v>548</v>
      </c>
      <c r="I242" s="9" t="s">
        <v>66</v>
      </c>
      <c r="J242" s="9" t="s">
        <v>49</v>
      </c>
      <c r="K242" s="9" t="s">
        <v>49</v>
      </c>
      <c r="L242" s="9" t="s">
        <v>1223</v>
      </c>
      <c r="M242" s="9"/>
      <c r="N242" s="9"/>
      <c r="O242" s="9"/>
      <c r="P242" s="42" t="s">
        <v>49</v>
      </c>
      <c r="Q242" s="42" t="s">
        <v>49</v>
      </c>
      <c r="R242" s="42" t="s">
        <v>49</v>
      </c>
      <c r="S242" s="42" t="s">
        <v>49</v>
      </c>
      <c r="T242" s="42" t="s">
        <v>49</v>
      </c>
      <c r="U242" s="42" t="s">
        <v>49</v>
      </c>
      <c r="V242" s="42" t="s">
        <v>49</v>
      </c>
      <c r="W242" s="42" t="s">
        <v>49</v>
      </c>
      <c r="X242" s="42" t="s">
        <v>49</v>
      </c>
      <c r="Y242" s="42" t="s">
        <v>49</v>
      </c>
      <c r="Z242" s="42" t="s">
        <v>49</v>
      </c>
      <c r="AA242" s="42" t="s">
        <v>49</v>
      </c>
      <c r="AB242" s="42" t="s">
        <v>49</v>
      </c>
      <c r="AC242" s="42" t="s">
        <v>49</v>
      </c>
      <c r="AD242" s="43" t="s">
        <v>49</v>
      </c>
      <c r="AE242" s="43" t="s">
        <v>49</v>
      </c>
      <c r="AF242" s="43" t="s">
        <v>49</v>
      </c>
      <c r="AG242" s="43" t="s">
        <v>49</v>
      </c>
      <c r="AH242" s="43" t="s">
        <v>49</v>
      </c>
      <c r="AI242" s="43" t="s">
        <v>49</v>
      </c>
      <c r="AJ242" s="43" t="s">
        <v>49</v>
      </c>
      <c r="AK242" s="43" t="s">
        <v>49</v>
      </c>
      <c r="AL242" s="43" t="s">
        <v>49</v>
      </c>
      <c r="AM242" s="43" t="s">
        <v>49</v>
      </c>
      <c r="AN242" s="43" t="s">
        <v>49</v>
      </c>
      <c r="AO242" s="43" t="s">
        <v>49</v>
      </c>
      <c r="AP242" s="43" t="s">
        <v>49</v>
      </c>
      <c r="AQ242" s="43" t="s">
        <v>49</v>
      </c>
      <c r="AR242" s="43" t="s">
        <v>49</v>
      </c>
      <c r="AS242" s="43" t="s">
        <v>49</v>
      </c>
      <c r="AT242" s="43" t="s">
        <v>49</v>
      </c>
      <c r="AU242" s="43" t="s">
        <v>49</v>
      </c>
      <c r="AV242" s="43" t="s">
        <v>49</v>
      </c>
      <c r="AW242" s="43" t="s">
        <v>49</v>
      </c>
      <c r="AX242" s="43" t="s">
        <v>49</v>
      </c>
      <c r="AY242" s="43" t="s">
        <v>49</v>
      </c>
      <c r="AZ242" s="9">
        <f>index!B242</f>
        <v>0</v>
      </c>
      <c r="BA242" s="9">
        <f>index!C242</f>
        <v>0</v>
      </c>
      <c r="BB242" s="9">
        <f>index!D242</f>
        <v>0</v>
      </c>
      <c r="BC242" s="9">
        <f>index!E242</f>
        <v>0</v>
      </c>
      <c r="BD242" s="9">
        <f>index!F242</f>
        <v>0</v>
      </c>
      <c r="BE242" s="9">
        <f>index!G242</f>
        <v>0</v>
      </c>
      <c r="BF242" s="9">
        <f>index!H242</f>
        <v>0</v>
      </c>
      <c r="BG242" s="9">
        <f>index!I242</f>
        <v>0</v>
      </c>
      <c r="BH242" s="9">
        <f>index!J242</f>
        <v>0</v>
      </c>
      <c r="BI242" s="9">
        <f>index!K242</f>
        <v>0</v>
      </c>
      <c r="BJ242" s="9">
        <f>index!L242</f>
        <v>0</v>
      </c>
      <c r="BK242" s="9">
        <f>index!M242</f>
        <v>0</v>
      </c>
      <c r="BL242" s="9">
        <f>index!N242</f>
        <v>0</v>
      </c>
      <c r="BM242" s="9">
        <f>index!O242</f>
        <v>0</v>
      </c>
      <c r="BN242" s="9">
        <f>index!P242</f>
        <v>0</v>
      </c>
      <c r="BO242" s="9">
        <f>index!Q242</f>
        <v>0</v>
      </c>
      <c r="BP242" s="9">
        <f>index!R242</f>
        <v>0</v>
      </c>
      <c r="BQ242" s="9">
        <f>index!S242</f>
        <v>0</v>
      </c>
      <c r="BR242" s="9">
        <f>index!T242</f>
        <v>0</v>
      </c>
      <c r="BS242" s="9">
        <f>index!U242</f>
        <v>0</v>
      </c>
      <c r="BT242" s="9">
        <f>index!V242</f>
        <v>0</v>
      </c>
      <c r="BU242" s="9">
        <f>index!W242</f>
        <v>0</v>
      </c>
      <c r="BV242" s="9">
        <f>index!X242</f>
        <v>0</v>
      </c>
      <c r="BW242" s="9">
        <f>index!Y242</f>
        <v>0</v>
      </c>
      <c r="BX242" s="9">
        <f>index!Z242</f>
        <v>0</v>
      </c>
      <c r="BY242">
        <v>0</v>
      </c>
    </row>
    <row r="243" spans="1:77" x14ac:dyDescent="0.2">
      <c r="A243" s="9" t="s">
        <v>817</v>
      </c>
      <c r="B243" s="9" t="s">
        <v>818</v>
      </c>
      <c r="C243" s="9" t="s">
        <v>817</v>
      </c>
      <c r="D243" s="9" t="s">
        <v>817</v>
      </c>
      <c r="E243" s="9" t="s">
        <v>817</v>
      </c>
      <c r="F243" s="9" t="s">
        <v>819</v>
      </c>
      <c r="G243" s="9" t="s">
        <v>820</v>
      </c>
      <c r="H243" s="9">
        <v>862</v>
      </c>
      <c r="I243" s="9" t="s">
        <v>84</v>
      </c>
      <c r="J243" s="9" t="s">
        <v>49</v>
      </c>
      <c r="K243" s="9" t="s">
        <v>49</v>
      </c>
      <c r="L243" s="9" t="s">
        <v>1223</v>
      </c>
      <c r="M243" s="9"/>
      <c r="N243" s="9"/>
      <c r="O243" s="9"/>
      <c r="P243" s="42" t="s">
        <v>49</v>
      </c>
      <c r="Q243" s="42" t="s">
        <v>49</v>
      </c>
      <c r="R243" s="42" t="s">
        <v>49</v>
      </c>
      <c r="S243" s="42" t="s">
        <v>49</v>
      </c>
      <c r="T243" s="42" t="s">
        <v>49</v>
      </c>
      <c r="U243" s="42" t="s">
        <v>49</v>
      </c>
      <c r="V243" s="42" t="s">
        <v>49</v>
      </c>
      <c r="W243" s="42" t="s">
        <v>49</v>
      </c>
      <c r="X243" s="42" t="s">
        <v>49</v>
      </c>
      <c r="Y243" s="42" t="s">
        <v>49</v>
      </c>
      <c r="Z243" s="42" t="s">
        <v>49</v>
      </c>
      <c r="AA243" s="42" t="s">
        <v>49</v>
      </c>
      <c r="AB243" s="42" t="s">
        <v>49</v>
      </c>
      <c r="AC243" s="42" t="s">
        <v>49</v>
      </c>
      <c r="AD243" s="43" t="s">
        <v>49</v>
      </c>
      <c r="AE243" s="43" t="s">
        <v>49</v>
      </c>
      <c r="AF243" s="43" t="s">
        <v>49</v>
      </c>
      <c r="AG243" s="43" t="s">
        <v>49</v>
      </c>
      <c r="AH243" s="43" t="s">
        <v>49</v>
      </c>
      <c r="AI243" s="43" t="s">
        <v>49</v>
      </c>
      <c r="AJ243" s="43" t="s">
        <v>49</v>
      </c>
      <c r="AK243" s="43" t="s">
        <v>49</v>
      </c>
      <c r="AL243" s="43" t="s">
        <v>49</v>
      </c>
      <c r="AM243" s="43" t="s">
        <v>49</v>
      </c>
      <c r="AN243" s="43" t="s">
        <v>49</v>
      </c>
      <c r="AO243" s="43" t="s">
        <v>49</v>
      </c>
      <c r="AP243" s="43" t="s">
        <v>49</v>
      </c>
      <c r="AQ243" s="43" t="s">
        <v>49</v>
      </c>
      <c r="AR243" s="43" t="s">
        <v>49</v>
      </c>
      <c r="AS243" s="43" t="s">
        <v>49</v>
      </c>
      <c r="AT243" s="43" t="s">
        <v>49</v>
      </c>
      <c r="AU243" s="43" t="s">
        <v>49</v>
      </c>
      <c r="AV243" s="43" t="s">
        <v>49</v>
      </c>
      <c r="AW243" s="43" t="s">
        <v>49</v>
      </c>
      <c r="AX243" s="43" t="s">
        <v>49</v>
      </c>
      <c r="AY243" s="43" t="s">
        <v>49</v>
      </c>
      <c r="AZ243" s="9">
        <f>index!B243</f>
        <v>0</v>
      </c>
      <c r="BA243" s="9">
        <f>index!C243</f>
        <v>0</v>
      </c>
      <c r="BB243" s="9">
        <f>index!D243</f>
        <v>0</v>
      </c>
      <c r="BC243" s="9">
        <f>index!E243</f>
        <v>0</v>
      </c>
      <c r="BD243" s="9">
        <f>index!F243</f>
        <v>0</v>
      </c>
      <c r="BE243" s="9">
        <f>index!G243</f>
        <v>0</v>
      </c>
      <c r="BF243" s="9">
        <f>index!H243</f>
        <v>0</v>
      </c>
      <c r="BG243" s="9">
        <f>index!I243</f>
        <v>0</v>
      </c>
      <c r="BH243" s="9">
        <f>index!J243</f>
        <v>0</v>
      </c>
      <c r="BI243" s="9">
        <f>index!K243</f>
        <v>0</v>
      </c>
      <c r="BJ243" s="9">
        <f>index!L243</f>
        <v>0</v>
      </c>
      <c r="BK243" s="9">
        <f>index!M243</f>
        <v>0</v>
      </c>
      <c r="BL243" s="9">
        <f>index!N243</f>
        <v>0</v>
      </c>
      <c r="BM243" s="9">
        <f>index!O243</f>
        <v>0</v>
      </c>
      <c r="BN243" s="9">
        <f>index!P243</f>
        <v>0</v>
      </c>
      <c r="BO243" s="9">
        <f>index!Q243</f>
        <v>0</v>
      </c>
      <c r="BP243" s="9">
        <f>index!R243</f>
        <v>0</v>
      </c>
      <c r="BQ243" s="9">
        <f>index!S243</f>
        <v>0</v>
      </c>
      <c r="BR243" s="9">
        <f>index!T243</f>
        <v>0</v>
      </c>
      <c r="BS243" s="9">
        <f>index!U243</f>
        <v>0</v>
      </c>
      <c r="BT243" s="9">
        <f>index!V243</f>
        <v>0</v>
      </c>
      <c r="BU243" s="9">
        <f>index!W243</f>
        <v>0</v>
      </c>
      <c r="BV243" s="9">
        <f>index!X243</f>
        <v>0</v>
      </c>
      <c r="BW243" s="9">
        <f>index!Y243</f>
        <v>0</v>
      </c>
      <c r="BX243" s="9">
        <f>index!Z243</f>
        <v>0</v>
      </c>
      <c r="BY243">
        <v>0</v>
      </c>
    </row>
    <row r="244" spans="1:77" x14ac:dyDescent="0.2">
      <c r="A244" s="9" t="s">
        <v>821</v>
      </c>
      <c r="B244" s="9" t="s">
        <v>822</v>
      </c>
      <c r="C244" s="9" t="s">
        <v>821</v>
      </c>
      <c r="D244" s="9" t="s">
        <v>822</v>
      </c>
      <c r="E244" s="9" t="s">
        <v>822</v>
      </c>
      <c r="F244" s="9" t="s">
        <v>823</v>
      </c>
      <c r="G244" s="9" t="s">
        <v>824</v>
      </c>
      <c r="H244" s="9">
        <v>704</v>
      </c>
      <c r="I244" s="9" t="s">
        <v>66</v>
      </c>
      <c r="J244" s="9" t="s">
        <v>49</v>
      </c>
      <c r="K244" s="9" t="s">
        <v>49</v>
      </c>
      <c r="L244" s="9" t="s">
        <v>100</v>
      </c>
      <c r="M244" s="9" t="s">
        <v>157</v>
      </c>
      <c r="N244" s="9" t="s">
        <v>60</v>
      </c>
      <c r="O244" s="9"/>
      <c r="P244" s="42" t="s">
        <v>49</v>
      </c>
      <c r="Q244" s="42" t="s">
        <v>49</v>
      </c>
      <c r="R244" s="42" t="s">
        <v>49</v>
      </c>
      <c r="S244" s="42" t="s">
        <v>49</v>
      </c>
      <c r="T244" s="42" t="s">
        <v>49</v>
      </c>
      <c r="U244" s="42" t="s">
        <v>49</v>
      </c>
      <c r="V244" s="42" t="s">
        <v>49</v>
      </c>
      <c r="W244" s="42" t="s">
        <v>49</v>
      </c>
      <c r="X244" s="42" t="s">
        <v>49</v>
      </c>
      <c r="Y244" s="42" t="s">
        <v>49</v>
      </c>
      <c r="Z244" s="42" t="s">
        <v>49</v>
      </c>
      <c r="AA244" s="42" t="s">
        <v>49</v>
      </c>
      <c r="AB244" s="42" t="s">
        <v>49</v>
      </c>
      <c r="AC244" s="42" t="s">
        <v>49</v>
      </c>
      <c r="AD244" s="43" t="s">
        <v>49</v>
      </c>
      <c r="AE244" s="43" t="s">
        <v>49</v>
      </c>
      <c r="AF244" s="43" t="s">
        <v>49</v>
      </c>
      <c r="AG244" s="43" t="s">
        <v>49</v>
      </c>
      <c r="AH244" s="43" t="s">
        <v>49</v>
      </c>
      <c r="AI244" s="43" t="s">
        <v>49</v>
      </c>
      <c r="AJ244" s="43" t="s">
        <v>49</v>
      </c>
      <c r="AK244" s="43" t="s">
        <v>49</v>
      </c>
      <c r="AL244" s="43" t="s">
        <v>49</v>
      </c>
      <c r="AM244" s="43" t="s">
        <v>49</v>
      </c>
      <c r="AN244" s="43" t="s">
        <v>49</v>
      </c>
      <c r="AO244" s="43" t="s">
        <v>49</v>
      </c>
      <c r="AP244" s="43" t="s">
        <v>49</v>
      </c>
      <c r="AQ244" s="43" t="s">
        <v>49</v>
      </c>
      <c r="AR244" s="43" t="s">
        <v>49</v>
      </c>
      <c r="AS244" s="43" t="s">
        <v>49</v>
      </c>
      <c r="AT244" s="43" t="s">
        <v>49</v>
      </c>
      <c r="AU244" s="43" t="s">
        <v>49</v>
      </c>
      <c r="AV244" s="43" t="s">
        <v>49</v>
      </c>
      <c r="AW244" s="43" t="s">
        <v>49</v>
      </c>
      <c r="AX244" s="43" t="s">
        <v>49</v>
      </c>
      <c r="AY244" s="43" t="s">
        <v>49</v>
      </c>
      <c r="AZ244" s="9">
        <f>index!B244</f>
        <v>0</v>
      </c>
      <c r="BA244" s="9">
        <f>index!C244</f>
        <v>0</v>
      </c>
      <c r="BB244" s="9">
        <f>index!D244</f>
        <v>0</v>
      </c>
      <c r="BC244" s="9">
        <f>index!E244</f>
        <v>0</v>
      </c>
      <c r="BD244" s="9">
        <f>index!F244</f>
        <v>0</v>
      </c>
      <c r="BE244" s="9">
        <f>index!G244</f>
        <v>0</v>
      </c>
      <c r="BF244" s="9">
        <f>index!H244</f>
        <v>0</v>
      </c>
      <c r="BG244" s="9">
        <f>index!I244</f>
        <v>0</v>
      </c>
      <c r="BH244" s="9">
        <f>index!J244</f>
        <v>0</v>
      </c>
      <c r="BI244" s="9">
        <f>index!K244</f>
        <v>0</v>
      </c>
      <c r="BJ244" s="9">
        <f>index!L244</f>
        <v>0</v>
      </c>
      <c r="BK244" s="9">
        <f>index!M244</f>
        <v>0</v>
      </c>
      <c r="BL244" s="9">
        <f>index!N244</f>
        <v>0</v>
      </c>
      <c r="BM244" s="9">
        <f>index!O244</f>
        <v>0</v>
      </c>
      <c r="BN244" s="9">
        <f>index!P244</f>
        <v>0</v>
      </c>
      <c r="BO244" s="9">
        <f>index!Q244</f>
        <v>0</v>
      </c>
      <c r="BP244" s="9">
        <f>index!R244</f>
        <v>0</v>
      </c>
      <c r="BQ244" s="9">
        <f>index!S244</f>
        <v>0</v>
      </c>
      <c r="BR244" s="9">
        <f>index!T244</f>
        <v>0</v>
      </c>
      <c r="BS244" s="9">
        <f>index!U244</f>
        <v>0</v>
      </c>
      <c r="BT244" s="9">
        <f>index!V244</f>
        <v>0</v>
      </c>
      <c r="BU244" s="9">
        <f>index!W244</f>
        <v>0</v>
      </c>
      <c r="BV244" s="9">
        <f>index!X244</f>
        <v>0</v>
      </c>
      <c r="BW244" s="9">
        <f>index!Y244</f>
        <v>0</v>
      </c>
      <c r="BX244" s="9">
        <f>index!Z244</f>
        <v>0</v>
      </c>
      <c r="BY244">
        <v>0</v>
      </c>
    </row>
    <row r="245" spans="1:77" x14ac:dyDescent="0.2">
      <c r="A245" s="9" t="s">
        <v>825</v>
      </c>
      <c r="B245" s="9" t="s">
        <v>825</v>
      </c>
      <c r="C245" s="9" t="s">
        <v>826</v>
      </c>
      <c r="D245" s="9" t="s">
        <v>52</v>
      </c>
      <c r="E245" s="9" t="s">
        <v>52</v>
      </c>
      <c r="F245" s="9" t="s">
        <v>827</v>
      </c>
      <c r="G245" s="9" t="s">
        <v>828</v>
      </c>
      <c r="H245" s="9">
        <v>850</v>
      </c>
      <c r="I245" s="9" t="s">
        <v>84</v>
      </c>
      <c r="J245" s="9" t="s">
        <v>49</v>
      </c>
      <c r="K245" s="9" t="s">
        <v>49</v>
      </c>
      <c r="L245" s="9" t="s">
        <v>1223</v>
      </c>
      <c r="M245" s="9"/>
      <c r="N245" s="9"/>
      <c r="O245" s="9"/>
      <c r="P245" s="42" t="s">
        <v>49</v>
      </c>
      <c r="Q245" s="42" t="s">
        <v>49</v>
      </c>
      <c r="R245" s="42" t="s">
        <v>49</v>
      </c>
      <c r="S245" s="42" t="s">
        <v>49</v>
      </c>
      <c r="T245" s="42" t="s">
        <v>49</v>
      </c>
      <c r="U245" s="42" t="s">
        <v>49</v>
      </c>
      <c r="V245" s="42" t="s">
        <v>49</v>
      </c>
      <c r="W245" s="42" t="s">
        <v>49</v>
      </c>
      <c r="X245" s="42" t="s">
        <v>49</v>
      </c>
      <c r="Y245" s="42" t="s">
        <v>49</v>
      </c>
      <c r="Z245" s="42" t="s">
        <v>49</v>
      </c>
      <c r="AA245" s="42" t="s">
        <v>49</v>
      </c>
      <c r="AB245" s="42" t="s">
        <v>49</v>
      </c>
      <c r="AC245" s="42" t="s">
        <v>49</v>
      </c>
      <c r="AD245" s="43" t="s">
        <v>49</v>
      </c>
      <c r="AE245" s="43" t="s">
        <v>49</v>
      </c>
      <c r="AF245" s="43" t="s">
        <v>49</v>
      </c>
      <c r="AG245" s="43" t="s">
        <v>49</v>
      </c>
      <c r="AH245" s="43" t="s">
        <v>49</v>
      </c>
      <c r="AI245" s="43" t="s">
        <v>49</v>
      </c>
      <c r="AJ245" s="43" t="s">
        <v>49</v>
      </c>
      <c r="AK245" s="43" t="s">
        <v>49</v>
      </c>
      <c r="AL245" s="43" t="s">
        <v>49</v>
      </c>
      <c r="AM245" s="43" t="s">
        <v>49</v>
      </c>
      <c r="AN245" s="43" t="s">
        <v>49</v>
      </c>
      <c r="AO245" s="43" t="s">
        <v>49</v>
      </c>
      <c r="AP245" s="43" t="s">
        <v>49</v>
      </c>
      <c r="AQ245" s="43" t="s">
        <v>49</v>
      </c>
      <c r="AR245" s="43" t="s">
        <v>49</v>
      </c>
      <c r="AS245" s="43" t="s">
        <v>49</v>
      </c>
      <c r="AT245" s="43" t="s">
        <v>49</v>
      </c>
      <c r="AU245" s="43" t="s">
        <v>49</v>
      </c>
      <c r="AV245" s="43" t="s">
        <v>49</v>
      </c>
      <c r="AW245" s="43" t="s">
        <v>49</v>
      </c>
      <c r="AX245" s="43" t="s">
        <v>49</v>
      </c>
      <c r="AY245" s="43" t="s">
        <v>49</v>
      </c>
      <c r="AZ245" s="9">
        <f>index!B245</f>
        <v>0</v>
      </c>
      <c r="BA245" s="9">
        <f>index!C245</f>
        <v>0</v>
      </c>
      <c r="BB245" s="9">
        <f>index!D245</f>
        <v>0</v>
      </c>
      <c r="BC245" s="9">
        <f>index!E245</f>
        <v>0</v>
      </c>
      <c r="BD245" s="9">
        <f>index!F245</f>
        <v>0</v>
      </c>
      <c r="BE245" s="9">
        <f>index!G245</f>
        <v>0</v>
      </c>
      <c r="BF245" s="9">
        <f>index!H245</f>
        <v>0</v>
      </c>
      <c r="BG245" s="9">
        <f>index!I245</f>
        <v>0</v>
      </c>
      <c r="BH245" s="9">
        <f>index!J245</f>
        <v>0</v>
      </c>
      <c r="BI245" s="9">
        <f>index!K245</f>
        <v>0</v>
      </c>
      <c r="BJ245" s="9">
        <f>index!L245</f>
        <v>0</v>
      </c>
      <c r="BK245" s="9">
        <f>index!M245</f>
        <v>0</v>
      </c>
      <c r="BL245" s="9">
        <f>index!N245</f>
        <v>0</v>
      </c>
      <c r="BM245" s="9">
        <f>index!O245</f>
        <v>0</v>
      </c>
      <c r="BN245" s="9">
        <f>index!P245</f>
        <v>0</v>
      </c>
      <c r="BO245" s="9">
        <f>index!Q245</f>
        <v>0</v>
      </c>
      <c r="BP245" s="9">
        <f>index!R245</f>
        <v>0</v>
      </c>
      <c r="BQ245" s="9">
        <f>index!S245</f>
        <v>0</v>
      </c>
      <c r="BR245" s="9">
        <f>index!T245</f>
        <v>0</v>
      </c>
      <c r="BS245" s="9">
        <f>index!U245</f>
        <v>0</v>
      </c>
      <c r="BT245" s="9">
        <f>index!V245</f>
        <v>0</v>
      </c>
      <c r="BU245" s="9">
        <f>index!W245</f>
        <v>0</v>
      </c>
      <c r="BV245" s="9">
        <f>index!X245</f>
        <v>0</v>
      </c>
      <c r="BW245" s="9">
        <f>index!Y245</f>
        <v>0</v>
      </c>
      <c r="BX245" s="9">
        <f>index!Z245</f>
        <v>0</v>
      </c>
      <c r="BY245">
        <v>0</v>
      </c>
    </row>
    <row r="246" spans="1:77" x14ac:dyDescent="0.2">
      <c r="A246" s="9" t="s">
        <v>829</v>
      </c>
      <c r="B246" s="9" t="s">
        <v>829</v>
      </c>
      <c r="C246" s="9" t="s">
        <v>829</v>
      </c>
      <c r="D246" s="9" t="s">
        <v>52</v>
      </c>
      <c r="E246" s="9" t="s">
        <v>52</v>
      </c>
      <c r="F246" s="9" t="s">
        <v>830</v>
      </c>
      <c r="G246" s="9" t="s">
        <v>831</v>
      </c>
      <c r="H246" s="9">
        <v>876</v>
      </c>
      <c r="I246" s="9" t="s">
        <v>51</v>
      </c>
      <c r="J246" s="9" t="s">
        <v>49</v>
      </c>
      <c r="K246" s="9" t="s">
        <v>49</v>
      </c>
      <c r="L246" s="9" t="s">
        <v>1223</v>
      </c>
      <c r="M246" s="9"/>
      <c r="N246" s="9"/>
      <c r="O246" s="9"/>
      <c r="P246" s="42" t="s">
        <v>49</v>
      </c>
      <c r="Q246" s="42" t="s">
        <v>49</v>
      </c>
      <c r="R246" s="42" t="s">
        <v>49</v>
      </c>
      <c r="S246" s="42" t="s">
        <v>49</v>
      </c>
      <c r="T246" s="42" t="s">
        <v>49</v>
      </c>
      <c r="U246" s="42" t="s">
        <v>49</v>
      </c>
      <c r="V246" s="42" t="s">
        <v>49</v>
      </c>
      <c r="W246" s="42" t="s">
        <v>49</v>
      </c>
      <c r="X246" s="42" t="s">
        <v>49</v>
      </c>
      <c r="Y246" s="42" t="s">
        <v>49</v>
      </c>
      <c r="Z246" s="42" t="s">
        <v>49</v>
      </c>
      <c r="AA246" s="42" t="s">
        <v>49</v>
      </c>
      <c r="AB246" s="42" t="s">
        <v>49</v>
      </c>
      <c r="AC246" s="42" t="s">
        <v>49</v>
      </c>
      <c r="AD246" s="43" t="s">
        <v>49</v>
      </c>
      <c r="AE246" s="43" t="s">
        <v>49</v>
      </c>
      <c r="AF246" s="43" t="s">
        <v>49</v>
      </c>
      <c r="AG246" s="43" t="s">
        <v>49</v>
      </c>
      <c r="AH246" s="43" t="s">
        <v>49</v>
      </c>
      <c r="AI246" s="43" t="s">
        <v>49</v>
      </c>
      <c r="AJ246" s="43" t="s">
        <v>49</v>
      </c>
      <c r="AK246" s="43" t="s">
        <v>49</v>
      </c>
      <c r="AL246" s="43" t="s">
        <v>49</v>
      </c>
      <c r="AM246" s="43" t="s">
        <v>49</v>
      </c>
      <c r="AN246" s="43" t="s">
        <v>49</v>
      </c>
      <c r="AO246" s="43" t="s">
        <v>49</v>
      </c>
      <c r="AP246" s="43" t="s">
        <v>49</v>
      </c>
      <c r="AQ246" s="43" t="s">
        <v>49</v>
      </c>
      <c r="AR246" s="43" t="s">
        <v>49</v>
      </c>
      <c r="AS246" s="43" t="s">
        <v>49</v>
      </c>
      <c r="AT246" s="43" t="s">
        <v>49</v>
      </c>
      <c r="AU246" s="43" t="s">
        <v>49</v>
      </c>
      <c r="AV246" s="43" t="s">
        <v>49</v>
      </c>
      <c r="AW246" s="43" t="s">
        <v>49</v>
      </c>
      <c r="AX246" s="43" t="s">
        <v>49</v>
      </c>
      <c r="AY246" s="43" t="s">
        <v>49</v>
      </c>
      <c r="AZ246" s="9">
        <f>index!B246</f>
        <v>0</v>
      </c>
      <c r="BA246" s="9">
        <f>index!C246</f>
        <v>0</v>
      </c>
      <c r="BB246" s="9">
        <f>index!D246</f>
        <v>0</v>
      </c>
      <c r="BC246" s="9">
        <f>index!E246</f>
        <v>0</v>
      </c>
      <c r="BD246" s="9">
        <f>index!F246</f>
        <v>0</v>
      </c>
      <c r="BE246" s="9">
        <f>index!G246</f>
        <v>0</v>
      </c>
      <c r="BF246" s="9">
        <f>index!H246</f>
        <v>0</v>
      </c>
      <c r="BG246" s="9">
        <f>index!I246</f>
        <v>0</v>
      </c>
      <c r="BH246" s="9">
        <f>index!J246</f>
        <v>0</v>
      </c>
      <c r="BI246" s="9">
        <f>index!K246</f>
        <v>0</v>
      </c>
      <c r="BJ246" s="9">
        <f>index!L246</f>
        <v>0</v>
      </c>
      <c r="BK246" s="9">
        <f>index!M246</f>
        <v>0</v>
      </c>
      <c r="BL246" s="9">
        <f>index!N246</f>
        <v>0</v>
      </c>
      <c r="BM246" s="9">
        <f>index!O246</f>
        <v>0</v>
      </c>
      <c r="BN246" s="9">
        <f>index!P246</f>
        <v>0</v>
      </c>
      <c r="BO246" s="9">
        <f>index!Q246</f>
        <v>0</v>
      </c>
      <c r="BP246" s="9">
        <f>index!R246</f>
        <v>0</v>
      </c>
      <c r="BQ246" s="9">
        <f>index!S246</f>
        <v>0</v>
      </c>
      <c r="BR246" s="9">
        <f>index!T246</f>
        <v>0</v>
      </c>
      <c r="BS246" s="9">
        <f>index!U246</f>
        <v>0</v>
      </c>
      <c r="BT246" s="9">
        <f>index!V246</f>
        <v>0</v>
      </c>
      <c r="BU246" s="9">
        <f>index!W246</f>
        <v>0</v>
      </c>
      <c r="BV246" s="9">
        <f>index!X246</f>
        <v>0</v>
      </c>
      <c r="BW246" s="9">
        <f>index!Y246</f>
        <v>0</v>
      </c>
      <c r="BX246" s="9">
        <f>index!Z246</f>
        <v>0</v>
      </c>
      <c r="BY246">
        <v>0</v>
      </c>
    </row>
    <row r="247" spans="1:77" x14ac:dyDescent="0.2">
      <c r="A247" s="9" t="s">
        <v>832</v>
      </c>
      <c r="B247" s="9" t="s">
        <v>832</v>
      </c>
      <c r="C247" s="9" t="s">
        <v>832</v>
      </c>
      <c r="D247" s="9" t="s">
        <v>52</v>
      </c>
      <c r="E247" s="9" t="s">
        <v>52</v>
      </c>
      <c r="F247" s="9" t="s">
        <v>833</v>
      </c>
      <c r="G247" s="9" t="s">
        <v>834</v>
      </c>
      <c r="H247" s="9">
        <v>732</v>
      </c>
      <c r="I247" s="9" t="s">
        <v>51</v>
      </c>
      <c r="J247" s="9" t="s">
        <v>49</v>
      </c>
      <c r="K247" s="9" t="s">
        <v>49</v>
      </c>
      <c r="L247" s="9" t="s">
        <v>1223</v>
      </c>
      <c r="M247" s="9"/>
      <c r="N247" s="9"/>
      <c r="O247" s="9"/>
      <c r="P247" s="42" t="s">
        <v>49</v>
      </c>
      <c r="Q247" s="42" t="s">
        <v>49</v>
      </c>
      <c r="R247" s="42" t="s">
        <v>49</v>
      </c>
      <c r="S247" s="42" t="s">
        <v>49</v>
      </c>
      <c r="T247" s="42" t="s">
        <v>49</v>
      </c>
      <c r="U247" s="42" t="s">
        <v>49</v>
      </c>
      <c r="V247" s="42" t="s">
        <v>49</v>
      </c>
      <c r="W247" s="42" t="s">
        <v>49</v>
      </c>
      <c r="X247" s="42" t="s">
        <v>49</v>
      </c>
      <c r="Y247" s="42" t="s">
        <v>49</v>
      </c>
      <c r="Z247" s="42" t="s">
        <v>49</v>
      </c>
      <c r="AA247" s="42" t="s">
        <v>49</v>
      </c>
      <c r="AB247" s="42" t="s">
        <v>49</v>
      </c>
      <c r="AC247" s="42" t="s">
        <v>49</v>
      </c>
      <c r="AD247" s="43" t="s">
        <v>49</v>
      </c>
      <c r="AE247" s="43" t="s">
        <v>49</v>
      </c>
      <c r="AF247" s="43" t="s">
        <v>49</v>
      </c>
      <c r="AG247" s="43" t="s">
        <v>49</v>
      </c>
      <c r="AH247" s="43" t="s">
        <v>49</v>
      </c>
      <c r="AI247" s="43" t="s">
        <v>49</v>
      </c>
      <c r="AJ247" s="43" t="s">
        <v>49</v>
      </c>
      <c r="AK247" s="43" t="s">
        <v>49</v>
      </c>
      <c r="AL247" s="43" t="s">
        <v>49</v>
      </c>
      <c r="AM247" s="43" t="s">
        <v>49</v>
      </c>
      <c r="AN247" s="43" t="s">
        <v>49</v>
      </c>
      <c r="AO247" s="43" t="s">
        <v>49</v>
      </c>
      <c r="AP247" s="43" t="s">
        <v>49</v>
      </c>
      <c r="AQ247" s="43" t="s">
        <v>49</v>
      </c>
      <c r="AR247" s="43" t="s">
        <v>49</v>
      </c>
      <c r="AS247" s="43" t="s">
        <v>49</v>
      </c>
      <c r="AT247" s="43" t="s">
        <v>49</v>
      </c>
      <c r="AU247" s="43" t="s">
        <v>49</v>
      </c>
      <c r="AV247" s="43" t="s">
        <v>49</v>
      </c>
      <c r="AW247" s="43" t="s">
        <v>49</v>
      </c>
      <c r="AX247" s="43" t="s">
        <v>49</v>
      </c>
      <c r="AY247" s="43" t="s">
        <v>49</v>
      </c>
      <c r="AZ247" s="9">
        <f>index!B247</f>
        <v>0</v>
      </c>
      <c r="BA247" s="9">
        <f>index!C247</f>
        <v>0</v>
      </c>
      <c r="BB247" s="9">
        <f>index!D247</f>
        <v>0</v>
      </c>
      <c r="BC247" s="9">
        <f>index!E247</f>
        <v>0</v>
      </c>
      <c r="BD247" s="9">
        <f>index!F247</f>
        <v>0</v>
      </c>
      <c r="BE247" s="9">
        <f>index!G247</f>
        <v>0</v>
      </c>
      <c r="BF247" s="9">
        <f>index!H247</f>
        <v>0</v>
      </c>
      <c r="BG247" s="9">
        <f>index!I247</f>
        <v>0</v>
      </c>
      <c r="BH247" s="9">
        <f>index!J247</f>
        <v>0</v>
      </c>
      <c r="BI247" s="9">
        <f>index!K247</f>
        <v>0</v>
      </c>
      <c r="BJ247" s="9">
        <f>index!L247</f>
        <v>0</v>
      </c>
      <c r="BK247" s="9">
        <f>index!M247</f>
        <v>0</v>
      </c>
      <c r="BL247" s="9">
        <f>index!N247</f>
        <v>0</v>
      </c>
      <c r="BM247" s="9">
        <f>index!O247</f>
        <v>0</v>
      </c>
      <c r="BN247" s="9">
        <f>index!P247</f>
        <v>0</v>
      </c>
      <c r="BO247" s="9">
        <f>index!Q247</f>
        <v>0</v>
      </c>
      <c r="BP247" s="9">
        <f>index!R247</f>
        <v>0</v>
      </c>
      <c r="BQ247" s="9">
        <f>index!S247</f>
        <v>0</v>
      </c>
      <c r="BR247" s="9">
        <f>index!T247</f>
        <v>0</v>
      </c>
      <c r="BS247" s="9">
        <f>index!U247</f>
        <v>0</v>
      </c>
      <c r="BT247" s="9">
        <f>index!V247</f>
        <v>0</v>
      </c>
      <c r="BU247" s="9">
        <f>index!W247</f>
        <v>0</v>
      </c>
      <c r="BV247" s="9">
        <f>index!X247</f>
        <v>0</v>
      </c>
      <c r="BW247" s="9">
        <f>index!Y247</f>
        <v>0</v>
      </c>
      <c r="BX247" s="9">
        <f>index!Z247</f>
        <v>0</v>
      </c>
      <c r="BY247">
        <v>0</v>
      </c>
    </row>
    <row r="248" spans="1:77" x14ac:dyDescent="0.2">
      <c r="A248" s="9" t="s">
        <v>835</v>
      </c>
      <c r="B248" s="9" t="s">
        <v>835</v>
      </c>
      <c r="C248" s="9" t="s">
        <v>835</v>
      </c>
      <c r="D248" s="9" t="s">
        <v>835</v>
      </c>
      <c r="E248" s="9" t="s">
        <v>835</v>
      </c>
      <c r="F248" s="9" t="s">
        <v>836</v>
      </c>
      <c r="G248" s="9" t="s">
        <v>837</v>
      </c>
      <c r="H248" s="9">
        <v>887</v>
      </c>
      <c r="I248" s="9" t="s">
        <v>62</v>
      </c>
      <c r="J248" s="9" t="s">
        <v>49</v>
      </c>
      <c r="K248" s="9" t="s">
        <v>49</v>
      </c>
      <c r="L248" s="9" t="s">
        <v>1223</v>
      </c>
      <c r="M248" s="9"/>
      <c r="N248" s="9"/>
      <c r="O248" s="9"/>
      <c r="P248" s="42" t="s">
        <v>49</v>
      </c>
      <c r="Q248" s="42" t="s">
        <v>49</v>
      </c>
      <c r="R248" s="42" t="s">
        <v>49</v>
      </c>
      <c r="S248" s="42" t="s">
        <v>49</v>
      </c>
      <c r="T248" s="42" t="s">
        <v>49</v>
      </c>
      <c r="U248" s="42" t="s">
        <v>49</v>
      </c>
      <c r="V248" s="42" t="s">
        <v>49</v>
      </c>
      <c r="W248" s="42" t="s">
        <v>49</v>
      </c>
      <c r="X248" s="42" t="s">
        <v>49</v>
      </c>
      <c r="Y248" s="42" t="s">
        <v>49</v>
      </c>
      <c r="Z248" s="42" t="s">
        <v>49</v>
      </c>
      <c r="AA248" s="42" t="s">
        <v>49</v>
      </c>
      <c r="AB248" s="42" t="s">
        <v>49</v>
      </c>
      <c r="AC248" s="42" t="s">
        <v>49</v>
      </c>
      <c r="AD248" s="43" t="s">
        <v>49</v>
      </c>
      <c r="AE248" s="43" t="s">
        <v>49</v>
      </c>
      <c r="AF248" s="43" t="s">
        <v>49</v>
      </c>
      <c r="AG248" s="43" t="s">
        <v>49</v>
      </c>
      <c r="AH248" s="43" t="s">
        <v>49</v>
      </c>
      <c r="AI248" s="43" t="s">
        <v>49</v>
      </c>
      <c r="AJ248" s="43" t="s">
        <v>49</v>
      </c>
      <c r="AK248" s="43" t="s">
        <v>49</v>
      </c>
      <c r="AL248" s="43" t="s">
        <v>49</v>
      </c>
      <c r="AM248" s="43" t="s">
        <v>49</v>
      </c>
      <c r="AN248" s="43" t="s">
        <v>49</v>
      </c>
      <c r="AO248" s="43" t="s">
        <v>49</v>
      </c>
      <c r="AP248" s="43" t="s">
        <v>49</v>
      </c>
      <c r="AQ248" s="43" t="s">
        <v>49</v>
      </c>
      <c r="AR248" s="43" t="s">
        <v>49</v>
      </c>
      <c r="AS248" s="43" t="s">
        <v>49</v>
      </c>
      <c r="AT248" s="43" t="s">
        <v>49</v>
      </c>
      <c r="AU248" s="43" t="s">
        <v>49</v>
      </c>
      <c r="AV248" s="43" t="s">
        <v>49</v>
      </c>
      <c r="AW248" s="43" t="s">
        <v>49</v>
      </c>
      <c r="AX248" s="43" t="s">
        <v>49</v>
      </c>
      <c r="AY248" s="43" t="s">
        <v>49</v>
      </c>
      <c r="AZ248" s="9">
        <f>index!B248</f>
        <v>0</v>
      </c>
      <c r="BA248" s="9">
        <f>index!C248</f>
        <v>0</v>
      </c>
      <c r="BB248" s="9">
        <f>index!D248</f>
        <v>0</v>
      </c>
      <c r="BC248" s="9">
        <f>index!E248</f>
        <v>0</v>
      </c>
      <c r="BD248" s="9">
        <f>index!F248</f>
        <v>0</v>
      </c>
      <c r="BE248" s="9">
        <f>index!G248</f>
        <v>0</v>
      </c>
      <c r="BF248" s="9">
        <f>index!H248</f>
        <v>0</v>
      </c>
      <c r="BG248" s="9">
        <f>index!I248</f>
        <v>0</v>
      </c>
      <c r="BH248" s="9">
        <f>index!J248</f>
        <v>0</v>
      </c>
      <c r="BI248" s="9">
        <f>index!K248</f>
        <v>0</v>
      </c>
      <c r="BJ248" s="9">
        <f>index!L248</f>
        <v>0</v>
      </c>
      <c r="BK248" s="9">
        <f>index!M248</f>
        <v>0</v>
      </c>
      <c r="BL248" s="9">
        <f>index!N248</f>
        <v>0</v>
      </c>
      <c r="BM248" s="9">
        <f>index!O248</f>
        <v>0</v>
      </c>
      <c r="BN248" s="9">
        <f>index!P248</f>
        <v>0</v>
      </c>
      <c r="BO248" s="9">
        <f>index!Q248</f>
        <v>0</v>
      </c>
      <c r="BP248" s="9">
        <f>index!R248</f>
        <v>0</v>
      </c>
      <c r="BQ248" s="9">
        <f>index!S248</f>
        <v>0</v>
      </c>
      <c r="BR248" s="9">
        <f>index!T248</f>
        <v>0</v>
      </c>
      <c r="BS248" s="9">
        <f>index!U248</f>
        <v>0</v>
      </c>
      <c r="BT248" s="9">
        <f>index!V248</f>
        <v>0</v>
      </c>
      <c r="BU248" s="9">
        <f>index!W248</f>
        <v>0</v>
      </c>
      <c r="BV248" s="9">
        <f>index!X248</f>
        <v>0</v>
      </c>
      <c r="BW248" s="9">
        <f>index!Y248</f>
        <v>0</v>
      </c>
      <c r="BX248" s="9">
        <f>index!Z248</f>
        <v>0</v>
      </c>
      <c r="BY248">
        <v>0</v>
      </c>
    </row>
    <row r="249" spans="1:77" x14ac:dyDescent="0.2">
      <c r="A249" s="9" t="s">
        <v>838</v>
      </c>
      <c r="B249" s="9" t="s">
        <v>838</v>
      </c>
      <c r="C249" s="9" t="s">
        <v>838</v>
      </c>
      <c r="D249" s="9" t="s">
        <v>52</v>
      </c>
      <c r="E249" s="9" t="s">
        <v>52</v>
      </c>
      <c r="F249" s="9"/>
      <c r="G249" s="9" t="s">
        <v>839</v>
      </c>
      <c r="H249" s="9"/>
      <c r="I249" s="9" t="s">
        <v>51</v>
      </c>
      <c r="J249" s="9" t="s">
        <v>49</v>
      </c>
      <c r="K249" s="9" t="s">
        <v>49</v>
      </c>
      <c r="L249" s="9" t="s">
        <v>1223</v>
      </c>
      <c r="M249" s="9"/>
      <c r="N249" s="9"/>
      <c r="O249" s="9"/>
      <c r="P249" s="42" t="s">
        <v>49</v>
      </c>
      <c r="Q249" s="42" t="s">
        <v>49</v>
      </c>
      <c r="R249" s="42" t="s">
        <v>49</v>
      </c>
      <c r="S249" s="42" t="s">
        <v>49</v>
      </c>
      <c r="T249" s="42" t="s">
        <v>49</v>
      </c>
      <c r="U249" s="42" t="s">
        <v>49</v>
      </c>
      <c r="V249" s="42" t="s">
        <v>49</v>
      </c>
      <c r="W249" s="42" t="s">
        <v>49</v>
      </c>
      <c r="X249" s="42" t="s">
        <v>49</v>
      </c>
      <c r="Y249" s="42" t="s">
        <v>49</v>
      </c>
      <c r="Z249" s="42" t="s">
        <v>49</v>
      </c>
      <c r="AA249" s="42" t="s">
        <v>49</v>
      </c>
      <c r="AB249" s="42" t="s">
        <v>49</v>
      </c>
      <c r="AC249" s="42" t="s">
        <v>49</v>
      </c>
      <c r="AD249" s="43" t="s">
        <v>49</v>
      </c>
      <c r="AE249" s="43" t="s">
        <v>49</v>
      </c>
      <c r="AF249" s="43" t="s">
        <v>49</v>
      </c>
      <c r="AG249" s="43" t="s">
        <v>49</v>
      </c>
      <c r="AH249" s="43" t="s">
        <v>49</v>
      </c>
      <c r="AI249" s="43" t="s">
        <v>49</v>
      </c>
      <c r="AJ249" s="43" t="s">
        <v>49</v>
      </c>
      <c r="AK249" s="43" t="s">
        <v>49</v>
      </c>
      <c r="AL249" s="43" t="s">
        <v>49</v>
      </c>
      <c r="AM249" s="43" t="s">
        <v>49</v>
      </c>
      <c r="AN249" s="43" t="s">
        <v>49</v>
      </c>
      <c r="AO249" s="43" t="s">
        <v>49</v>
      </c>
      <c r="AP249" s="43" t="s">
        <v>49</v>
      </c>
      <c r="AQ249" s="43" t="s">
        <v>49</v>
      </c>
      <c r="AR249" s="43" t="s">
        <v>49</v>
      </c>
      <c r="AS249" s="43" t="s">
        <v>49</v>
      </c>
      <c r="AT249" s="43" t="s">
        <v>49</v>
      </c>
      <c r="AU249" s="43" t="s">
        <v>49</v>
      </c>
      <c r="AV249" s="43" t="s">
        <v>49</v>
      </c>
      <c r="AW249" s="43" t="s">
        <v>49</v>
      </c>
      <c r="AX249" s="43" t="s">
        <v>49</v>
      </c>
      <c r="AY249" s="43" t="s">
        <v>49</v>
      </c>
      <c r="AZ249" s="9">
        <f>index!B249</f>
        <v>0</v>
      </c>
      <c r="BA249" s="9">
        <f>index!C249</f>
        <v>0</v>
      </c>
      <c r="BB249" s="9">
        <f>index!D249</f>
        <v>0</v>
      </c>
      <c r="BC249" s="9">
        <f>index!E249</f>
        <v>0</v>
      </c>
      <c r="BD249" s="9">
        <f>index!F249</f>
        <v>0</v>
      </c>
      <c r="BE249" s="9">
        <f>index!G249</f>
        <v>0</v>
      </c>
      <c r="BF249" s="9">
        <f>index!H249</f>
        <v>0</v>
      </c>
      <c r="BG249" s="9">
        <f>index!I249</f>
        <v>0</v>
      </c>
      <c r="BH249" s="9">
        <f>index!J249</f>
        <v>0</v>
      </c>
      <c r="BI249" s="9">
        <f>index!K249</f>
        <v>0</v>
      </c>
      <c r="BJ249" s="9">
        <f>index!L249</f>
        <v>0</v>
      </c>
      <c r="BK249" s="9">
        <f>index!M249</f>
        <v>0</v>
      </c>
      <c r="BL249" s="9">
        <f>index!N249</f>
        <v>0</v>
      </c>
      <c r="BM249" s="9">
        <f>index!O249</f>
        <v>0</v>
      </c>
      <c r="BN249" s="9">
        <f>index!P249</f>
        <v>0</v>
      </c>
      <c r="BO249" s="9">
        <f>index!Q249</f>
        <v>0</v>
      </c>
      <c r="BP249" s="9">
        <f>index!R249</f>
        <v>0</v>
      </c>
      <c r="BQ249" s="9">
        <f>index!S249</f>
        <v>0</v>
      </c>
      <c r="BR249" s="9">
        <f>index!T249</f>
        <v>0</v>
      </c>
      <c r="BS249" s="9">
        <f>index!U249</f>
        <v>0</v>
      </c>
      <c r="BT249" s="9">
        <f>index!V249</f>
        <v>0</v>
      </c>
      <c r="BU249" s="9">
        <f>index!W249</f>
        <v>0</v>
      </c>
      <c r="BV249" s="9">
        <f>index!X249</f>
        <v>0</v>
      </c>
      <c r="BW249" s="9">
        <f>index!Y249</f>
        <v>0</v>
      </c>
      <c r="BX249" s="9">
        <f>index!Z249</f>
        <v>0</v>
      </c>
      <c r="BY249">
        <v>0</v>
      </c>
    </row>
    <row r="250" spans="1:77" x14ac:dyDescent="0.2">
      <c r="A250" s="9" t="s">
        <v>840</v>
      </c>
      <c r="B250" s="9" t="s">
        <v>840</v>
      </c>
      <c r="C250" s="9" t="s">
        <v>840</v>
      </c>
      <c r="D250" s="9" t="s">
        <v>52</v>
      </c>
      <c r="E250" s="9" t="s">
        <v>52</v>
      </c>
      <c r="F250" s="9"/>
      <c r="G250" s="9" t="s">
        <v>226</v>
      </c>
      <c r="H250" s="9"/>
      <c r="I250" s="9" t="s">
        <v>51</v>
      </c>
      <c r="J250" s="9" t="s">
        <v>49</v>
      </c>
      <c r="K250" s="9" t="s">
        <v>49</v>
      </c>
      <c r="L250" s="9" t="s">
        <v>1223</v>
      </c>
      <c r="M250" s="9"/>
      <c r="N250" s="9"/>
      <c r="O250" s="9"/>
      <c r="P250" s="42" t="s">
        <v>49</v>
      </c>
      <c r="Q250" s="42" t="s">
        <v>49</v>
      </c>
      <c r="R250" s="42" t="s">
        <v>49</v>
      </c>
      <c r="S250" s="42" t="s">
        <v>49</v>
      </c>
      <c r="T250" s="42" t="s">
        <v>49</v>
      </c>
      <c r="U250" s="42" t="s">
        <v>49</v>
      </c>
      <c r="V250" s="42" t="s">
        <v>49</v>
      </c>
      <c r="W250" s="42" t="s">
        <v>49</v>
      </c>
      <c r="X250" s="42" t="s">
        <v>49</v>
      </c>
      <c r="Y250" s="42" t="s">
        <v>49</v>
      </c>
      <c r="Z250" s="42" t="s">
        <v>49</v>
      </c>
      <c r="AA250" s="42" t="s">
        <v>49</v>
      </c>
      <c r="AB250" s="42" t="s">
        <v>49</v>
      </c>
      <c r="AC250" s="42" t="s">
        <v>49</v>
      </c>
      <c r="AD250" s="43" t="s">
        <v>49</v>
      </c>
      <c r="AE250" s="43" t="s">
        <v>49</v>
      </c>
      <c r="AF250" s="43" t="s">
        <v>49</v>
      </c>
      <c r="AG250" s="43" t="s">
        <v>49</v>
      </c>
      <c r="AH250" s="43" t="s">
        <v>49</v>
      </c>
      <c r="AI250" s="43" t="s">
        <v>49</v>
      </c>
      <c r="AJ250" s="43" t="s">
        <v>49</v>
      </c>
      <c r="AK250" s="43" t="s">
        <v>49</v>
      </c>
      <c r="AL250" s="43" t="s">
        <v>49</v>
      </c>
      <c r="AM250" s="43" t="s">
        <v>49</v>
      </c>
      <c r="AN250" s="43" t="s">
        <v>49</v>
      </c>
      <c r="AO250" s="43" t="s">
        <v>49</v>
      </c>
      <c r="AP250" s="43" t="s">
        <v>49</v>
      </c>
      <c r="AQ250" s="43" t="s">
        <v>49</v>
      </c>
      <c r="AR250" s="43" t="s">
        <v>49</v>
      </c>
      <c r="AS250" s="43" t="s">
        <v>49</v>
      </c>
      <c r="AT250" s="43" t="s">
        <v>49</v>
      </c>
      <c r="AU250" s="43" t="s">
        <v>49</v>
      </c>
      <c r="AV250" s="43" t="s">
        <v>49</v>
      </c>
      <c r="AW250" s="43" t="s">
        <v>49</v>
      </c>
      <c r="AX250" s="43" t="s">
        <v>49</v>
      </c>
      <c r="AY250" s="43" t="s">
        <v>49</v>
      </c>
      <c r="AZ250" s="9">
        <f>index!B250</f>
        <v>0</v>
      </c>
      <c r="BA250" s="9">
        <f>index!C250</f>
        <v>0</v>
      </c>
      <c r="BB250" s="9">
        <f>index!D250</f>
        <v>0</v>
      </c>
      <c r="BC250" s="9">
        <f>index!E250</f>
        <v>0</v>
      </c>
      <c r="BD250" s="9">
        <f>index!F250</f>
        <v>0</v>
      </c>
      <c r="BE250" s="9">
        <f>index!G250</f>
        <v>0</v>
      </c>
      <c r="BF250" s="9">
        <f>index!H250</f>
        <v>0</v>
      </c>
      <c r="BG250" s="9">
        <f>index!I250</f>
        <v>0</v>
      </c>
      <c r="BH250" s="9">
        <f>index!J250</f>
        <v>0</v>
      </c>
      <c r="BI250" s="9">
        <f>index!K250</f>
        <v>0</v>
      </c>
      <c r="BJ250" s="9">
        <f>index!L250</f>
        <v>0</v>
      </c>
      <c r="BK250" s="9">
        <f>index!M250</f>
        <v>0</v>
      </c>
      <c r="BL250" s="9">
        <f>index!N250</f>
        <v>0</v>
      </c>
      <c r="BM250" s="9">
        <f>index!O250</f>
        <v>0</v>
      </c>
      <c r="BN250" s="9">
        <f>index!P250</f>
        <v>0</v>
      </c>
      <c r="BO250" s="9">
        <f>index!Q250</f>
        <v>0</v>
      </c>
      <c r="BP250" s="9">
        <f>index!R250</f>
        <v>0</v>
      </c>
      <c r="BQ250" s="9">
        <f>index!S250</f>
        <v>0</v>
      </c>
      <c r="BR250" s="9">
        <f>index!T250</f>
        <v>0</v>
      </c>
      <c r="BS250" s="9">
        <f>index!U250</f>
        <v>0</v>
      </c>
      <c r="BT250" s="9">
        <f>index!V250</f>
        <v>0</v>
      </c>
      <c r="BU250" s="9">
        <f>index!W250</f>
        <v>0</v>
      </c>
      <c r="BV250" s="9">
        <f>index!X250</f>
        <v>0</v>
      </c>
      <c r="BW250" s="9">
        <f>index!Y250</f>
        <v>0</v>
      </c>
      <c r="BX250" s="9">
        <f>index!Z250</f>
        <v>0</v>
      </c>
      <c r="BY250">
        <v>0</v>
      </c>
    </row>
    <row r="251" spans="1:77" x14ac:dyDescent="0.2">
      <c r="A251" s="9" t="s">
        <v>841</v>
      </c>
      <c r="B251" s="9" t="s">
        <v>841</v>
      </c>
      <c r="C251" s="9" t="s">
        <v>841</v>
      </c>
      <c r="D251" s="9" t="s">
        <v>841</v>
      </c>
      <c r="E251" s="9" t="s">
        <v>841</v>
      </c>
      <c r="F251" s="9" t="s">
        <v>842</v>
      </c>
      <c r="G251" s="9" t="s">
        <v>843</v>
      </c>
      <c r="H251" s="9">
        <v>894</v>
      </c>
      <c r="I251" s="9" t="s">
        <v>74</v>
      </c>
      <c r="J251" s="9" t="s">
        <v>49</v>
      </c>
      <c r="K251" s="9" t="s">
        <v>49</v>
      </c>
      <c r="L251" s="9" t="s">
        <v>1223</v>
      </c>
      <c r="M251" s="9"/>
      <c r="N251" s="9"/>
      <c r="O251" s="9"/>
      <c r="P251" s="42" t="s">
        <v>49</v>
      </c>
      <c r="Q251" s="42" t="s">
        <v>49</v>
      </c>
      <c r="R251" s="42" t="s">
        <v>49</v>
      </c>
      <c r="S251" s="42" t="s">
        <v>49</v>
      </c>
      <c r="T251" s="42" t="s">
        <v>49</v>
      </c>
      <c r="U251" s="42" t="s">
        <v>49</v>
      </c>
      <c r="V251" s="42" t="s">
        <v>49</v>
      </c>
      <c r="W251" s="42" t="s">
        <v>49</v>
      </c>
      <c r="X251" s="42" t="s">
        <v>49</v>
      </c>
      <c r="Y251" s="42" t="s">
        <v>49</v>
      </c>
      <c r="Z251" s="42" t="s">
        <v>49</v>
      </c>
      <c r="AA251" s="42" t="s">
        <v>49</v>
      </c>
      <c r="AB251" s="42" t="s">
        <v>49</v>
      </c>
      <c r="AC251" s="42" t="s">
        <v>49</v>
      </c>
      <c r="AD251" s="43" t="s">
        <v>49</v>
      </c>
      <c r="AE251" s="43" t="s">
        <v>49</v>
      </c>
      <c r="AF251" s="43" t="s">
        <v>49</v>
      </c>
      <c r="AG251" s="43" t="s">
        <v>49</v>
      </c>
      <c r="AH251" s="43" t="s">
        <v>49</v>
      </c>
      <c r="AI251" s="43" t="s">
        <v>49</v>
      </c>
      <c r="AJ251" s="43" t="s">
        <v>49</v>
      </c>
      <c r="AK251" s="43" t="s">
        <v>49</v>
      </c>
      <c r="AL251" s="43" t="s">
        <v>49</v>
      </c>
      <c r="AM251" s="43" t="s">
        <v>49</v>
      </c>
      <c r="AN251" s="43" t="s">
        <v>49</v>
      </c>
      <c r="AO251" s="43" t="s">
        <v>49</v>
      </c>
      <c r="AP251" s="43" t="s">
        <v>49</v>
      </c>
      <c r="AQ251" s="43" t="s">
        <v>49</v>
      </c>
      <c r="AR251" s="43" t="s">
        <v>49</v>
      </c>
      <c r="AS251" s="43" t="s">
        <v>49</v>
      </c>
      <c r="AT251" s="43" t="s">
        <v>49</v>
      </c>
      <c r="AU251" s="43" t="s">
        <v>49</v>
      </c>
      <c r="AV251" s="43" t="s">
        <v>49</v>
      </c>
      <c r="AW251" s="43" t="s">
        <v>49</v>
      </c>
      <c r="AX251" s="43" t="s">
        <v>49</v>
      </c>
      <c r="AY251" s="43" t="s">
        <v>49</v>
      </c>
      <c r="AZ251" s="9">
        <f>index!B251</f>
        <v>0</v>
      </c>
      <c r="BA251" s="9">
        <f>index!C251</f>
        <v>0</v>
      </c>
      <c r="BB251" s="9">
        <f>index!D251</f>
        <v>0</v>
      </c>
      <c r="BC251" s="9">
        <f>index!E251</f>
        <v>0</v>
      </c>
      <c r="BD251" s="9">
        <f>index!F251</f>
        <v>0</v>
      </c>
      <c r="BE251" s="9">
        <f>index!G251</f>
        <v>0</v>
      </c>
      <c r="BF251" s="9">
        <f>index!H251</f>
        <v>0</v>
      </c>
      <c r="BG251" s="9">
        <f>index!I251</f>
        <v>0</v>
      </c>
      <c r="BH251" s="9">
        <f>index!J251</f>
        <v>0</v>
      </c>
      <c r="BI251" s="9">
        <f>index!K251</f>
        <v>0</v>
      </c>
      <c r="BJ251" s="9">
        <f>index!L251</f>
        <v>0</v>
      </c>
      <c r="BK251" s="9">
        <f>index!M251</f>
        <v>0</v>
      </c>
      <c r="BL251" s="9">
        <f>index!N251</f>
        <v>0</v>
      </c>
      <c r="BM251" s="9">
        <f>index!O251</f>
        <v>0</v>
      </c>
      <c r="BN251" s="9">
        <f>index!P251</f>
        <v>0</v>
      </c>
      <c r="BO251" s="9">
        <f>index!Q251</f>
        <v>0</v>
      </c>
      <c r="BP251" s="9">
        <f>index!R251</f>
        <v>0</v>
      </c>
      <c r="BQ251" s="9">
        <f>index!S251</f>
        <v>0</v>
      </c>
      <c r="BR251" s="9">
        <f>index!T251</f>
        <v>0</v>
      </c>
      <c r="BS251" s="9">
        <f>index!U251</f>
        <v>0</v>
      </c>
      <c r="BT251" s="9">
        <f>index!V251</f>
        <v>0</v>
      </c>
      <c r="BU251" s="9">
        <f>index!W251</f>
        <v>0</v>
      </c>
      <c r="BV251" s="9">
        <f>index!X251</f>
        <v>0</v>
      </c>
      <c r="BW251" s="9">
        <f>index!Y251</f>
        <v>0</v>
      </c>
      <c r="BX251" s="9">
        <f>index!Z251</f>
        <v>0</v>
      </c>
      <c r="BY251">
        <v>0</v>
      </c>
    </row>
    <row r="252" spans="1:77" x14ac:dyDescent="0.2">
      <c r="A252" s="22" t="s">
        <v>844</v>
      </c>
      <c r="B252" s="22" t="s">
        <v>844</v>
      </c>
      <c r="C252" s="22" t="s">
        <v>844</v>
      </c>
      <c r="D252" s="22" t="s">
        <v>844</v>
      </c>
      <c r="E252" s="22" t="s">
        <v>844</v>
      </c>
      <c r="F252" s="22" t="s">
        <v>845</v>
      </c>
      <c r="G252" s="22" t="s">
        <v>846</v>
      </c>
      <c r="H252" s="22">
        <v>716</v>
      </c>
      <c r="I252" s="22" t="s">
        <v>74</v>
      </c>
      <c r="J252" s="22" t="s">
        <v>49</v>
      </c>
      <c r="K252" s="22" t="s">
        <v>49</v>
      </c>
      <c r="L252" s="22" t="s">
        <v>1223</v>
      </c>
      <c r="M252" s="22"/>
      <c r="N252" s="22"/>
      <c r="O252" s="22"/>
      <c r="P252" s="44" t="s">
        <v>49</v>
      </c>
      <c r="Q252" s="44" t="s">
        <v>49</v>
      </c>
      <c r="R252" s="44" t="s">
        <v>49</v>
      </c>
      <c r="S252" s="44" t="s">
        <v>49</v>
      </c>
      <c r="T252" s="44" t="s">
        <v>49</v>
      </c>
      <c r="U252" s="44" t="s">
        <v>49</v>
      </c>
      <c r="V252" s="44" t="s">
        <v>49</v>
      </c>
      <c r="W252" s="44" t="s">
        <v>49</v>
      </c>
      <c r="X252" s="44" t="s">
        <v>49</v>
      </c>
      <c r="Y252" s="44" t="s">
        <v>49</v>
      </c>
      <c r="Z252" s="44" t="s">
        <v>49</v>
      </c>
      <c r="AA252" s="44" t="s">
        <v>49</v>
      </c>
      <c r="AB252" s="44" t="s">
        <v>49</v>
      </c>
      <c r="AC252" s="44" t="s">
        <v>49</v>
      </c>
      <c r="AD252" s="45" t="s">
        <v>49</v>
      </c>
      <c r="AE252" s="45" t="s">
        <v>49</v>
      </c>
      <c r="AF252" s="45" t="s">
        <v>49</v>
      </c>
      <c r="AG252" s="45" t="s">
        <v>49</v>
      </c>
      <c r="AH252" s="45" t="s">
        <v>49</v>
      </c>
      <c r="AI252" s="45" t="s">
        <v>49</v>
      </c>
      <c r="AJ252" s="45" t="s">
        <v>49</v>
      </c>
      <c r="AK252" s="45" t="s">
        <v>49</v>
      </c>
      <c r="AL252" s="45" t="s">
        <v>49</v>
      </c>
      <c r="AM252" s="45" t="s">
        <v>49</v>
      </c>
      <c r="AN252" s="45" t="s">
        <v>49</v>
      </c>
      <c r="AO252" s="45" t="s">
        <v>49</v>
      </c>
      <c r="AP252" s="45" t="s">
        <v>49</v>
      </c>
      <c r="AQ252" s="45" t="s">
        <v>49</v>
      </c>
      <c r="AR252" s="45" t="s">
        <v>49</v>
      </c>
      <c r="AS252" s="45" t="s">
        <v>49</v>
      </c>
      <c r="AT252" s="45" t="s">
        <v>49</v>
      </c>
      <c r="AU252" s="45" t="s">
        <v>49</v>
      </c>
      <c r="AV252" s="45" t="s">
        <v>49</v>
      </c>
      <c r="AW252" s="45" t="s">
        <v>49</v>
      </c>
      <c r="AX252" s="45" t="s">
        <v>49</v>
      </c>
      <c r="AY252" s="45" t="s">
        <v>49</v>
      </c>
      <c r="AZ252" s="22">
        <f>index!B252</f>
        <v>0</v>
      </c>
      <c r="BA252" s="22">
        <f>index!C252</f>
        <v>0</v>
      </c>
      <c r="BB252" s="22">
        <f>index!D252</f>
        <v>0</v>
      </c>
      <c r="BC252" s="22">
        <f>index!E252</f>
        <v>0</v>
      </c>
      <c r="BD252" s="22">
        <f>index!F252</f>
        <v>0</v>
      </c>
      <c r="BE252" s="22">
        <f>index!G252</f>
        <v>0</v>
      </c>
      <c r="BF252" s="22">
        <f>index!H252</f>
        <v>0</v>
      </c>
      <c r="BG252" s="22">
        <f>index!I252</f>
        <v>0</v>
      </c>
      <c r="BH252" s="22">
        <f>index!J252</f>
        <v>0</v>
      </c>
      <c r="BI252" s="22">
        <f>index!K252</f>
        <v>0</v>
      </c>
      <c r="BJ252" s="22">
        <f>index!L252</f>
        <v>0</v>
      </c>
      <c r="BK252" s="22">
        <f>index!M252</f>
        <v>0</v>
      </c>
      <c r="BL252" s="22">
        <f>index!N252</f>
        <v>0</v>
      </c>
      <c r="BM252" s="22">
        <f>index!O252</f>
        <v>0</v>
      </c>
      <c r="BN252" s="22">
        <f>index!P252</f>
        <v>0</v>
      </c>
      <c r="BO252" s="22">
        <f>index!Q252</f>
        <v>0</v>
      </c>
      <c r="BP252" s="22">
        <f>index!R252</f>
        <v>0</v>
      </c>
      <c r="BQ252" s="22">
        <f>index!S252</f>
        <v>0</v>
      </c>
      <c r="BR252" s="22">
        <f>index!T252</f>
        <v>0</v>
      </c>
      <c r="BS252" s="22">
        <f>index!U252</f>
        <v>0</v>
      </c>
      <c r="BT252" s="22">
        <f>index!V252</f>
        <v>0</v>
      </c>
      <c r="BU252" s="22">
        <f>index!W252</f>
        <v>0</v>
      </c>
      <c r="BV252" s="22">
        <f>index!X252</f>
        <v>0</v>
      </c>
      <c r="BW252" s="22">
        <f>index!Y252</f>
        <v>0</v>
      </c>
      <c r="BX252" s="22">
        <f>index!Z252</f>
        <v>0</v>
      </c>
      <c r="BY252">
        <v>0</v>
      </c>
    </row>
  </sheetData>
  <autoFilter ref="A1:BX252" xr:uid="{00000000-0001-0000-0000-000000000000}">
    <sortState xmlns:xlrd2="http://schemas.microsoft.com/office/spreadsheetml/2017/richdata2" ref="A16:BX237">
      <sortCondition ref="J1:J252"/>
    </sortState>
  </autoFilter>
  <phoneticPr fontId="3" type="noConversion"/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73EC0-FED2-4FA9-B747-6A120AEDCCB4}">
  <dimension ref="A1:AD252"/>
  <sheetViews>
    <sheetView topLeftCell="A58" zoomScale="65" zoomScaleNormal="65" workbookViewId="0">
      <pane xSplit="1" topLeftCell="B1" activePane="topRight" state="frozen"/>
      <selection pane="topRight" activeCell="G71" sqref="G71"/>
    </sheetView>
  </sheetViews>
  <sheetFormatPr baseColWidth="10" defaultRowHeight="15" x14ac:dyDescent="0.2"/>
  <cols>
    <col min="1" max="1" width="41.83203125" customWidth="1"/>
    <col min="2" max="2" width="4.83203125" customWidth="1"/>
    <col min="3" max="3" width="5.33203125" customWidth="1"/>
    <col min="4" max="4" width="6.5" customWidth="1"/>
    <col min="5" max="6" width="5.6640625" customWidth="1"/>
    <col min="7" max="7" width="13" bestFit="1" customWidth="1"/>
    <col min="8" max="8" width="5.5" customWidth="1"/>
    <col min="9" max="9" width="7.5" customWidth="1"/>
    <col min="10" max="10" width="6.6640625" customWidth="1"/>
    <col min="11" max="11" width="5.6640625" customWidth="1"/>
    <col min="12" max="12" width="6.83203125" customWidth="1"/>
    <col min="13" max="14" width="5.83203125" customWidth="1"/>
    <col min="15" max="15" width="4.83203125" customWidth="1"/>
    <col min="16" max="16" width="6.33203125" customWidth="1"/>
    <col min="17" max="17" width="5.6640625" customWidth="1"/>
    <col min="18" max="18" width="5.33203125" customWidth="1"/>
    <col min="19" max="19" width="4.83203125" customWidth="1"/>
    <col min="20" max="20" width="7.6640625" customWidth="1"/>
    <col min="21" max="21" width="8" customWidth="1"/>
    <col min="22" max="22" width="7.5" customWidth="1"/>
    <col min="23" max="23" width="9.6640625" customWidth="1"/>
    <col min="24" max="24" width="5.33203125" customWidth="1"/>
    <col min="25" max="25" width="8.6640625" customWidth="1"/>
    <col min="26" max="26" width="7.83203125" customWidth="1"/>
    <col min="27" max="27" width="13" customWidth="1"/>
  </cols>
  <sheetData>
    <row r="1" spans="1:27" s="23" customFormat="1" x14ac:dyDescent="0.2">
      <c r="A1" s="8" t="s">
        <v>1194</v>
      </c>
      <c r="B1" s="23" t="s">
        <v>1127</v>
      </c>
      <c r="C1" s="23" t="s">
        <v>1128</v>
      </c>
      <c r="D1" s="23" t="s">
        <v>1129</v>
      </c>
      <c r="E1" s="23" t="s">
        <v>1130</v>
      </c>
      <c r="F1" s="23" t="s">
        <v>1131</v>
      </c>
      <c r="G1" s="23" t="s">
        <v>1132</v>
      </c>
      <c r="H1" s="23" t="s">
        <v>1133</v>
      </c>
      <c r="I1" s="23" t="s">
        <v>1134</v>
      </c>
      <c r="J1" s="23" t="s">
        <v>1135</v>
      </c>
      <c r="K1" s="23" t="s">
        <v>1136</v>
      </c>
      <c r="L1" s="23" t="s">
        <v>1137</v>
      </c>
      <c r="M1" s="23" t="s">
        <v>1138</v>
      </c>
      <c r="N1" s="23" t="s">
        <v>1139</v>
      </c>
      <c r="O1" s="23" t="s">
        <v>1140</v>
      </c>
      <c r="P1" s="23" t="s">
        <v>1141</v>
      </c>
      <c r="Q1" s="23" t="s">
        <v>1142</v>
      </c>
      <c r="R1" s="23" t="s">
        <v>1143</v>
      </c>
      <c r="S1" s="23" t="s">
        <v>1144</v>
      </c>
      <c r="T1" s="23" t="s">
        <v>1145</v>
      </c>
      <c r="U1" s="23" t="s">
        <v>1146</v>
      </c>
      <c r="V1" s="23" t="s">
        <v>1147</v>
      </c>
      <c r="W1" s="23" t="s">
        <v>1148</v>
      </c>
      <c r="X1" s="23" t="s">
        <v>1149</v>
      </c>
      <c r="Y1" s="23" t="s">
        <v>1150</v>
      </c>
      <c r="Z1" s="23" t="s">
        <v>1151</v>
      </c>
      <c r="AA1" s="23" t="s">
        <v>1257</v>
      </c>
    </row>
    <row r="2" spans="1:27" x14ac:dyDescent="0.2">
      <c r="A2" s="9" t="s">
        <v>45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7" x14ac:dyDescent="0.2">
      <c r="A3" s="9" t="s">
        <v>50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7" x14ac:dyDescent="0.2">
      <c r="A4" s="9" t="s">
        <v>55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7" x14ac:dyDescent="0.2">
      <c r="A5" s="9" t="s">
        <v>61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7" x14ac:dyDescent="0.2">
      <c r="A6" s="9" t="s">
        <v>65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7" x14ac:dyDescent="0.2">
      <c r="A7" s="9" t="s">
        <v>69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7" x14ac:dyDescent="0.2">
      <c r="A8" s="9" t="s">
        <v>73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7" x14ac:dyDescent="0.2">
      <c r="A9" s="9" t="s">
        <v>77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7" x14ac:dyDescent="0.2">
      <c r="A10" s="9" t="s">
        <v>80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7" x14ac:dyDescent="0.2">
      <c r="A11" s="9" t="s">
        <v>83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7" x14ac:dyDescent="0.2">
      <c r="A12" s="9" t="s">
        <v>87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7" x14ac:dyDescent="0.2">
      <c r="A13" s="9" t="s">
        <v>91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7" x14ac:dyDescent="0.2">
      <c r="A14" s="9" t="s">
        <v>94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7" x14ac:dyDescent="0.2">
      <c r="A15" s="9" t="s">
        <v>97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7" x14ac:dyDescent="0.2">
      <c r="A16" s="9" t="s">
        <v>101</v>
      </c>
      <c r="B16" s="9"/>
      <c r="C16" s="9"/>
      <c r="D16" s="9"/>
      <c r="E16" s="9"/>
      <c r="F16" s="9"/>
      <c r="G16" s="9">
        <v>19.04</v>
      </c>
      <c r="H16" s="9">
        <v>32.24</v>
      </c>
      <c r="I16" s="9">
        <v>1.25</v>
      </c>
      <c r="J16" s="9">
        <v>34.479999999999997</v>
      </c>
      <c r="K16" s="9">
        <v>15.55</v>
      </c>
      <c r="L16" s="9">
        <v>17.260000000000002</v>
      </c>
      <c r="M16" s="9">
        <v>23.75</v>
      </c>
      <c r="N16" s="9">
        <v>9.2899999999999991</v>
      </c>
      <c r="O16" s="9">
        <v>6.06</v>
      </c>
      <c r="P16" s="9">
        <v>6.75</v>
      </c>
      <c r="Q16" s="9">
        <v>7.68</v>
      </c>
      <c r="R16" s="9">
        <v>4.87</v>
      </c>
      <c r="S16" s="9">
        <v>5.6448552180593303</v>
      </c>
      <c r="T16" s="9">
        <v>16.365354124123815</v>
      </c>
      <c r="U16" s="9">
        <v>24.505702000599676</v>
      </c>
      <c r="V16" s="9">
        <v>18.536525167562932</v>
      </c>
      <c r="W16" s="9">
        <v>49.779548017960465</v>
      </c>
      <c r="X16" s="9">
        <v>86.526107999999994</v>
      </c>
      <c r="Y16" s="9">
        <v>96.298124999999985</v>
      </c>
      <c r="Z16" s="9">
        <v>61.301546999999999</v>
      </c>
      <c r="AA16" s="9">
        <v>70.370124000000004</v>
      </c>
    </row>
    <row r="17" spans="1:27" x14ac:dyDescent="0.2">
      <c r="A17" s="9" t="s">
        <v>105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7" x14ac:dyDescent="0.2">
      <c r="A18" s="9" t="s">
        <v>108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7" x14ac:dyDescent="0.2">
      <c r="A19" s="9" t="s">
        <v>111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7" x14ac:dyDescent="0.2">
      <c r="A20" s="9" t="s">
        <v>114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7" x14ac:dyDescent="0.2">
      <c r="A21" s="9" t="s">
        <v>117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7" x14ac:dyDescent="0.2">
      <c r="A22" s="9" t="s">
        <v>120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7" x14ac:dyDescent="0.2">
      <c r="A23" s="9" t="s">
        <v>123</v>
      </c>
      <c r="B23" s="9"/>
      <c r="C23" s="9"/>
      <c r="D23" s="9"/>
      <c r="E23" s="9"/>
      <c r="F23" s="9"/>
      <c r="G23" s="9">
        <v>19.04</v>
      </c>
      <c r="H23" s="9">
        <v>32.24</v>
      </c>
      <c r="I23" s="9">
        <v>1.25</v>
      </c>
      <c r="J23" s="9">
        <v>34.479999999999997</v>
      </c>
      <c r="K23" s="9">
        <v>15.55</v>
      </c>
      <c r="L23" s="9">
        <v>17.260000000000002</v>
      </c>
      <c r="M23" s="9">
        <v>23.75</v>
      </c>
      <c r="N23" s="9">
        <v>9.2899999999999991</v>
      </c>
      <c r="O23" s="9">
        <v>6.06</v>
      </c>
      <c r="P23" s="9">
        <v>6.75</v>
      </c>
      <c r="Q23" s="9">
        <v>7.68</v>
      </c>
      <c r="R23" s="9">
        <v>4.87</v>
      </c>
      <c r="S23" s="9">
        <v>5.6448552180593303</v>
      </c>
      <c r="T23" s="9">
        <v>16.365354124123815</v>
      </c>
      <c r="U23" s="9">
        <v>24.505702000599676</v>
      </c>
      <c r="V23" s="9">
        <v>18.536525167562932</v>
      </c>
      <c r="W23" s="9">
        <v>49.779548017960465</v>
      </c>
      <c r="X23" s="9">
        <v>86.526107999999994</v>
      </c>
      <c r="Y23" s="9">
        <v>96.298124999999985</v>
      </c>
      <c r="Z23" s="9">
        <v>61.301546999999999</v>
      </c>
      <c r="AA23" s="9">
        <v>70.370124000000004</v>
      </c>
    </row>
    <row r="24" spans="1:27" x14ac:dyDescent="0.2">
      <c r="A24" s="9" t="s">
        <v>127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7" x14ac:dyDescent="0.2">
      <c r="A25" s="9" t="s">
        <v>130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7" x14ac:dyDescent="0.2">
      <c r="A26" s="9" t="s">
        <v>133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7" x14ac:dyDescent="0.2">
      <c r="A27" s="9" t="s">
        <v>138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7" x14ac:dyDescent="0.2">
      <c r="A28" s="9" t="s">
        <v>141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7" x14ac:dyDescent="0.2">
      <c r="A29" s="9" t="s">
        <v>144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7" x14ac:dyDescent="0.2">
      <c r="A30" s="9" t="s">
        <v>147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7" x14ac:dyDescent="0.2">
      <c r="A31" s="9" t="s">
        <v>150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7" x14ac:dyDescent="0.2">
      <c r="A32" s="9" t="s">
        <v>153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7" x14ac:dyDescent="0.2">
      <c r="A33" s="9" t="s">
        <v>158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7" x14ac:dyDescent="0.2">
      <c r="A34" s="9" t="s">
        <v>161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7" x14ac:dyDescent="0.2">
      <c r="A35" s="9" t="s">
        <v>164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7" x14ac:dyDescent="0.2">
      <c r="A36" s="9" t="s">
        <v>168</v>
      </c>
      <c r="B36" s="9"/>
      <c r="C36" s="9"/>
      <c r="D36" s="9"/>
      <c r="E36" s="9"/>
      <c r="F36" s="9"/>
      <c r="G36" s="9"/>
      <c r="H36" s="9"/>
      <c r="I36" s="9">
        <v>1.25</v>
      </c>
      <c r="J36" s="9">
        <v>34.479999999999997</v>
      </c>
      <c r="K36" s="9">
        <v>15.55</v>
      </c>
      <c r="L36" s="9">
        <v>17.260000000000002</v>
      </c>
      <c r="M36" s="9">
        <v>23.75</v>
      </c>
      <c r="N36" s="9">
        <v>9.2899999999999991</v>
      </c>
      <c r="O36" s="9">
        <v>6.06</v>
      </c>
      <c r="P36" s="9">
        <v>6.75</v>
      </c>
      <c r="Q36" s="9">
        <v>7.68</v>
      </c>
      <c r="R36" s="9">
        <v>4.87</v>
      </c>
      <c r="S36" s="9">
        <v>5.6448552180593303</v>
      </c>
      <c r="T36" s="9">
        <v>16.365354124123815</v>
      </c>
      <c r="U36" s="9">
        <v>24.505702000599676</v>
      </c>
      <c r="V36" s="9">
        <v>18.536525167562932</v>
      </c>
      <c r="W36" s="9">
        <v>49.779548017960465</v>
      </c>
      <c r="X36" s="9">
        <v>86.526107999999994</v>
      </c>
      <c r="Y36" s="9">
        <v>96.298124999999985</v>
      </c>
      <c r="Z36" s="9">
        <v>61.301546999999999</v>
      </c>
      <c r="AA36" s="9">
        <v>70.370124000000004</v>
      </c>
    </row>
    <row r="37" spans="1:27" x14ac:dyDescent="0.2">
      <c r="A37" s="9" t="s">
        <v>171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7" x14ac:dyDescent="0.2">
      <c r="A38" s="9" t="s">
        <v>175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7" x14ac:dyDescent="0.2">
      <c r="A39" s="9" t="s">
        <v>178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7" x14ac:dyDescent="0.2">
      <c r="A40" s="9" t="s">
        <v>181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7" x14ac:dyDescent="0.2">
      <c r="A41" s="9" t="s">
        <v>184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7" x14ac:dyDescent="0.2">
      <c r="A42" s="9" t="s">
        <v>187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7" x14ac:dyDescent="0.2">
      <c r="A43" s="9" t="s">
        <v>190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7" x14ac:dyDescent="0.2">
      <c r="A44" s="9" t="s">
        <v>193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7" x14ac:dyDescent="0.2">
      <c r="A45" s="9" t="s">
        <v>196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7" x14ac:dyDescent="0.2">
      <c r="A46" s="9" t="s">
        <v>199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7" x14ac:dyDescent="0.2">
      <c r="A47" s="9" t="s">
        <v>202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7" x14ac:dyDescent="0.2">
      <c r="A48" s="9" t="s">
        <v>207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7" x14ac:dyDescent="0.2">
      <c r="A49" s="9" t="s">
        <v>210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7" x14ac:dyDescent="0.2">
      <c r="A50" s="9" t="s">
        <v>213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7" x14ac:dyDescent="0.2">
      <c r="A51" s="9" t="s">
        <v>216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7" x14ac:dyDescent="0.2">
      <c r="A52" s="9" t="s">
        <v>219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7" x14ac:dyDescent="0.2">
      <c r="A53" s="9" t="s">
        <v>224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7" x14ac:dyDescent="0.2">
      <c r="A54" s="9" t="s">
        <v>227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7" x14ac:dyDescent="0.2">
      <c r="A55" s="9" t="s">
        <v>230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7" x14ac:dyDescent="0.2">
      <c r="A56" s="9" t="s">
        <v>233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7" x14ac:dyDescent="0.2">
      <c r="A57" s="9" t="s">
        <v>237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>
        <v>6.06</v>
      </c>
      <c r="P57" s="9">
        <v>6.75</v>
      </c>
      <c r="Q57" s="9">
        <v>7.68</v>
      </c>
      <c r="R57" s="9">
        <v>4.87</v>
      </c>
      <c r="S57" s="9">
        <v>5.6448552180593303</v>
      </c>
      <c r="T57" s="9">
        <v>16.365354124123815</v>
      </c>
      <c r="U57" s="9">
        <v>24.505702000599676</v>
      </c>
      <c r="V57" s="9">
        <v>18.536525167562932</v>
      </c>
      <c r="W57" s="9">
        <v>49.779548017960465</v>
      </c>
      <c r="X57" s="9">
        <v>86.526107999999994</v>
      </c>
      <c r="Y57" s="9">
        <v>96.298124999999985</v>
      </c>
      <c r="Z57" s="9">
        <v>61.301546999999999</v>
      </c>
      <c r="AA57" s="9">
        <v>70.370124000000004</v>
      </c>
    </row>
    <row r="58" spans="1:27" x14ac:dyDescent="0.2">
      <c r="A58" s="9" t="s">
        <v>240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7" x14ac:dyDescent="0.2">
      <c r="A59" s="9" t="s">
        <v>243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7" x14ac:dyDescent="0.2">
      <c r="A60" s="9" t="s">
        <v>245</v>
      </c>
      <c r="B60" s="9"/>
      <c r="C60" s="9"/>
      <c r="D60" s="9"/>
      <c r="E60" s="9"/>
      <c r="F60" s="9"/>
      <c r="G60" s="9">
        <v>19.04</v>
      </c>
      <c r="H60" s="9">
        <v>32.24</v>
      </c>
      <c r="I60" s="9">
        <v>1.25</v>
      </c>
      <c r="J60" s="9">
        <v>34.479999999999997</v>
      </c>
      <c r="K60" s="9">
        <v>15.55</v>
      </c>
      <c r="L60" s="9">
        <v>17.260000000000002</v>
      </c>
      <c r="M60" s="9">
        <v>23.75</v>
      </c>
      <c r="N60" s="9">
        <v>9.2899999999999991</v>
      </c>
      <c r="O60" s="9">
        <v>6.06</v>
      </c>
      <c r="P60" s="9">
        <v>6.75</v>
      </c>
      <c r="Q60" s="9">
        <v>7.68</v>
      </c>
      <c r="R60" s="9">
        <v>4.87</v>
      </c>
      <c r="S60" s="9">
        <v>5.6448552180593303</v>
      </c>
      <c r="T60" s="9">
        <v>16.365354124123815</v>
      </c>
      <c r="U60" s="9">
        <v>24.505702000599676</v>
      </c>
      <c r="V60" s="9">
        <v>18.536525167562932</v>
      </c>
      <c r="W60" s="9">
        <v>49.779548017960465</v>
      </c>
      <c r="X60" s="9">
        <v>86.526107999999994</v>
      </c>
      <c r="Y60" s="9">
        <v>96.298124999999985</v>
      </c>
      <c r="Z60" s="9">
        <v>61.301546999999999</v>
      </c>
      <c r="AA60" s="9">
        <v>70.370124000000004</v>
      </c>
    </row>
    <row r="61" spans="1:27" x14ac:dyDescent="0.2">
      <c r="A61" s="9" t="s">
        <v>248</v>
      </c>
      <c r="B61" s="9"/>
      <c r="C61" s="9"/>
      <c r="D61" s="9"/>
      <c r="E61" s="9"/>
      <c r="F61" s="9"/>
      <c r="G61" s="9">
        <v>19.04</v>
      </c>
      <c r="H61" s="9">
        <v>32.24</v>
      </c>
      <c r="I61" s="9">
        <v>1.25</v>
      </c>
      <c r="J61" s="9">
        <v>34.479999999999997</v>
      </c>
      <c r="K61" s="9">
        <v>15.55</v>
      </c>
      <c r="L61" s="9">
        <v>17.260000000000002</v>
      </c>
      <c r="M61" s="9">
        <v>23.75</v>
      </c>
      <c r="N61" s="9">
        <v>9.2899999999999991</v>
      </c>
      <c r="O61" s="9">
        <v>6.06</v>
      </c>
      <c r="P61" s="9">
        <v>6.75</v>
      </c>
      <c r="Q61" s="9">
        <v>7.68</v>
      </c>
      <c r="R61" s="9">
        <v>4.87</v>
      </c>
      <c r="S61" s="9">
        <v>5.6448552180593303</v>
      </c>
      <c r="T61" s="9">
        <v>16.365354124123815</v>
      </c>
      <c r="U61" s="9">
        <v>24.505702000599676</v>
      </c>
      <c r="V61" s="9">
        <v>18.536525167562932</v>
      </c>
      <c r="W61" s="9">
        <v>49.779548017960465</v>
      </c>
      <c r="X61" s="9">
        <v>86.526107999999994</v>
      </c>
      <c r="Y61" s="9">
        <v>96.298124999999985</v>
      </c>
      <c r="Z61" s="9">
        <v>61.301546999999999</v>
      </c>
      <c r="AA61" s="9">
        <v>70.370124000000004</v>
      </c>
    </row>
    <row r="62" spans="1:27" x14ac:dyDescent="0.2">
      <c r="A62" s="9" t="s">
        <v>251</v>
      </c>
      <c r="B62" s="9"/>
      <c r="C62" s="9"/>
      <c r="D62" s="9"/>
      <c r="E62" s="9"/>
      <c r="F62" s="9"/>
      <c r="G62" s="9">
        <v>19.04</v>
      </c>
      <c r="H62" s="9">
        <v>32.24</v>
      </c>
      <c r="I62" s="9">
        <v>1.25</v>
      </c>
      <c r="J62" s="9">
        <v>34.479999999999997</v>
      </c>
      <c r="K62" s="9">
        <v>15.55</v>
      </c>
      <c r="L62" s="9">
        <v>17.260000000000002</v>
      </c>
      <c r="M62" s="9">
        <v>23.75</v>
      </c>
      <c r="N62" s="9">
        <v>9.2899999999999991</v>
      </c>
      <c r="O62" s="9">
        <v>6.06</v>
      </c>
      <c r="P62" s="9">
        <v>6.75</v>
      </c>
      <c r="Q62" s="9">
        <v>7.68</v>
      </c>
      <c r="R62" s="9">
        <v>4.87</v>
      </c>
      <c r="S62" s="9">
        <v>5.6448552180593303</v>
      </c>
      <c r="T62" s="9">
        <v>16.365354124123815</v>
      </c>
      <c r="U62" s="9">
        <v>24.505702000599676</v>
      </c>
      <c r="V62" s="9">
        <v>18.536525167562932</v>
      </c>
      <c r="W62" s="9">
        <v>49.779548017960465</v>
      </c>
      <c r="X62" s="9">
        <v>86.526107999999994</v>
      </c>
      <c r="Y62" s="9">
        <v>96.298124999999985</v>
      </c>
      <c r="Z62" s="9">
        <v>61.301546999999999</v>
      </c>
      <c r="AA62" s="9">
        <v>70.370124000000004</v>
      </c>
    </row>
    <row r="63" spans="1:27" x14ac:dyDescent="0.2">
      <c r="A63" s="9" t="s">
        <v>254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7" x14ac:dyDescent="0.2">
      <c r="A64" s="9" t="s">
        <v>258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7" x14ac:dyDescent="0.2">
      <c r="A65" s="9" t="s">
        <v>261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7" x14ac:dyDescent="0.2">
      <c r="A66" s="9" t="s">
        <v>264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7" x14ac:dyDescent="0.2">
      <c r="A67" s="9" t="s">
        <v>267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7" x14ac:dyDescent="0.2">
      <c r="A68" s="9" t="s">
        <v>270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7" x14ac:dyDescent="0.2">
      <c r="A69" s="9" t="s">
        <v>273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7" x14ac:dyDescent="0.2">
      <c r="A70" s="9" t="s">
        <v>276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7" x14ac:dyDescent="0.2">
      <c r="A71" s="9" t="s">
        <v>279</v>
      </c>
      <c r="B71" s="9"/>
      <c r="C71" s="9"/>
      <c r="D71" s="9"/>
      <c r="E71" s="9"/>
      <c r="F71" s="9"/>
      <c r="G71" s="9">
        <v>19.04</v>
      </c>
      <c r="H71" s="9">
        <v>32.24</v>
      </c>
      <c r="I71" s="9">
        <v>1.25</v>
      </c>
      <c r="J71" s="9">
        <v>34.479999999999997</v>
      </c>
      <c r="K71" s="9">
        <v>15.55</v>
      </c>
      <c r="L71" s="9">
        <v>17.260000000000002</v>
      </c>
      <c r="M71" s="9">
        <v>23.75</v>
      </c>
      <c r="N71" s="9">
        <v>9.2899999999999991</v>
      </c>
      <c r="O71" s="9">
        <v>6.06</v>
      </c>
      <c r="P71" s="9">
        <v>6.75</v>
      </c>
      <c r="Q71" s="9">
        <v>7.68</v>
      </c>
      <c r="R71" s="9">
        <v>4.87</v>
      </c>
      <c r="S71" s="9">
        <v>5.6448552180593303</v>
      </c>
      <c r="T71" s="9">
        <v>16.365354124123815</v>
      </c>
      <c r="U71" s="9">
        <v>24.505702000599676</v>
      </c>
      <c r="V71" s="9">
        <v>18.536525167562932</v>
      </c>
      <c r="W71" s="9">
        <v>49.779548017960465</v>
      </c>
      <c r="X71" s="9">
        <v>86.526107999999994</v>
      </c>
      <c r="Y71" s="9">
        <v>96.298124999999985</v>
      </c>
      <c r="Z71" s="9">
        <v>61.301546999999999</v>
      </c>
      <c r="AA71" s="9">
        <v>70.370124000000004</v>
      </c>
    </row>
    <row r="72" spans="1:27" x14ac:dyDescent="0.2">
      <c r="A72" s="9" t="s">
        <v>282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7" x14ac:dyDescent="0.2">
      <c r="A73" s="9" t="s">
        <v>285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7" x14ac:dyDescent="0.2">
      <c r="A74" s="9" t="s">
        <v>288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7" x14ac:dyDescent="0.2">
      <c r="A75" s="9" t="s">
        <v>291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7" x14ac:dyDescent="0.2">
      <c r="A76" s="9" t="s">
        <v>294</v>
      </c>
      <c r="B76" s="9"/>
      <c r="C76" s="9"/>
      <c r="D76" s="9"/>
      <c r="E76" s="9"/>
      <c r="F76" s="9"/>
      <c r="G76" s="9">
        <v>19.04</v>
      </c>
      <c r="H76" s="9">
        <v>32.24</v>
      </c>
      <c r="I76" s="9">
        <v>1.25</v>
      </c>
      <c r="J76" s="9">
        <v>34.479999999999997</v>
      </c>
      <c r="K76" s="9">
        <v>15.55</v>
      </c>
      <c r="L76" s="9">
        <v>17.260000000000002</v>
      </c>
      <c r="M76" s="9">
        <v>23.75</v>
      </c>
      <c r="N76" s="9">
        <v>9.2899999999999991</v>
      </c>
      <c r="O76" s="9">
        <v>6.06</v>
      </c>
      <c r="P76" s="9">
        <v>6.75</v>
      </c>
      <c r="Q76" s="9">
        <v>7.68</v>
      </c>
      <c r="R76" s="9">
        <v>4.87</v>
      </c>
      <c r="S76" s="9">
        <v>5.6448552180593303</v>
      </c>
      <c r="T76" s="9">
        <v>16.365354124123815</v>
      </c>
      <c r="U76" s="9">
        <v>24.505702000599676</v>
      </c>
      <c r="V76" s="9">
        <v>18.536525167562932</v>
      </c>
      <c r="W76" s="9">
        <v>49.779548017960465</v>
      </c>
      <c r="X76" s="9">
        <v>86.526107999999994</v>
      </c>
      <c r="Y76" s="9">
        <v>96.298124999999985</v>
      </c>
      <c r="Z76" s="9">
        <v>61.301546999999999</v>
      </c>
      <c r="AA76" s="9">
        <v>70.370124000000004</v>
      </c>
    </row>
    <row r="77" spans="1:27" x14ac:dyDescent="0.2">
      <c r="A77" s="9" t="s">
        <v>297</v>
      </c>
      <c r="B77" s="9"/>
      <c r="C77" s="9"/>
      <c r="D77" s="9"/>
      <c r="E77" s="9"/>
      <c r="F77" s="9"/>
      <c r="G77" s="9">
        <v>19.04</v>
      </c>
      <c r="H77" s="9">
        <v>32.24</v>
      </c>
      <c r="I77" s="9">
        <v>1.25</v>
      </c>
      <c r="J77" s="9">
        <v>34.479999999999997</v>
      </c>
      <c r="K77" s="9">
        <v>15.55</v>
      </c>
      <c r="L77" s="9">
        <v>17.260000000000002</v>
      </c>
      <c r="M77" s="9">
        <v>23.75</v>
      </c>
      <c r="N77" s="9">
        <v>9.2899999999999991</v>
      </c>
      <c r="O77" s="9">
        <v>6.06</v>
      </c>
      <c r="P77" s="9">
        <v>6.75</v>
      </c>
      <c r="Q77" s="9">
        <v>7.68</v>
      </c>
      <c r="R77" s="9">
        <v>4.87</v>
      </c>
      <c r="S77" s="9">
        <v>5.6448552180593303</v>
      </c>
      <c r="T77" s="9">
        <v>16.365354124123815</v>
      </c>
      <c r="U77" s="9">
        <v>24.505702000599676</v>
      </c>
      <c r="V77" s="9">
        <v>18.536525167562932</v>
      </c>
      <c r="W77" s="9">
        <v>49.779548017960465</v>
      </c>
      <c r="X77" s="9">
        <v>86.526107999999994</v>
      </c>
      <c r="Y77" s="9">
        <v>96.298124999999985</v>
      </c>
      <c r="Z77" s="9">
        <v>61.301546999999999</v>
      </c>
      <c r="AA77" s="9">
        <v>70.370124000000004</v>
      </c>
    </row>
    <row r="78" spans="1:27" x14ac:dyDescent="0.2">
      <c r="A78" s="9" t="s">
        <v>300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7" x14ac:dyDescent="0.2">
      <c r="A79" s="9" t="s">
        <v>303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7" x14ac:dyDescent="0.2">
      <c r="A80" s="9" t="s">
        <v>306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7" x14ac:dyDescent="0.2">
      <c r="A81" s="9" t="s">
        <v>309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7" x14ac:dyDescent="0.2">
      <c r="A82" s="9" t="s">
        <v>312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7" x14ac:dyDescent="0.2">
      <c r="A83" s="9" t="s">
        <v>315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7" x14ac:dyDescent="0.2">
      <c r="A84" s="9" t="s">
        <v>318</v>
      </c>
      <c r="B84" s="9"/>
      <c r="C84" s="9"/>
      <c r="D84" s="9"/>
      <c r="E84" s="9"/>
      <c r="F84" s="9"/>
      <c r="G84" s="9">
        <v>19.04</v>
      </c>
      <c r="H84" s="9">
        <v>32.24</v>
      </c>
      <c r="I84" s="9">
        <v>1.25</v>
      </c>
      <c r="J84" s="9">
        <v>34.479999999999997</v>
      </c>
      <c r="K84" s="9">
        <v>15.55</v>
      </c>
      <c r="L84" s="9">
        <v>17.260000000000002</v>
      </c>
      <c r="M84" s="9">
        <v>23.75</v>
      </c>
      <c r="N84" s="9">
        <v>9.2899999999999991</v>
      </c>
      <c r="O84" s="9">
        <v>6.06</v>
      </c>
      <c r="P84" s="9">
        <v>6.75</v>
      </c>
      <c r="Q84" s="9">
        <v>7.68</v>
      </c>
      <c r="R84" s="9">
        <v>4.87</v>
      </c>
      <c r="S84" s="9">
        <v>5.6448552180593303</v>
      </c>
      <c r="T84" s="9">
        <v>16.365354124123815</v>
      </c>
      <c r="U84" s="9">
        <v>24.505702000599676</v>
      </c>
      <c r="V84" s="9">
        <v>18.536525167562932</v>
      </c>
      <c r="W84" s="9">
        <v>49.779548017960465</v>
      </c>
      <c r="X84" s="9">
        <v>86.526107999999994</v>
      </c>
      <c r="Y84" s="9">
        <v>96.298124999999985</v>
      </c>
      <c r="Z84" s="9">
        <v>61.301546999999999</v>
      </c>
      <c r="AA84" s="9">
        <v>70.370124000000004</v>
      </c>
    </row>
    <row r="85" spans="1:27" x14ac:dyDescent="0.2">
      <c r="A85" s="9" t="s">
        <v>321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7" x14ac:dyDescent="0.2">
      <c r="A86" s="9" t="s">
        <v>324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7" x14ac:dyDescent="0.2">
      <c r="A87" s="9" t="s">
        <v>327</v>
      </c>
      <c r="B87" s="9"/>
      <c r="C87" s="9"/>
      <c r="D87" s="9"/>
      <c r="E87" s="9"/>
      <c r="F87" s="9"/>
      <c r="G87" s="9">
        <v>19.04</v>
      </c>
      <c r="H87" s="9">
        <v>32.24</v>
      </c>
      <c r="I87" s="9">
        <v>1.25</v>
      </c>
      <c r="J87" s="9">
        <v>34.479999999999997</v>
      </c>
      <c r="K87" s="9">
        <v>15.55</v>
      </c>
      <c r="L87" s="9">
        <v>17.260000000000002</v>
      </c>
      <c r="M87" s="9">
        <v>23.75</v>
      </c>
      <c r="N87" s="9">
        <v>9.2899999999999991</v>
      </c>
      <c r="O87" s="9">
        <v>6.06</v>
      </c>
      <c r="P87" s="9">
        <v>6.75</v>
      </c>
      <c r="Q87" s="9">
        <v>7.68</v>
      </c>
      <c r="R87" s="9">
        <v>4.87</v>
      </c>
      <c r="S87" s="9">
        <v>5.6448552180593303</v>
      </c>
      <c r="T87" s="9">
        <v>16.365354124123815</v>
      </c>
      <c r="U87" s="9">
        <v>24.505702000599676</v>
      </c>
      <c r="V87" s="9">
        <v>18.536525167562932</v>
      </c>
      <c r="W87" s="9">
        <v>49.779548017960465</v>
      </c>
      <c r="X87" s="9">
        <v>86.526107999999994</v>
      </c>
      <c r="Y87" s="9">
        <v>96.298124999999985</v>
      </c>
      <c r="Z87" s="9">
        <v>61.301546999999999</v>
      </c>
      <c r="AA87" s="9">
        <v>70.370124000000004</v>
      </c>
    </row>
    <row r="88" spans="1:27" x14ac:dyDescent="0.2">
      <c r="A88" s="9" t="s">
        <v>330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7" x14ac:dyDescent="0.2">
      <c r="A89" s="9" t="s">
        <v>333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7" x14ac:dyDescent="0.2">
      <c r="A90" s="9" t="s">
        <v>336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7" x14ac:dyDescent="0.2">
      <c r="A91" s="9" t="s">
        <v>339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7" x14ac:dyDescent="0.2">
      <c r="A92" s="9" t="s">
        <v>342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7" x14ac:dyDescent="0.2">
      <c r="A93" s="9" t="s">
        <v>345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7" x14ac:dyDescent="0.2">
      <c r="A94" s="9" t="s">
        <v>348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7" x14ac:dyDescent="0.2">
      <c r="A95" s="9" t="s">
        <v>351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7" x14ac:dyDescent="0.2">
      <c r="A96" s="9" t="s">
        <v>354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7" x14ac:dyDescent="0.2">
      <c r="A97" s="9" t="s">
        <v>357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7" x14ac:dyDescent="0.2">
      <c r="A98" s="9" t="s">
        <v>360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7" x14ac:dyDescent="0.2">
      <c r="A99" s="9" t="s">
        <v>363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7" x14ac:dyDescent="0.2">
      <c r="A100" s="9" t="s">
        <v>366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7" x14ac:dyDescent="0.2">
      <c r="A101" s="9" t="s">
        <v>369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7" x14ac:dyDescent="0.2">
      <c r="A102" s="9" t="s">
        <v>373</v>
      </c>
      <c r="B102" s="9"/>
      <c r="C102" s="9"/>
      <c r="D102" s="9"/>
      <c r="E102" s="9"/>
      <c r="F102" s="9"/>
      <c r="G102" s="9">
        <v>19.04</v>
      </c>
      <c r="H102" s="9">
        <v>32.24</v>
      </c>
      <c r="I102" s="9">
        <v>1.25</v>
      </c>
      <c r="J102" s="9">
        <v>34.479999999999997</v>
      </c>
      <c r="K102" s="9">
        <v>15.55</v>
      </c>
      <c r="L102" s="9">
        <v>17.260000000000002</v>
      </c>
      <c r="M102" s="9">
        <v>23.75</v>
      </c>
      <c r="N102" s="9">
        <v>9.2899999999999991</v>
      </c>
      <c r="O102" s="9">
        <v>6.06</v>
      </c>
      <c r="P102" s="9">
        <v>6.75</v>
      </c>
      <c r="Q102" s="9">
        <v>7.68</v>
      </c>
      <c r="R102" s="9">
        <v>4.87</v>
      </c>
      <c r="S102" s="9">
        <v>5.6448552180593303</v>
      </c>
      <c r="T102" s="9">
        <v>16.365354124123815</v>
      </c>
      <c r="U102" s="9">
        <v>24.505702000599676</v>
      </c>
      <c r="V102" s="9">
        <v>18.536525167562932</v>
      </c>
      <c r="W102" s="9">
        <v>49.779548017960465</v>
      </c>
      <c r="X102" s="9">
        <v>86.526107999999994</v>
      </c>
      <c r="Y102" s="9">
        <v>96.298124999999985</v>
      </c>
      <c r="Z102" s="9">
        <v>61.301546999999999</v>
      </c>
      <c r="AA102" s="9">
        <v>70.370124000000004</v>
      </c>
    </row>
    <row r="103" spans="1:27" x14ac:dyDescent="0.2">
      <c r="A103" s="9" t="s">
        <v>376</v>
      </c>
      <c r="B103" s="9"/>
      <c r="C103" s="9"/>
      <c r="D103" s="9"/>
      <c r="E103" s="9"/>
      <c r="F103" s="9"/>
      <c r="G103" s="9">
        <v>19.04</v>
      </c>
      <c r="H103" s="9">
        <v>32.24</v>
      </c>
      <c r="I103" s="9">
        <v>1.25</v>
      </c>
      <c r="J103" s="9">
        <v>34.479999999999997</v>
      </c>
      <c r="K103" s="9">
        <v>15.55</v>
      </c>
      <c r="L103" s="9">
        <v>17.260000000000002</v>
      </c>
      <c r="M103" s="9">
        <v>23.75</v>
      </c>
      <c r="N103" s="9">
        <v>9.2899999999999991</v>
      </c>
      <c r="O103" s="9">
        <v>6.06</v>
      </c>
      <c r="P103" s="9">
        <v>6.75</v>
      </c>
      <c r="Q103" s="9">
        <v>7.68</v>
      </c>
      <c r="R103" s="9">
        <v>4.87</v>
      </c>
      <c r="S103" s="9">
        <v>5.6448552180593303</v>
      </c>
      <c r="T103" s="9">
        <v>16.365354124123815</v>
      </c>
      <c r="U103" s="9">
        <v>24.505702000599676</v>
      </c>
      <c r="V103" s="9">
        <v>18.536525167562932</v>
      </c>
      <c r="W103" s="9">
        <v>49.779548017960465</v>
      </c>
      <c r="X103" s="9">
        <v>86.526107999999994</v>
      </c>
      <c r="Y103" s="9">
        <v>96.298124999999985</v>
      </c>
      <c r="Z103" s="9">
        <v>61.301546999999999</v>
      </c>
      <c r="AA103" s="9">
        <v>70.370124000000004</v>
      </c>
    </row>
    <row r="104" spans="1:27" x14ac:dyDescent="0.2">
      <c r="A104" s="9" t="s">
        <v>379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7" x14ac:dyDescent="0.2">
      <c r="A105" s="9" t="s">
        <v>382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7" x14ac:dyDescent="0.2">
      <c r="A106" s="9" t="s">
        <v>385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7" x14ac:dyDescent="0.2">
      <c r="A107" s="9" t="s">
        <v>389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7" x14ac:dyDescent="0.2">
      <c r="A108" s="9" t="s">
        <v>392</v>
      </c>
      <c r="B108" s="9"/>
      <c r="C108" s="9"/>
      <c r="D108" s="9"/>
      <c r="E108" s="9"/>
      <c r="F108" s="9"/>
      <c r="G108" s="9">
        <v>19.04</v>
      </c>
      <c r="H108" s="9">
        <v>32.24</v>
      </c>
      <c r="I108" s="9">
        <v>1.25</v>
      </c>
      <c r="J108" s="9">
        <v>34.479999999999997</v>
      </c>
      <c r="K108" s="9">
        <v>15.55</v>
      </c>
      <c r="L108" s="9">
        <v>17.260000000000002</v>
      </c>
      <c r="M108" s="9">
        <v>23.75</v>
      </c>
      <c r="N108" s="9">
        <v>9.2899999999999991</v>
      </c>
      <c r="O108" s="9">
        <v>6.06</v>
      </c>
      <c r="P108" s="9">
        <v>6.75</v>
      </c>
      <c r="Q108" s="9">
        <v>7.68</v>
      </c>
      <c r="R108" s="9">
        <v>4.87</v>
      </c>
      <c r="S108" s="9">
        <v>5.6448552180593303</v>
      </c>
      <c r="T108" s="9">
        <v>16.365354124123815</v>
      </c>
      <c r="U108" s="9">
        <v>24.505702000599676</v>
      </c>
      <c r="V108" s="9">
        <v>18.536525167562932</v>
      </c>
      <c r="W108" s="9">
        <v>49.779548017960465</v>
      </c>
      <c r="X108" s="9">
        <v>86.526107999999994</v>
      </c>
      <c r="Y108" s="9">
        <v>96.298124999999985</v>
      </c>
      <c r="Z108" s="9">
        <v>61.301546999999999</v>
      </c>
      <c r="AA108" s="9">
        <v>70.370124000000004</v>
      </c>
    </row>
    <row r="109" spans="1:27" x14ac:dyDescent="0.2">
      <c r="A109" s="9" t="s">
        <v>396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7" x14ac:dyDescent="0.2">
      <c r="A110" s="9" t="s">
        <v>399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7" x14ac:dyDescent="0.2">
      <c r="A111" s="9" t="s">
        <v>402</v>
      </c>
      <c r="B111" s="9"/>
      <c r="C111" s="9"/>
      <c r="D111" s="9"/>
      <c r="E111" s="9"/>
      <c r="F111" s="9"/>
      <c r="G111" s="9">
        <v>19.04</v>
      </c>
      <c r="H111" s="9">
        <v>32.24</v>
      </c>
      <c r="I111" s="9">
        <v>1.25</v>
      </c>
      <c r="J111" s="9">
        <v>34.479999999999997</v>
      </c>
      <c r="K111" s="9">
        <v>15.55</v>
      </c>
      <c r="L111" s="9">
        <v>17.260000000000002</v>
      </c>
      <c r="M111" s="9">
        <v>23.75</v>
      </c>
      <c r="N111" s="9">
        <v>9.2899999999999991</v>
      </c>
      <c r="O111" s="9">
        <v>6.06</v>
      </c>
      <c r="P111" s="9">
        <v>6.75</v>
      </c>
      <c r="Q111" s="9">
        <v>7.68</v>
      </c>
      <c r="R111" s="9">
        <v>4.87</v>
      </c>
      <c r="S111" s="9">
        <v>5.6448552180593303</v>
      </c>
      <c r="T111" s="9">
        <v>16.365354124123815</v>
      </c>
      <c r="U111" s="9">
        <v>24.505702000599676</v>
      </c>
      <c r="V111" s="9">
        <v>18.536525167562932</v>
      </c>
      <c r="W111" s="9">
        <v>49.779548017960465</v>
      </c>
      <c r="X111" s="9">
        <v>86.526107999999994</v>
      </c>
      <c r="Y111" s="9">
        <v>96.298124999999985</v>
      </c>
      <c r="Z111" s="9">
        <v>61.301546999999999</v>
      </c>
      <c r="AA111" s="9">
        <v>70.370124000000004</v>
      </c>
    </row>
    <row r="112" spans="1:27" x14ac:dyDescent="0.2">
      <c r="A112" s="9" t="s">
        <v>405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7" x14ac:dyDescent="0.2">
      <c r="A113" s="9" t="s">
        <v>408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7" x14ac:dyDescent="0.2">
      <c r="A114" s="9" t="s">
        <v>411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7" x14ac:dyDescent="0.2">
      <c r="A115" s="9" t="s">
        <v>414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7" x14ac:dyDescent="0.2">
      <c r="A116" s="9" t="s">
        <v>417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7" x14ac:dyDescent="0.2">
      <c r="A117" s="9" t="s">
        <v>420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7" x14ac:dyDescent="0.2">
      <c r="A118" s="9" t="s">
        <v>423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7" x14ac:dyDescent="0.2">
      <c r="A119" s="9" t="s">
        <v>426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7" x14ac:dyDescent="0.2">
      <c r="A120" s="9" t="s">
        <v>430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7" x14ac:dyDescent="0.2">
      <c r="A121" s="9" t="s">
        <v>435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7" x14ac:dyDescent="0.2">
      <c r="A122" s="9" t="s">
        <v>437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7" x14ac:dyDescent="0.2">
      <c r="A123" s="9" t="s">
        <v>440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7" x14ac:dyDescent="0.2">
      <c r="A124" s="9" t="s">
        <v>444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7" x14ac:dyDescent="0.2">
      <c r="A125" s="9" t="s">
        <v>448</v>
      </c>
      <c r="B125" s="9"/>
      <c r="C125" s="9"/>
      <c r="D125" s="9"/>
      <c r="E125" s="9"/>
      <c r="F125" s="9"/>
      <c r="G125" s="9">
        <v>19.04</v>
      </c>
      <c r="H125" s="9">
        <v>32.24</v>
      </c>
      <c r="I125" s="9">
        <v>1.25</v>
      </c>
      <c r="J125" s="9">
        <v>34.479999999999997</v>
      </c>
      <c r="K125" s="9">
        <v>15.55</v>
      </c>
      <c r="L125" s="9">
        <v>17.260000000000002</v>
      </c>
      <c r="M125" s="9">
        <v>23.75</v>
      </c>
      <c r="N125" s="9">
        <v>9.2899999999999991</v>
      </c>
      <c r="O125" s="9">
        <v>6.06</v>
      </c>
      <c r="P125" s="9">
        <v>6.75</v>
      </c>
      <c r="Q125" s="9">
        <v>7.68</v>
      </c>
      <c r="R125" s="9">
        <v>4.87</v>
      </c>
      <c r="S125" s="9">
        <v>5.6448552180593303</v>
      </c>
      <c r="T125" s="9">
        <v>16.365354124123815</v>
      </c>
      <c r="U125" s="9">
        <v>24.505702000599676</v>
      </c>
      <c r="V125" s="9">
        <v>18.536525167562932</v>
      </c>
      <c r="W125" s="9">
        <v>49.779548017960465</v>
      </c>
      <c r="X125" s="9">
        <v>86.526107999999994</v>
      </c>
      <c r="Y125" s="9">
        <v>96.298124999999985</v>
      </c>
      <c r="Z125" s="9">
        <v>61.301546999999999</v>
      </c>
      <c r="AA125" s="9">
        <v>70.370124000000004</v>
      </c>
    </row>
    <row r="126" spans="1:27" x14ac:dyDescent="0.2">
      <c r="A126" s="9" t="s">
        <v>451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7" x14ac:dyDescent="0.2">
      <c r="A127" s="9" t="s">
        <v>454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7" x14ac:dyDescent="0.2">
      <c r="A128" s="9" t="s">
        <v>457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7" x14ac:dyDescent="0.2">
      <c r="A129" s="9" t="s">
        <v>460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7" x14ac:dyDescent="0.2">
      <c r="A130" s="9" t="s">
        <v>463</v>
      </c>
      <c r="B130" s="9"/>
      <c r="C130" s="9"/>
      <c r="D130" s="9"/>
      <c r="E130" s="9"/>
      <c r="F130" s="9"/>
      <c r="G130" s="9">
        <v>19.04</v>
      </c>
      <c r="H130" s="9">
        <v>32.24</v>
      </c>
      <c r="I130" s="9">
        <v>1.25</v>
      </c>
      <c r="J130" s="9">
        <v>34.479999999999997</v>
      </c>
      <c r="K130" s="9">
        <v>15.55</v>
      </c>
      <c r="L130" s="9">
        <v>17.260000000000002</v>
      </c>
      <c r="M130" s="9">
        <v>23.75</v>
      </c>
      <c r="N130" s="9">
        <v>9.2899999999999991</v>
      </c>
      <c r="O130" s="9">
        <v>6.06</v>
      </c>
      <c r="P130" s="9">
        <v>6.75</v>
      </c>
      <c r="Q130" s="9">
        <v>7.68</v>
      </c>
      <c r="R130" s="9">
        <v>4.87</v>
      </c>
      <c r="S130" s="9">
        <v>5.6448552180593303</v>
      </c>
      <c r="T130" s="9">
        <v>16.365354124123815</v>
      </c>
      <c r="U130" s="9">
        <v>24.505702000599676</v>
      </c>
      <c r="V130" s="9">
        <v>18.536525167562932</v>
      </c>
      <c r="W130" s="9">
        <v>49.779548017960465</v>
      </c>
      <c r="X130" s="9">
        <v>86.526107999999994</v>
      </c>
      <c r="Y130" s="9">
        <v>96.298124999999985</v>
      </c>
      <c r="Z130" s="9">
        <v>61.301546999999999</v>
      </c>
      <c r="AA130" s="9">
        <v>70.370124000000004</v>
      </c>
    </row>
    <row r="131" spans="1:27" x14ac:dyDescent="0.2">
      <c r="A131" s="9" t="s">
        <v>466</v>
      </c>
      <c r="B131" s="9"/>
      <c r="C131" s="9"/>
      <c r="D131" s="9"/>
      <c r="E131" s="9"/>
      <c r="F131" s="9"/>
      <c r="G131" s="9">
        <v>19.04</v>
      </c>
      <c r="H131" s="9">
        <v>32.24</v>
      </c>
      <c r="I131" s="9">
        <v>1.25</v>
      </c>
      <c r="J131" s="9">
        <v>34.479999999999997</v>
      </c>
      <c r="K131" s="9">
        <v>15.55</v>
      </c>
      <c r="L131" s="9">
        <v>17.260000000000002</v>
      </c>
      <c r="M131" s="9">
        <v>23.75</v>
      </c>
      <c r="N131" s="9">
        <v>9.2899999999999991</v>
      </c>
      <c r="O131" s="9">
        <v>6.06</v>
      </c>
      <c r="P131" s="9">
        <v>6.75</v>
      </c>
      <c r="Q131" s="9">
        <v>7.68</v>
      </c>
      <c r="R131" s="9">
        <v>4.87</v>
      </c>
      <c r="S131" s="9">
        <v>5.6448552180593303</v>
      </c>
      <c r="T131" s="9">
        <v>16.365354124123815</v>
      </c>
      <c r="U131" s="9">
        <v>24.505702000599676</v>
      </c>
      <c r="V131" s="9">
        <v>18.536525167562932</v>
      </c>
      <c r="W131" s="9">
        <v>49.779548017960465</v>
      </c>
      <c r="X131" s="9">
        <v>86.526107999999994</v>
      </c>
      <c r="Y131" s="9">
        <v>96.298124999999985</v>
      </c>
      <c r="Z131" s="9">
        <v>61.301546999999999</v>
      </c>
      <c r="AA131" s="9">
        <v>70.370124000000004</v>
      </c>
    </row>
    <row r="132" spans="1:27" x14ac:dyDescent="0.2">
      <c r="A132" s="9" t="s">
        <v>469</v>
      </c>
      <c r="B132" s="9"/>
      <c r="C132" s="9"/>
      <c r="D132" s="9"/>
      <c r="E132" s="9"/>
      <c r="F132" s="9"/>
      <c r="G132" s="9">
        <v>19.04</v>
      </c>
      <c r="H132" s="9">
        <v>32.24</v>
      </c>
      <c r="I132" s="9">
        <v>1.25</v>
      </c>
      <c r="J132" s="9">
        <v>34.479999999999997</v>
      </c>
      <c r="K132" s="9">
        <v>15.55</v>
      </c>
      <c r="L132" s="9">
        <v>17.260000000000002</v>
      </c>
      <c r="M132" s="9">
        <v>23.75</v>
      </c>
      <c r="N132" s="9">
        <v>9.2899999999999991</v>
      </c>
      <c r="O132" s="9">
        <v>6.06</v>
      </c>
      <c r="P132" s="9">
        <v>6.75</v>
      </c>
      <c r="Q132" s="9">
        <v>7.68</v>
      </c>
      <c r="R132" s="9">
        <v>4.87</v>
      </c>
      <c r="S132" s="9">
        <v>5.6448552180593303</v>
      </c>
      <c r="T132" s="9">
        <v>16.365354124123815</v>
      </c>
      <c r="U132" s="9">
        <v>24.505702000599676</v>
      </c>
      <c r="V132" s="9">
        <v>18.536525167562932</v>
      </c>
      <c r="W132" s="9">
        <v>49.779548017960465</v>
      </c>
      <c r="X132" s="9">
        <v>86.526107999999994</v>
      </c>
      <c r="Y132" s="9">
        <v>96.298124999999985</v>
      </c>
      <c r="Z132" s="9">
        <v>61.301546999999999</v>
      </c>
      <c r="AA132" s="9">
        <v>70.370124000000004</v>
      </c>
    </row>
    <row r="133" spans="1:27" x14ac:dyDescent="0.2">
      <c r="A133" s="9" t="s">
        <v>472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7" x14ac:dyDescent="0.2">
      <c r="A134" s="9" t="s">
        <v>476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7" x14ac:dyDescent="0.2">
      <c r="A135" s="9" t="s">
        <v>480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7" x14ac:dyDescent="0.2">
      <c r="A136" s="9" t="s">
        <v>483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7" x14ac:dyDescent="0.2">
      <c r="A137" s="9" t="s">
        <v>486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7" x14ac:dyDescent="0.2">
      <c r="A138" s="9" t="s">
        <v>489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7" x14ac:dyDescent="0.2">
      <c r="A139" s="9" t="s">
        <v>492</v>
      </c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7" x14ac:dyDescent="0.2">
      <c r="A140" s="9" t="s">
        <v>495</v>
      </c>
      <c r="B140" s="9"/>
      <c r="C140" s="9"/>
      <c r="D140" s="9"/>
      <c r="E140" s="9"/>
      <c r="F140" s="9"/>
      <c r="G140" s="9">
        <v>19.04</v>
      </c>
      <c r="H140" s="9">
        <v>32.24</v>
      </c>
      <c r="I140" s="9">
        <v>1.25</v>
      </c>
      <c r="J140" s="9">
        <v>34.479999999999997</v>
      </c>
      <c r="K140" s="9">
        <v>15.55</v>
      </c>
      <c r="L140" s="9">
        <v>17.260000000000002</v>
      </c>
      <c r="M140" s="9">
        <v>23.75</v>
      </c>
      <c r="N140" s="9">
        <v>9.2899999999999991</v>
      </c>
      <c r="O140" s="9">
        <v>6.06</v>
      </c>
      <c r="P140" s="9">
        <v>6.75</v>
      </c>
      <c r="Q140" s="9">
        <v>7.68</v>
      </c>
      <c r="R140" s="9">
        <v>4.87</v>
      </c>
      <c r="S140" s="9">
        <v>5.6448552180593303</v>
      </c>
      <c r="T140" s="9">
        <v>16.365354124123815</v>
      </c>
      <c r="U140" s="9">
        <v>24.505702000599676</v>
      </c>
      <c r="V140" s="9">
        <v>18.536525167562932</v>
      </c>
      <c r="W140" s="9">
        <v>49.779548017960465</v>
      </c>
      <c r="X140" s="9">
        <v>86.526107999999994</v>
      </c>
      <c r="Y140" s="9">
        <v>96.298124999999985</v>
      </c>
      <c r="Z140" s="9">
        <v>61.301546999999999</v>
      </c>
      <c r="AA140" s="9">
        <v>70.370124000000004</v>
      </c>
    </row>
    <row r="141" spans="1:27" x14ac:dyDescent="0.2">
      <c r="A141" s="9" t="s">
        <v>498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7" x14ac:dyDescent="0.2">
      <c r="A142" s="9" t="s">
        <v>501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7" x14ac:dyDescent="0.2">
      <c r="A143" s="9" t="s">
        <v>504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7" x14ac:dyDescent="0.2">
      <c r="A144" s="9" t="s">
        <v>507</v>
      </c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7" x14ac:dyDescent="0.2">
      <c r="A145" s="9" t="s">
        <v>510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7" x14ac:dyDescent="0.2">
      <c r="A146" s="9" t="s">
        <v>513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7" x14ac:dyDescent="0.2">
      <c r="A147" s="9" t="s">
        <v>517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7" x14ac:dyDescent="0.2">
      <c r="A148" s="9" t="s">
        <v>520</v>
      </c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7" x14ac:dyDescent="0.2">
      <c r="A149" s="9" t="s">
        <v>523</v>
      </c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7" x14ac:dyDescent="0.2">
      <c r="A150" s="9" t="s">
        <v>526</v>
      </c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7" x14ac:dyDescent="0.2">
      <c r="A151" s="9" t="s">
        <v>529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7" x14ac:dyDescent="0.2">
      <c r="A152" s="9" t="s">
        <v>534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7" x14ac:dyDescent="0.2">
      <c r="A153" s="9" t="s">
        <v>537</v>
      </c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7" x14ac:dyDescent="0.2">
      <c r="A154" s="9" t="s">
        <v>540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7" x14ac:dyDescent="0.2">
      <c r="A155" s="9" t="s">
        <v>543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7" x14ac:dyDescent="0.2">
      <c r="A156" s="9" t="s">
        <v>547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7" x14ac:dyDescent="0.2">
      <c r="A157" s="9" t="s">
        <v>549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7" x14ac:dyDescent="0.2">
      <c r="A158" s="9" t="s">
        <v>552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7" x14ac:dyDescent="0.2">
      <c r="A159" s="9" t="s">
        <v>555</v>
      </c>
      <c r="B159" s="9"/>
      <c r="C159" s="9"/>
      <c r="D159" s="9"/>
      <c r="E159" s="9"/>
      <c r="F159" s="9"/>
      <c r="G159" s="9">
        <v>19.04</v>
      </c>
      <c r="H159" s="9">
        <v>32.24</v>
      </c>
      <c r="I159" s="9">
        <v>1.25</v>
      </c>
      <c r="J159" s="9">
        <v>34.479999999999997</v>
      </c>
      <c r="K159" s="9">
        <v>15.55</v>
      </c>
      <c r="L159" s="9">
        <v>17.260000000000002</v>
      </c>
      <c r="M159" s="9">
        <v>23.75</v>
      </c>
      <c r="N159" s="9">
        <v>9.2899999999999991</v>
      </c>
      <c r="O159" s="9">
        <v>6.06</v>
      </c>
      <c r="P159" s="9">
        <v>6.75</v>
      </c>
      <c r="Q159" s="9">
        <v>7.68</v>
      </c>
      <c r="R159" s="9">
        <v>4.87</v>
      </c>
      <c r="S159" s="9">
        <v>5.6448552180593303</v>
      </c>
      <c r="T159" s="9">
        <v>16.365354124123815</v>
      </c>
      <c r="U159" s="9">
        <v>24.505702000599676</v>
      </c>
      <c r="V159" s="9">
        <v>18.536525167562932</v>
      </c>
      <c r="W159" s="9">
        <v>49.779548017960465</v>
      </c>
      <c r="X159" s="9">
        <v>86.526107999999994</v>
      </c>
      <c r="Y159" s="9">
        <v>96.298124999999985</v>
      </c>
      <c r="Z159" s="9">
        <v>61.301546999999999</v>
      </c>
      <c r="AA159" s="9">
        <v>70.370124000000004</v>
      </c>
    </row>
    <row r="160" spans="1:27" x14ac:dyDescent="0.2">
      <c r="A160" s="9" t="s">
        <v>558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7" x14ac:dyDescent="0.2">
      <c r="A161" s="9" t="s">
        <v>561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7" x14ac:dyDescent="0.2">
      <c r="A162" s="9" t="s">
        <v>564</v>
      </c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7" x14ac:dyDescent="0.2">
      <c r="A163" s="9" t="s">
        <v>567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7" x14ac:dyDescent="0.2">
      <c r="A164" s="9" t="s">
        <v>570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7" x14ac:dyDescent="0.2">
      <c r="A165" s="9" t="s">
        <v>573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7" x14ac:dyDescent="0.2">
      <c r="A166" s="9" t="s">
        <v>576</v>
      </c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7" x14ac:dyDescent="0.2">
      <c r="A167" s="9" t="s">
        <v>579</v>
      </c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7" x14ac:dyDescent="0.2">
      <c r="A168" s="9" t="s">
        <v>582</v>
      </c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7" x14ac:dyDescent="0.2">
      <c r="A169" s="9" t="s">
        <v>585</v>
      </c>
      <c r="B169" s="9"/>
      <c r="C169" s="9"/>
      <c r="D169" s="9"/>
      <c r="E169" s="9"/>
      <c r="F169" s="9"/>
      <c r="G169" s="9">
        <v>19.04</v>
      </c>
      <c r="H169" s="9">
        <v>32.24</v>
      </c>
      <c r="I169" s="9">
        <v>1.25</v>
      </c>
      <c r="J169" s="9">
        <v>34.479999999999997</v>
      </c>
      <c r="K169" s="9">
        <v>15.55</v>
      </c>
      <c r="L169" s="9">
        <v>17.260000000000002</v>
      </c>
      <c r="M169" s="9">
        <v>23.75</v>
      </c>
      <c r="N169" s="9">
        <v>9.2899999999999991</v>
      </c>
      <c r="O169" s="9">
        <v>6.06</v>
      </c>
      <c r="P169" s="9">
        <v>6.75</v>
      </c>
      <c r="Q169" s="9">
        <v>7.68</v>
      </c>
      <c r="R169" s="9">
        <v>4.87</v>
      </c>
      <c r="S169" s="9">
        <v>5.6448552180593303</v>
      </c>
      <c r="T169" s="9">
        <v>16.365354124123815</v>
      </c>
      <c r="U169" s="9">
        <v>24.505702000599676</v>
      </c>
      <c r="V169" s="9">
        <v>18.536525167562932</v>
      </c>
      <c r="W169" s="9">
        <v>49.779548017960465</v>
      </c>
      <c r="X169" s="9">
        <v>86.526107999999994</v>
      </c>
      <c r="Y169" s="9">
        <v>96.298124999999985</v>
      </c>
      <c r="Z169" s="9">
        <v>61.301546999999999</v>
      </c>
      <c r="AA169" s="9">
        <v>70.370124000000004</v>
      </c>
    </row>
    <row r="170" spans="1:27" x14ac:dyDescent="0.2">
      <c r="A170" s="9" t="s">
        <v>586</v>
      </c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7" x14ac:dyDescent="0.2">
      <c r="A171" s="9" t="s">
        <v>589</v>
      </c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7" x14ac:dyDescent="0.2">
      <c r="A172" s="9" t="s">
        <v>592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7" x14ac:dyDescent="0.2">
      <c r="A173" s="9" t="s">
        <v>595</v>
      </c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7" x14ac:dyDescent="0.2">
      <c r="A174" s="9" t="s">
        <v>599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7" x14ac:dyDescent="0.2">
      <c r="A175" s="9" t="s">
        <v>602</v>
      </c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7" x14ac:dyDescent="0.2">
      <c r="A176" s="9" t="s">
        <v>605</v>
      </c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30" x14ac:dyDescent="0.2">
      <c r="A177" s="9" t="s">
        <v>608</v>
      </c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30" x14ac:dyDescent="0.2">
      <c r="A178" s="9" t="s">
        <v>611</v>
      </c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30" x14ac:dyDescent="0.2">
      <c r="A179" s="9" t="s">
        <v>614</v>
      </c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30" x14ac:dyDescent="0.2">
      <c r="A180" s="9" t="s">
        <v>617</v>
      </c>
      <c r="B180" s="9"/>
      <c r="C180" s="9"/>
      <c r="D180" s="9"/>
      <c r="E180" s="9"/>
      <c r="F180" s="9"/>
      <c r="G180" s="9">
        <v>19.04</v>
      </c>
      <c r="H180" s="9">
        <v>32.24</v>
      </c>
      <c r="I180" s="9">
        <v>1.25</v>
      </c>
      <c r="J180" s="9">
        <v>34.479999999999997</v>
      </c>
      <c r="K180" s="9">
        <v>15.55</v>
      </c>
      <c r="L180" s="9">
        <v>17.260000000000002</v>
      </c>
      <c r="M180" s="9">
        <v>23.75</v>
      </c>
      <c r="N180" s="9">
        <v>9.2899999999999991</v>
      </c>
      <c r="O180" s="9">
        <v>6.06</v>
      </c>
      <c r="P180" s="9">
        <v>6.75</v>
      </c>
      <c r="Q180" s="9">
        <v>7.68</v>
      </c>
      <c r="R180" s="9">
        <v>4.87</v>
      </c>
      <c r="S180" s="9">
        <v>5.6448552180593303</v>
      </c>
      <c r="T180" s="9">
        <v>16.365354124123815</v>
      </c>
      <c r="U180" s="9">
        <v>24.505702000599676</v>
      </c>
      <c r="V180" s="9">
        <v>18.536525167562932</v>
      </c>
      <c r="W180" s="9">
        <v>49.779548017960465</v>
      </c>
      <c r="X180" s="9">
        <v>86.526107999999994</v>
      </c>
      <c r="Y180" s="9">
        <v>96.298124999999985</v>
      </c>
      <c r="Z180" s="9">
        <v>61.301546999999999</v>
      </c>
      <c r="AA180" s="9">
        <v>70.370124000000004</v>
      </c>
    </row>
    <row r="181" spans="1:30" x14ac:dyDescent="0.2">
      <c r="A181" s="9" t="s">
        <v>620</v>
      </c>
      <c r="B181" s="9"/>
      <c r="C181" s="9"/>
      <c r="D181" s="9"/>
      <c r="E181" s="9"/>
      <c r="F181" s="9"/>
      <c r="G181" s="9">
        <v>19.04</v>
      </c>
      <c r="H181" s="9">
        <v>32.24</v>
      </c>
      <c r="I181" s="9">
        <v>1.25</v>
      </c>
      <c r="J181" s="9">
        <v>34.479999999999997</v>
      </c>
      <c r="K181" s="9">
        <v>15.55</v>
      </c>
      <c r="L181" s="9">
        <v>17.260000000000002</v>
      </c>
      <c r="M181" s="9">
        <v>23.75</v>
      </c>
      <c r="N181" s="9">
        <v>9.2899999999999991</v>
      </c>
      <c r="O181" s="9">
        <v>6.06</v>
      </c>
      <c r="P181" s="9">
        <v>6.75</v>
      </c>
      <c r="Q181" s="9">
        <v>7.68</v>
      </c>
      <c r="R181" s="9">
        <v>4.87</v>
      </c>
      <c r="S181" s="9">
        <v>5.6448552180593303</v>
      </c>
      <c r="T181" s="9">
        <v>16.365354124123815</v>
      </c>
      <c r="U181" s="9">
        <v>24.505702000599676</v>
      </c>
      <c r="V181" s="9">
        <v>18.536525167562932</v>
      </c>
      <c r="W181" s="9">
        <v>49.779548017960465</v>
      </c>
      <c r="X181" s="9">
        <v>86.526107999999994</v>
      </c>
      <c r="Y181" s="9">
        <v>96.298124999999985</v>
      </c>
      <c r="Z181" s="9">
        <v>61.301546999999999</v>
      </c>
      <c r="AA181" s="9">
        <v>70.370124000000004</v>
      </c>
    </row>
    <row r="182" spans="1:30" x14ac:dyDescent="0.2">
      <c r="A182" s="9" t="s">
        <v>623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30" x14ac:dyDescent="0.2">
      <c r="A183" s="9" t="s">
        <v>626</v>
      </c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30" x14ac:dyDescent="0.2">
      <c r="A184" s="9" t="s">
        <v>629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30" x14ac:dyDescent="0.2">
      <c r="A185" s="9" t="s">
        <v>632</v>
      </c>
      <c r="B185" s="9"/>
      <c r="C185" s="9"/>
      <c r="D185" s="9"/>
      <c r="E185" s="9"/>
      <c r="F185" s="9"/>
      <c r="G185" s="9">
        <v>19.04</v>
      </c>
      <c r="H185" s="9">
        <v>32.24</v>
      </c>
      <c r="I185" s="9">
        <v>1.25</v>
      </c>
      <c r="J185" s="9">
        <v>34.479999999999997</v>
      </c>
      <c r="K185" s="9">
        <v>15.55</v>
      </c>
      <c r="L185" s="9">
        <v>17.260000000000002</v>
      </c>
      <c r="M185" s="9">
        <v>23.75</v>
      </c>
      <c r="N185" s="9">
        <v>9.2899999999999991</v>
      </c>
      <c r="O185" s="9">
        <v>6.06</v>
      </c>
      <c r="P185" s="9">
        <v>6.75</v>
      </c>
      <c r="Q185" s="9">
        <v>7.68</v>
      </c>
      <c r="R185" s="9">
        <v>4.87</v>
      </c>
      <c r="S185" s="9">
        <v>5.6448552180593303</v>
      </c>
      <c r="T185" s="9">
        <v>16.365354124123815</v>
      </c>
      <c r="U185" s="9">
        <v>24.505702000599676</v>
      </c>
      <c r="V185" s="9">
        <v>18.536525167562932</v>
      </c>
      <c r="W185" s="9">
        <v>49.779548017960465</v>
      </c>
      <c r="X185" s="9">
        <v>86.526107999999994</v>
      </c>
      <c r="Y185" s="9">
        <v>96.298124999999985</v>
      </c>
      <c r="Z185" s="9">
        <v>61.301546999999999</v>
      </c>
      <c r="AA185" s="9">
        <v>70.370124000000004</v>
      </c>
    </row>
    <row r="186" spans="1:30" x14ac:dyDescent="0.2">
      <c r="A186" s="9" t="s">
        <v>635</v>
      </c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30" x14ac:dyDescent="0.2">
      <c r="A187" s="9" t="s">
        <v>639</v>
      </c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D187" s="9"/>
    </row>
    <row r="188" spans="1:30" x14ac:dyDescent="0.2">
      <c r="A188" s="9" t="s">
        <v>642</v>
      </c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30" x14ac:dyDescent="0.2">
      <c r="A189" s="9" t="s">
        <v>645</v>
      </c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30" x14ac:dyDescent="0.2">
      <c r="A190" s="9" t="s">
        <v>648</v>
      </c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30" x14ac:dyDescent="0.2">
      <c r="A191" s="9" t="s">
        <v>651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30" x14ac:dyDescent="0.2">
      <c r="A192" s="9" t="s">
        <v>654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7" x14ac:dyDescent="0.2">
      <c r="A193" s="9" t="s">
        <v>657</v>
      </c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7" x14ac:dyDescent="0.2">
      <c r="A194" s="9" t="s">
        <v>660</v>
      </c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7" x14ac:dyDescent="0.2">
      <c r="A195" s="9" t="s">
        <v>663</v>
      </c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7" x14ac:dyDescent="0.2">
      <c r="A196" s="9" t="s">
        <v>666</v>
      </c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7" x14ac:dyDescent="0.2">
      <c r="A197" s="9" t="s">
        <v>669</v>
      </c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7" x14ac:dyDescent="0.2">
      <c r="A198" s="9" t="s">
        <v>672</v>
      </c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7" x14ac:dyDescent="0.2">
      <c r="A199" s="9" t="s">
        <v>675</v>
      </c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7" x14ac:dyDescent="0.2">
      <c r="A200" s="9" t="s">
        <v>678</v>
      </c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7" x14ac:dyDescent="0.2">
      <c r="A201" s="9" t="s">
        <v>682</v>
      </c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7" x14ac:dyDescent="0.2">
      <c r="A202" s="9" t="s">
        <v>685</v>
      </c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7" x14ac:dyDescent="0.2">
      <c r="A203" s="9" t="s">
        <v>688</v>
      </c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7" x14ac:dyDescent="0.2">
      <c r="A204" s="9" t="s">
        <v>691</v>
      </c>
      <c r="B204" s="9"/>
      <c r="C204" s="9"/>
      <c r="D204" s="9"/>
      <c r="E204" s="9"/>
      <c r="F204" s="9"/>
      <c r="G204" s="9">
        <v>19.04</v>
      </c>
      <c r="H204" s="9">
        <v>32.24</v>
      </c>
      <c r="I204" s="9">
        <v>1.25</v>
      </c>
      <c r="J204" s="9">
        <v>34.479999999999997</v>
      </c>
      <c r="K204" s="9">
        <v>15.55</v>
      </c>
      <c r="L204" s="9">
        <v>17.260000000000002</v>
      </c>
      <c r="M204" s="9">
        <v>23.75</v>
      </c>
      <c r="N204" s="9">
        <v>9.2899999999999991</v>
      </c>
      <c r="O204" s="9">
        <v>6.06</v>
      </c>
      <c r="P204" s="9">
        <v>6.75</v>
      </c>
      <c r="Q204" s="9">
        <v>7.68</v>
      </c>
      <c r="R204" s="9">
        <v>4.87</v>
      </c>
      <c r="S204" s="9">
        <v>5.6448552180593303</v>
      </c>
      <c r="T204" s="9">
        <v>16.365354124123815</v>
      </c>
      <c r="U204" s="9">
        <v>24.505702000599676</v>
      </c>
      <c r="V204" s="9">
        <v>18.536525167562932</v>
      </c>
      <c r="W204" s="9">
        <v>49.779548017960465</v>
      </c>
      <c r="X204" s="9">
        <v>86.526107999999994</v>
      </c>
      <c r="Y204" s="9">
        <v>96.298124999999985</v>
      </c>
      <c r="Z204" s="9">
        <v>61.301546999999999</v>
      </c>
      <c r="AA204" s="9">
        <v>70.370124000000004</v>
      </c>
    </row>
    <row r="205" spans="1:27" x14ac:dyDescent="0.2">
      <c r="A205" s="9" t="s">
        <v>695</v>
      </c>
      <c r="B205" s="9"/>
      <c r="C205" s="9"/>
      <c r="D205" s="9"/>
      <c r="E205" s="9"/>
      <c r="F205" s="9"/>
      <c r="G205" s="9">
        <v>19.04</v>
      </c>
      <c r="H205" s="9">
        <v>32.24</v>
      </c>
      <c r="I205" s="9">
        <v>1.25</v>
      </c>
      <c r="J205" s="9">
        <v>34.479999999999997</v>
      </c>
      <c r="K205" s="9">
        <v>15.55</v>
      </c>
      <c r="L205" s="9">
        <v>17.260000000000002</v>
      </c>
      <c r="M205" s="9">
        <v>23.75</v>
      </c>
      <c r="N205" s="9">
        <v>9.2899999999999991</v>
      </c>
      <c r="O205" s="9">
        <v>6.06</v>
      </c>
      <c r="P205" s="9">
        <v>6.75</v>
      </c>
      <c r="Q205" s="9">
        <v>7.68</v>
      </c>
      <c r="R205" s="9">
        <v>4.87</v>
      </c>
      <c r="S205" s="9">
        <v>5.6448552180593303</v>
      </c>
      <c r="T205" s="9">
        <v>16.365354124123815</v>
      </c>
      <c r="U205" s="9">
        <v>24.505702000599676</v>
      </c>
      <c r="V205" s="9">
        <v>18.536525167562932</v>
      </c>
      <c r="W205" s="9">
        <v>49.779548017960465</v>
      </c>
      <c r="X205" s="9">
        <v>86.526107999999994</v>
      </c>
      <c r="Y205" s="9">
        <v>96.298124999999985</v>
      </c>
      <c r="Z205" s="9">
        <v>61.301546999999999</v>
      </c>
      <c r="AA205" s="9">
        <v>70.370124000000004</v>
      </c>
    </row>
    <row r="206" spans="1:27" x14ac:dyDescent="0.2">
      <c r="A206" s="9" t="s">
        <v>698</v>
      </c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7" x14ac:dyDescent="0.2">
      <c r="A207" s="9" t="s">
        <v>701</v>
      </c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7" x14ac:dyDescent="0.2">
      <c r="A208" s="9" t="s">
        <v>704</v>
      </c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7" x14ac:dyDescent="0.2">
      <c r="A209" s="9" t="s">
        <v>707</v>
      </c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7" x14ac:dyDescent="0.2">
      <c r="A210" s="9" t="s">
        <v>710</v>
      </c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7" x14ac:dyDescent="0.2">
      <c r="A211" s="9" t="s">
        <v>713</v>
      </c>
      <c r="B211" s="9"/>
      <c r="C211" s="9"/>
      <c r="D211" s="9"/>
      <c r="E211" s="9"/>
      <c r="F211" s="9"/>
      <c r="G211" s="9">
        <v>19.04</v>
      </c>
      <c r="H211" s="9">
        <v>32.24</v>
      </c>
      <c r="I211" s="9">
        <v>1.25</v>
      </c>
      <c r="J211" s="9">
        <v>34.479999999999997</v>
      </c>
      <c r="K211" s="9">
        <v>15.55</v>
      </c>
      <c r="L211" s="9">
        <v>17.260000000000002</v>
      </c>
      <c r="M211" s="9">
        <v>23.75</v>
      </c>
      <c r="N211" s="9">
        <v>9.2899999999999991</v>
      </c>
      <c r="O211" s="9">
        <v>6.06</v>
      </c>
      <c r="P211" s="9">
        <v>6.75</v>
      </c>
      <c r="Q211" s="9">
        <v>7.68</v>
      </c>
      <c r="R211" s="9">
        <v>4.87</v>
      </c>
      <c r="S211" s="9">
        <v>5.6448552180593303</v>
      </c>
      <c r="T211" s="9">
        <v>16.365354124123815</v>
      </c>
      <c r="U211" s="9">
        <v>24.505702000599676</v>
      </c>
      <c r="V211" s="9">
        <v>18.536525167562932</v>
      </c>
      <c r="W211" s="9">
        <v>49.779548017960465</v>
      </c>
      <c r="X211" s="9">
        <v>86.526107999999994</v>
      </c>
      <c r="Y211" s="9">
        <v>96.298124999999985</v>
      </c>
      <c r="Z211" s="9">
        <v>61.301546999999999</v>
      </c>
      <c r="AA211" s="9">
        <v>70.370124000000004</v>
      </c>
    </row>
    <row r="212" spans="1:27" x14ac:dyDescent="0.2">
      <c r="A212" s="9" t="s">
        <v>717</v>
      </c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7" x14ac:dyDescent="0.2">
      <c r="A213" s="9" t="s">
        <v>720</v>
      </c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7" x14ac:dyDescent="0.2">
      <c r="A214" s="9" t="s">
        <v>723</v>
      </c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7" x14ac:dyDescent="0.2">
      <c r="A215" s="9" t="s">
        <v>726</v>
      </c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7" x14ac:dyDescent="0.2">
      <c r="A216" s="9" t="s">
        <v>729</v>
      </c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7" x14ac:dyDescent="0.2">
      <c r="A217" s="9" t="s">
        <v>732</v>
      </c>
      <c r="B217" s="9"/>
      <c r="C217" s="9"/>
      <c r="D217" s="9"/>
      <c r="E217" s="9"/>
      <c r="F217" s="9"/>
      <c r="G217" s="9">
        <v>19.04</v>
      </c>
      <c r="H217" s="9">
        <v>32.24</v>
      </c>
      <c r="I217" s="9">
        <v>1.25</v>
      </c>
      <c r="J217" s="9">
        <v>34.479999999999997</v>
      </c>
      <c r="K217" s="9">
        <v>15.55</v>
      </c>
      <c r="L217" s="9">
        <v>17.260000000000002</v>
      </c>
      <c r="M217" s="9">
        <v>23.75</v>
      </c>
      <c r="N217" s="9">
        <v>9.2899999999999991</v>
      </c>
      <c r="O217" s="9">
        <v>6.06</v>
      </c>
      <c r="P217" s="9">
        <v>6.75</v>
      </c>
      <c r="Q217" s="9">
        <v>7.68</v>
      </c>
      <c r="R217" s="9">
        <v>4.87</v>
      </c>
      <c r="S217" s="9">
        <v>5.6448552180593303</v>
      </c>
      <c r="T217" s="9">
        <v>16.365354124123815</v>
      </c>
      <c r="U217" s="9">
        <v>24.505702000599676</v>
      </c>
      <c r="V217" s="9">
        <v>18.536525167562932</v>
      </c>
      <c r="W217" s="9">
        <v>49.779548017960465</v>
      </c>
      <c r="X217" s="9">
        <v>86.526107999999994</v>
      </c>
      <c r="Y217" s="9">
        <v>96.298124999999985</v>
      </c>
      <c r="Z217" s="9">
        <v>61.301546999999999</v>
      </c>
      <c r="AA217" s="9">
        <v>70.370124000000004</v>
      </c>
    </row>
    <row r="218" spans="1:27" x14ac:dyDescent="0.2">
      <c r="A218" s="9" t="s">
        <v>735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7" x14ac:dyDescent="0.2">
      <c r="A219" s="9" t="s">
        <v>738</v>
      </c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7" x14ac:dyDescent="0.2">
      <c r="A220" s="9" t="s">
        <v>742</v>
      </c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7" x14ac:dyDescent="0.2">
      <c r="A221" s="9" t="s">
        <v>747</v>
      </c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7" x14ac:dyDescent="0.2">
      <c r="A222" s="9" t="s">
        <v>750</v>
      </c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7" x14ac:dyDescent="0.2">
      <c r="A223" s="9" t="s">
        <v>754</v>
      </c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7" x14ac:dyDescent="0.2">
      <c r="A224" s="9" t="s">
        <v>757</v>
      </c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x14ac:dyDescent="0.2">
      <c r="A225" s="9" t="s">
        <v>760</v>
      </c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x14ac:dyDescent="0.2">
      <c r="A226" s="9" t="s">
        <v>763</v>
      </c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x14ac:dyDescent="0.2">
      <c r="A227" s="9" t="s">
        <v>766</v>
      </c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x14ac:dyDescent="0.2">
      <c r="A228" s="9" t="s">
        <v>769</v>
      </c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x14ac:dyDescent="0.2">
      <c r="A229" s="9" t="s">
        <v>772</v>
      </c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x14ac:dyDescent="0.2">
      <c r="A230" s="9" t="s">
        <v>775</v>
      </c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x14ac:dyDescent="0.2">
      <c r="A231" s="9" t="s">
        <v>778</v>
      </c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x14ac:dyDescent="0.2">
      <c r="A232" s="9" t="s">
        <v>781</v>
      </c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x14ac:dyDescent="0.2">
      <c r="A233" s="9" t="s">
        <v>784</v>
      </c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x14ac:dyDescent="0.2">
      <c r="A234" s="9" t="s">
        <v>787</v>
      </c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x14ac:dyDescent="0.2">
      <c r="A235" s="9" t="s">
        <v>790</v>
      </c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x14ac:dyDescent="0.2">
      <c r="A236" s="9" t="s">
        <v>794</v>
      </c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x14ac:dyDescent="0.2">
      <c r="A237" s="9" t="s">
        <v>797</v>
      </c>
      <c r="B237" s="9"/>
      <c r="C237" s="9"/>
      <c r="D237" s="9"/>
      <c r="E237" s="9"/>
      <c r="F237" s="9"/>
      <c r="G237" s="9">
        <v>19.04</v>
      </c>
      <c r="H237" s="9">
        <v>32.24</v>
      </c>
      <c r="I237" s="9">
        <v>1.25</v>
      </c>
      <c r="J237" s="9">
        <v>34.479999999999997</v>
      </c>
      <c r="K237" s="9">
        <v>15.55</v>
      </c>
      <c r="L237" s="9">
        <v>17.260000000000002</v>
      </c>
      <c r="M237" s="9">
        <v>23.75</v>
      </c>
      <c r="N237" s="9">
        <v>9.2899999999999991</v>
      </c>
      <c r="O237" s="9">
        <v>6.06</v>
      </c>
      <c r="P237" s="9">
        <v>6.75</v>
      </c>
      <c r="Q237" s="9">
        <v>7.68</v>
      </c>
      <c r="R237" s="9">
        <v>4.87</v>
      </c>
      <c r="S237" s="9">
        <v>5.6448552180593303</v>
      </c>
      <c r="T237" s="9">
        <v>16.365354124123815</v>
      </c>
      <c r="U237" s="9">
        <v>24.505702000599676</v>
      </c>
      <c r="V237" s="9">
        <v>18.536525167562932</v>
      </c>
      <c r="W237" s="9">
        <v>49.779548017960465</v>
      </c>
      <c r="X237" s="9"/>
      <c r="Y237" s="9"/>
      <c r="Z237" s="9"/>
    </row>
    <row r="238" spans="1:26" x14ac:dyDescent="0.2">
      <c r="A238" s="9" t="s">
        <v>800</v>
      </c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x14ac:dyDescent="0.2">
      <c r="A239" s="9" t="s">
        <v>805</v>
      </c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x14ac:dyDescent="0.2">
      <c r="A240" s="9" t="s">
        <v>808</v>
      </c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x14ac:dyDescent="0.2">
      <c r="A241" s="9" t="s">
        <v>811</v>
      </c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x14ac:dyDescent="0.2">
      <c r="A242" s="9" t="s">
        <v>814</v>
      </c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x14ac:dyDescent="0.2">
      <c r="A243" s="9" t="s">
        <v>817</v>
      </c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x14ac:dyDescent="0.2">
      <c r="A244" s="9" t="s">
        <v>821</v>
      </c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x14ac:dyDescent="0.2">
      <c r="A245" s="9" t="s">
        <v>825</v>
      </c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x14ac:dyDescent="0.2">
      <c r="A246" s="9" t="s">
        <v>829</v>
      </c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x14ac:dyDescent="0.2">
      <c r="A247" s="9" t="s">
        <v>832</v>
      </c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x14ac:dyDescent="0.2">
      <c r="A248" s="9" t="s">
        <v>835</v>
      </c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x14ac:dyDescent="0.2">
      <c r="A249" s="9" t="s">
        <v>838</v>
      </c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x14ac:dyDescent="0.2">
      <c r="A250" s="9" t="s">
        <v>840</v>
      </c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x14ac:dyDescent="0.2">
      <c r="A251" s="9" t="s">
        <v>841</v>
      </c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x14ac:dyDescent="0.2">
      <c r="A252" s="22" t="s">
        <v>844</v>
      </c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</sheetData>
  <sortState xmlns:xlrd2="http://schemas.microsoft.com/office/spreadsheetml/2017/richdata2" ref="I36:Z36">
    <sortCondition ref="I36"/>
  </sortState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03255-9FB1-4226-B449-8C8BF590526D}">
  <dimension ref="A1:F626"/>
  <sheetViews>
    <sheetView tabSelected="1" topLeftCell="A129" zoomScale="78" zoomScaleNormal="78" workbookViewId="0">
      <selection activeCell="A149" sqref="A149:F169"/>
    </sheetView>
  </sheetViews>
  <sheetFormatPr baseColWidth="10" defaultRowHeight="12" x14ac:dyDescent="0.15"/>
  <cols>
    <col min="1" max="1" width="10.83203125" style="21"/>
    <col min="2" max="2" width="11.5" style="6" bestFit="1" customWidth="1"/>
    <col min="3" max="3" width="25.5" style="6" bestFit="1" customWidth="1"/>
    <col min="4" max="4" width="23.1640625" style="6" bestFit="1" customWidth="1"/>
    <col min="5" max="5" width="11" style="6" bestFit="1" customWidth="1"/>
    <col min="6" max="6" width="10.5" style="6" bestFit="1" customWidth="1"/>
    <col min="7" max="16384" width="10.83203125" style="6"/>
  </cols>
  <sheetData>
    <row r="1" spans="1:6" s="7" customFormat="1" x14ac:dyDescent="0.15">
      <c r="A1" s="20"/>
      <c r="B1" s="11" t="s">
        <v>1189</v>
      </c>
      <c r="C1" s="12" t="s">
        <v>1190</v>
      </c>
      <c r="D1" s="10" t="s">
        <v>1191</v>
      </c>
      <c r="E1" s="10" t="s">
        <v>1192</v>
      </c>
      <c r="F1" s="10" t="s">
        <v>1193</v>
      </c>
    </row>
    <row r="2" spans="1:6" x14ac:dyDescent="0.15">
      <c r="A2" s="72" t="s">
        <v>101</v>
      </c>
      <c r="B2" s="13" t="s">
        <v>27</v>
      </c>
      <c r="C2" s="14">
        <v>33373.154999999999</v>
      </c>
      <c r="D2" s="15">
        <v>76484.743263123804</v>
      </c>
      <c r="E2" s="16">
        <f>C2/D2</f>
        <v>0.43633741287709155</v>
      </c>
      <c r="F2" s="17">
        <v>0.43633741287709155</v>
      </c>
    </row>
    <row r="3" spans="1:6" x14ac:dyDescent="0.15">
      <c r="A3" s="73"/>
      <c r="B3" s="13" t="s">
        <v>28</v>
      </c>
      <c r="C3" s="14">
        <v>32384.371999999999</v>
      </c>
      <c r="D3" s="15">
        <v>83508.84863807846</v>
      </c>
      <c r="E3" s="16">
        <f t="shared" ref="E3:E72" si="0">C3/D3</f>
        <v>0.38779569504486422</v>
      </c>
      <c r="F3" s="17">
        <v>0.38779569504486422</v>
      </c>
    </row>
    <row r="4" spans="1:6" x14ac:dyDescent="0.15">
      <c r="A4" s="73"/>
      <c r="B4" s="13" t="s">
        <v>29</v>
      </c>
      <c r="C4" s="14">
        <v>31751.26</v>
      </c>
      <c r="D4" s="15">
        <v>84266.540966846544</v>
      </c>
      <c r="E4" s="16">
        <f t="shared" si="0"/>
        <v>0.37679557788532075</v>
      </c>
      <c r="F4" s="17">
        <v>0.37679557788532075</v>
      </c>
    </row>
    <row r="5" spans="1:6" x14ac:dyDescent="0.15">
      <c r="A5" s="73"/>
      <c r="B5" s="13" t="s">
        <v>30</v>
      </c>
      <c r="C5" s="14">
        <v>32078.973999999998</v>
      </c>
      <c r="D5" s="15">
        <v>76987.786509312529</v>
      </c>
      <c r="E5" s="16">
        <f t="shared" si="0"/>
        <v>0.41667614376885209</v>
      </c>
      <c r="F5" s="17">
        <v>0.41667614376885209</v>
      </c>
    </row>
    <row r="6" spans="1:6" x14ac:dyDescent="0.15">
      <c r="A6" s="73"/>
      <c r="B6" s="13" t="s">
        <v>31</v>
      </c>
      <c r="C6" s="14">
        <v>27359.832999999999</v>
      </c>
      <c r="D6" s="15">
        <v>74395.575044422396</v>
      </c>
      <c r="E6" s="16">
        <f t="shared" si="0"/>
        <v>0.36776156355620815</v>
      </c>
      <c r="F6" s="17">
        <v>0.36776156355620815</v>
      </c>
    </row>
    <row r="7" spans="1:6" x14ac:dyDescent="0.15">
      <c r="A7" s="73"/>
      <c r="B7" s="13" t="s">
        <v>32</v>
      </c>
      <c r="C7" s="14">
        <v>30919.710999999999</v>
      </c>
      <c r="D7" s="15">
        <v>67422.736504420449</v>
      </c>
      <c r="E7" s="16">
        <f t="shared" si="0"/>
        <v>0.458594720461588</v>
      </c>
      <c r="F7" s="17">
        <v>0.458594720461588</v>
      </c>
    </row>
    <row r="8" spans="1:6" x14ac:dyDescent="0.15">
      <c r="A8" s="73"/>
      <c r="B8" s="13" t="s">
        <v>33</v>
      </c>
      <c r="C8" s="14">
        <v>30599.418000000001</v>
      </c>
      <c r="D8" s="15">
        <v>69760.6992747888</v>
      </c>
      <c r="E8" s="16">
        <f t="shared" si="0"/>
        <v>0.43863404922975724</v>
      </c>
      <c r="F8" s="17">
        <v>0.43863404922975702</v>
      </c>
    </row>
    <row r="9" spans="1:6" x14ac:dyDescent="0.15">
      <c r="A9" s="73"/>
      <c r="B9" s="13" t="s">
        <v>34</v>
      </c>
      <c r="C9" s="14">
        <v>28387.06</v>
      </c>
      <c r="D9" s="15">
        <v>76538.139688490759</v>
      </c>
      <c r="E9" s="16">
        <f t="shared" si="0"/>
        <v>0.37088777066616679</v>
      </c>
      <c r="F9" s="17">
        <v>0.37088777066616679</v>
      </c>
    </row>
    <row r="10" spans="1:6" x14ac:dyDescent="0.15">
      <c r="A10" s="73"/>
      <c r="B10" s="13" t="s">
        <v>35</v>
      </c>
      <c r="C10" s="14">
        <v>29771.753000000001</v>
      </c>
      <c r="D10" s="15">
        <v>76393.051533227408</v>
      </c>
      <c r="E10" s="16">
        <f t="shared" si="0"/>
        <v>0.38971807517141371</v>
      </c>
      <c r="F10" s="17">
        <v>0.38971807517141371</v>
      </c>
    </row>
    <row r="11" spans="1:6" x14ac:dyDescent="0.15">
      <c r="A11" s="73"/>
      <c r="B11" s="13" t="s">
        <v>36</v>
      </c>
      <c r="C11" s="14">
        <v>28023.947</v>
      </c>
      <c r="D11" s="15">
        <v>71431.170389195104</v>
      </c>
      <c r="E11" s="16">
        <f t="shared" si="0"/>
        <v>0.3923209832249786</v>
      </c>
      <c r="F11" s="17">
        <v>0.3923209832249786</v>
      </c>
    </row>
    <row r="12" spans="1:6" x14ac:dyDescent="0.15">
      <c r="A12" s="73"/>
      <c r="B12" s="13" t="s">
        <v>37</v>
      </c>
      <c r="C12" s="14">
        <v>29459.819</v>
      </c>
      <c r="D12" s="15">
        <v>74847.458323748899</v>
      </c>
      <c r="E12" s="16">
        <f t="shared" si="0"/>
        <v>0.39359812156310026</v>
      </c>
      <c r="F12" s="17">
        <v>0.39359812156310009</v>
      </c>
    </row>
    <row r="13" spans="1:6" x14ac:dyDescent="0.15">
      <c r="A13" s="73"/>
      <c r="B13" s="13" t="s">
        <v>38</v>
      </c>
      <c r="C13" s="14">
        <v>28967.793000000001</v>
      </c>
      <c r="D13" s="15">
        <v>75537.959924415045</v>
      </c>
      <c r="E13" s="16">
        <f t="shared" si="0"/>
        <v>0.3834865679320148</v>
      </c>
      <c r="F13" s="17">
        <v>0.3834865679320148</v>
      </c>
    </row>
    <row r="14" spans="1:6" x14ac:dyDescent="0.15">
      <c r="A14" s="73"/>
      <c r="B14" s="13" t="s">
        <v>39</v>
      </c>
      <c r="C14" s="14">
        <v>30529.852999999999</v>
      </c>
      <c r="D14" s="15">
        <v>81528.234300076132</v>
      </c>
      <c r="E14" s="16">
        <f t="shared" si="0"/>
        <v>0.37446969460457813</v>
      </c>
      <c r="F14" s="17">
        <v>0.37446969460457813</v>
      </c>
    </row>
    <row r="15" spans="1:6" x14ac:dyDescent="0.15">
      <c r="A15" s="73"/>
      <c r="B15" s="13" t="s">
        <v>40</v>
      </c>
      <c r="C15" s="14">
        <v>28380.242999999999</v>
      </c>
      <c r="D15" s="15">
        <v>86673.983880614207</v>
      </c>
      <c r="E15" s="16">
        <f t="shared" si="0"/>
        <v>0.32743669702654132</v>
      </c>
      <c r="F15" s="17">
        <v>0.32743669702654132</v>
      </c>
    </row>
    <row r="16" spans="1:6" x14ac:dyDescent="0.15">
      <c r="A16" s="73"/>
      <c r="B16" s="13" t="s">
        <v>41</v>
      </c>
      <c r="C16" s="14">
        <v>29540.448</v>
      </c>
      <c r="D16" s="15">
        <v>85423.579892865688</v>
      </c>
      <c r="E16" s="16">
        <f t="shared" si="0"/>
        <v>0.34581140285911999</v>
      </c>
      <c r="F16" s="17">
        <v>0.34581140285911999</v>
      </c>
    </row>
    <row r="17" spans="1:6" x14ac:dyDescent="0.15">
      <c r="A17" s="73"/>
      <c r="B17" s="13" t="s">
        <v>42</v>
      </c>
      <c r="C17" s="14">
        <v>27013.522000000001</v>
      </c>
      <c r="D17" s="15">
        <v>69238.664611722619</v>
      </c>
      <c r="E17" s="16">
        <f t="shared" si="0"/>
        <v>0.39015082326452627</v>
      </c>
      <c r="F17" s="17">
        <v>0.39015082326452627</v>
      </c>
    </row>
    <row r="18" spans="1:6" x14ac:dyDescent="0.15">
      <c r="A18" s="73"/>
      <c r="B18" s="13" t="s">
        <v>43</v>
      </c>
      <c r="C18" s="14">
        <v>28704.508999999998</v>
      </c>
      <c r="D18" s="15">
        <v>67521.067006239769</v>
      </c>
      <c r="E18" s="16">
        <f t="shared" si="0"/>
        <v>0.42511930383664331</v>
      </c>
      <c r="F18" s="17">
        <v>0.42511930383664331</v>
      </c>
    </row>
    <row r="19" spans="1:6" x14ac:dyDescent="0.15">
      <c r="A19" s="73"/>
      <c r="B19" s="13" t="s">
        <v>44</v>
      </c>
      <c r="C19" s="14">
        <v>26626.257000000001</v>
      </c>
      <c r="D19" s="15">
        <v>70351.948401742804</v>
      </c>
      <c r="E19" s="16">
        <f t="shared" si="0"/>
        <v>0.37847220446477925</v>
      </c>
      <c r="F19" s="17">
        <v>0.37847220446477947</v>
      </c>
    </row>
    <row r="20" spans="1:6" x14ac:dyDescent="0.15">
      <c r="A20" s="73"/>
      <c r="B20" s="13" t="s">
        <v>1184</v>
      </c>
      <c r="C20" s="14">
        <v>24413.34</v>
      </c>
      <c r="D20" s="17">
        <v>68695.922999999995</v>
      </c>
      <c r="E20" s="16">
        <f t="shared" si="0"/>
        <v>0.35538266222873227</v>
      </c>
      <c r="F20" s="57"/>
    </row>
    <row r="21" spans="1:6" x14ac:dyDescent="0.15">
      <c r="A21" s="73"/>
      <c r="B21" s="13">
        <v>2024</v>
      </c>
      <c r="C21" s="14">
        <v>23877.223000000002</v>
      </c>
      <c r="D21" s="17"/>
      <c r="E21" s="16" t="e">
        <f t="shared" si="0"/>
        <v>#DIV/0!</v>
      </c>
      <c r="F21" s="17"/>
    </row>
    <row r="22" spans="1:6" x14ac:dyDescent="0.15">
      <c r="A22" s="74"/>
      <c r="B22" s="13">
        <v>2025</v>
      </c>
      <c r="C22" s="14"/>
      <c r="D22" s="17"/>
      <c r="E22" s="16"/>
      <c r="F22" s="17"/>
    </row>
    <row r="23" spans="1:6" x14ac:dyDescent="0.15">
      <c r="A23" s="72" t="s">
        <v>123</v>
      </c>
      <c r="B23" s="13" t="s">
        <v>27</v>
      </c>
      <c r="C23" s="14">
        <v>55363.232000000004</v>
      </c>
      <c r="D23" s="15">
        <v>147261.31477098944</v>
      </c>
      <c r="E23" s="16">
        <f t="shared" si="0"/>
        <v>0.37595231365479148</v>
      </c>
      <c r="F23" s="17">
        <v>0.37595231365479148</v>
      </c>
    </row>
    <row r="24" spans="1:6" x14ac:dyDescent="0.15">
      <c r="A24" s="73"/>
      <c r="B24" s="13" t="s">
        <v>28</v>
      </c>
      <c r="C24" s="14">
        <v>54775.326000000001</v>
      </c>
      <c r="D24" s="15">
        <v>144729.6359174824</v>
      </c>
      <c r="E24" s="16">
        <f t="shared" si="0"/>
        <v>0.37846655007983404</v>
      </c>
      <c r="F24" s="17">
        <v>0.37846655007983404</v>
      </c>
    </row>
    <row r="25" spans="1:6" x14ac:dyDescent="0.15">
      <c r="A25" s="73"/>
      <c r="B25" s="13" t="s">
        <v>29</v>
      </c>
      <c r="C25" s="14">
        <v>52795.332999999999</v>
      </c>
      <c r="D25" s="15">
        <v>141716.28053780046</v>
      </c>
      <c r="E25" s="16">
        <f t="shared" si="0"/>
        <v>0.37254246865389418</v>
      </c>
      <c r="F25" s="17">
        <v>0.37254246865389418</v>
      </c>
    </row>
    <row r="26" spans="1:6" x14ac:dyDescent="0.15">
      <c r="A26" s="73"/>
      <c r="B26" s="13" t="s">
        <v>30</v>
      </c>
      <c r="C26" s="14">
        <v>55462.027000000002</v>
      </c>
      <c r="D26" s="15">
        <v>142045.36922019901</v>
      </c>
      <c r="E26" s="16">
        <f t="shared" si="0"/>
        <v>0.39045290462107679</v>
      </c>
      <c r="F26" s="17">
        <v>0.39045290462107679</v>
      </c>
    </row>
    <row r="27" spans="1:6" x14ac:dyDescent="0.15">
      <c r="A27" s="73"/>
      <c r="B27" s="13" t="s">
        <v>31</v>
      </c>
      <c r="C27" s="14">
        <v>46206.938000000002</v>
      </c>
      <c r="D27" s="15">
        <v>129245.88521440214</v>
      </c>
      <c r="E27" s="16">
        <f t="shared" si="0"/>
        <v>0.35751186912719651</v>
      </c>
      <c r="F27" s="17">
        <v>0.35751186912719651</v>
      </c>
    </row>
    <row r="28" spans="1:6" x14ac:dyDescent="0.15">
      <c r="A28" s="73"/>
      <c r="B28" s="13" t="s">
        <v>32</v>
      </c>
      <c r="C28" s="14">
        <v>50103.978999999999</v>
      </c>
      <c r="D28" s="15">
        <v>137394.36382100597</v>
      </c>
      <c r="E28" s="16">
        <f t="shared" si="0"/>
        <v>0.36467273916180609</v>
      </c>
      <c r="F28" s="17">
        <v>0.36467273916180609</v>
      </c>
    </row>
    <row r="29" spans="1:6" x14ac:dyDescent="0.15">
      <c r="A29" s="73"/>
      <c r="B29" s="13" t="s">
        <v>33</v>
      </c>
      <c r="C29" s="14">
        <v>46203.055</v>
      </c>
      <c r="D29" s="15">
        <v>127452.7228391292</v>
      </c>
      <c r="E29" s="16">
        <f t="shared" si="0"/>
        <v>0.36251132161623167</v>
      </c>
      <c r="F29" s="17">
        <v>0.36251132161623167</v>
      </c>
    </row>
    <row r="30" spans="1:6" x14ac:dyDescent="0.15">
      <c r="A30" s="73"/>
      <c r="B30" s="13" t="s">
        <v>34</v>
      </c>
      <c r="C30" s="14">
        <v>43006.98</v>
      </c>
      <c r="D30" s="15">
        <v>124363.69978120564</v>
      </c>
      <c r="E30" s="16">
        <f t="shared" si="0"/>
        <v>0.3458161833047958</v>
      </c>
      <c r="F30" s="17">
        <v>0.3458161833047958</v>
      </c>
    </row>
    <row r="31" spans="1:6" x14ac:dyDescent="0.15">
      <c r="A31" s="73"/>
      <c r="B31" s="13" t="s">
        <v>35</v>
      </c>
      <c r="C31" s="14">
        <v>45231.175000000003</v>
      </c>
      <c r="D31" s="15">
        <v>123696.80029855973</v>
      </c>
      <c r="E31" s="16">
        <f t="shared" si="0"/>
        <v>0.36566164113241539</v>
      </c>
      <c r="F31" s="17">
        <v>0.36566164113241539</v>
      </c>
    </row>
    <row r="32" spans="1:6" x14ac:dyDescent="0.15">
      <c r="A32" s="73"/>
      <c r="B32" s="13" t="s">
        <v>36</v>
      </c>
      <c r="C32" s="14">
        <v>43853.144</v>
      </c>
      <c r="D32" s="15">
        <v>118175.89252588328</v>
      </c>
      <c r="E32" s="16">
        <f t="shared" si="0"/>
        <v>0.3710836708120917</v>
      </c>
      <c r="F32" s="17">
        <v>0.3710836708120917</v>
      </c>
    </row>
    <row r="33" spans="1:6" x14ac:dyDescent="0.15">
      <c r="A33" s="73"/>
      <c r="B33" s="13" t="s">
        <v>37</v>
      </c>
      <c r="C33" s="14">
        <v>44713.915000000001</v>
      </c>
      <c r="D33" s="15">
        <v>122804.85452664549</v>
      </c>
      <c r="E33" s="16">
        <f t="shared" si="0"/>
        <v>0.3641054351829246</v>
      </c>
      <c r="F33" s="17">
        <v>0.3641054351829246</v>
      </c>
    </row>
    <row r="34" spans="1:6" x14ac:dyDescent="0.15">
      <c r="A34" s="73"/>
      <c r="B34" s="13" t="s">
        <v>38</v>
      </c>
      <c r="C34" s="14">
        <v>43655.728000000003</v>
      </c>
      <c r="D34" s="15">
        <v>121276.76623417734</v>
      </c>
      <c r="E34" s="16">
        <f t="shared" si="0"/>
        <v>0.35996777746945946</v>
      </c>
      <c r="F34" s="17">
        <v>0.35996777746945946</v>
      </c>
    </row>
    <row r="35" spans="1:6" x14ac:dyDescent="0.15">
      <c r="A35" s="73"/>
      <c r="B35" s="13" t="s">
        <v>39</v>
      </c>
      <c r="C35" s="14">
        <v>43772.976000000002</v>
      </c>
      <c r="D35" s="15">
        <v>121325.71734279241</v>
      </c>
      <c r="E35" s="16">
        <f t="shared" si="0"/>
        <v>0.36078893212989865</v>
      </c>
      <c r="F35" s="17">
        <v>0.36078893212989865</v>
      </c>
    </row>
    <row r="36" spans="1:6" x14ac:dyDescent="0.15">
      <c r="A36" s="73"/>
      <c r="B36" s="13" t="s">
        <v>40</v>
      </c>
      <c r="C36" s="14">
        <v>44182.748</v>
      </c>
      <c r="D36" s="15">
        <v>122397.40971457648</v>
      </c>
      <c r="E36" s="16">
        <f t="shared" si="0"/>
        <v>0.36097780257794304</v>
      </c>
      <c r="F36" s="17">
        <v>0.36097780257794304</v>
      </c>
    </row>
    <row r="37" spans="1:6" x14ac:dyDescent="0.15">
      <c r="A37" s="73"/>
      <c r="B37" s="13" t="s">
        <v>41</v>
      </c>
      <c r="C37" s="14">
        <v>44627.186000000002</v>
      </c>
      <c r="D37" s="15">
        <v>121494.17131632486</v>
      </c>
      <c r="E37" s="16">
        <f t="shared" si="0"/>
        <v>0.36731956369995472</v>
      </c>
      <c r="F37" s="17">
        <v>0.36731956369995472</v>
      </c>
    </row>
    <row r="38" spans="1:6" x14ac:dyDescent="0.15">
      <c r="A38" s="73"/>
      <c r="B38" s="13" t="s">
        <v>42</v>
      </c>
      <c r="C38" s="14">
        <v>41511.576999999997</v>
      </c>
      <c r="D38" s="15">
        <v>110680.52750969876</v>
      </c>
      <c r="E38" s="16">
        <f t="shared" si="0"/>
        <v>0.375057636008849</v>
      </c>
      <c r="F38" s="17">
        <v>0.375057636008849</v>
      </c>
    </row>
    <row r="39" spans="1:6" x14ac:dyDescent="0.15">
      <c r="A39" s="73"/>
      <c r="B39" s="13" t="s">
        <v>43</v>
      </c>
      <c r="C39" s="14">
        <v>41422.642</v>
      </c>
      <c r="D39" s="15">
        <v>114494.3352671102</v>
      </c>
      <c r="E39" s="16">
        <f t="shared" si="0"/>
        <v>0.36178769808447564</v>
      </c>
      <c r="F39" s="17">
        <v>0.36178769808447564</v>
      </c>
    </row>
    <row r="40" spans="1:6" x14ac:dyDescent="0.15">
      <c r="A40" s="73"/>
      <c r="B40" s="13" t="s">
        <v>44</v>
      </c>
      <c r="C40" s="14">
        <v>39722.536999999997</v>
      </c>
      <c r="D40" s="15">
        <v>108463.53837004621</v>
      </c>
      <c r="E40" s="16">
        <f t="shared" si="0"/>
        <v>0.36622940388020714</v>
      </c>
      <c r="F40" s="17">
        <v>0.36622659187531981</v>
      </c>
    </row>
    <row r="41" spans="1:6" x14ac:dyDescent="0.15">
      <c r="A41" s="73"/>
      <c r="B41" s="13" t="s">
        <v>1184</v>
      </c>
      <c r="C41" s="14">
        <v>35402.61</v>
      </c>
      <c r="D41" s="17">
        <v>98221.23</v>
      </c>
      <c r="E41" s="16">
        <f t="shared" si="0"/>
        <v>0.36043745328784826</v>
      </c>
      <c r="F41" s="17" t="e">
        <v>#DIV/0!</v>
      </c>
    </row>
    <row r="42" spans="1:6" x14ac:dyDescent="0.15">
      <c r="A42" s="73"/>
      <c r="B42" s="13">
        <v>2024</v>
      </c>
      <c r="C42" s="14">
        <v>35850.985999999997</v>
      </c>
      <c r="D42" s="17"/>
      <c r="E42" s="16" t="e">
        <f t="shared" si="0"/>
        <v>#DIV/0!</v>
      </c>
      <c r="F42" s="17"/>
    </row>
    <row r="43" spans="1:6" x14ac:dyDescent="0.15">
      <c r="A43" s="74"/>
      <c r="B43" s="13">
        <v>2025</v>
      </c>
      <c r="C43" s="14"/>
      <c r="D43" s="17"/>
      <c r="E43" s="16"/>
      <c r="F43" s="17"/>
    </row>
    <row r="44" spans="1:6" x14ac:dyDescent="0.15">
      <c r="A44" s="72" t="s">
        <v>168</v>
      </c>
      <c r="B44" s="13" t="s">
        <v>27</v>
      </c>
      <c r="C44" s="17"/>
      <c r="D44" s="17"/>
      <c r="E44" s="16" t="e">
        <f t="shared" si="0"/>
        <v>#DIV/0!</v>
      </c>
      <c r="F44" s="17" t="e">
        <v>#DIV/0!</v>
      </c>
    </row>
    <row r="45" spans="1:6" x14ac:dyDescent="0.15">
      <c r="A45" s="73"/>
      <c r="B45" s="13" t="s">
        <v>28</v>
      </c>
      <c r="C45" s="17"/>
      <c r="D45" s="17"/>
      <c r="E45" s="16" t="e">
        <f t="shared" si="0"/>
        <v>#DIV/0!</v>
      </c>
      <c r="F45" s="17" t="e">
        <v>#DIV/0!</v>
      </c>
    </row>
    <row r="46" spans="1:6" x14ac:dyDescent="0.15">
      <c r="A46" s="73"/>
      <c r="B46" s="13" t="s">
        <v>29</v>
      </c>
      <c r="C46" s="14">
        <v>39181.983999999997</v>
      </c>
      <c r="D46" s="15">
        <v>53738.975361468081</v>
      </c>
      <c r="E46" s="16">
        <f t="shared" si="0"/>
        <v>0.72911669298581872</v>
      </c>
      <c r="F46" s="17">
        <v>0.72911669298581872</v>
      </c>
    </row>
    <row r="47" spans="1:6" x14ac:dyDescent="0.15">
      <c r="A47" s="73"/>
      <c r="B47" s="13" t="s">
        <v>30</v>
      </c>
      <c r="C47" s="14">
        <v>38303.052000000003</v>
      </c>
      <c r="D47" s="15">
        <v>53991.548715519697</v>
      </c>
      <c r="E47" s="16">
        <f t="shared" si="0"/>
        <v>0.70942680681041315</v>
      </c>
      <c r="F47" s="17">
        <v>0.70942680681041315</v>
      </c>
    </row>
    <row r="48" spans="1:6" x14ac:dyDescent="0.15">
      <c r="A48" s="73"/>
      <c r="B48" s="13" t="s">
        <v>31</v>
      </c>
      <c r="C48" s="14">
        <v>32014.544999999998</v>
      </c>
      <c r="D48" s="15">
        <v>44867.039916457106</v>
      </c>
      <c r="E48" s="16">
        <f t="shared" si="0"/>
        <v>0.7135426152385228</v>
      </c>
      <c r="F48" s="17">
        <v>0.7135426152385228</v>
      </c>
    </row>
    <row r="49" spans="1:6" x14ac:dyDescent="0.15">
      <c r="A49" s="73"/>
      <c r="B49" s="13" t="s">
        <v>32</v>
      </c>
      <c r="C49" s="14">
        <v>33525.095999999998</v>
      </c>
      <c r="D49" s="15">
        <v>48075.706141694907</v>
      </c>
      <c r="E49" s="16">
        <f t="shared" si="0"/>
        <v>0.69733964803742088</v>
      </c>
      <c r="F49" s="17">
        <v>0.69733964803742088</v>
      </c>
    </row>
    <row r="50" spans="1:6" x14ac:dyDescent="0.15">
      <c r="A50" s="73"/>
      <c r="B50" s="13" t="s">
        <v>33</v>
      </c>
      <c r="C50" s="14">
        <v>39997.538</v>
      </c>
      <c r="D50" s="15">
        <v>56745.168501456799</v>
      </c>
      <c r="E50" s="16">
        <f t="shared" si="0"/>
        <v>0.70486244126622266</v>
      </c>
      <c r="F50" s="17">
        <v>0.70486244126622266</v>
      </c>
    </row>
    <row r="51" spans="1:6" x14ac:dyDescent="0.15">
      <c r="A51" s="73"/>
      <c r="B51" s="13" t="s">
        <v>34</v>
      </c>
      <c r="C51" s="14">
        <v>35050.851999999999</v>
      </c>
      <c r="D51" s="15">
        <v>52066.042461716614</v>
      </c>
      <c r="E51" s="16">
        <f t="shared" si="0"/>
        <v>0.67319985047398923</v>
      </c>
      <c r="F51" s="17">
        <v>0.67319985047398923</v>
      </c>
    </row>
    <row r="52" spans="1:6" x14ac:dyDescent="0.15">
      <c r="A52" s="73"/>
      <c r="B52" s="13" t="s">
        <v>35</v>
      </c>
      <c r="C52" s="14">
        <v>32695.618999999999</v>
      </c>
      <c r="D52" s="15">
        <v>47714.866762270474</v>
      </c>
      <c r="E52" s="16">
        <f t="shared" si="0"/>
        <v>0.6852291794693508</v>
      </c>
      <c r="F52" s="17">
        <v>0.6852291794693508</v>
      </c>
    </row>
    <row r="53" spans="1:6" x14ac:dyDescent="0.15">
      <c r="A53" s="73"/>
      <c r="B53" s="13" t="s">
        <v>36</v>
      </c>
      <c r="C53" s="14">
        <v>34305.078999999998</v>
      </c>
      <c r="D53" s="15">
        <v>49441.518994754304</v>
      </c>
      <c r="E53" s="16">
        <f t="shared" si="0"/>
        <v>0.69385163921925075</v>
      </c>
      <c r="F53" s="17">
        <v>0.69385163921925075</v>
      </c>
    </row>
    <row r="54" spans="1:6" x14ac:dyDescent="0.15">
      <c r="A54" s="73"/>
      <c r="B54" s="13" t="s">
        <v>37</v>
      </c>
      <c r="C54" s="14">
        <v>36260.860999999997</v>
      </c>
      <c r="D54" s="15">
        <v>53094.679795844786</v>
      </c>
      <c r="E54" s="16">
        <f t="shared" si="0"/>
        <v>0.68294716418720713</v>
      </c>
      <c r="F54" s="17">
        <v>0.68294716418720713</v>
      </c>
    </row>
    <row r="55" spans="1:6" x14ac:dyDescent="0.15">
      <c r="A55" s="73"/>
      <c r="B55" s="13" t="s">
        <v>38</v>
      </c>
      <c r="C55" s="14">
        <v>33410.834000000003</v>
      </c>
      <c r="D55" s="15">
        <v>48784.926359780024</v>
      </c>
      <c r="E55" s="16">
        <f t="shared" si="0"/>
        <v>0.68485978135133652</v>
      </c>
      <c r="F55" s="17">
        <v>0.68485978135133652</v>
      </c>
    </row>
    <row r="56" spans="1:6" x14ac:dyDescent="0.15">
      <c r="A56" s="73"/>
      <c r="B56" s="13" t="s">
        <v>39</v>
      </c>
      <c r="C56" s="14">
        <v>34908.095000000001</v>
      </c>
      <c r="D56" s="15">
        <v>50677.164951751452</v>
      </c>
      <c r="E56" s="16">
        <f t="shared" si="0"/>
        <v>0.68883283098482684</v>
      </c>
      <c r="F56" s="17">
        <v>0.68883283098482684</v>
      </c>
    </row>
    <row r="57" spans="1:6" x14ac:dyDescent="0.15">
      <c r="A57" s="73"/>
      <c r="B57" s="13" t="s">
        <v>40</v>
      </c>
      <c r="C57" s="14">
        <v>31028.875</v>
      </c>
      <c r="D57" s="15">
        <v>46267.157117890252</v>
      </c>
      <c r="E57" s="16">
        <f t="shared" si="0"/>
        <v>0.67064580866590517</v>
      </c>
      <c r="F57" s="17">
        <v>0.67064580866590517</v>
      </c>
    </row>
    <row r="58" spans="1:6" x14ac:dyDescent="0.15">
      <c r="A58" s="73"/>
      <c r="B58" s="13" t="s">
        <v>41</v>
      </c>
      <c r="C58" s="14">
        <v>29194.151000000002</v>
      </c>
      <c r="D58" s="15">
        <v>45202.156231636873</v>
      </c>
      <c r="E58" s="16">
        <f t="shared" si="0"/>
        <v>0.64585748631980278</v>
      </c>
      <c r="F58" s="17">
        <v>0.64585748631980278</v>
      </c>
    </row>
    <row r="59" spans="1:6" x14ac:dyDescent="0.15">
      <c r="A59" s="73"/>
      <c r="B59" s="13" t="s">
        <v>42</v>
      </c>
      <c r="C59" s="14">
        <v>23845.294999999998</v>
      </c>
      <c r="D59" s="15">
        <v>38829.361045211546</v>
      </c>
      <c r="E59" s="16">
        <f t="shared" si="0"/>
        <v>0.61410474852355601</v>
      </c>
      <c r="F59" s="17">
        <v>0.61410474852355601</v>
      </c>
    </row>
    <row r="60" spans="1:6" x14ac:dyDescent="0.15">
      <c r="A60" s="73"/>
      <c r="B60" s="13" t="s">
        <v>43</v>
      </c>
      <c r="C60" s="14">
        <v>28935.079000000002</v>
      </c>
      <c r="D60" s="15">
        <v>45012.329298951998</v>
      </c>
      <c r="E60" s="16">
        <f t="shared" si="0"/>
        <v>0.64282563134704707</v>
      </c>
      <c r="F60" s="17">
        <v>0.64282563134704707</v>
      </c>
    </row>
    <row r="61" spans="1:6" x14ac:dyDescent="0.15">
      <c r="A61" s="73"/>
      <c r="B61" s="13" t="s">
        <v>44</v>
      </c>
      <c r="C61" s="14">
        <v>33936.118000000002</v>
      </c>
      <c r="D61" s="15">
        <v>49542.679732718243</v>
      </c>
      <c r="E61" s="16">
        <f t="shared" si="0"/>
        <v>0.68498753363937259</v>
      </c>
      <c r="F61" s="17">
        <v>0.68498753363937259</v>
      </c>
    </row>
    <row r="62" spans="1:6" x14ac:dyDescent="0.15">
      <c r="A62" s="73"/>
      <c r="B62" s="13" t="s">
        <v>1184</v>
      </c>
      <c r="C62" s="14">
        <v>21639.927</v>
      </c>
      <c r="D62" s="17">
        <v>45364.925000000003</v>
      </c>
      <c r="E62" s="16">
        <f>C62/D62</f>
        <v>0.47701890833061</v>
      </c>
      <c r="F62" s="17" t="e">
        <v>#DIV/0!</v>
      </c>
    </row>
    <row r="63" spans="1:6" x14ac:dyDescent="0.15">
      <c r="A63" s="73"/>
      <c r="B63" s="13">
        <v>2024</v>
      </c>
      <c r="C63" s="14">
        <v>17448.455000000002</v>
      </c>
      <c r="D63" s="17"/>
      <c r="E63" s="16" t="e">
        <f>C63/D63</f>
        <v>#DIV/0!</v>
      </c>
      <c r="F63" s="17"/>
    </row>
    <row r="64" spans="1:6" x14ac:dyDescent="0.15">
      <c r="A64" s="74"/>
      <c r="B64" s="13">
        <v>2025</v>
      </c>
      <c r="C64" s="14"/>
      <c r="D64" s="17"/>
      <c r="E64" s="16"/>
      <c r="F64" s="17"/>
    </row>
    <row r="65" spans="1:6" x14ac:dyDescent="0.15">
      <c r="A65" s="72" t="s">
        <v>237</v>
      </c>
      <c r="B65" s="13" t="s">
        <v>27</v>
      </c>
      <c r="C65" s="17"/>
      <c r="D65" s="15"/>
      <c r="E65" s="16" t="e">
        <f t="shared" si="0"/>
        <v>#DIV/0!</v>
      </c>
      <c r="F65" s="17" t="e">
        <v>#DIV/0!</v>
      </c>
    </row>
    <row r="66" spans="1:6" x14ac:dyDescent="0.15">
      <c r="A66" s="73"/>
      <c r="B66" s="13" t="s">
        <v>28</v>
      </c>
      <c r="C66" s="17"/>
      <c r="D66" s="15"/>
      <c r="E66" s="16" t="e">
        <f t="shared" si="0"/>
        <v>#DIV/0!</v>
      </c>
      <c r="F66" s="17" t="e">
        <v>#DIV/0!</v>
      </c>
    </row>
    <row r="67" spans="1:6" x14ac:dyDescent="0.15">
      <c r="A67" s="73"/>
      <c r="B67" s="13" t="s">
        <v>29</v>
      </c>
      <c r="C67" s="17"/>
      <c r="D67" s="15"/>
      <c r="E67" s="16" t="e">
        <f t="shared" si="0"/>
        <v>#DIV/0!</v>
      </c>
      <c r="F67" s="17" t="e">
        <v>#DIV/0!</v>
      </c>
    </row>
    <row r="68" spans="1:6" x14ac:dyDescent="0.15">
      <c r="A68" s="73"/>
      <c r="B68" s="13" t="s">
        <v>30</v>
      </c>
      <c r="C68" s="17"/>
      <c r="D68" s="15"/>
      <c r="E68" s="16" t="e">
        <f t="shared" si="0"/>
        <v>#DIV/0!</v>
      </c>
      <c r="F68" s="17" t="e">
        <v>#DIV/0!</v>
      </c>
    </row>
    <row r="69" spans="1:6" x14ac:dyDescent="0.15">
      <c r="A69" s="73"/>
      <c r="B69" s="13" t="s">
        <v>31</v>
      </c>
      <c r="C69" s="17"/>
      <c r="D69" s="15"/>
      <c r="E69" s="16" t="e">
        <f t="shared" si="0"/>
        <v>#DIV/0!</v>
      </c>
      <c r="F69" s="17" t="e">
        <v>#DIV/0!</v>
      </c>
    </row>
    <row r="70" spans="1:6" x14ac:dyDescent="0.15">
      <c r="A70" s="73"/>
      <c r="B70" s="13" t="s">
        <v>32</v>
      </c>
      <c r="C70" s="17"/>
      <c r="D70" s="15"/>
      <c r="E70" s="16" t="e">
        <f t="shared" si="0"/>
        <v>#DIV/0!</v>
      </c>
      <c r="F70" s="17" t="e">
        <v>#DIV/0!</v>
      </c>
    </row>
    <row r="71" spans="1:6" x14ac:dyDescent="0.15">
      <c r="A71" s="73"/>
      <c r="B71" s="13" t="s">
        <v>33</v>
      </c>
      <c r="C71" s="17"/>
      <c r="D71" s="15"/>
      <c r="E71" s="16" t="e">
        <f t="shared" si="0"/>
        <v>#DIV/0!</v>
      </c>
      <c r="F71" s="17" t="e">
        <v>#DIV/0!</v>
      </c>
    </row>
    <row r="72" spans="1:6" x14ac:dyDescent="0.15">
      <c r="A72" s="73"/>
      <c r="B72" s="13" t="s">
        <v>34</v>
      </c>
      <c r="C72" s="17"/>
      <c r="D72" s="15"/>
      <c r="E72" s="16" t="e">
        <f t="shared" si="0"/>
        <v>#DIV/0!</v>
      </c>
      <c r="F72" s="17" t="e">
        <v>#DIV/0!</v>
      </c>
    </row>
    <row r="73" spans="1:6" x14ac:dyDescent="0.15">
      <c r="A73" s="73"/>
      <c r="B73" s="13" t="s">
        <v>35</v>
      </c>
      <c r="C73" s="14">
        <v>8785.9040000000005</v>
      </c>
      <c r="D73" s="15">
        <v>20724.626287953441</v>
      </c>
      <c r="E73" s="16">
        <f t="shared" ref="E73:E142" si="1">C73/D73</f>
        <v>0.42393546102720142</v>
      </c>
      <c r="F73" s="17">
        <v>0.42393546102720142</v>
      </c>
    </row>
    <row r="74" spans="1:6" x14ac:dyDescent="0.15">
      <c r="A74" s="73"/>
      <c r="B74" s="13" t="s">
        <v>36</v>
      </c>
      <c r="C74" s="14">
        <v>8387.1209999999992</v>
      </c>
      <c r="D74" s="15">
        <v>20195.852488554257</v>
      </c>
      <c r="E74" s="16">
        <f t="shared" si="1"/>
        <v>0.41528927807099469</v>
      </c>
      <c r="F74" s="17">
        <v>0.41528927807099469</v>
      </c>
    </row>
    <row r="75" spans="1:6" x14ac:dyDescent="0.15">
      <c r="A75" s="73"/>
      <c r="B75" s="13" t="s">
        <v>37</v>
      </c>
      <c r="C75" s="14">
        <v>8386.1200000000008</v>
      </c>
      <c r="D75" s="15">
        <v>20986.053858665298</v>
      </c>
      <c r="E75" s="16">
        <f t="shared" si="1"/>
        <v>0.39960442570470717</v>
      </c>
      <c r="F75" s="17">
        <v>0.39960442570470717</v>
      </c>
    </row>
    <row r="76" spans="1:6" x14ac:dyDescent="0.15">
      <c r="A76" s="73"/>
      <c r="B76" s="13" t="s">
        <v>38</v>
      </c>
      <c r="C76" s="14">
        <v>8267.1409999999996</v>
      </c>
      <c r="D76" s="15">
        <v>21207.555502036597</v>
      </c>
      <c r="E76" s="16">
        <f t="shared" si="1"/>
        <v>0.3898205523595632</v>
      </c>
      <c r="F76" s="17">
        <v>0.3898205523595632</v>
      </c>
    </row>
    <row r="77" spans="1:6" x14ac:dyDescent="0.15">
      <c r="A77" s="73"/>
      <c r="B77" s="13" t="s">
        <v>39</v>
      </c>
      <c r="C77" s="14">
        <v>8367.7759999999998</v>
      </c>
      <c r="D77" s="15">
        <v>22965.266872368476</v>
      </c>
      <c r="E77" s="16">
        <f t="shared" si="1"/>
        <v>0.36436659092640478</v>
      </c>
      <c r="F77" s="17">
        <v>0.36436659092640478</v>
      </c>
    </row>
    <row r="78" spans="1:6" x14ac:dyDescent="0.15">
      <c r="A78" s="73"/>
      <c r="B78" s="13" t="s">
        <v>40</v>
      </c>
      <c r="C78" s="14">
        <v>7444.6210000000001</v>
      </c>
      <c r="D78" s="15">
        <v>21361.02685936791</v>
      </c>
      <c r="E78" s="16">
        <f t="shared" si="1"/>
        <v>0.34851419124240979</v>
      </c>
      <c r="F78" s="17">
        <v>0.34851419124240979</v>
      </c>
    </row>
    <row r="79" spans="1:6" x14ac:dyDescent="0.15">
      <c r="A79" s="73"/>
      <c r="B79" s="13" t="s">
        <v>41</v>
      </c>
      <c r="C79" s="14">
        <v>7514.7110000000002</v>
      </c>
      <c r="D79" s="15">
        <v>21205.273631169319</v>
      </c>
      <c r="E79" s="16">
        <f t="shared" si="1"/>
        <v>0.35437934594506892</v>
      </c>
      <c r="F79" s="17">
        <v>0.35437934594506892</v>
      </c>
    </row>
    <row r="80" spans="1:6" x14ac:dyDescent="0.15">
      <c r="A80" s="73"/>
      <c r="B80" s="13" t="s">
        <v>42</v>
      </c>
      <c r="C80" s="14">
        <v>7323.81</v>
      </c>
      <c r="D80" s="15">
        <v>19782.698671198214</v>
      </c>
      <c r="E80" s="16">
        <f t="shared" si="1"/>
        <v>0.37021288762097926</v>
      </c>
      <c r="F80" s="17">
        <v>0.37021288762097926</v>
      </c>
    </row>
    <row r="81" spans="1:6" x14ac:dyDescent="0.15">
      <c r="A81" s="73"/>
      <c r="B81" s="13" t="s">
        <v>43</v>
      </c>
      <c r="C81" s="14">
        <v>6996.6959999999999</v>
      </c>
      <c r="D81" s="15">
        <v>20218.565737910623</v>
      </c>
      <c r="E81" s="16">
        <f t="shared" si="1"/>
        <v>0.34605303317242297</v>
      </c>
      <c r="F81" s="17">
        <v>0.34605303317242297</v>
      </c>
    </row>
    <row r="82" spans="1:6" x14ac:dyDescent="0.15">
      <c r="A82" s="73"/>
      <c r="B82" s="13" t="s">
        <v>44</v>
      </c>
      <c r="C82" s="14">
        <v>6455.4030000000002</v>
      </c>
      <c r="D82" s="15">
        <v>21390.940831508007</v>
      </c>
      <c r="E82" s="16">
        <f t="shared" si="1"/>
        <v>0.30178209789124599</v>
      </c>
      <c r="F82" s="17">
        <v>0.30178209789124599</v>
      </c>
    </row>
    <row r="83" spans="1:6" x14ac:dyDescent="0.15">
      <c r="A83" s="73"/>
      <c r="B83" s="13" t="s">
        <v>1184</v>
      </c>
      <c r="C83" s="14">
        <v>6567.049</v>
      </c>
      <c r="D83" s="17">
        <v>25418.948</v>
      </c>
      <c r="E83" s="16">
        <f t="shared" si="1"/>
        <v>0.25835250931706538</v>
      </c>
      <c r="F83" s="17" t="e">
        <v>#DIV/0!</v>
      </c>
    </row>
    <row r="84" spans="1:6" x14ac:dyDescent="0.15">
      <c r="A84" s="73"/>
      <c r="B84" s="13">
        <v>2024</v>
      </c>
      <c r="C84" s="14">
        <v>5491.7359999999999</v>
      </c>
      <c r="D84" s="17"/>
      <c r="E84" s="16" t="e">
        <f t="shared" si="1"/>
        <v>#DIV/0!</v>
      </c>
      <c r="F84" s="17"/>
    </row>
    <row r="85" spans="1:6" x14ac:dyDescent="0.15">
      <c r="A85" s="74"/>
      <c r="B85" s="13">
        <v>2025</v>
      </c>
      <c r="C85" s="14"/>
      <c r="D85" s="17"/>
      <c r="E85" s="16"/>
      <c r="F85" s="17"/>
    </row>
    <row r="86" spans="1:6" x14ac:dyDescent="0.15">
      <c r="A86" s="72" t="s">
        <v>245</v>
      </c>
      <c r="B86" s="13" t="s">
        <v>27</v>
      </c>
      <c r="C86" s="14">
        <v>5078.8770000000004</v>
      </c>
      <c r="D86" s="15">
        <v>9857.8182123590104</v>
      </c>
      <c r="E86" s="16">
        <f t="shared" si="1"/>
        <v>0.51521309184140529</v>
      </c>
      <c r="F86" s="17">
        <v>0.51521309184140529</v>
      </c>
    </row>
    <row r="87" spans="1:6" x14ac:dyDescent="0.15">
      <c r="A87" s="73"/>
      <c r="B87" s="13" t="s">
        <v>28</v>
      </c>
      <c r="C87" s="14">
        <v>5259.2730000000001</v>
      </c>
      <c r="D87" s="15">
        <v>10110.301410913293</v>
      </c>
      <c r="E87" s="16">
        <f t="shared" si="1"/>
        <v>0.52018953602342843</v>
      </c>
      <c r="F87" s="17">
        <v>0.52018953602342843</v>
      </c>
    </row>
    <row r="88" spans="1:6" x14ac:dyDescent="0.15">
      <c r="A88" s="73"/>
      <c r="B88" s="13" t="s">
        <v>29</v>
      </c>
      <c r="C88" s="14">
        <v>5396.1639999999998</v>
      </c>
      <c r="D88" s="15">
        <v>10472.585162831056</v>
      </c>
      <c r="E88" s="16">
        <f t="shared" si="1"/>
        <v>0.51526570718678733</v>
      </c>
      <c r="F88" s="17">
        <v>0.51526570718678733</v>
      </c>
    </row>
    <row r="89" spans="1:6" x14ac:dyDescent="0.15">
      <c r="A89" s="73"/>
      <c r="B89" s="13" t="s">
        <v>30</v>
      </c>
      <c r="C89" s="14">
        <v>5576.6459999999997</v>
      </c>
      <c r="D89" s="15">
        <v>10658.842095490107</v>
      </c>
      <c r="E89" s="16">
        <f t="shared" si="1"/>
        <v>0.52319435357425459</v>
      </c>
      <c r="F89" s="17">
        <v>0.52319435357425459</v>
      </c>
    </row>
    <row r="90" spans="1:6" x14ac:dyDescent="0.15">
      <c r="A90" s="73"/>
      <c r="B90" s="13" t="s">
        <v>31</v>
      </c>
      <c r="C90" s="14">
        <v>5361.6329999999998</v>
      </c>
      <c r="D90" s="15">
        <v>10347.684793757031</v>
      </c>
      <c r="E90" s="16">
        <f t="shared" si="1"/>
        <v>0.51814807919495021</v>
      </c>
      <c r="F90" s="17">
        <v>0.51814807919495021</v>
      </c>
    </row>
    <row r="91" spans="1:6" x14ac:dyDescent="0.15">
      <c r="A91" s="73"/>
      <c r="B91" s="13" t="s">
        <v>32</v>
      </c>
      <c r="C91" s="14">
        <v>5056.22</v>
      </c>
      <c r="D91" s="15">
        <v>10042.099696240988</v>
      </c>
      <c r="E91" s="16">
        <f t="shared" si="1"/>
        <v>0.50350227073454279</v>
      </c>
      <c r="F91" s="17">
        <v>0.50350227073454279</v>
      </c>
    </row>
    <row r="92" spans="1:6" x14ac:dyDescent="0.15">
      <c r="A92" s="73"/>
      <c r="B92" s="13" t="s">
        <v>33</v>
      </c>
      <c r="C92" s="14">
        <v>4599.3810000000003</v>
      </c>
      <c r="D92" s="15">
        <v>9734.9885846263023</v>
      </c>
      <c r="E92" s="16">
        <f t="shared" si="1"/>
        <v>0.47245879746211916</v>
      </c>
      <c r="F92" s="17">
        <v>0.47245879746211916</v>
      </c>
    </row>
    <row r="93" spans="1:6" x14ac:dyDescent="0.15">
      <c r="A93" s="73"/>
      <c r="B93" s="13" t="s">
        <v>34</v>
      </c>
      <c r="C93" s="14">
        <v>4383.8980000000001</v>
      </c>
      <c r="D93" s="15">
        <v>9179.3701746025417</v>
      </c>
      <c r="E93" s="16">
        <f t="shared" si="1"/>
        <v>0.47758156786501083</v>
      </c>
      <c r="F93" s="17">
        <v>0.47758156786501083</v>
      </c>
    </row>
    <row r="94" spans="1:6" x14ac:dyDescent="0.15">
      <c r="A94" s="73"/>
      <c r="B94" s="13" t="s">
        <v>35</v>
      </c>
      <c r="C94" s="14">
        <v>4024.8739999999998</v>
      </c>
      <c r="D94" s="15">
        <v>8414.9174999057104</v>
      </c>
      <c r="E94" s="16">
        <f t="shared" si="1"/>
        <v>0.47830225311716945</v>
      </c>
      <c r="F94" s="17">
        <v>0.47830225311716945</v>
      </c>
    </row>
    <row r="95" spans="1:6" x14ac:dyDescent="0.15">
      <c r="A95" s="73"/>
      <c r="B95" s="13" t="s">
        <v>36</v>
      </c>
      <c r="C95" s="14">
        <v>4468.5559999999996</v>
      </c>
      <c r="D95" s="15">
        <v>8786.1627776296664</v>
      </c>
      <c r="E95" s="16">
        <f t="shared" si="1"/>
        <v>0.50859016764147957</v>
      </c>
      <c r="F95" s="17">
        <v>0.50859016764147957</v>
      </c>
    </row>
    <row r="96" spans="1:6" x14ac:dyDescent="0.15">
      <c r="A96" s="73"/>
      <c r="B96" s="13" t="s">
        <v>37</v>
      </c>
      <c r="C96" s="14">
        <v>4369.326</v>
      </c>
      <c r="D96" s="15">
        <v>8810.6150879284669</v>
      </c>
      <c r="E96" s="16">
        <f t="shared" si="1"/>
        <v>0.49591611441367672</v>
      </c>
      <c r="F96" s="17">
        <v>0.49591611441367672</v>
      </c>
    </row>
    <row r="97" spans="1:6" x14ac:dyDescent="0.15">
      <c r="A97" s="73"/>
      <c r="B97" s="13" t="s">
        <v>38</v>
      </c>
      <c r="C97" s="14">
        <v>4649.223</v>
      </c>
      <c r="D97" s="15">
        <v>9473.0363904363585</v>
      </c>
      <c r="E97" s="16">
        <f t="shared" si="1"/>
        <v>0.49078487703200324</v>
      </c>
      <c r="F97" s="17">
        <v>0.49078487703200324</v>
      </c>
    </row>
    <row r="98" spans="1:6" x14ac:dyDescent="0.15">
      <c r="A98" s="73"/>
      <c r="B98" s="13" t="s">
        <v>39</v>
      </c>
      <c r="C98" s="14">
        <v>4672.8710000000001</v>
      </c>
      <c r="D98" s="15">
        <v>9646.6853671858116</v>
      </c>
      <c r="E98" s="16">
        <f t="shared" si="1"/>
        <v>0.48440172164163758</v>
      </c>
      <c r="F98" s="17">
        <v>0.48440172164163758</v>
      </c>
    </row>
    <row r="99" spans="1:6" x14ac:dyDescent="0.15">
      <c r="A99" s="73"/>
      <c r="B99" s="13" t="s">
        <v>40</v>
      </c>
      <c r="C99" s="14">
        <v>4585.57</v>
      </c>
      <c r="D99" s="15">
        <v>9588.7828399957652</v>
      </c>
      <c r="E99" s="16">
        <f t="shared" si="1"/>
        <v>0.4782223225322334</v>
      </c>
      <c r="F99" s="17">
        <v>0.4782223225322334</v>
      </c>
    </row>
    <row r="100" spans="1:6" x14ac:dyDescent="0.15">
      <c r="A100" s="73"/>
      <c r="B100" s="13" t="s">
        <v>41</v>
      </c>
      <c r="C100" s="14">
        <v>4471.6620000000003</v>
      </c>
      <c r="D100" s="15">
        <v>9633.7090280338143</v>
      </c>
      <c r="E100" s="16">
        <f t="shared" si="1"/>
        <v>0.46416826447504211</v>
      </c>
      <c r="F100" s="17">
        <v>0.46416826447504211</v>
      </c>
    </row>
    <row r="101" spans="1:6" x14ac:dyDescent="0.15">
      <c r="A101" s="73"/>
      <c r="B101" s="13" t="s">
        <v>42</v>
      </c>
      <c r="C101" s="14">
        <v>4294.8879999999999</v>
      </c>
      <c r="D101" s="15">
        <v>8554.100325533218</v>
      </c>
      <c r="E101" s="16">
        <f t="shared" si="1"/>
        <v>0.50208529670620605</v>
      </c>
      <c r="F101" s="17">
        <v>0.50208529670620605</v>
      </c>
    </row>
    <row r="102" spans="1:6" x14ac:dyDescent="0.15">
      <c r="A102" s="73"/>
      <c r="B102" s="13" t="s">
        <v>43</v>
      </c>
      <c r="C102" s="14">
        <v>4314.9960000000001</v>
      </c>
      <c r="D102" s="15">
        <v>9049.3815712426604</v>
      </c>
      <c r="E102" s="16">
        <f t="shared" si="1"/>
        <v>0.47682772198625117</v>
      </c>
      <c r="F102" s="17">
        <v>0.47682772198625117</v>
      </c>
    </row>
    <row r="103" spans="1:6" x14ac:dyDescent="0.15">
      <c r="A103" s="73"/>
      <c r="B103" s="13" t="s">
        <v>44</v>
      </c>
      <c r="C103" s="14">
        <v>4328.3190000000004</v>
      </c>
      <c r="D103" s="15">
        <v>9273.3908576367503</v>
      </c>
      <c r="E103" s="16">
        <f t="shared" si="1"/>
        <v>0.46674609821234669</v>
      </c>
      <c r="F103" s="17">
        <v>0.46674609821234669</v>
      </c>
    </row>
    <row r="104" spans="1:6" x14ac:dyDescent="0.15">
      <c r="A104" s="73"/>
      <c r="B104" s="13" t="s">
        <v>1184</v>
      </c>
      <c r="C104" s="14">
        <v>4343.2809999999999</v>
      </c>
      <c r="D104" s="17">
        <v>8503.5010000000002</v>
      </c>
      <c r="E104" s="16">
        <f t="shared" si="1"/>
        <v>0.51076386067338619</v>
      </c>
      <c r="F104" s="17" t="e">
        <v>#DIV/0!</v>
      </c>
    </row>
    <row r="105" spans="1:6" x14ac:dyDescent="0.15">
      <c r="A105" s="73"/>
      <c r="B105" s="13">
        <v>2024</v>
      </c>
      <c r="C105" s="14">
        <v>4346.576</v>
      </c>
      <c r="D105" s="17"/>
      <c r="E105" s="16" t="e">
        <f t="shared" si="1"/>
        <v>#DIV/0!</v>
      </c>
      <c r="F105" s="17"/>
    </row>
    <row r="106" spans="1:6" x14ac:dyDescent="0.15">
      <c r="A106" s="74"/>
      <c r="B106" s="13">
        <v>2025</v>
      </c>
      <c r="C106" s="14"/>
      <c r="D106" s="17"/>
      <c r="E106" s="16"/>
      <c r="F106" s="17"/>
    </row>
    <row r="107" spans="1:6" x14ac:dyDescent="0.15">
      <c r="A107" s="72" t="s">
        <v>1185</v>
      </c>
      <c r="B107" s="13" t="s">
        <v>27</v>
      </c>
      <c r="C107" s="14">
        <v>82454.635999999999</v>
      </c>
      <c r="D107" s="15">
        <v>142694.79628324133</v>
      </c>
      <c r="E107" s="16">
        <f t="shared" si="1"/>
        <v>0.57783912341366728</v>
      </c>
      <c r="F107" s="17">
        <v>0.57783912341366728</v>
      </c>
    </row>
    <row r="108" spans="1:6" x14ac:dyDescent="0.15">
      <c r="A108" s="73"/>
      <c r="B108" s="13" t="s">
        <v>28</v>
      </c>
      <c r="C108" s="14">
        <v>83624.960000000006</v>
      </c>
      <c r="D108" s="15">
        <v>145177.48908782043</v>
      </c>
      <c r="E108" s="16">
        <f t="shared" si="1"/>
        <v>0.57601877898173171</v>
      </c>
      <c r="F108" s="17">
        <v>0.57601877898173171</v>
      </c>
    </row>
    <row r="109" spans="1:6" x14ac:dyDescent="0.15">
      <c r="A109" s="73"/>
      <c r="B109" s="13" t="s">
        <v>29</v>
      </c>
      <c r="C109" s="14">
        <v>87834.763999999996</v>
      </c>
      <c r="D109" s="15">
        <v>147129.95704755382</v>
      </c>
      <c r="E109" s="16">
        <f t="shared" si="1"/>
        <v>0.59698762755440049</v>
      </c>
      <c r="F109" s="17">
        <v>0.59698762755440049</v>
      </c>
    </row>
    <row r="110" spans="1:6" x14ac:dyDescent="0.15">
      <c r="A110" s="73"/>
      <c r="B110" s="13" t="s">
        <v>30</v>
      </c>
      <c r="C110" s="14">
        <v>80399.099000000002</v>
      </c>
      <c r="D110" s="15">
        <v>140813.41701924021</v>
      </c>
      <c r="E110" s="16">
        <f t="shared" si="1"/>
        <v>0.57096192040432181</v>
      </c>
      <c r="F110" s="17">
        <v>0.57096192040432181</v>
      </c>
    </row>
    <row r="111" spans="1:6" x14ac:dyDescent="0.15">
      <c r="A111" s="73"/>
      <c r="B111" s="13" t="s">
        <v>31</v>
      </c>
      <c r="C111" s="14">
        <v>73784.83</v>
      </c>
      <c r="D111" s="15">
        <v>131179.08439970209</v>
      </c>
      <c r="E111" s="16">
        <f t="shared" si="1"/>
        <v>0.5624740433099682</v>
      </c>
      <c r="F111" s="17">
        <v>0.5624740433099682</v>
      </c>
    </row>
    <row r="112" spans="1:6" x14ac:dyDescent="0.15">
      <c r="A112" s="73"/>
      <c r="B112" s="13" t="s">
        <v>32</v>
      </c>
      <c r="C112" s="14">
        <v>75584.351999999999</v>
      </c>
      <c r="D112" s="15">
        <v>134774.74197254822</v>
      </c>
      <c r="E112" s="16">
        <f t="shared" si="1"/>
        <v>0.56081986055959587</v>
      </c>
      <c r="F112" s="17">
        <v>0.56081986055959587</v>
      </c>
    </row>
    <row r="113" spans="1:6" x14ac:dyDescent="0.15">
      <c r="A113" s="73"/>
      <c r="B113" s="13" t="s">
        <v>33</v>
      </c>
      <c r="C113" s="14">
        <v>74187.035999999993</v>
      </c>
      <c r="D113" s="15">
        <v>132709.51930339116</v>
      </c>
      <c r="E113" s="16">
        <f t="shared" si="1"/>
        <v>0.55901819544985931</v>
      </c>
      <c r="F113" s="17">
        <v>0.55901819544985931</v>
      </c>
    </row>
    <row r="114" spans="1:6" x14ac:dyDescent="0.15">
      <c r="A114" s="73"/>
      <c r="B114" s="13" t="s">
        <v>34</v>
      </c>
      <c r="C114" s="14">
        <v>69316.47</v>
      </c>
      <c r="D114" s="15">
        <v>128464.3353115005</v>
      </c>
      <c r="E114" s="16">
        <f t="shared" si="1"/>
        <v>0.53957753980450163</v>
      </c>
      <c r="F114" s="17">
        <v>0.53957753980450163</v>
      </c>
    </row>
    <row r="115" spans="1:6" x14ac:dyDescent="0.15">
      <c r="A115" s="73"/>
      <c r="B115" s="13" t="s">
        <v>35</v>
      </c>
      <c r="C115" s="14">
        <v>67712.130999999994</v>
      </c>
      <c r="D115" s="15">
        <v>123580.24206742071</v>
      </c>
      <c r="E115" s="16">
        <f t="shared" si="1"/>
        <v>0.54792036224576102</v>
      </c>
      <c r="F115" s="17">
        <v>0.54792036224576102</v>
      </c>
    </row>
    <row r="116" spans="1:6" x14ac:dyDescent="0.15">
      <c r="A116" s="73"/>
      <c r="B116" s="13" t="s">
        <v>36</v>
      </c>
      <c r="C116" s="14">
        <v>66695.188999999998</v>
      </c>
      <c r="D116" s="15">
        <v>121464.51854527107</v>
      </c>
      <c r="E116" s="16">
        <f t="shared" si="1"/>
        <v>0.54909194716926335</v>
      </c>
      <c r="F116" s="17">
        <v>0.54909194716926335</v>
      </c>
    </row>
    <row r="117" spans="1:6" x14ac:dyDescent="0.15">
      <c r="A117" s="73"/>
      <c r="B117" s="13" t="s">
        <v>37</v>
      </c>
      <c r="C117" s="14">
        <v>66648.044999999998</v>
      </c>
      <c r="D117" s="15">
        <v>123107.79195151459</v>
      </c>
      <c r="E117" s="16">
        <f t="shared" si="1"/>
        <v>0.54137958242520512</v>
      </c>
      <c r="F117" s="17">
        <v>0.54137958242520512</v>
      </c>
    </row>
    <row r="118" spans="1:6" x14ac:dyDescent="0.15">
      <c r="A118" s="73"/>
      <c r="B118" s="13" t="s">
        <v>38</v>
      </c>
      <c r="C118" s="14">
        <v>67530.907000000007</v>
      </c>
      <c r="D118" s="15">
        <v>125596.78308802388</v>
      </c>
      <c r="E118" s="16">
        <f t="shared" si="1"/>
        <v>0.53768022826405759</v>
      </c>
      <c r="F118" s="17">
        <v>0.53768022826405759</v>
      </c>
    </row>
    <row r="119" spans="1:6" x14ac:dyDescent="0.15">
      <c r="A119" s="73"/>
      <c r="B119" s="13" t="s">
        <v>39</v>
      </c>
      <c r="C119" s="14">
        <v>66975.758000000002</v>
      </c>
      <c r="D119" s="15">
        <v>128118.15247705608</v>
      </c>
      <c r="E119" s="16">
        <f t="shared" si="1"/>
        <v>0.52276556213994962</v>
      </c>
      <c r="F119" s="17">
        <v>0.52276556213994962</v>
      </c>
    </row>
    <row r="120" spans="1:6" x14ac:dyDescent="0.15">
      <c r="A120" s="73"/>
      <c r="B120" s="13" t="s">
        <v>40</v>
      </c>
      <c r="C120" s="14">
        <v>66913.385999999999</v>
      </c>
      <c r="D120" s="15">
        <v>131743.92925297044</v>
      </c>
      <c r="E120" s="16">
        <f t="shared" si="1"/>
        <v>0.50790489079398171</v>
      </c>
      <c r="F120" s="17">
        <v>0.50790489079398171</v>
      </c>
    </row>
    <row r="121" spans="1:6" x14ac:dyDescent="0.15">
      <c r="A121" s="73"/>
      <c r="B121" s="13" t="s">
        <v>41</v>
      </c>
      <c r="C121" s="14">
        <v>62519.243999999999</v>
      </c>
      <c r="D121" s="15">
        <v>132369.66588577005</v>
      </c>
      <c r="E121" s="16">
        <f t="shared" si="1"/>
        <v>0.47230793839089774</v>
      </c>
      <c r="F121" s="17">
        <v>0.47230793839089774</v>
      </c>
    </row>
    <row r="122" spans="1:6" x14ac:dyDescent="0.15">
      <c r="A122" s="73"/>
      <c r="B122" s="13" t="s">
        <v>42</v>
      </c>
      <c r="C122" s="14">
        <v>54675.714999999997</v>
      </c>
      <c r="D122" s="15">
        <v>124089.60425562378</v>
      </c>
      <c r="E122" s="16">
        <f t="shared" si="1"/>
        <v>0.44061479064248105</v>
      </c>
      <c r="F122" s="17">
        <v>0.44061479064248105</v>
      </c>
    </row>
    <row r="123" spans="1:6" x14ac:dyDescent="0.15">
      <c r="A123" s="73"/>
      <c r="B123" s="13" t="s">
        <v>43</v>
      </c>
      <c r="C123" s="14">
        <v>57871.343999999997</v>
      </c>
      <c r="D123" s="15">
        <v>126482.83604574396</v>
      </c>
      <c r="E123" s="16">
        <f t="shared" si="1"/>
        <v>0.45754306125038313</v>
      </c>
      <c r="F123" s="17">
        <v>0.45754306125038313</v>
      </c>
    </row>
    <row r="124" spans="1:6" x14ac:dyDescent="0.15">
      <c r="A124" s="73"/>
      <c r="B124" s="13" t="s">
        <v>44</v>
      </c>
      <c r="C124" s="14">
        <v>57044.773999999998</v>
      </c>
      <c r="D124" s="15">
        <v>121878.40570621786</v>
      </c>
      <c r="E124" s="16">
        <f t="shared" si="1"/>
        <v>0.46804660488834854</v>
      </c>
      <c r="F124" s="17">
        <v>0.46804660488834854</v>
      </c>
    </row>
    <row r="125" spans="1:6" x14ac:dyDescent="0.15">
      <c r="A125" s="73"/>
      <c r="B125" s="13" t="s">
        <v>1184</v>
      </c>
      <c r="C125" s="14">
        <v>46671.392999999996</v>
      </c>
      <c r="D125" s="17">
        <v>102486.64200000001</v>
      </c>
      <c r="E125" s="16">
        <f t="shared" si="1"/>
        <v>0.45539001072939822</v>
      </c>
      <c r="F125" s="17" t="e">
        <v>#DIV/0!</v>
      </c>
    </row>
    <row r="126" spans="1:6" x14ac:dyDescent="0.15">
      <c r="A126" s="73"/>
      <c r="B126" s="13">
        <v>2024</v>
      </c>
      <c r="C126" s="14">
        <v>40551.983</v>
      </c>
      <c r="D126" s="17"/>
      <c r="E126" s="16" t="e">
        <f t="shared" si="1"/>
        <v>#DIV/0!</v>
      </c>
      <c r="F126" s="17"/>
    </row>
    <row r="127" spans="1:6" x14ac:dyDescent="0.15">
      <c r="A127" s="74"/>
      <c r="B127" s="13">
        <v>2025</v>
      </c>
      <c r="C127" s="14"/>
      <c r="D127" s="17"/>
      <c r="E127" s="16"/>
      <c r="F127" s="17"/>
    </row>
    <row r="128" spans="1:6" x14ac:dyDescent="0.15">
      <c r="A128" s="72" t="s">
        <v>251</v>
      </c>
      <c r="B128" s="13" t="s">
        <v>27</v>
      </c>
      <c r="C128" s="14">
        <v>26475.718000000001</v>
      </c>
      <c r="D128" s="15">
        <v>75522.951160436118</v>
      </c>
      <c r="E128" s="16">
        <f t="shared" si="1"/>
        <v>0.35056519366883165</v>
      </c>
      <c r="F128" s="17">
        <v>0.35056519366883199</v>
      </c>
    </row>
    <row r="129" spans="1:6" x14ac:dyDescent="0.15">
      <c r="A129" s="73"/>
      <c r="B129" s="13" t="s">
        <v>28</v>
      </c>
      <c r="C129" s="14">
        <v>34199.588000000003</v>
      </c>
      <c r="D129" s="15">
        <v>83644.682592505022</v>
      </c>
      <c r="E129" s="16">
        <f t="shared" si="1"/>
        <v>0.40886744907158579</v>
      </c>
      <c r="F129" s="17">
        <v>0.40886744907158579</v>
      </c>
    </row>
    <row r="130" spans="1:6" x14ac:dyDescent="0.15">
      <c r="A130" s="73"/>
      <c r="B130" s="13" t="s">
        <v>29</v>
      </c>
      <c r="C130" s="14">
        <v>29407.401000000002</v>
      </c>
      <c r="D130" s="15">
        <v>79180.55110041624</v>
      </c>
      <c r="E130" s="16">
        <f t="shared" si="1"/>
        <v>0.37139677094070406</v>
      </c>
      <c r="F130" s="17">
        <v>0.37139677094070406</v>
      </c>
    </row>
    <row r="131" spans="1:6" x14ac:dyDescent="0.15">
      <c r="A131" s="73"/>
      <c r="B131" s="13" t="s">
        <v>30</v>
      </c>
      <c r="C131" s="14">
        <v>26548.562999999998</v>
      </c>
      <c r="D131" s="15">
        <v>74098.810951473672</v>
      </c>
      <c r="E131" s="16">
        <f t="shared" si="1"/>
        <v>0.35828595167858091</v>
      </c>
      <c r="F131" s="17">
        <v>0.35828595167858091</v>
      </c>
    </row>
    <row r="132" spans="1:6" x14ac:dyDescent="0.15">
      <c r="A132" s="73"/>
      <c r="B132" s="13" t="s">
        <v>31</v>
      </c>
      <c r="C132" s="14">
        <v>25461.124</v>
      </c>
      <c r="D132" s="15">
        <v>70242.185409499914</v>
      </c>
      <c r="E132" s="16">
        <f t="shared" si="1"/>
        <v>0.36247625058312188</v>
      </c>
      <c r="F132" s="17">
        <v>0.36247625058312188</v>
      </c>
    </row>
    <row r="133" spans="1:6" x14ac:dyDescent="0.15">
      <c r="A133" s="73"/>
      <c r="B133" s="13" t="s">
        <v>32</v>
      </c>
      <c r="C133" s="14">
        <v>25266.362000000001</v>
      </c>
      <c r="D133" s="15">
        <v>69495.075162197172</v>
      </c>
      <c r="E133" s="16">
        <f t="shared" si="1"/>
        <v>0.36357053994156979</v>
      </c>
      <c r="F133" s="17">
        <v>0.36357053994156979</v>
      </c>
    </row>
    <row r="134" spans="1:6" x14ac:dyDescent="0.15">
      <c r="A134" s="73"/>
      <c r="B134" s="13" t="s">
        <v>33</v>
      </c>
      <c r="C134" s="14">
        <v>21465.657999999999</v>
      </c>
      <c r="D134" s="15">
        <v>63569.351476806914</v>
      </c>
      <c r="E134" s="16">
        <f t="shared" si="1"/>
        <v>0.33767306888181298</v>
      </c>
      <c r="F134" s="17">
        <v>0.33767306888181298</v>
      </c>
    </row>
    <row r="135" spans="1:6" x14ac:dyDescent="0.15">
      <c r="A135" s="73"/>
      <c r="B135" s="13" t="s">
        <v>34</v>
      </c>
      <c r="C135" s="14">
        <v>18185.55</v>
      </c>
      <c r="D135" s="15">
        <v>58404.974983793851</v>
      </c>
      <c r="E135" s="16">
        <f t="shared" si="1"/>
        <v>0.31136987910783465</v>
      </c>
      <c r="F135" s="17">
        <v>0.31136987910783465</v>
      </c>
    </row>
    <row r="136" spans="1:6" x14ac:dyDescent="0.15">
      <c r="A136" s="73"/>
      <c r="B136" s="13" t="s">
        <v>35</v>
      </c>
      <c r="C136" s="14">
        <v>21601.954000000002</v>
      </c>
      <c r="D136" s="15">
        <v>59775.396801269271</v>
      </c>
      <c r="E136" s="16">
        <f t="shared" si="1"/>
        <v>0.3613853718415016</v>
      </c>
      <c r="F136" s="17">
        <v>0.3613853718415016</v>
      </c>
    </row>
    <row r="137" spans="1:6" x14ac:dyDescent="0.15">
      <c r="A137" s="73"/>
      <c r="B137" s="13" t="s">
        <v>36</v>
      </c>
      <c r="C137" s="14">
        <v>18388.751</v>
      </c>
      <c r="D137" s="15">
        <v>55988.034438372262</v>
      </c>
      <c r="E137" s="16">
        <f t="shared" si="1"/>
        <v>0.32844073174672811</v>
      </c>
      <c r="F137" s="17">
        <v>0.32844073174672811</v>
      </c>
    </row>
    <row r="138" spans="1:6" x14ac:dyDescent="0.15">
      <c r="A138" s="73"/>
      <c r="B138" s="13" t="s">
        <v>37</v>
      </c>
      <c r="C138" s="14">
        <v>15795.936</v>
      </c>
      <c r="D138" s="15">
        <v>52217.82633385971</v>
      </c>
      <c r="E138" s="16">
        <f t="shared" si="1"/>
        <v>0.30250083370010766</v>
      </c>
      <c r="F138" s="17">
        <v>0.30250083370010766</v>
      </c>
    </row>
    <row r="139" spans="1:6" x14ac:dyDescent="0.15">
      <c r="A139" s="73"/>
      <c r="B139" s="13" t="s">
        <v>38</v>
      </c>
      <c r="C139" s="14">
        <v>17220.333999999999</v>
      </c>
      <c r="D139" s="15">
        <v>55378.23500243506</v>
      </c>
      <c r="E139" s="16">
        <f t="shared" si="1"/>
        <v>0.31095852006194846</v>
      </c>
      <c r="F139" s="17">
        <v>0.31095852006194846</v>
      </c>
    </row>
    <row r="140" spans="1:6" x14ac:dyDescent="0.15">
      <c r="A140" s="73"/>
      <c r="B140" s="13" t="s">
        <v>39</v>
      </c>
      <c r="C140" s="14">
        <v>15062.601000000001</v>
      </c>
      <c r="D140" s="15">
        <v>52985.972788836822</v>
      </c>
      <c r="E140" s="16">
        <f t="shared" si="1"/>
        <v>0.28427525639716889</v>
      </c>
      <c r="F140" s="17">
        <v>0.28427525639716889</v>
      </c>
    </row>
    <row r="141" spans="1:6" x14ac:dyDescent="0.15">
      <c r="A141" s="73"/>
      <c r="B141" s="13" t="s">
        <v>40</v>
      </c>
      <c r="C141" s="14">
        <v>14954.342000000001</v>
      </c>
      <c r="D141" s="15">
        <v>54735.684642496395</v>
      </c>
      <c r="E141" s="16">
        <f t="shared" si="1"/>
        <v>0.27321010228836262</v>
      </c>
      <c r="F141" s="17">
        <v>0.27321010228836262</v>
      </c>
    </row>
    <row r="142" spans="1:6" x14ac:dyDescent="0.15">
      <c r="A142" s="73"/>
      <c r="B142" s="13" t="s">
        <v>41</v>
      </c>
      <c r="C142" s="14">
        <v>12040.553</v>
      </c>
      <c r="D142" s="15">
        <v>49917.399519348946</v>
      </c>
      <c r="E142" s="16">
        <f t="shared" si="1"/>
        <v>0.24120954047962473</v>
      </c>
      <c r="F142" s="17">
        <v>0.24120954047962473</v>
      </c>
    </row>
    <row r="143" spans="1:6" x14ac:dyDescent="0.15">
      <c r="A143" s="73"/>
      <c r="B143" s="13" t="s">
        <v>42</v>
      </c>
      <c r="C143" s="14">
        <v>10832.424000000001</v>
      </c>
      <c r="D143" s="15">
        <v>44854.135053347287</v>
      </c>
      <c r="E143" s="16">
        <f t="shared" ref="E143:E214" si="2">C143/D143</f>
        <v>0.24150335274811235</v>
      </c>
      <c r="F143" s="17">
        <v>0.24150335274811235</v>
      </c>
    </row>
    <row r="144" spans="1:6" x14ac:dyDescent="0.15">
      <c r="A144" s="73"/>
      <c r="B144" s="13" t="s">
        <v>43</v>
      </c>
      <c r="C144" s="14">
        <v>11618.665000000001</v>
      </c>
      <c r="D144" s="15">
        <v>45039.533813586837</v>
      </c>
      <c r="E144" s="16">
        <f t="shared" si="2"/>
        <v>0.25796592496024151</v>
      </c>
      <c r="F144" s="17">
        <v>0.25796592496024151</v>
      </c>
    </row>
    <row r="145" spans="1:6" x14ac:dyDescent="0.15">
      <c r="A145" s="73"/>
      <c r="B145" s="13" t="s">
        <v>44</v>
      </c>
      <c r="C145" s="14">
        <v>11214.235000000001</v>
      </c>
      <c r="D145" s="15">
        <v>43862.306815562333</v>
      </c>
      <c r="E145" s="16">
        <f t="shared" si="2"/>
        <v>0.25566906563202446</v>
      </c>
      <c r="F145" s="17">
        <v>0.25566906563202446</v>
      </c>
    </row>
    <row r="146" spans="1:6" x14ac:dyDescent="0.15">
      <c r="A146" s="73"/>
      <c r="B146" s="13" t="s">
        <v>1184</v>
      </c>
      <c r="C146" s="14">
        <v>9244.5460000000003</v>
      </c>
      <c r="D146" s="17">
        <v>39285.817999999999</v>
      </c>
      <c r="E146" s="16">
        <f t="shared" si="2"/>
        <v>0.23531509513178522</v>
      </c>
      <c r="F146" s="17" t="e">
        <v>#DIV/0!</v>
      </c>
    </row>
    <row r="147" spans="1:6" x14ac:dyDescent="0.15">
      <c r="A147" s="73"/>
      <c r="B147" s="13">
        <v>2024</v>
      </c>
      <c r="C147" s="14">
        <v>8322.5239999999994</v>
      </c>
      <c r="D147" s="17"/>
      <c r="E147" s="16" t="e">
        <f t="shared" si="2"/>
        <v>#DIV/0!</v>
      </c>
      <c r="F147" s="17"/>
    </row>
    <row r="148" spans="1:6" x14ac:dyDescent="0.15">
      <c r="A148" s="74"/>
      <c r="B148" s="13">
        <v>2025</v>
      </c>
      <c r="C148" s="14"/>
      <c r="D148" s="17"/>
      <c r="E148" s="16"/>
      <c r="F148" s="17"/>
    </row>
    <row r="149" spans="1:6" x14ac:dyDescent="0.15">
      <c r="A149" s="72" t="s">
        <v>279</v>
      </c>
      <c r="B149" s="13" t="s">
        <v>27</v>
      </c>
      <c r="C149" s="14">
        <v>12621.824000000001</v>
      </c>
      <c r="D149" s="15">
        <v>19132.89</v>
      </c>
      <c r="E149" s="16">
        <f t="shared" si="2"/>
        <v>0.65969249810143693</v>
      </c>
      <c r="F149" s="17">
        <v>0.65969249810143693</v>
      </c>
    </row>
    <row r="150" spans="1:6" x14ac:dyDescent="0.15">
      <c r="A150" s="73"/>
      <c r="B150" s="13" t="s">
        <v>28</v>
      </c>
      <c r="C150" s="14">
        <v>12104.433000000001</v>
      </c>
      <c r="D150" s="15">
        <v>18478.009999999998</v>
      </c>
      <c r="E150" s="16">
        <f t="shared" si="2"/>
        <v>0.65507232651135061</v>
      </c>
      <c r="F150" s="17">
        <v>0.65507232651135061</v>
      </c>
    </row>
    <row r="151" spans="1:6" x14ac:dyDescent="0.15">
      <c r="A151" s="73"/>
      <c r="B151" s="13" t="s">
        <v>29</v>
      </c>
      <c r="C151" s="14">
        <v>15329.933999999999</v>
      </c>
      <c r="D151" s="15">
        <v>22029.26</v>
      </c>
      <c r="E151" s="16">
        <f t="shared" si="2"/>
        <v>0.69588964858556301</v>
      </c>
      <c r="F151" s="17">
        <v>0.69588964858556301</v>
      </c>
    </row>
    <row r="152" spans="1:6" x14ac:dyDescent="0.15">
      <c r="A152" s="73"/>
      <c r="B152" s="13" t="s">
        <v>30</v>
      </c>
      <c r="C152" s="14">
        <v>13540.891</v>
      </c>
      <c r="D152" s="15">
        <v>19930.14</v>
      </c>
      <c r="E152" s="16">
        <f t="shared" si="2"/>
        <v>0.67941775622248513</v>
      </c>
      <c r="F152" s="17">
        <v>0.67941775622248513</v>
      </c>
    </row>
    <row r="153" spans="1:6" x14ac:dyDescent="0.15">
      <c r="A153" s="73"/>
      <c r="B153" s="13" t="s">
        <v>31</v>
      </c>
      <c r="C153" s="14">
        <v>10378.346</v>
      </c>
      <c r="D153" s="15">
        <v>16494.96</v>
      </c>
      <c r="E153" s="16">
        <f t="shared" si="2"/>
        <v>0.62918285342916869</v>
      </c>
      <c r="F153" s="17">
        <v>0.62918285342916869</v>
      </c>
    </row>
    <row r="154" spans="1:6" x14ac:dyDescent="0.15">
      <c r="A154" s="73"/>
      <c r="B154" s="13" t="s">
        <v>32</v>
      </c>
      <c r="C154" s="14">
        <v>14514.39</v>
      </c>
      <c r="D154" s="15">
        <v>21096.26</v>
      </c>
      <c r="E154" s="16">
        <f t="shared" si="2"/>
        <v>0.68800773217622457</v>
      </c>
      <c r="F154" s="17">
        <v>0.68800773217622457</v>
      </c>
    </row>
    <row r="155" spans="1:6" x14ac:dyDescent="0.15">
      <c r="A155" s="73"/>
      <c r="B155" s="13" t="s">
        <v>33</v>
      </c>
      <c r="C155" s="14">
        <v>14809.460999999999</v>
      </c>
      <c r="D155" s="15">
        <v>21053.64</v>
      </c>
      <c r="E155" s="16">
        <f t="shared" si="2"/>
        <v>0.70341570388778374</v>
      </c>
      <c r="F155" s="17">
        <v>0.70341570388778374</v>
      </c>
    </row>
    <row r="156" spans="1:6" x14ac:dyDescent="0.15">
      <c r="A156" s="73"/>
      <c r="B156" s="13" t="s">
        <v>34</v>
      </c>
      <c r="C156" s="14">
        <v>13543.879000000001</v>
      </c>
      <c r="D156" s="15">
        <v>19941.95</v>
      </c>
      <c r="E156" s="16">
        <f t="shared" si="2"/>
        <v>0.67916522707157523</v>
      </c>
      <c r="F156" s="17">
        <v>0.67916522707157523</v>
      </c>
    </row>
    <row r="157" spans="1:6" x14ac:dyDescent="0.15">
      <c r="A157" s="73"/>
      <c r="B157" s="13" t="s">
        <v>35</v>
      </c>
      <c r="C157" s="14">
        <v>15921.498</v>
      </c>
      <c r="D157" s="15">
        <v>21819.4</v>
      </c>
      <c r="E157" s="16">
        <f t="shared" si="2"/>
        <v>0.72969458371907558</v>
      </c>
      <c r="F157" s="17">
        <v>0.72969458371907558</v>
      </c>
    </row>
    <row r="158" spans="1:6" x14ac:dyDescent="0.15">
      <c r="A158" s="73"/>
      <c r="B158" s="13" t="s">
        <v>36</v>
      </c>
      <c r="C158" s="14">
        <v>14967.813</v>
      </c>
      <c r="D158" s="15">
        <v>21477.984240624093</v>
      </c>
      <c r="E158" s="16">
        <f t="shared" si="2"/>
        <v>0.69689095737808748</v>
      </c>
      <c r="F158" s="17">
        <v>0.69689095737808748</v>
      </c>
    </row>
    <row r="159" spans="1:6" x14ac:dyDescent="0.15">
      <c r="A159" s="73"/>
      <c r="B159" s="13" t="s">
        <v>37</v>
      </c>
      <c r="C159" s="14">
        <v>11894.067999999999</v>
      </c>
      <c r="D159" s="15">
        <v>18963.258919266849</v>
      </c>
      <c r="E159" s="16">
        <f t="shared" si="2"/>
        <v>0.62721645317596308</v>
      </c>
      <c r="F159" s="17">
        <v>0.62721645317596308</v>
      </c>
    </row>
    <row r="160" spans="1:6" x14ac:dyDescent="0.15">
      <c r="A160" s="73"/>
      <c r="B160" s="13" t="s">
        <v>38</v>
      </c>
      <c r="C160" s="14">
        <v>13447.174999999999</v>
      </c>
      <c r="D160" s="15">
        <v>21578.681588720061</v>
      </c>
      <c r="E160" s="16">
        <f t="shared" si="2"/>
        <v>0.62316944363409632</v>
      </c>
      <c r="F160" s="17">
        <v>0.62316944363409632</v>
      </c>
    </row>
    <row r="161" spans="1:6" x14ac:dyDescent="0.15">
      <c r="A161" s="73"/>
      <c r="B161" s="13" t="s">
        <v>39</v>
      </c>
      <c r="C161" s="14">
        <v>14670.571</v>
      </c>
      <c r="D161" s="15">
        <v>22710.037526179141</v>
      </c>
      <c r="E161" s="16">
        <f t="shared" si="2"/>
        <v>0.64599501357443401</v>
      </c>
      <c r="F161" s="17">
        <v>0.64599501357443401</v>
      </c>
    </row>
    <row r="162" spans="1:6" x14ac:dyDescent="0.15">
      <c r="A162" s="73"/>
      <c r="B162" s="13" t="s">
        <v>40</v>
      </c>
      <c r="C162" s="14">
        <v>13853.416999999999</v>
      </c>
      <c r="D162" s="15">
        <v>23631.245301736697</v>
      </c>
      <c r="E162" s="16">
        <f t="shared" si="2"/>
        <v>0.58623304963881406</v>
      </c>
      <c r="F162" s="17">
        <v>0.58623304963881406</v>
      </c>
    </row>
    <row r="163" spans="1:6" x14ac:dyDescent="0.15">
      <c r="A163" s="73"/>
      <c r="B163" s="13" t="s">
        <v>41</v>
      </c>
      <c r="C163" s="14">
        <v>8486.473</v>
      </c>
      <c r="D163" s="15">
        <v>17999.081428837828</v>
      </c>
      <c r="E163" s="16">
        <f t="shared" si="2"/>
        <v>0.47149478341728673</v>
      </c>
      <c r="F163" s="17">
        <v>0.47149478341728673</v>
      </c>
    </row>
    <row r="164" spans="1:6" x14ac:dyDescent="0.15">
      <c r="A164" s="73"/>
      <c r="B164" s="13" t="s">
        <v>42</v>
      </c>
      <c r="C164" s="14">
        <v>5617.4170000000004</v>
      </c>
      <c r="D164" s="15">
        <v>12658.940018856949</v>
      </c>
      <c r="E164" s="16">
        <f t="shared" si="2"/>
        <v>0.44375097690898374</v>
      </c>
      <c r="F164" s="17">
        <v>0.44375097690898374</v>
      </c>
    </row>
    <row r="165" spans="1:6" x14ac:dyDescent="0.15">
      <c r="A165" s="73"/>
      <c r="B165" s="13" t="s">
        <v>43</v>
      </c>
      <c r="C165" s="14">
        <v>6850.0569999999998</v>
      </c>
      <c r="D165" s="15">
        <v>13520.680466272786</v>
      </c>
      <c r="E165" s="16">
        <f t="shared" si="2"/>
        <v>0.50663552156915503</v>
      </c>
      <c r="F165" s="17">
        <v>0.50663552156915503</v>
      </c>
    </row>
    <row r="166" spans="1:6" x14ac:dyDescent="0.15">
      <c r="A166" s="73"/>
      <c r="B166" s="13" t="s">
        <v>44</v>
      </c>
      <c r="C166" s="14">
        <v>8407.4599999999991</v>
      </c>
      <c r="D166" s="15">
        <v>14464.353454945616</v>
      </c>
      <c r="E166" s="16">
        <f t="shared" si="2"/>
        <v>0.58125377163853398</v>
      </c>
      <c r="F166" s="17">
        <v>0.58125377163853398</v>
      </c>
    </row>
    <row r="167" spans="1:6" x14ac:dyDescent="0.15">
      <c r="A167" s="73"/>
      <c r="B167" s="13" t="s">
        <v>1184</v>
      </c>
      <c r="C167" s="14">
        <v>5260.45</v>
      </c>
      <c r="D167" s="17">
        <v>10862.458000000001</v>
      </c>
      <c r="E167" s="16">
        <f t="shared" si="2"/>
        <v>0.48427805198418256</v>
      </c>
      <c r="F167" s="17" t="e">
        <v>#DIV/0!</v>
      </c>
    </row>
    <row r="168" spans="1:6" x14ac:dyDescent="0.15">
      <c r="A168" s="73"/>
      <c r="B168" s="13">
        <v>2024</v>
      </c>
      <c r="C168" s="14">
        <v>4497.1040000000003</v>
      </c>
      <c r="D168" s="17"/>
      <c r="E168" s="16" t="e">
        <f t="shared" si="2"/>
        <v>#DIV/0!</v>
      </c>
      <c r="F168" s="17"/>
    </row>
    <row r="169" spans="1:6" x14ac:dyDescent="0.15">
      <c r="A169" s="74"/>
      <c r="B169" s="13">
        <v>2025</v>
      </c>
      <c r="C169" s="14"/>
      <c r="D169" s="17"/>
      <c r="E169" s="16"/>
      <c r="F169" s="17"/>
    </row>
    <row r="170" spans="1:6" x14ac:dyDescent="0.15">
      <c r="A170" s="72" t="s">
        <v>294</v>
      </c>
      <c r="B170" s="13" t="s">
        <v>27</v>
      </c>
      <c r="C170" s="14">
        <v>33099.646999999997</v>
      </c>
      <c r="D170" s="15">
        <v>69713.02</v>
      </c>
      <c r="E170" s="16">
        <f t="shared" si="2"/>
        <v>0.47479863876217088</v>
      </c>
      <c r="F170" s="17">
        <v>0.47479863876217088</v>
      </c>
    </row>
    <row r="171" spans="1:6" x14ac:dyDescent="0.15">
      <c r="A171" s="73"/>
      <c r="B171" s="13" t="s">
        <v>28</v>
      </c>
      <c r="C171" s="14">
        <v>44621.436000000002</v>
      </c>
      <c r="D171" s="15">
        <v>81085.289999999994</v>
      </c>
      <c r="E171" s="16">
        <f t="shared" si="2"/>
        <v>0.5503024777983776</v>
      </c>
      <c r="F171" s="17">
        <v>0.5503024777983776</v>
      </c>
    </row>
    <row r="172" spans="1:6" x14ac:dyDescent="0.15">
      <c r="A172" s="73"/>
      <c r="B172" s="13" t="s">
        <v>29</v>
      </c>
      <c r="C172" s="14">
        <v>42541.345000000001</v>
      </c>
      <c r="D172" s="15">
        <v>79413.31</v>
      </c>
      <c r="E172" s="16">
        <f t="shared" si="2"/>
        <v>0.53569540169022045</v>
      </c>
      <c r="F172" s="17">
        <v>0.53569540169022045</v>
      </c>
    </row>
    <row r="173" spans="1:6" x14ac:dyDescent="0.15">
      <c r="A173" s="73"/>
      <c r="B173" s="13" t="s">
        <v>30</v>
      </c>
      <c r="C173" s="14">
        <v>36163.966</v>
      </c>
      <c r="D173" s="15">
        <v>71259.78</v>
      </c>
      <c r="E173" s="16">
        <f t="shared" si="2"/>
        <v>0.50749477475232174</v>
      </c>
      <c r="F173" s="17">
        <v>0.50749477475232174</v>
      </c>
    </row>
    <row r="174" spans="1:6" x14ac:dyDescent="0.15">
      <c r="A174" s="73"/>
      <c r="B174" s="13" t="s">
        <v>31</v>
      </c>
      <c r="C174" s="14">
        <v>34354.707999999999</v>
      </c>
      <c r="D174" s="15">
        <v>67629.52</v>
      </c>
      <c r="E174" s="16">
        <f t="shared" si="2"/>
        <v>0.50798390998487042</v>
      </c>
      <c r="F174" s="17">
        <v>0.50798390998487042</v>
      </c>
    </row>
    <row r="175" spans="1:6" x14ac:dyDescent="0.15">
      <c r="A175" s="73"/>
      <c r="B175" s="13" t="s">
        <v>32</v>
      </c>
      <c r="C175" s="14">
        <v>41297.856</v>
      </c>
      <c r="D175" s="15">
        <v>75468.11</v>
      </c>
      <c r="E175" s="16">
        <f t="shared" si="2"/>
        <v>0.54722260833085656</v>
      </c>
      <c r="F175" s="17">
        <v>0.54722260833085656</v>
      </c>
    </row>
    <row r="176" spans="1:6" x14ac:dyDescent="0.15">
      <c r="A176" s="73"/>
      <c r="B176" s="13" t="s">
        <v>33</v>
      </c>
      <c r="C176" s="14">
        <v>35089.923999999999</v>
      </c>
      <c r="D176" s="15">
        <v>67720.45</v>
      </c>
      <c r="E176" s="16">
        <f t="shared" si="2"/>
        <v>0.51815845878165312</v>
      </c>
      <c r="F176" s="17">
        <v>0.51815845878165312</v>
      </c>
    </row>
    <row r="177" spans="1:6" x14ac:dyDescent="0.15">
      <c r="A177" s="73"/>
      <c r="B177" s="13" t="s">
        <v>34</v>
      </c>
      <c r="C177" s="14">
        <v>29504.184000000001</v>
      </c>
      <c r="D177" s="15">
        <v>62176.79</v>
      </c>
      <c r="E177" s="16">
        <f t="shared" si="2"/>
        <v>0.4745208622059775</v>
      </c>
      <c r="F177" s="17">
        <v>0.4745208622059775</v>
      </c>
    </row>
    <row r="178" spans="1:6" x14ac:dyDescent="0.15">
      <c r="A178" s="73"/>
      <c r="B178" s="13" t="s">
        <v>35</v>
      </c>
      <c r="C178" s="14">
        <v>31344.451000000001</v>
      </c>
      <c r="D178" s="15">
        <v>62645.87</v>
      </c>
      <c r="E178" s="16">
        <f t="shared" si="2"/>
        <v>0.50034345440489536</v>
      </c>
      <c r="F178" s="17">
        <v>0.50034345440489536</v>
      </c>
    </row>
    <row r="179" spans="1:6" x14ac:dyDescent="0.15">
      <c r="A179" s="73"/>
      <c r="B179" s="13" t="s">
        <v>36</v>
      </c>
      <c r="C179" s="14">
        <v>28630.674999999999</v>
      </c>
      <c r="D179" s="15">
        <v>58461.1</v>
      </c>
      <c r="E179" s="16">
        <f t="shared" si="2"/>
        <v>0.48973890330493269</v>
      </c>
      <c r="F179" s="17">
        <v>0.48973890330493269</v>
      </c>
    </row>
    <row r="180" spans="1:6" x14ac:dyDescent="0.15">
      <c r="A180" s="73"/>
      <c r="B180" s="13" t="s">
        <v>37</v>
      </c>
      <c r="C180" s="14">
        <v>25345.405999999999</v>
      </c>
      <c r="D180" s="15">
        <v>54961.2</v>
      </c>
      <c r="E180" s="16">
        <f t="shared" si="2"/>
        <v>0.46115088462406206</v>
      </c>
      <c r="F180" s="17">
        <v>0.46115088462406206</v>
      </c>
    </row>
    <row r="181" spans="1:6" x14ac:dyDescent="0.15">
      <c r="A181" s="73"/>
      <c r="B181" s="13" t="s">
        <v>38</v>
      </c>
      <c r="C181" s="14">
        <v>27121.172999999999</v>
      </c>
      <c r="D181" s="15">
        <v>57810.2</v>
      </c>
      <c r="E181" s="16">
        <f t="shared" si="2"/>
        <v>0.46914165666266505</v>
      </c>
      <c r="F181" s="17">
        <v>0.46914165666266505</v>
      </c>
    </row>
    <row r="182" spans="1:6" x14ac:dyDescent="0.15">
      <c r="A182" s="73"/>
      <c r="B182" s="13" t="s">
        <v>39</v>
      </c>
      <c r="C182" s="14">
        <v>25043.550999999999</v>
      </c>
      <c r="D182" s="15">
        <v>55003.17</v>
      </c>
      <c r="E182" s="16">
        <f t="shared" si="2"/>
        <v>0.45531104843593562</v>
      </c>
      <c r="F182" s="17">
        <v>0.45531104843593562</v>
      </c>
    </row>
    <row r="183" spans="1:6" x14ac:dyDescent="0.15">
      <c r="A183" s="73"/>
      <c r="B183" s="13" t="s">
        <v>40</v>
      </c>
      <c r="C183" s="14">
        <v>26170.972000000002</v>
      </c>
      <c r="D183" s="15">
        <v>52645.84</v>
      </c>
      <c r="E183" s="16">
        <f t="shared" si="2"/>
        <v>0.49711377005286655</v>
      </c>
      <c r="F183" s="17">
        <v>0.49711377005286655</v>
      </c>
    </row>
    <row r="184" spans="1:6" x14ac:dyDescent="0.15">
      <c r="A184" s="73"/>
      <c r="B184" s="13" t="s">
        <v>41</v>
      </c>
      <c r="C184" s="14">
        <v>23242.612000000001</v>
      </c>
      <c r="D184" s="15">
        <v>52645.84</v>
      </c>
      <c r="E184" s="16">
        <f t="shared" si="2"/>
        <v>0.4414900018690936</v>
      </c>
      <c r="F184" s="17">
        <v>0.4414900018690936</v>
      </c>
    </row>
    <row r="185" spans="1:6" x14ac:dyDescent="0.15">
      <c r="A185" s="73"/>
      <c r="B185" s="13" t="s">
        <v>42</v>
      </c>
      <c r="C185" s="14">
        <v>19579.973999999998</v>
      </c>
      <c r="D185" s="15">
        <v>47653.7</v>
      </c>
      <c r="E185" s="16">
        <f t="shared" si="2"/>
        <v>0.41088045629195635</v>
      </c>
      <c r="F185" s="17">
        <v>0.41088045629195635</v>
      </c>
    </row>
    <row r="186" spans="1:6" x14ac:dyDescent="0.15">
      <c r="A186" s="73"/>
      <c r="B186" s="13" t="s">
        <v>43</v>
      </c>
      <c r="C186" s="14">
        <v>20312.032999999999</v>
      </c>
      <c r="D186" s="15">
        <v>47603.66</v>
      </c>
      <c r="E186" s="16">
        <f t="shared" si="2"/>
        <v>0.42669057379201508</v>
      </c>
      <c r="F186" s="17">
        <v>0.42669057379201508</v>
      </c>
    </row>
    <row r="187" spans="1:6" x14ac:dyDescent="0.15">
      <c r="A187" s="73"/>
      <c r="B187" s="13" t="s">
        <v>44</v>
      </c>
      <c r="C187" s="14">
        <v>19020.094000000001</v>
      </c>
      <c r="D187" s="15">
        <v>45700.13</v>
      </c>
      <c r="E187" s="16">
        <f t="shared" si="2"/>
        <v>0.41619343314778323</v>
      </c>
      <c r="F187" s="17">
        <v>0.41619343314778323</v>
      </c>
    </row>
    <row r="188" spans="1:6" x14ac:dyDescent="0.15">
      <c r="A188" s="73"/>
      <c r="B188" s="13" t="s">
        <v>1184</v>
      </c>
      <c r="C188" s="14">
        <v>15367.273999999999</v>
      </c>
      <c r="D188" s="17">
        <v>41103.485000000001</v>
      </c>
      <c r="E188" s="16">
        <f t="shared" si="2"/>
        <v>0.37386790925392333</v>
      </c>
      <c r="F188" s="17" t="e">
        <v>#DIV/0!</v>
      </c>
    </row>
    <row r="189" spans="1:6" x14ac:dyDescent="0.15">
      <c r="A189" s="73"/>
      <c r="B189" s="13">
        <v>2024</v>
      </c>
      <c r="C189" s="14">
        <v>13267.151</v>
      </c>
      <c r="D189" s="17"/>
      <c r="E189" s="16" t="e">
        <f t="shared" si="2"/>
        <v>#DIV/0!</v>
      </c>
      <c r="F189" s="17"/>
    </row>
    <row r="190" spans="1:6" x14ac:dyDescent="0.15">
      <c r="A190" s="74"/>
      <c r="B190" s="13">
        <v>2025</v>
      </c>
      <c r="C190" s="14"/>
      <c r="D190" s="17"/>
      <c r="E190" s="16"/>
      <c r="F190" s="17"/>
    </row>
    <row r="191" spans="1:6" x14ac:dyDescent="0.15">
      <c r="A191" s="72" t="s">
        <v>297</v>
      </c>
      <c r="B191" s="13" t="s">
        <v>27</v>
      </c>
      <c r="C191" s="14">
        <v>131263.79399999999</v>
      </c>
      <c r="D191" s="15">
        <v>513076.64462926722</v>
      </c>
      <c r="E191" s="16">
        <f t="shared" si="2"/>
        <v>0.25583661890290682</v>
      </c>
      <c r="F191" s="17">
        <v>0.25583661890290699</v>
      </c>
    </row>
    <row r="192" spans="1:6" x14ac:dyDescent="0.15">
      <c r="A192" s="73"/>
      <c r="B192" s="13" t="s">
        <v>28</v>
      </c>
      <c r="C192" s="14">
        <v>126979.057</v>
      </c>
      <c r="D192" s="15">
        <v>503978.22590340476</v>
      </c>
      <c r="E192" s="16">
        <f t="shared" si="2"/>
        <v>0.25195345845028133</v>
      </c>
      <c r="F192" s="17">
        <v>0.25195345845028133</v>
      </c>
    </row>
    <row r="193" spans="1:6" x14ac:dyDescent="0.15">
      <c r="A193" s="73"/>
      <c r="B193" s="13" t="s">
        <v>29</v>
      </c>
      <c r="C193" s="14">
        <v>126634.815</v>
      </c>
      <c r="D193" s="15">
        <v>498879.07523163245</v>
      </c>
      <c r="E193" s="16">
        <f t="shared" si="2"/>
        <v>0.25383869816789312</v>
      </c>
      <c r="F193" s="17">
        <v>0.25383869816789312</v>
      </c>
    </row>
    <row r="194" spans="1:6" x14ac:dyDescent="0.15">
      <c r="A194" s="73"/>
      <c r="B194" s="13" t="s">
        <v>30</v>
      </c>
      <c r="C194" s="14">
        <v>124129.806</v>
      </c>
      <c r="D194" s="15">
        <v>494802.69518374559</v>
      </c>
      <c r="E194" s="16">
        <f t="shared" si="2"/>
        <v>0.25086727943934145</v>
      </c>
      <c r="F194" s="17">
        <v>0.25086727943934145</v>
      </c>
    </row>
    <row r="195" spans="1:6" x14ac:dyDescent="0.15">
      <c r="A195" s="73"/>
      <c r="B195" s="13" t="s">
        <v>31</v>
      </c>
      <c r="C195" s="14">
        <v>111092.554</v>
      </c>
      <c r="D195" s="15">
        <v>483927.41380718577</v>
      </c>
      <c r="E195" s="16">
        <f t="shared" si="2"/>
        <v>0.22956449837384765</v>
      </c>
      <c r="F195" s="17">
        <v>0.22956449837384765</v>
      </c>
    </row>
    <row r="196" spans="1:6" x14ac:dyDescent="0.15">
      <c r="A196" s="73"/>
      <c r="B196" s="13" t="s">
        <v>32</v>
      </c>
      <c r="C196" s="14">
        <v>115543.17200000001</v>
      </c>
      <c r="D196" s="15">
        <v>485892.51385048294</v>
      </c>
      <c r="E196" s="16">
        <f t="shared" si="2"/>
        <v>0.23779574433936335</v>
      </c>
      <c r="F196" s="17">
        <v>0.23779574433936335</v>
      </c>
    </row>
    <row r="197" spans="1:6" x14ac:dyDescent="0.15">
      <c r="A197" s="73"/>
      <c r="B197" s="13" t="s">
        <v>33</v>
      </c>
      <c r="C197" s="14">
        <v>105575.3</v>
      </c>
      <c r="D197" s="15">
        <v>460714.14526586974</v>
      </c>
      <c r="E197" s="16">
        <f t="shared" si="2"/>
        <v>0.22915575978044786</v>
      </c>
      <c r="F197" s="17">
        <v>0.22915575978044786</v>
      </c>
    </row>
    <row r="198" spans="1:6" x14ac:dyDescent="0.15">
      <c r="A198" s="73"/>
      <c r="B198" s="13" t="s">
        <v>34</v>
      </c>
      <c r="C198" s="14">
        <v>103660.84</v>
      </c>
      <c r="D198" s="15">
        <v>458335.79879119311</v>
      </c>
      <c r="E198" s="16">
        <f t="shared" si="2"/>
        <v>0.22616788885658354</v>
      </c>
      <c r="F198" s="17">
        <v>0.22616788885658354</v>
      </c>
    </row>
    <row r="199" spans="1:6" x14ac:dyDescent="0.15">
      <c r="A199" s="73"/>
      <c r="B199" s="13" t="s">
        <v>35</v>
      </c>
      <c r="C199" s="14">
        <v>114589.342</v>
      </c>
      <c r="D199" s="15">
        <v>452900.51489191398</v>
      </c>
      <c r="E199" s="16">
        <f t="shared" si="2"/>
        <v>0.25301216985224023</v>
      </c>
      <c r="F199" s="17">
        <v>0.25301216985224023</v>
      </c>
    </row>
    <row r="200" spans="1:6" x14ac:dyDescent="0.15">
      <c r="A200" s="73"/>
      <c r="B200" s="13" t="s">
        <v>36</v>
      </c>
      <c r="C200" s="14">
        <v>100273.317</v>
      </c>
      <c r="D200" s="15">
        <v>426983.11421706708</v>
      </c>
      <c r="E200" s="16">
        <f t="shared" si="2"/>
        <v>0.23484141096273811</v>
      </c>
      <c r="F200" s="17">
        <v>0.23484141096273811</v>
      </c>
    </row>
    <row r="201" spans="1:6" x14ac:dyDescent="0.15">
      <c r="A201" s="73"/>
      <c r="B201" s="13" t="s">
        <v>37</v>
      </c>
      <c r="C201" s="14">
        <v>99694.769</v>
      </c>
      <c r="D201" s="15">
        <v>434947.06186489365</v>
      </c>
      <c r="E201" s="16">
        <f t="shared" si="2"/>
        <v>0.22921127130401883</v>
      </c>
      <c r="F201" s="17">
        <v>0.22921127130401883</v>
      </c>
    </row>
    <row r="202" spans="1:6" x14ac:dyDescent="0.15">
      <c r="A202" s="73"/>
      <c r="B202" s="13" t="s">
        <v>38</v>
      </c>
      <c r="C202" s="14">
        <v>101715.243</v>
      </c>
      <c r="D202" s="15">
        <v>442688.89473250695</v>
      </c>
      <c r="E202" s="16">
        <f t="shared" si="2"/>
        <v>0.22976687287685643</v>
      </c>
      <c r="F202" s="17">
        <v>0.22976687287685643</v>
      </c>
    </row>
    <row r="203" spans="1:6" x14ac:dyDescent="0.15">
      <c r="A203" s="73"/>
      <c r="B203" s="13" t="s">
        <v>39</v>
      </c>
      <c r="C203" s="14">
        <v>106842.018</v>
      </c>
      <c r="D203" s="15">
        <v>456415.6192512869</v>
      </c>
      <c r="E203" s="16">
        <f t="shared" si="2"/>
        <v>0.23408931135018063</v>
      </c>
      <c r="F203" s="17">
        <v>0.23408931135018063</v>
      </c>
    </row>
    <row r="204" spans="1:6" x14ac:dyDescent="0.15">
      <c r="A204" s="73"/>
      <c r="B204" s="13" t="s">
        <v>40</v>
      </c>
      <c r="C204" s="14">
        <v>97489.683000000005</v>
      </c>
      <c r="D204" s="15">
        <v>433014.90070194466</v>
      </c>
      <c r="E204" s="16">
        <f t="shared" si="2"/>
        <v>0.22514163563878065</v>
      </c>
      <c r="F204" s="17">
        <v>0.22514163563878065</v>
      </c>
    </row>
    <row r="205" spans="1:6" x14ac:dyDescent="0.15">
      <c r="A205" s="73"/>
      <c r="B205" s="13" t="s">
        <v>41</v>
      </c>
      <c r="C205" s="14">
        <v>94303.854999999996</v>
      </c>
      <c r="D205" s="15">
        <v>429611.51948376233</v>
      </c>
      <c r="E205" s="16">
        <f t="shared" si="2"/>
        <v>0.2195096051272534</v>
      </c>
      <c r="F205" s="17">
        <v>0.2195096051272534</v>
      </c>
    </row>
    <row r="206" spans="1:6" x14ac:dyDescent="0.15">
      <c r="A206" s="73"/>
      <c r="B206" s="13" t="s">
        <v>42</v>
      </c>
      <c r="C206" s="14">
        <v>82135.542000000001</v>
      </c>
      <c r="D206" s="15">
        <v>376380.31141409115</v>
      </c>
      <c r="E206" s="16">
        <f t="shared" si="2"/>
        <v>0.21822486328099935</v>
      </c>
      <c r="F206" s="17">
        <v>0.21822486328099935</v>
      </c>
    </row>
    <row r="207" spans="1:6" x14ac:dyDescent="0.15">
      <c r="A207" s="73"/>
      <c r="B207" s="13" t="s">
        <v>43</v>
      </c>
      <c r="C207" s="14">
        <v>87616.705000000002</v>
      </c>
      <c r="D207" s="15">
        <v>401618.7029116078</v>
      </c>
      <c r="E207" s="16">
        <f t="shared" si="2"/>
        <v>0.21815892627710504</v>
      </c>
      <c r="F207" s="17">
        <v>0.21815892627710504</v>
      </c>
    </row>
    <row r="208" spans="1:6" x14ac:dyDescent="0.15">
      <c r="A208" s="73"/>
      <c r="B208" s="13" t="s">
        <v>44</v>
      </c>
      <c r="C208" s="14">
        <v>84934.766000000003</v>
      </c>
      <c r="D208" s="15">
        <v>391232.80363765953</v>
      </c>
      <c r="E208" s="16">
        <f t="shared" si="2"/>
        <v>0.21709520574522781</v>
      </c>
      <c r="F208" s="17">
        <v>0.21709520574522781</v>
      </c>
    </row>
    <row r="209" spans="1:6" x14ac:dyDescent="0.15">
      <c r="A209" s="73"/>
      <c r="B209" s="13" t="s">
        <v>1184</v>
      </c>
      <c r="C209" s="14">
        <v>70652.415999999997</v>
      </c>
      <c r="D209" s="17">
        <v>376396.88099999999</v>
      </c>
      <c r="E209" s="16">
        <f t="shared" si="2"/>
        <v>0.18770723023074146</v>
      </c>
      <c r="F209" s="17" t="e">
        <v>#DIV/0!</v>
      </c>
    </row>
    <row r="210" spans="1:6" x14ac:dyDescent="0.15">
      <c r="A210" s="73"/>
      <c r="B210" s="13">
        <v>2024</v>
      </c>
      <c r="C210" s="14">
        <v>59860.743000000002</v>
      </c>
      <c r="D210" s="17"/>
      <c r="E210" s="16" t="e">
        <f t="shared" si="2"/>
        <v>#DIV/0!</v>
      </c>
      <c r="F210" s="17"/>
    </row>
    <row r="211" spans="1:6" x14ac:dyDescent="0.15">
      <c r="A211" s="74"/>
      <c r="B211" s="13">
        <v>2025</v>
      </c>
      <c r="C211" s="14"/>
      <c r="D211" s="17"/>
      <c r="E211" s="16"/>
      <c r="F211" s="17"/>
    </row>
    <row r="212" spans="1:6" x14ac:dyDescent="0.15">
      <c r="A212" s="72" t="s">
        <v>318</v>
      </c>
      <c r="B212" s="13" t="s">
        <v>27</v>
      </c>
      <c r="C212" s="14">
        <v>475051.53499999997</v>
      </c>
      <c r="D212" s="15">
        <v>1019560.9702282014</v>
      </c>
      <c r="E212" s="16">
        <f t="shared" si="2"/>
        <v>0.46593734839974549</v>
      </c>
      <c r="F212" s="17">
        <v>0.46593734839974549</v>
      </c>
    </row>
    <row r="213" spans="1:6" x14ac:dyDescent="0.15">
      <c r="A213" s="73"/>
      <c r="B213" s="13" t="s">
        <v>28</v>
      </c>
      <c r="C213" s="14">
        <v>478074.86800000002</v>
      </c>
      <c r="D213" s="15">
        <v>1027614.3245817234</v>
      </c>
      <c r="E213" s="16">
        <f t="shared" si="2"/>
        <v>0.46522791339503172</v>
      </c>
      <c r="F213" s="17">
        <v>0.46522791339503172</v>
      </c>
    </row>
    <row r="214" spans="1:6" x14ac:dyDescent="0.15">
      <c r="A214" s="73"/>
      <c r="B214" s="13" t="s">
        <v>29</v>
      </c>
      <c r="C214" s="14">
        <v>487148.43199999997</v>
      </c>
      <c r="D214" s="15">
        <v>991939.34816576308</v>
      </c>
      <c r="E214" s="16">
        <f t="shared" si="2"/>
        <v>0.49110707514608298</v>
      </c>
      <c r="F214" s="17">
        <v>0.49110707514608298</v>
      </c>
    </row>
    <row r="215" spans="1:6" x14ac:dyDescent="0.15">
      <c r="A215" s="73"/>
      <c r="B215" s="13" t="s">
        <v>30</v>
      </c>
      <c r="C215" s="14">
        <v>472853.53399999999</v>
      </c>
      <c r="D215" s="15">
        <v>988185.9048903971</v>
      </c>
      <c r="E215" s="16">
        <f t="shared" ref="E215:E284" si="3">C215/D215</f>
        <v>0.47850665715824564</v>
      </c>
      <c r="F215" s="17">
        <v>0.47850665715824564</v>
      </c>
    </row>
    <row r="216" spans="1:6" x14ac:dyDescent="0.15">
      <c r="A216" s="73"/>
      <c r="B216" s="13" t="s">
        <v>31</v>
      </c>
      <c r="C216" s="14">
        <v>428294.50199999998</v>
      </c>
      <c r="D216" s="15">
        <v>914156.70096508379</v>
      </c>
      <c r="E216" s="16">
        <f t="shared" si="3"/>
        <v>0.468513222675987</v>
      </c>
      <c r="F216" s="17">
        <v>0.468513222675987</v>
      </c>
    </row>
    <row r="217" spans="1:6" x14ac:dyDescent="0.15">
      <c r="A217" s="73"/>
      <c r="B217" s="13" t="s">
        <v>32</v>
      </c>
      <c r="C217" s="14">
        <v>454864.59899999999</v>
      </c>
      <c r="D217" s="15">
        <v>951298.22370313609</v>
      </c>
      <c r="E217" s="16">
        <f t="shared" si="3"/>
        <v>0.47815142262049032</v>
      </c>
      <c r="F217" s="17">
        <v>0.47815142262049032</v>
      </c>
    </row>
    <row r="218" spans="1:6" x14ac:dyDescent="0.15">
      <c r="A218" s="73"/>
      <c r="B218" s="13" t="s">
        <v>33</v>
      </c>
      <c r="C218" s="14">
        <v>450351.34299999999</v>
      </c>
      <c r="D218" s="15">
        <v>919259.7557766079</v>
      </c>
      <c r="E218" s="16">
        <f t="shared" si="3"/>
        <v>0.48990651463854712</v>
      </c>
      <c r="F218" s="17">
        <v>0.48990651463854712</v>
      </c>
    </row>
    <row r="219" spans="1:6" x14ac:dyDescent="0.15">
      <c r="A219" s="73"/>
      <c r="B219" s="13" t="s">
        <v>34</v>
      </c>
      <c r="C219" s="14">
        <v>452594.54399999999</v>
      </c>
      <c r="D219" s="15">
        <v>923927.3730022494</v>
      </c>
      <c r="E219" s="16">
        <f t="shared" si="3"/>
        <v>0.48985943833368611</v>
      </c>
      <c r="F219" s="17">
        <v>0.48985943833368611</v>
      </c>
    </row>
    <row r="220" spans="1:6" x14ac:dyDescent="0.15">
      <c r="A220" s="73"/>
      <c r="B220" s="13" t="s">
        <v>35</v>
      </c>
      <c r="C220" s="14">
        <v>481031.92</v>
      </c>
      <c r="D220" s="15">
        <v>943260.70515140949</v>
      </c>
      <c r="E220" s="16">
        <f t="shared" si="3"/>
        <v>0.50996709326801237</v>
      </c>
      <c r="F220" s="17">
        <v>0.50996709326801237</v>
      </c>
    </row>
    <row r="221" spans="1:6" x14ac:dyDescent="0.15">
      <c r="A221" s="73"/>
      <c r="B221" s="13" t="s">
        <v>36</v>
      </c>
      <c r="C221" s="14">
        <v>461239.38799999998</v>
      </c>
      <c r="D221" s="15">
        <v>909547.71465086949</v>
      </c>
      <c r="E221" s="16">
        <f t="shared" si="3"/>
        <v>0.50710851181353034</v>
      </c>
      <c r="F221" s="17">
        <v>0.50710851181353034</v>
      </c>
    </row>
    <row r="222" spans="1:6" x14ac:dyDescent="0.15">
      <c r="A222" s="73"/>
      <c r="B222" s="13" t="s">
        <v>37</v>
      </c>
      <c r="C222" s="14">
        <v>455614.228</v>
      </c>
      <c r="D222" s="15">
        <v>916252.43540338753</v>
      </c>
      <c r="E222" s="16">
        <f t="shared" si="3"/>
        <v>0.49725840870416038</v>
      </c>
      <c r="F222" s="17">
        <v>0.49725840870416038</v>
      </c>
    </row>
    <row r="223" spans="1:6" x14ac:dyDescent="0.15">
      <c r="A223" s="73"/>
      <c r="B223" s="13" t="s">
        <v>38</v>
      </c>
      <c r="C223" s="14">
        <v>452813.44199999998</v>
      </c>
      <c r="D223" s="15">
        <v>911633.50722604687</v>
      </c>
      <c r="E223" s="16">
        <f t="shared" si="3"/>
        <v>0.49670557127484044</v>
      </c>
      <c r="F223" s="17">
        <v>0.49670557127484044</v>
      </c>
    </row>
    <row r="224" spans="1:6" x14ac:dyDescent="0.15">
      <c r="A224" s="73"/>
      <c r="B224" s="13" t="s">
        <v>39</v>
      </c>
      <c r="C224" s="14">
        <v>437612.723</v>
      </c>
      <c r="D224" s="15">
        <v>903110.81849868025</v>
      </c>
      <c r="E224" s="16">
        <f t="shared" si="3"/>
        <v>0.48456148906230767</v>
      </c>
      <c r="F224" s="17">
        <v>0.48456148906230767</v>
      </c>
    </row>
    <row r="225" spans="1:6" x14ac:dyDescent="0.15">
      <c r="A225" s="73"/>
      <c r="B225" s="13" t="s">
        <v>40</v>
      </c>
      <c r="C225" s="14">
        <v>422846.32900000003</v>
      </c>
      <c r="D225" s="15">
        <v>882774.53393844096</v>
      </c>
      <c r="E225" s="16">
        <f t="shared" si="3"/>
        <v>0.47899697232259153</v>
      </c>
      <c r="F225" s="17">
        <v>0.47899697232259153</v>
      </c>
    </row>
    <row r="226" spans="1:6" x14ac:dyDescent="0.15">
      <c r="A226" s="73"/>
      <c r="B226" s="13" t="s">
        <v>41</v>
      </c>
      <c r="C226" s="14">
        <v>363319.576</v>
      </c>
      <c r="D226" s="15">
        <v>824349.78821164474</v>
      </c>
      <c r="E226" s="16">
        <f t="shared" si="3"/>
        <v>0.44073472353063892</v>
      </c>
      <c r="F226" s="17">
        <v>0.44073472353063892</v>
      </c>
    </row>
    <row r="227" spans="1:6" x14ac:dyDescent="0.15">
      <c r="A227" s="73"/>
      <c r="B227" s="13" t="s">
        <v>42</v>
      </c>
      <c r="C227" s="14">
        <v>320714.09100000001</v>
      </c>
      <c r="D227" s="15">
        <v>751411.10876241059</v>
      </c>
      <c r="E227" s="16">
        <f t="shared" si="3"/>
        <v>0.42681574341936823</v>
      </c>
      <c r="F227" s="17">
        <v>0.42681574341936823</v>
      </c>
    </row>
    <row r="228" spans="1:6" x14ac:dyDescent="0.15">
      <c r="A228" s="73"/>
      <c r="B228" s="13" t="s">
        <v>43</v>
      </c>
      <c r="C228" s="14">
        <v>355096.984</v>
      </c>
      <c r="D228" s="15">
        <v>780543.27496607241</v>
      </c>
      <c r="E228" s="16">
        <f t="shared" si="3"/>
        <v>0.454935677993555</v>
      </c>
      <c r="F228" s="17">
        <v>0.454935677993555</v>
      </c>
    </row>
    <row r="229" spans="1:6" x14ac:dyDescent="0.15">
      <c r="A229" s="73"/>
      <c r="B229" s="13" t="s">
        <v>44</v>
      </c>
      <c r="C229" s="14">
        <v>353965.908</v>
      </c>
      <c r="D229" s="15">
        <v>781761.74432871444</v>
      </c>
      <c r="E229" s="16">
        <f t="shared" si="3"/>
        <v>0.45277977666193492</v>
      </c>
      <c r="F229" s="17">
        <v>0.45277977666193492</v>
      </c>
    </row>
    <row r="230" spans="1:6" x14ac:dyDescent="0.15">
      <c r="A230" s="73"/>
      <c r="B230" s="13" t="s">
        <v>1184</v>
      </c>
      <c r="C230" s="14">
        <v>289291.65999999997</v>
      </c>
      <c r="D230" s="17">
        <v>672020.32499999995</v>
      </c>
      <c r="E230" s="16">
        <f t="shared" si="3"/>
        <v>0.43048052155267774</v>
      </c>
      <c r="F230" s="17" t="e">
        <v>#DIV/0!</v>
      </c>
    </row>
    <row r="231" spans="1:6" x14ac:dyDescent="0.15">
      <c r="A231" s="73"/>
      <c r="B231" s="13">
        <v>2024</v>
      </c>
      <c r="C231" s="14">
        <v>272619.34700000001</v>
      </c>
      <c r="D231" s="17"/>
      <c r="E231" s="16" t="e">
        <f t="shared" si="3"/>
        <v>#DIV/0!</v>
      </c>
      <c r="F231" s="17"/>
    </row>
    <row r="232" spans="1:6" x14ac:dyDescent="0.15">
      <c r="A232" s="74"/>
      <c r="B232" s="13">
        <v>2025</v>
      </c>
      <c r="C232" s="14"/>
      <c r="D232" s="17"/>
      <c r="E232" s="16"/>
      <c r="F232" s="17"/>
    </row>
    <row r="233" spans="1:6" x14ac:dyDescent="0.15">
      <c r="A233" s="72" t="s">
        <v>327</v>
      </c>
      <c r="B233" s="13" t="s">
        <v>27</v>
      </c>
      <c r="C233" s="14">
        <v>71267.751999999993</v>
      </c>
      <c r="D233" s="15">
        <v>135817.77843906701</v>
      </c>
      <c r="E233" s="16">
        <f t="shared" si="3"/>
        <v>0.52473065617085912</v>
      </c>
      <c r="F233" s="17">
        <v>0.52473065617085912</v>
      </c>
    </row>
    <row r="234" spans="1:6" x14ac:dyDescent="0.15">
      <c r="A234" s="73"/>
      <c r="B234" s="13" t="s">
        <v>28</v>
      </c>
      <c r="C234" s="14">
        <v>69965.150999999998</v>
      </c>
      <c r="D234" s="15">
        <v>132459.93001452641</v>
      </c>
      <c r="E234" s="16">
        <f t="shared" si="3"/>
        <v>0.52819861064645868</v>
      </c>
      <c r="F234" s="17">
        <v>0.52819861064645868</v>
      </c>
    </row>
    <row r="235" spans="1:6" x14ac:dyDescent="0.15">
      <c r="A235" s="73"/>
      <c r="B235" s="13" t="s">
        <v>29</v>
      </c>
      <c r="C235" s="14">
        <v>72717.010999999999</v>
      </c>
      <c r="D235" s="15">
        <v>136605.48094682812</v>
      </c>
      <c r="E235" s="16">
        <f t="shared" si="3"/>
        <v>0.5323140074321332</v>
      </c>
      <c r="F235" s="17">
        <v>0.5323140074321332</v>
      </c>
    </row>
    <row r="236" spans="1:6" x14ac:dyDescent="0.15">
      <c r="A236" s="73"/>
      <c r="B236" s="13" t="s">
        <v>30</v>
      </c>
      <c r="C236" s="14">
        <v>69853.892999999996</v>
      </c>
      <c r="D236" s="15">
        <v>132139.13390455549</v>
      </c>
      <c r="E236" s="16">
        <f t="shared" si="3"/>
        <v>0.52863894999081562</v>
      </c>
      <c r="F236" s="17">
        <v>0.52863894999081562</v>
      </c>
    </row>
    <row r="237" spans="1:6" x14ac:dyDescent="0.15">
      <c r="A237" s="73"/>
      <c r="B237" s="13" t="s">
        <v>31</v>
      </c>
      <c r="C237" s="14">
        <v>63661.572</v>
      </c>
      <c r="D237" s="15">
        <v>124636.01769377709</v>
      </c>
      <c r="E237" s="16">
        <f t="shared" si="3"/>
        <v>0.51077989475251451</v>
      </c>
      <c r="F237" s="17">
        <v>0.51077989475251451</v>
      </c>
    </row>
    <row r="238" spans="1:6" x14ac:dyDescent="0.15">
      <c r="A238" s="73"/>
      <c r="B238" s="13" t="s">
        <v>32</v>
      </c>
      <c r="C238" s="14">
        <v>59939.995999999999</v>
      </c>
      <c r="D238" s="15">
        <v>118435.65555645604</v>
      </c>
      <c r="E238" s="16">
        <f t="shared" si="3"/>
        <v>0.50609755751660224</v>
      </c>
      <c r="F238" s="17">
        <v>0.50609755751660224</v>
      </c>
    </row>
    <row r="239" spans="1:6" x14ac:dyDescent="0.15">
      <c r="A239" s="73"/>
      <c r="B239" s="13" t="s">
        <v>33</v>
      </c>
      <c r="C239" s="14">
        <v>58838.180999999997</v>
      </c>
      <c r="D239" s="15">
        <v>115462.49963340255</v>
      </c>
      <c r="E239" s="16">
        <f t="shared" si="3"/>
        <v>0.50958693243965159</v>
      </c>
      <c r="F239" s="17">
        <v>0.50958693243965159</v>
      </c>
    </row>
    <row r="240" spans="1:6" x14ac:dyDescent="0.15">
      <c r="A240" s="73"/>
      <c r="B240" s="13" t="s">
        <v>34</v>
      </c>
      <c r="C240" s="14">
        <v>61440.385000000002</v>
      </c>
      <c r="D240" s="15">
        <v>111861.6725483855</v>
      </c>
      <c r="E240" s="16">
        <f t="shared" si="3"/>
        <v>0.54925323035398121</v>
      </c>
      <c r="F240" s="17">
        <v>0.54925323035398121</v>
      </c>
    </row>
    <row r="241" spans="1:6" x14ac:dyDescent="0.15">
      <c r="A241" s="73"/>
      <c r="B241" s="13" t="s">
        <v>35</v>
      </c>
      <c r="C241" s="14">
        <v>58632.976000000002</v>
      </c>
      <c r="D241" s="15">
        <v>103797.76204554558</v>
      </c>
      <c r="E241" s="16">
        <f t="shared" si="3"/>
        <v>0.5648770729206315</v>
      </c>
      <c r="F241" s="17">
        <v>0.5648770729206315</v>
      </c>
    </row>
    <row r="242" spans="1:6" x14ac:dyDescent="0.15">
      <c r="A242" s="73"/>
      <c r="B242" s="13" t="s">
        <v>36</v>
      </c>
      <c r="C242" s="14">
        <v>55372.014999999999</v>
      </c>
      <c r="D242" s="15">
        <v>102162.81315541995</v>
      </c>
      <c r="E242" s="16">
        <f t="shared" si="3"/>
        <v>0.54199775133210881</v>
      </c>
      <c r="F242" s="17">
        <v>0.54199775133210881</v>
      </c>
    </row>
    <row r="243" spans="1:6" x14ac:dyDescent="0.15">
      <c r="A243" s="73"/>
      <c r="B243" s="13" t="s">
        <v>37</v>
      </c>
      <c r="C243" s="14">
        <v>49876.1</v>
      </c>
      <c r="D243" s="15">
        <v>94690.052063968949</v>
      </c>
      <c r="E243" s="16">
        <f t="shared" si="3"/>
        <v>0.52673009374105773</v>
      </c>
      <c r="F243" s="17">
        <v>0.52673009374105773</v>
      </c>
    </row>
    <row r="244" spans="1:6" x14ac:dyDescent="0.15">
      <c r="A244" s="73"/>
      <c r="B244" s="13" t="s">
        <v>38</v>
      </c>
      <c r="C244" s="14">
        <v>46299.722000000002</v>
      </c>
      <c r="D244" s="15">
        <v>91415.46264901718</v>
      </c>
      <c r="E244" s="16">
        <f t="shared" si="3"/>
        <v>0.50647582649955314</v>
      </c>
      <c r="F244" s="17">
        <v>0.50647582649955314</v>
      </c>
    </row>
    <row r="245" spans="1:6" x14ac:dyDescent="0.15">
      <c r="A245" s="73"/>
      <c r="B245" s="13" t="s">
        <v>39</v>
      </c>
      <c r="C245" s="14">
        <v>49572.074999999997</v>
      </c>
      <c r="D245" s="15">
        <v>95821.182931816104</v>
      </c>
      <c r="E245" s="16">
        <f t="shared" si="3"/>
        <v>0.51733941789545856</v>
      </c>
      <c r="F245" s="17">
        <v>0.51733941789545856</v>
      </c>
    </row>
    <row r="246" spans="1:6" x14ac:dyDescent="0.15">
      <c r="A246" s="73"/>
      <c r="B246" s="13" t="s">
        <v>40</v>
      </c>
      <c r="C246" s="14">
        <v>47105.832000000002</v>
      </c>
      <c r="D246" s="15">
        <v>92215.209977171806</v>
      </c>
      <c r="E246" s="16">
        <f t="shared" si="3"/>
        <v>0.51082497140830907</v>
      </c>
      <c r="F246" s="17">
        <v>0.51082497140830907</v>
      </c>
    </row>
    <row r="247" spans="1:6" x14ac:dyDescent="0.15">
      <c r="A247" s="73"/>
      <c r="B247" s="13" t="s">
        <v>41</v>
      </c>
      <c r="C247" s="14">
        <v>40476.025999999998</v>
      </c>
      <c r="D247" s="15">
        <v>85185.684763055979</v>
      </c>
      <c r="E247" s="16">
        <f t="shared" si="3"/>
        <v>0.47515056212301493</v>
      </c>
      <c r="F247" s="17">
        <v>0.47515056212301493</v>
      </c>
    </row>
    <row r="248" spans="1:6" x14ac:dyDescent="0.15">
      <c r="A248" s="73"/>
      <c r="B248" s="13" t="s">
        <v>42</v>
      </c>
      <c r="C248" s="14">
        <v>31728.304</v>
      </c>
      <c r="D248" s="15">
        <v>71986.477116546332</v>
      </c>
      <c r="E248" s="16">
        <f t="shared" si="3"/>
        <v>0.44075367028493112</v>
      </c>
      <c r="F248" s="17">
        <v>0.44075367028493112</v>
      </c>
    </row>
    <row r="249" spans="1:6" x14ac:dyDescent="0.15">
      <c r="A249" s="73"/>
      <c r="B249" s="13" t="s">
        <v>43</v>
      </c>
      <c r="C249" s="14">
        <v>33250.959000000003</v>
      </c>
      <c r="D249" s="15">
        <v>75521.487927883223</v>
      </c>
      <c r="E249" s="16">
        <f t="shared" si="3"/>
        <v>0.44028474428035524</v>
      </c>
      <c r="F249" s="17">
        <v>0.44028474428035524</v>
      </c>
    </row>
    <row r="250" spans="1:6" x14ac:dyDescent="0.15">
      <c r="A250" s="73"/>
      <c r="B250" s="13" t="s">
        <v>44</v>
      </c>
      <c r="C250" s="14">
        <v>31630.344000000001</v>
      </c>
      <c r="D250" s="15">
        <v>76852.027328800119</v>
      </c>
      <c r="E250" s="16">
        <f t="shared" si="3"/>
        <v>0.41157462072762524</v>
      </c>
      <c r="F250" s="17">
        <v>0.41157462072762524</v>
      </c>
    </row>
    <row r="251" spans="1:6" x14ac:dyDescent="0.15">
      <c r="A251" s="73"/>
      <c r="B251" s="13" t="s">
        <v>1184</v>
      </c>
      <c r="C251" s="14">
        <v>25466.131000000001</v>
      </c>
      <c r="D251" s="17">
        <v>71934.672000000006</v>
      </c>
      <c r="E251" s="16">
        <f t="shared" si="3"/>
        <v>0.35401747574521503</v>
      </c>
      <c r="F251" s="17" t="e">
        <v>#DIV/0!</v>
      </c>
    </row>
    <row r="252" spans="1:6" x14ac:dyDescent="0.15">
      <c r="A252" s="73"/>
      <c r="B252" s="13">
        <v>2024</v>
      </c>
      <c r="C252" s="14">
        <v>26549.388999999999</v>
      </c>
      <c r="D252" s="17"/>
      <c r="E252" s="16" t="e">
        <f t="shared" si="3"/>
        <v>#DIV/0!</v>
      </c>
      <c r="F252" s="17"/>
    </row>
    <row r="253" spans="1:6" x14ac:dyDescent="0.15">
      <c r="A253" s="74"/>
      <c r="B253" s="13">
        <v>2025</v>
      </c>
      <c r="C253" s="14"/>
      <c r="D253" s="17"/>
      <c r="E253" s="16"/>
      <c r="F253" s="17"/>
    </row>
    <row r="254" spans="1:6" x14ac:dyDescent="0.15">
      <c r="A254" s="72" t="s">
        <v>373</v>
      </c>
      <c r="B254" s="13" t="s">
        <v>27</v>
      </c>
      <c r="C254" s="14">
        <v>26161.642</v>
      </c>
      <c r="D254" s="15">
        <v>72080.772297526724</v>
      </c>
      <c r="E254" s="16">
        <f t="shared" si="3"/>
        <v>0.3629489691371921</v>
      </c>
      <c r="F254" s="17">
        <v>0.3629489691371921</v>
      </c>
    </row>
    <row r="255" spans="1:6" x14ac:dyDescent="0.15">
      <c r="A255" s="73"/>
      <c r="B255" s="13" t="s">
        <v>28</v>
      </c>
      <c r="C255" s="14">
        <v>25845.907999999999</v>
      </c>
      <c r="D255" s="15">
        <v>72489.974160834958</v>
      </c>
      <c r="E255" s="16">
        <f t="shared" si="3"/>
        <v>0.3565445883958403</v>
      </c>
      <c r="F255" s="17">
        <v>0.3565445883958403</v>
      </c>
    </row>
    <row r="256" spans="1:6" x14ac:dyDescent="0.15">
      <c r="A256" s="73"/>
      <c r="B256" s="13" t="s">
        <v>29</v>
      </c>
      <c r="C256" s="14">
        <v>26836.758000000002</v>
      </c>
      <c r="D256" s="15">
        <v>70502.420848277441</v>
      </c>
      <c r="E256" s="16">
        <f t="shared" si="3"/>
        <v>0.38065016317316563</v>
      </c>
      <c r="F256" s="17">
        <v>0.38065016317316563</v>
      </c>
    </row>
    <row r="257" spans="1:6" x14ac:dyDescent="0.15">
      <c r="A257" s="73"/>
      <c r="B257" s="13" t="s">
        <v>30</v>
      </c>
      <c r="C257" s="14">
        <v>27236.61</v>
      </c>
      <c r="D257" s="15">
        <v>66738.269195823115</v>
      </c>
      <c r="E257" s="16">
        <f t="shared" si="3"/>
        <v>0.40811082349292677</v>
      </c>
      <c r="F257" s="17">
        <v>0.40811082349292677</v>
      </c>
    </row>
    <row r="258" spans="1:6" x14ac:dyDescent="0.15">
      <c r="A258" s="73"/>
      <c r="B258" s="13" t="s">
        <v>31</v>
      </c>
      <c r="C258" s="14">
        <v>22401.258999999998</v>
      </c>
      <c r="D258" s="15">
        <v>62036.654346777912</v>
      </c>
      <c r="E258" s="16">
        <f t="shared" si="3"/>
        <v>0.36109714870791521</v>
      </c>
      <c r="F258" s="17">
        <v>0.36109714870791521</v>
      </c>
    </row>
    <row r="259" spans="1:6" x14ac:dyDescent="0.15">
      <c r="A259" s="73"/>
      <c r="B259" s="13" t="s">
        <v>32</v>
      </c>
      <c r="C259" s="14">
        <v>22991.710999999999</v>
      </c>
      <c r="D259" s="15">
        <v>62429.738513600387</v>
      </c>
      <c r="E259" s="16">
        <f t="shared" si="3"/>
        <v>0.36828139196820808</v>
      </c>
      <c r="F259" s="17">
        <v>0.36828139196820808</v>
      </c>
    </row>
    <row r="260" spans="1:6" x14ac:dyDescent="0.15">
      <c r="A260" s="73"/>
      <c r="B260" s="13" t="s">
        <v>33</v>
      </c>
      <c r="C260" s="14">
        <v>22469.974999999999</v>
      </c>
      <c r="D260" s="15">
        <v>61383.990233856523</v>
      </c>
      <c r="E260" s="16">
        <f t="shared" si="3"/>
        <v>0.36605595228324889</v>
      </c>
      <c r="F260" s="17">
        <v>0.36605595228324889</v>
      </c>
    </row>
    <row r="261" spans="1:6" x14ac:dyDescent="0.15">
      <c r="A261" s="73"/>
      <c r="B261" s="13" t="s">
        <v>34</v>
      </c>
      <c r="C261" s="14">
        <v>21265.823</v>
      </c>
      <c r="D261" s="15">
        <v>57279.301620632992</v>
      </c>
      <c r="E261" s="16">
        <f t="shared" si="3"/>
        <v>0.37126540300448924</v>
      </c>
      <c r="F261" s="17">
        <v>0.37126540300448924</v>
      </c>
    </row>
    <row r="262" spans="1:6" x14ac:dyDescent="0.15">
      <c r="A262" s="73"/>
      <c r="B262" s="13" t="s">
        <v>35</v>
      </c>
      <c r="C262" s="14">
        <v>19132.898000000001</v>
      </c>
      <c r="D262" s="15">
        <v>54961.464996909061</v>
      </c>
      <c r="E262" s="16">
        <f t="shared" si="3"/>
        <v>0.34811477461665191</v>
      </c>
      <c r="F262" s="17">
        <v>0.34811477461665191</v>
      </c>
    </row>
    <row r="263" spans="1:6" x14ac:dyDescent="0.15">
      <c r="A263" s="73"/>
      <c r="B263" s="13" t="s">
        <v>36</v>
      </c>
      <c r="C263" s="14">
        <v>18820.042000000001</v>
      </c>
      <c r="D263" s="15">
        <v>54310.800451438132</v>
      </c>
      <c r="E263" s="16">
        <f t="shared" si="3"/>
        <v>0.34652485037166586</v>
      </c>
      <c r="F263" s="17">
        <v>0.34652485037166586</v>
      </c>
    </row>
    <row r="264" spans="1:6" x14ac:dyDescent="0.15">
      <c r="A264" s="73"/>
      <c r="B264" s="13" t="s">
        <v>37</v>
      </c>
      <c r="C264" s="14">
        <v>19649.901000000002</v>
      </c>
      <c r="D264" s="15">
        <v>56943.454939807867</v>
      </c>
      <c r="E264" s="16">
        <f t="shared" si="3"/>
        <v>0.34507742849061318</v>
      </c>
      <c r="F264" s="17">
        <v>0.34507742849061318</v>
      </c>
    </row>
    <row r="265" spans="1:6" x14ac:dyDescent="0.15">
      <c r="A265" s="73"/>
      <c r="B265" s="13" t="s">
        <v>38</v>
      </c>
      <c r="C265" s="14">
        <v>19400.527999999998</v>
      </c>
      <c r="D265" s="15">
        <v>58636.017113122034</v>
      </c>
      <c r="E265" s="16">
        <f t="shared" si="3"/>
        <v>0.33086367313407433</v>
      </c>
      <c r="F265" s="17">
        <v>0.33086367313407433</v>
      </c>
    </row>
    <row r="266" spans="1:6" x14ac:dyDescent="0.15">
      <c r="A266" s="73"/>
      <c r="B266" s="13" t="s">
        <v>39</v>
      </c>
      <c r="C266" s="14">
        <v>20642.09</v>
      </c>
      <c r="D266" s="15">
        <v>60287.252216554341</v>
      </c>
      <c r="E266" s="16">
        <f t="shared" si="3"/>
        <v>0.3423956017410239</v>
      </c>
      <c r="F266" s="17">
        <v>0.3423956017410239</v>
      </c>
    </row>
    <row r="267" spans="1:6" x14ac:dyDescent="0.15">
      <c r="A267" s="73"/>
      <c r="B267" s="13" t="s">
        <v>40</v>
      </c>
      <c r="C267" s="14">
        <v>20054.307000000001</v>
      </c>
      <c r="D267" s="15">
        <v>60955.330576166394</v>
      </c>
      <c r="E267" s="16">
        <f t="shared" si="3"/>
        <v>0.32900005316091679</v>
      </c>
      <c r="F267" s="17">
        <v>0.32900005316091679</v>
      </c>
    </row>
    <row r="268" spans="1:6" x14ac:dyDescent="0.15">
      <c r="A268" s="73"/>
      <c r="B268" s="13" t="s">
        <v>41</v>
      </c>
      <c r="C268" s="14">
        <v>19527.471000000001</v>
      </c>
      <c r="D268" s="15">
        <v>60125.308747177136</v>
      </c>
      <c r="E268" s="16">
        <f t="shared" si="3"/>
        <v>0.32477955468156844</v>
      </c>
      <c r="F268" s="17">
        <v>0.32477955468156844</v>
      </c>
    </row>
    <row r="269" spans="1:6" x14ac:dyDescent="0.15">
      <c r="A269" s="73"/>
      <c r="B269" s="13" t="s">
        <v>42</v>
      </c>
      <c r="C269" s="14">
        <v>18904.208999999999</v>
      </c>
      <c r="D269" s="15">
        <v>55888.716561226916</v>
      </c>
      <c r="E269" s="16">
        <f t="shared" si="3"/>
        <v>0.33824732724520806</v>
      </c>
      <c r="F269" s="17">
        <v>0.33824732724520806</v>
      </c>
    </row>
    <row r="270" spans="1:6" x14ac:dyDescent="0.15">
      <c r="A270" s="73"/>
      <c r="B270" s="13" t="s">
        <v>43</v>
      </c>
      <c r="C270" s="14">
        <v>17615.142</v>
      </c>
      <c r="D270" s="15">
        <v>56927.049137432034</v>
      </c>
      <c r="E270" s="16">
        <f t="shared" si="3"/>
        <v>0.30943360435693601</v>
      </c>
      <c r="F270" s="17">
        <v>0.30943360435693601</v>
      </c>
    </row>
    <row r="271" spans="1:6" x14ac:dyDescent="0.15">
      <c r="A271" s="73"/>
      <c r="B271" s="13" t="s">
        <v>44</v>
      </c>
      <c r="C271" s="14">
        <v>15558.989</v>
      </c>
      <c r="D271" s="15">
        <v>53528.894958241144</v>
      </c>
      <c r="E271" s="16">
        <f t="shared" si="3"/>
        <v>0.29066523813237405</v>
      </c>
      <c r="F271" s="17">
        <v>0.29066523813237405</v>
      </c>
    </row>
    <row r="272" spans="1:6" x14ac:dyDescent="0.15">
      <c r="A272" s="73"/>
      <c r="B272" s="13" t="s">
        <v>1184</v>
      </c>
      <c r="C272" s="14">
        <v>13434.482</v>
      </c>
      <c r="D272" s="17">
        <v>54312.595000000001</v>
      </c>
      <c r="E272" s="16">
        <f t="shared" si="3"/>
        <v>0.24735481705486545</v>
      </c>
      <c r="F272" s="17" t="e">
        <v>#DIV/0!</v>
      </c>
    </row>
    <row r="273" spans="1:6" x14ac:dyDescent="0.15">
      <c r="A273" s="73"/>
      <c r="B273" s="13">
        <v>2024</v>
      </c>
      <c r="C273" s="14">
        <v>12696.723</v>
      </c>
      <c r="D273" s="17"/>
      <c r="E273" s="16" t="e">
        <f t="shared" si="3"/>
        <v>#DIV/0!</v>
      </c>
      <c r="F273" s="17"/>
    </row>
    <row r="274" spans="1:6" x14ac:dyDescent="0.15">
      <c r="A274" s="74"/>
      <c r="B274" s="13">
        <v>2025</v>
      </c>
      <c r="C274" s="14"/>
      <c r="D274" s="17"/>
      <c r="E274" s="16"/>
      <c r="F274" s="17"/>
    </row>
    <row r="275" spans="1:6" x14ac:dyDescent="0.15">
      <c r="A275" s="72" t="s">
        <v>376</v>
      </c>
      <c r="B275" s="13" t="s">
        <v>27</v>
      </c>
      <c r="C275" s="17"/>
      <c r="D275" s="17"/>
      <c r="E275" s="16" t="e">
        <f t="shared" si="3"/>
        <v>#DIV/0!</v>
      </c>
      <c r="F275" s="17" t="e">
        <v>#DIV/0!</v>
      </c>
    </row>
    <row r="276" spans="1:6" x14ac:dyDescent="0.15">
      <c r="A276" s="73"/>
      <c r="B276" s="13" t="s">
        <v>28</v>
      </c>
      <c r="C276" s="17"/>
      <c r="D276" s="17"/>
      <c r="E276" s="16" t="e">
        <f t="shared" si="3"/>
        <v>#DIV/0!</v>
      </c>
      <c r="F276" s="17" t="e">
        <v>#DIV/0!</v>
      </c>
    </row>
    <row r="277" spans="1:6" x14ac:dyDescent="0.15">
      <c r="A277" s="73"/>
      <c r="B277" s="13" t="s">
        <v>29</v>
      </c>
      <c r="C277" s="17"/>
      <c r="D277" s="17"/>
      <c r="E277" s="16" t="e">
        <f t="shared" si="3"/>
        <v>#DIV/0!</v>
      </c>
      <c r="F277" s="17" t="e">
        <v>#DIV/0!</v>
      </c>
    </row>
    <row r="278" spans="1:6" x14ac:dyDescent="0.15">
      <c r="A278" s="73"/>
      <c r="B278" s="13" t="s">
        <v>30</v>
      </c>
      <c r="C278" s="17"/>
      <c r="D278" s="17"/>
      <c r="E278" s="16" t="e">
        <f t="shared" si="3"/>
        <v>#DIV/0!</v>
      </c>
      <c r="F278" s="17" t="e">
        <v>#DIV/0!</v>
      </c>
    </row>
    <row r="279" spans="1:6" x14ac:dyDescent="0.15">
      <c r="A279" s="73"/>
      <c r="B279" s="13" t="s">
        <v>31</v>
      </c>
      <c r="C279" s="17"/>
      <c r="D279" s="17"/>
      <c r="E279" s="16" t="e">
        <f t="shared" si="3"/>
        <v>#DIV/0!</v>
      </c>
      <c r="F279" s="17" t="e">
        <v>#DIV/0!</v>
      </c>
    </row>
    <row r="280" spans="1:6" x14ac:dyDescent="0.15">
      <c r="A280" s="73"/>
      <c r="B280" s="13" t="s">
        <v>32</v>
      </c>
      <c r="C280" s="17"/>
      <c r="D280" s="17"/>
      <c r="E280" s="16" t="e">
        <f t="shared" si="3"/>
        <v>#DIV/0!</v>
      </c>
      <c r="F280" s="17" t="e">
        <v>#DIV/0!</v>
      </c>
    </row>
    <row r="281" spans="1:6" x14ac:dyDescent="0.15">
      <c r="A281" s="73"/>
      <c r="B281" s="13" t="s">
        <v>33</v>
      </c>
      <c r="C281" s="17"/>
      <c r="D281" s="17"/>
      <c r="E281" s="16" t="e">
        <f t="shared" si="3"/>
        <v>#DIV/0!</v>
      </c>
      <c r="F281" s="17" t="e">
        <v>#DIV/0!</v>
      </c>
    </row>
    <row r="282" spans="1:6" x14ac:dyDescent="0.15">
      <c r="A282" s="73"/>
      <c r="B282" s="13" t="s">
        <v>34</v>
      </c>
      <c r="C282" s="17"/>
      <c r="D282" s="17"/>
      <c r="E282" s="16" t="e">
        <f t="shared" si="3"/>
        <v>#DIV/0!</v>
      </c>
      <c r="F282" s="17" t="e">
        <v>#DIV/0!</v>
      </c>
    </row>
    <row r="283" spans="1:6" x14ac:dyDescent="0.15">
      <c r="A283" s="73"/>
      <c r="B283" s="13" t="s">
        <v>35</v>
      </c>
      <c r="C283" s="14">
        <v>1779.8810000000001</v>
      </c>
      <c r="D283" s="17">
        <v>5644.64</v>
      </c>
      <c r="E283" s="16">
        <f t="shared" si="3"/>
        <v>0.31532232347855665</v>
      </c>
      <c r="F283" s="17">
        <v>0.31532232347855665</v>
      </c>
    </row>
    <row r="284" spans="1:6" x14ac:dyDescent="0.15">
      <c r="A284" s="73"/>
      <c r="B284" s="13" t="s">
        <v>36</v>
      </c>
      <c r="C284" s="14">
        <v>1754.9449999999999</v>
      </c>
      <c r="D284" s="17">
        <v>4651.58</v>
      </c>
      <c r="E284" s="16">
        <f t="shared" si="3"/>
        <v>0.37727933304382594</v>
      </c>
      <c r="F284" s="17">
        <v>0.37727933304382594</v>
      </c>
    </row>
    <row r="285" spans="1:6" x14ac:dyDescent="0.15">
      <c r="A285" s="73"/>
      <c r="B285" s="13" t="s">
        <v>37</v>
      </c>
      <c r="C285" s="14">
        <v>1812.0419999999999</v>
      </c>
      <c r="D285" s="17">
        <v>4732.88</v>
      </c>
      <c r="E285" s="16">
        <f t="shared" ref="E285:E354" si="4">C285/D285</f>
        <v>0.38286244316357054</v>
      </c>
      <c r="F285" s="17">
        <v>0.38286244316357054</v>
      </c>
    </row>
    <row r="286" spans="1:6" x14ac:dyDescent="0.15">
      <c r="A286" s="73"/>
      <c r="B286" s="13" t="s">
        <v>38</v>
      </c>
      <c r="C286" s="14">
        <v>1780.9649999999999</v>
      </c>
      <c r="D286" s="17">
        <v>4686.43</v>
      </c>
      <c r="E286" s="16">
        <f t="shared" si="4"/>
        <v>0.38002594725622696</v>
      </c>
      <c r="F286" s="17">
        <v>0.38002594725622696</v>
      </c>
    </row>
    <row r="287" spans="1:6" x14ac:dyDescent="0.15">
      <c r="A287" s="73"/>
      <c r="B287" s="13" t="s">
        <v>39</v>
      </c>
      <c r="C287" s="14">
        <v>1831.6669999999999</v>
      </c>
      <c r="D287" s="17">
        <v>4772.17</v>
      </c>
      <c r="E287" s="16">
        <f t="shared" si="4"/>
        <v>0.38382266348432681</v>
      </c>
      <c r="F287" s="17">
        <v>0.38382266348432681</v>
      </c>
    </row>
    <row r="288" spans="1:6" x14ac:dyDescent="0.15">
      <c r="A288" s="73"/>
      <c r="B288" s="13" t="s">
        <v>40</v>
      </c>
      <c r="C288" s="14">
        <v>1854.6849999999999</v>
      </c>
      <c r="D288" s="17">
        <v>4826.13</v>
      </c>
      <c r="E288" s="16">
        <f t="shared" si="4"/>
        <v>0.38430067155256903</v>
      </c>
      <c r="F288" s="17">
        <v>0.38430067155256903</v>
      </c>
    </row>
    <row r="289" spans="1:6" x14ac:dyDescent="0.15">
      <c r="A289" s="73"/>
      <c r="B289" s="13" t="s">
        <v>41</v>
      </c>
      <c r="C289" s="14">
        <v>1812.7080000000001</v>
      </c>
      <c r="D289" s="17">
        <v>4687.3100000000004</v>
      </c>
      <c r="E289" s="16">
        <f t="shared" si="4"/>
        <v>0.38672671532286107</v>
      </c>
      <c r="F289" s="17">
        <v>0.38672671532286107</v>
      </c>
    </row>
    <row r="290" spans="1:6" x14ac:dyDescent="0.15">
      <c r="A290" s="73"/>
      <c r="B290" s="13" t="s">
        <v>42</v>
      </c>
      <c r="C290" s="14">
        <v>1780.0640000000001</v>
      </c>
      <c r="D290" s="17">
        <v>4494.6400000000003</v>
      </c>
      <c r="E290" s="16">
        <f t="shared" si="4"/>
        <v>0.39604150721748571</v>
      </c>
      <c r="F290" s="17">
        <v>0.39604150721748571</v>
      </c>
    </row>
    <row r="291" spans="1:6" x14ac:dyDescent="0.15">
      <c r="A291" s="73"/>
      <c r="B291" s="13" t="s">
        <v>43</v>
      </c>
      <c r="C291" s="14">
        <v>1843.588</v>
      </c>
      <c r="D291" s="17">
        <v>5630.88</v>
      </c>
      <c r="E291" s="16">
        <f t="shared" si="4"/>
        <v>0.32740672861080328</v>
      </c>
      <c r="F291" s="17">
        <v>0.32740672861080328</v>
      </c>
    </row>
    <row r="292" spans="1:6" x14ac:dyDescent="0.15">
      <c r="A292" s="73"/>
      <c r="B292" s="13" t="s">
        <v>44</v>
      </c>
      <c r="C292" s="14">
        <v>1875.076</v>
      </c>
      <c r="D292" s="17">
        <v>4666.1099999999997</v>
      </c>
      <c r="E292" s="16">
        <f t="shared" si="4"/>
        <v>0.40184993495652699</v>
      </c>
      <c r="F292" s="17">
        <v>0.40184993495652699</v>
      </c>
    </row>
    <row r="293" spans="1:6" x14ac:dyDescent="0.15">
      <c r="A293" s="73"/>
      <c r="B293" s="13" t="s">
        <v>1184</v>
      </c>
      <c r="C293" s="14">
        <v>1812.53</v>
      </c>
      <c r="D293" s="17">
        <v>4646.0469999999996</v>
      </c>
      <c r="E293" s="16">
        <f t="shared" si="4"/>
        <v>0.39012304438590484</v>
      </c>
      <c r="F293" s="17" t="e">
        <v>#DIV/0!</v>
      </c>
    </row>
    <row r="294" spans="1:6" x14ac:dyDescent="0.15">
      <c r="A294" s="73"/>
      <c r="B294" s="13">
        <v>2024</v>
      </c>
      <c r="C294" s="14">
        <v>1889.154</v>
      </c>
      <c r="D294" s="17"/>
      <c r="E294" s="16" t="e">
        <f t="shared" si="4"/>
        <v>#DIV/0!</v>
      </c>
      <c r="F294" s="17"/>
    </row>
    <row r="295" spans="1:6" x14ac:dyDescent="0.15">
      <c r="A295" s="74"/>
      <c r="B295" s="13">
        <v>2025</v>
      </c>
      <c r="C295" s="14"/>
      <c r="D295" s="17"/>
      <c r="E295" s="16"/>
      <c r="F295" s="17"/>
    </row>
    <row r="296" spans="1:6" x14ac:dyDescent="0.15">
      <c r="A296" s="72" t="s">
        <v>392</v>
      </c>
      <c r="B296" s="13" t="s">
        <v>27</v>
      </c>
      <c r="C296" s="14">
        <v>22441.091</v>
      </c>
      <c r="D296" s="15">
        <v>79931.336919360212</v>
      </c>
      <c r="E296" s="16">
        <f t="shared" si="4"/>
        <v>0.28075460595185581</v>
      </c>
      <c r="F296" s="17">
        <v>0.28075460595185581</v>
      </c>
    </row>
    <row r="297" spans="1:6" x14ac:dyDescent="0.15">
      <c r="A297" s="73"/>
      <c r="B297" s="13" t="s">
        <v>28</v>
      </c>
      <c r="C297" s="14">
        <v>21705.438999999998</v>
      </c>
      <c r="D297" s="15">
        <v>79754.4114670977</v>
      </c>
      <c r="E297" s="16">
        <f t="shared" si="4"/>
        <v>0.2721534596108765</v>
      </c>
      <c r="F297" s="17">
        <v>0.2721534596108765</v>
      </c>
    </row>
    <row r="298" spans="1:6" x14ac:dyDescent="0.15">
      <c r="A298" s="73"/>
      <c r="B298" s="13" t="s">
        <v>29</v>
      </c>
      <c r="C298" s="14">
        <v>21246.399000000001</v>
      </c>
      <c r="D298" s="15">
        <v>77808.093349122879</v>
      </c>
      <c r="E298" s="16">
        <f t="shared" si="4"/>
        <v>0.27306155549485017</v>
      </c>
      <c r="F298" s="17">
        <v>0.27306155549485017</v>
      </c>
    </row>
    <row r="299" spans="1:6" x14ac:dyDescent="0.15">
      <c r="A299" s="73"/>
      <c r="B299" s="13" t="s">
        <v>30</v>
      </c>
      <c r="C299" s="14">
        <v>20382.526999999998</v>
      </c>
      <c r="D299" s="15">
        <v>76368.395363045754</v>
      </c>
      <c r="E299" s="16">
        <f t="shared" si="4"/>
        <v>0.26689741093948649</v>
      </c>
      <c r="F299" s="17">
        <v>0.26689741093948649</v>
      </c>
    </row>
    <row r="300" spans="1:6" x14ac:dyDescent="0.15">
      <c r="A300" s="73"/>
      <c r="B300" s="13" t="s">
        <v>31</v>
      </c>
      <c r="C300" s="14">
        <v>17216.080000000002</v>
      </c>
      <c r="D300" s="15">
        <v>69616.913326319409</v>
      </c>
      <c r="E300" s="16">
        <f t="shared" si="4"/>
        <v>0.24729737613189007</v>
      </c>
      <c r="F300" s="17">
        <v>0.24729737613189007</v>
      </c>
    </row>
    <row r="301" spans="1:6" x14ac:dyDescent="0.15">
      <c r="A301" s="73"/>
      <c r="B301" s="13" t="s">
        <v>32</v>
      </c>
      <c r="C301" s="14">
        <v>17374.050999999999</v>
      </c>
      <c r="D301" s="15">
        <v>70331.457148184971</v>
      </c>
      <c r="E301" s="16">
        <f t="shared" si="4"/>
        <v>0.24703101150590007</v>
      </c>
      <c r="F301" s="17">
        <v>0.24703101150590007</v>
      </c>
    </row>
    <row r="302" spans="1:6" x14ac:dyDescent="0.15">
      <c r="A302" s="73"/>
      <c r="B302" s="13" t="s">
        <v>33</v>
      </c>
      <c r="C302" s="14">
        <v>15770.748</v>
      </c>
      <c r="D302" s="15">
        <v>64994.257167489144</v>
      </c>
      <c r="E302" s="16">
        <f t="shared" si="4"/>
        <v>0.24264833059571769</v>
      </c>
      <c r="F302" s="17">
        <v>0.24264833059571769</v>
      </c>
    </row>
    <row r="303" spans="1:6" x14ac:dyDescent="0.15">
      <c r="A303" s="73"/>
      <c r="B303" s="13" t="s">
        <v>34</v>
      </c>
      <c r="C303" s="14">
        <v>16896.866000000002</v>
      </c>
      <c r="D303" s="15">
        <v>64804.997365599091</v>
      </c>
      <c r="E303" s="16">
        <f t="shared" si="4"/>
        <v>0.26073399717425944</v>
      </c>
      <c r="F303" s="17">
        <v>0.26073399717425944</v>
      </c>
    </row>
    <row r="304" spans="1:6" x14ac:dyDescent="0.15">
      <c r="A304" s="73"/>
      <c r="B304" s="13" t="s">
        <v>35</v>
      </c>
      <c r="C304" s="14">
        <v>15694.759</v>
      </c>
      <c r="D304" s="15">
        <v>65628.54841759603</v>
      </c>
      <c r="E304" s="16">
        <f t="shared" si="4"/>
        <v>0.2391453015253952</v>
      </c>
      <c r="F304" s="17">
        <v>0.2391453015253952</v>
      </c>
    </row>
    <row r="305" spans="1:6" x14ac:dyDescent="0.15">
      <c r="A305" s="73"/>
      <c r="B305" s="13" t="s">
        <v>36</v>
      </c>
      <c r="C305" s="14">
        <v>15962.536</v>
      </c>
      <c r="D305" s="15">
        <v>64930.5612032227</v>
      </c>
      <c r="E305" s="16">
        <f t="shared" si="4"/>
        <v>0.24584010524781558</v>
      </c>
      <c r="F305" s="17">
        <v>0.24584010524781558</v>
      </c>
    </row>
    <row r="306" spans="1:6" x14ac:dyDescent="0.15">
      <c r="A306" s="73"/>
      <c r="B306" s="13" t="s">
        <v>37</v>
      </c>
      <c r="C306" s="14">
        <v>16828.719000000001</v>
      </c>
      <c r="D306" s="15">
        <v>68065.919472970563</v>
      </c>
      <c r="E306" s="16">
        <f t="shared" si="4"/>
        <v>0.24724148487677153</v>
      </c>
      <c r="F306" s="17">
        <v>0.24724148487677153</v>
      </c>
    </row>
    <row r="307" spans="1:6" x14ac:dyDescent="0.15">
      <c r="A307" s="73"/>
      <c r="B307" s="13" t="s">
        <v>38</v>
      </c>
      <c r="C307" s="14">
        <v>17738.632000000001</v>
      </c>
      <c r="D307" s="15">
        <v>69524.119367084539</v>
      </c>
      <c r="E307" s="16">
        <f t="shared" si="4"/>
        <v>0.25514356976376418</v>
      </c>
      <c r="F307" s="17">
        <v>0.25514356976376418</v>
      </c>
    </row>
    <row r="308" spans="1:6" x14ac:dyDescent="0.15">
      <c r="A308" s="73"/>
      <c r="B308" s="13" t="s">
        <v>39</v>
      </c>
      <c r="C308" s="14">
        <v>16895.725999999999</v>
      </c>
      <c r="D308" s="15">
        <v>71373.398888735755</v>
      </c>
      <c r="E308" s="16">
        <f t="shared" si="4"/>
        <v>0.23672301253774961</v>
      </c>
      <c r="F308" s="17">
        <v>0.23672301253774961</v>
      </c>
    </row>
    <row r="309" spans="1:6" x14ac:dyDescent="0.15">
      <c r="A309" s="73"/>
      <c r="B309" s="13" t="s">
        <v>40</v>
      </c>
      <c r="C309" s="14">
        <v>15527.075999999999</v>
      </c>
      <c r="D309" s="15">
        <v>70945.132067575862</v>
      </c>
      <c r="E309" s="16">
        <f t="shared" si="4"/>
        <v>0.2188603438670087</v>
      </c>
      <c r="F309" s="17">
        <v>0.2188603438670087</v>
      </c>
    </row>
    <row r="310" spans="1:6" x14ac:dyDescent="0.15">
      <c r="A310" s="73"/>
      <c r="B310" s="13" t="s">
        <v>41</v>
      </c>
      <c r="C310" s="14">
        <v>14162.311</v>
      </c>
      <c r="D310" s="15">
        <v>68496.933203295033</v>
      </c>
      <c r="E310" s="16">
        <f t="shared" si="4"/>
        <v>0.20675832241959008</v>
      </c>
      <c r="F310" s="17">
        <v>0.20675832241959008</v>
      </c>
    </row>
    <row r="311" spans="1:6" x14ac:dyDescent="0.15">
      <c r="A311" s="73"/>
      <c r="B311" s="13" t="s">
        <v>42</v>
      </c>
      <c r="C311" s="14">
        <v>13296.424000000001</v>
      </c>
      <c r="D311" s="15">
        <v>65084.977467425742</v>
      </c>
      <c r="E311" s="16">
        <f t="shared" si="4"/>
        <v>0.20429328728975443</v>
      </c>
      <c r="F311" s="17">
        <v>0.20429328728975443</v>
      </c>
    </row>
    <row r="312" spans="1:6" x14ac:dyDescent="0.15">
      <c r="A312" s="73"/>
      <c r="B312" s="13" t="s">
        <v>43</v>
      </c>
      <c r="C312" s="14">
        <v>15320.02</v>
      </c>
      <c r="D312" s="15">
        <v>67707.897134220708</v>
      </c>
      <c r="E312" s="16">
        <f t="shared" si="4"/>
        <v>0.2262663684507934</v>
      </c>
      <c r="F312" s="17">
        <v>0.2262663684507934</v>
      </c>
    </row>
    <row r="313" spans="1:6" x14ac:dyDescent="0.15">
      <c r="A313" s="73"/>
      <c r="B313" s="13" t="s">
        <v>44</v>
      </c>
      <c r="C313" s="14">
        <v>14686.119000000001</v>
      </c>
      <c r="D313" s="15">
        <v>67633.479265494039</v>
      </c>
      <c r="E313" s="16">
        <f t="shared" si="4"/>
        <v>0.21714273994909972</v>
      </c>
      <c r="F313" s="17">
        <v>0.21714273994909972</v>
      </c>
    </row>
    <row r="314" spans="1:6" x14ac:dyDescent="0.15">
      <c r="A314" s="73"/>
      <c r="B314" s="13" t="s">
        <v>1184</v>
      </c>
      <c r="C314" s="14">
        <v>12188.688</v>
      </c>
      <c r="D314" s="17">
        <v>54934.353999999999</v>
      </c>
      <c r="E314" s="16">
        <f>C314/D314</f>
        <v>0.22187733380827596</v>
      </c>
      <c r="F314" s="17" t="e">
        <v>#DIV/0!</v>
      </c>
    </row>
    <row r="315" spans="1:6" x14ac:dyDescent="0.15">
      <c r="A315" s="73"/>
      <c r="B315" s="13">
        <v>2024</v>
      </c>
      <c r="C315" s="14">
        <v>11297.223</v>
      </c>
      <c r="D315" s="17"/>
      <c r="E315" s="16" t="e">
        <f t="shared" si="4"/>
        <v>#DIV/0!</v>
      </c>
      <c r="F315" s="17"/>
    </row>
    <row r="316" spans="1:6" x14ac:dyDescent="0.15">
      <c r="A316" s="74"/>
      <c r="B316" s="13">
        <v>2025</v>
      </c>
      <c r="C316" s="14"/>
      <c r="D316" s="17"/>
      <c r="E316" s="16" t="s">
        <v>1266</v>
      </c>
      <c r="F316" s="17"/>
    </row>
    <row r="317" spans="1:6" x14ac:dyDescent="0.15">
      <c r="A317" s="72" t="s">
        <v>402</v>
      </c>
      <c r="B317" s="13" t="s">
        <v>27</v>
      </c>
      <c r="C317" s="14">
        <v>225989.45499999999</v>
      </c>
      <c r="D317" s="15">
        <v>570461.09118500142</v>
      </c>
      <c r="E317" s="16">
        <f t="shared" si="4"/>
        <v>0.39615226786205349</v>
      </c>
      <c r="F317" s="17">
        <v>0.39615226786205349</v>
      </c>
    </row>
    <row r="318" spans="1:6" x14ac:dyDescent="0.15">
      <c r="A318" s="73"/>
      <c r="B318" s="13" t="s">
        <v>28</v>
      </c>
      <c r="C318" s="14">
        <v>227439.46900000001</v>
      </c>
      <c r="D318" s="15">
        <v>560006.42427546368</v>
      </c>
      <c r="E318" s="16">
        <f t="shared" si="4"/>
        <v>0.40613724975434201</v>
      </c>
      <c r="F318" s="17">
        <v>0.40613724975434201</v>
      </c>
    </row>
    <row r="319" spans="1:6" x14ac:dyDescent="0.15">
      <c r="A319" s="73"/>
      <c r="B319" s="13" t="s">
        <v>29</v>
      </c>
      <c r="C319" s="14">
        <v>226405.99</v>
      </c>
      <c r="D319" s="15">
        <v>577448.24261668406</v>
      </c>
      <c r="E319" s="16">
        <f t="shared" si="4"/>
        <v>0.39208014379617839</v>
      </c>
      <c r="F319" s="17">
        <v>0.39208014379617839</v>
      </c>
    </row>
    <row r="320" spans="1:6" x14ac:dyDescent="0.15">
      <c r="A320" s="73"/>
      <c r="B320" s="13" t="s">
        <v>30</v>
      </c>
      <c r="C320" s="14">
        <v>220676.32500000001</v>
      </c>
      <c r="D320" s="15">
        <v>545868.28338616225</v>
      </c>
      <c r="E320" s="16">
        <f t="shared" si="4"/>
        <v>0.40426661837007211</v>
      </c>
      <c r="F320" s="17">
        <v>0.40426661837007211</v>
      </c>
    </row>
    <row r="321" spans="1:6" x14ac:dyDescent="0.15">
      <c r="A321" s="73"/>
      <c r="B321" s="13" t="s">
        <v>31</v>
      </c>
      <c r="C321" s="14">
        <v>184881.60200000001</v>
      </c>
      <c r="D321" s="15">
        <v>486340.76987958018</v>
      </c>
      <c r="E321" s="16">
        <f t="shared" si="4"/>
        <v>0.38014826938275686</v>
      </c>
      <c r="F321" s="17">
        <v>0.38014826938275686</v>
      </c>
    </row>
    <row r="322" spans="1:6" x14ac:dyDescent="0.15">
      <c r="A322" s="73"/>
      <c r="B322" s="13" t="s">
        <v>32</v>
      </c>
      <c r="C322" s="14">
        <v>191489.53899999999</v>
      </c>
      <c r="D322" s="15">
        <v>491564.58087897097</v>
      </c>
      <c r="E322" s="16">
        <f t="shared" si="4"/>
        <v>0.38955113213729892</v>
      </c>
      <c r="F322" s="17">
        <v>0.38955113213729892</v>
      </c>
    </row>
    <row r="323" spans="1:6" x14ac:dyDescent="0.15">
      <c r="A323" s="73"/>
      <c r="B323" s="13" t="s">
        <v>33</v>
      </c>
      <c r="C323" s="14">
        <v>189958.18</v>
      </c>
      <c r="D323" s="15">
        <v>485757.97652275168</v>
      </c>
      <c r="E323" s="16">
        <f t="shared" si="4"/>
        <v>0.39105519452258103</v>
      </c>
      <c r="F323" s="17">
        <v>0.39105519452258103</v>
      </c>
    </row>
    <row r="324" spans="1:6" x14ac:dyDescent="0.15">
      <c r="A324" s="73"/>
      <c r="B324" s="13" t="s">
        <v>34</v>
      </c>
      <c r="C324" s="14">
        <v>179069.62599999999</v>
      </c>
      <c r="D324" s="15">
        <v>475085.76497575524</v>
      </c>
      <c r="E324" s="16">
        <f t="shared" si="4"/>
        <v>0.3769206303395311</v>
      </c>
      <c r="F324" s="17">
        <v>0.3769206303395311</v>
      </c>
    </row>
    <row r="325" spans="1:6" x14ac:dyDescent="0.15">
      <c r="A325" s="73"/>
      <c r="B325" s="13" t="s">
        <v>35</v>
      </c>
      <c r="C325" s="14">
        <v>164499.98000000001</v>
      </c>
      <c r="D325" s="15">
        <v>422978.61021942366</v>
      </c>
      <c r="E325" s="16">
        <f t="shared" si="4"/>
        <v>0.38890850748850936</v>
      </c>
      <c r="F325" s="17">
        <v>0.38890850748850936</v>
      </c>
    </row>
    <row r="326" spans="1:6" x14ac:dyDescent="0.15">
      <c r="A326" s="73"/>
      <c r="B326" s="13" t="s">
        <v>36</v>
      </c>
      <c r="C326" s="14">
        <v>152581.87100000001</v>
      </c>
      <c r="D326" s="15">
        <v>400874.27679640654</v>
      </c>
      <c r="E326" s="16">
        <f t="shared" si="4"/>
        <v>0.38062275339630314</v>
      </c>
      <c r="F326" s="17">
        <v>0.38062275339630314</v>
      </c>
    </row>
    <row r="327" spans="1:6" x14ac:dyDescent="0.15">
      <c r="A327" s="73"/>
      <c r="B327" s="13" t="s">
        <v>37</v>
      </c>
      <c r="C327" s="14">
        <v>156206.307</v>
      </c>
      <c r="D327" s="15">
        <v>410259.99575073563</v>
      </c>
      <c r="E327" s="16">
        <f t="shared" si="4"/>
        <v>0.38074954569761976</v>
      </c>
      <c r="F327" s="17">
        <v>0.38074954569761976</v>
      </c>
    </row>
    <row r="328" spans="1:6" x14ac:dyDescent="0.15">
      <c r="A328" s="73"/>
      <c r="B328" s="13" t="s">
        <v>38</v>
      </c>
      <c r="C328" s="14">
        <v>154956.291</v>
      </c>
      <c r="D328" s="15">
        <v>408551.09607937932</v>
      </c>
      <c r="E328" s="16">
        <f t="shared" si="4"/>
        <v>0.37928252423509057</v>
      </c>
      <c r="F328" s="17">
        <v>0.37928252423509057</v>
      </c>
    </row>
    <row r="329" spans="1:6" x14ac:dyDescent="0.15">
      <c r="A329" s="73"/>
      <c r="B329" s="13" t="s">
        <v>39</v>
      </c>
      <c r="C329" s="14">
        <v>155331.75899999999</v>
      </c>
      <c r="D329" s="15">
        <v>423162.66171140771</v>
      </c>
      <c r="E329" s="16">
        <f t="shared" si="4"/>
        <v>0.36707340475595773</v>
      </c>
      <c r="F329" s="17">
        <v>0.36707340475595773</v>
      </c>
    </row>
    <row r="330" spans="1:6" x14ac:dyDescent="0.15">
      <c r="A330" s="73"/>
      <c r="B330" s="13" t="s">
        <v>40</v>
      </c>
      <c r="C330" s="14">
        <v>146482.04800000001</v>
      </c>
      <c r="D330" s="15">
        <v>398430.07927165914</v>
      </c>
      <c r="E330" s="16">
        <f t="shared" si="4"/>
        <v>0.36764806579807707</v>
      </c>
      <c r="F330" s="17">
        <v>0.36764806579807707</v>
      </c>
    </row>
    <row r="331" spans="1:6" x14ac:dyDescent="0.15">
      <c r="A331" s="73"/>
      <c r="B331" s="13" t="s">
        <v>41</v>
      </c>
      <c r="C331" s="14">
        <v>140942.00200000001</v>
      </c>
      <c r="D331" s="15">
        <v>391278.78512829629</v>
      </c>
      <c r="E331" s="16">
        <f t="shared" si="4"/>
        <v>0.36020864753448512</v>
      </c>
      <c r="F331" s="17">
        <v>0.36020864753448512</v>
      </c>
    </row>
    <row r="332" spans="1:6" x14ac:dyDescent="0.15">
      <c r="A332" s="73"/>
      <c r="B332" s="13" t="s">
        <v>42</v>
      </c>
      <c r="C332" s="14">
        <v>126028.57799999999</v>
      </c>
      <c r="D332" s="15">
        <v>355368.74293615983</v>
      </c>
      <c r="E332" s="16">
        <f t="shared" si="4"/>
        <v>0.35464170809935408</v>
      </c>
      <c r="F332" s="17">
        <v>0.35464170809935408</v>
      </c>
    </row>
    <row r="333" spans="1:6" x14ac:dyDescent="0.15">
      <c r="A333" s="73"/>
      <c r="B333" s="13" t="s">
        <v>43</v>
      </c>
      <c r="C333" s="14">
        <v>131474.59</v>
      </c>
      <c r="D333" s="15">
        <v>393337.3600399663</v>
      </c>
      <c r="E333" s="16">
        <f t="shared" si="4"/>
        <v>0.33425401031481244</v>
      </c>
      <c r="F333" s="17">
        <v>0.33425401031481244</v>
      </c>
    </row>
    <row r="334" spans="1:6" x14ac:dyDescent="0.15">
      <c r="A334" s="73"/>
      <c r="B334" s="13" t="s">
        <v>44</v>
      </c>
      <c r="C334" s="14">
        <v>136294.72</v>
      </c>
      <c r="D334" s="15">
        <v>398267.77815286181</v>
      </c>
      <c r="E334" s="16">
        <f t="shared" si="4"/>
        <v>0.34221879719249548</v>
      </c>
      <c r="F334" s="17">
        <v>0.34221879719249498</v>
      </c>
    </row>
    <row r="335" spans="1:6" x14ac:dyDescent="0.15">
      <c r="A335" s="73"/>
      <c r="B335" s="13" t="s">
        <v>1184</v>
      </c>
      <c r="C335" s="14">
        <v>114751.336</v>
      </c>
      <c r="D335" s="17">
        <v>384741.77899999998</v>
      </c>
      <c r="E335" s="16">
        <f t="shared" si="4"/>
        <v>0.29825545928039182</v>
      </c>
      <c r="F335" s="17" t="e">
        <v>#DIV/0!</v>
      </c>
    </row>
    <row r="336" spans="1:6" x14ac:dyDescent="0.15">
      <c r="A336" s="73"/>
      <c r="B336" s="13">
        <v>2024</v>
      </c>
      <c r="C336" s="14">
        <v>101400.539</v>
      </c>
      <c r="D336" s="17"/>
      <c r="E336" s="16" t="e">
        <f t="shared" si="4"/>
        <v>#DIV/0!</v>
      </c>
      <c r="F336" s="17"/>
    </row>
    <row r="337" spans="1:6" x14ac:dyDescent="0.15">
      <c r="A337" s="74"/>
      <c r="B337" s="13">
        <v>2025</v>
      </c>
      <c r="C337" s="14"/>
      <c r="D337" s="17"/>
      <c r="E337" s="16"/>
      <c r="F337" s="17"/>
    </row>
    <row r="338" spans="1:6" x14ac:dyDescent="0.15">
      <c r="A338" s="72" t="s">
        <v>448</v>
      </c>
      <c r="B338" s="13" t="s">
        <v>27</v>
      </c>
      <c r="C338" s="14">
        <v>2854.4920000000002</v>
      </c>
      <c r="D338" s="15">
        <v>5317.4258366993208</v>
      </c>
      <c r="E338" s="16">
        <f t="shared" si="4"/>
        <v>0.53681839440037504</v>
      </c>
      <c r="F338" s="17">
        <v>0.53681839440037504</v>
      </c>
    </row>
    <row r="339" spans="1:6" x14ac:dyDescent="0.15">
      <c r="A339" s="73"/>
      <c r="B339" s="13" t="s">
        <v>28</v>
      </c>
      <c r="C339" s="14">
        <v>2940.6849999999999</v>
      </c>
      <c r="D339" s="15">
        <v>5034.9055524453124</v>
      </c>
      <c r="E339" s="16">
        <f t="shared" si="4"/>
        <v>0.5840596152934372</v>
      </c>
      <c r="F339" s="17">
        <v>0.5840596152934372</v>
      </c>
    </row>
    <row r="340" spans="1:6" x14ac:dyDescent="0.15">
      <c r="A340" s="73"/>
      <c r="B340" s="13" t="s">
        <v>29</v>
      </c>
      <c r="C340" s="14">
        <v>2849.21</v>
      </c>
      <c r="D340" s="15">
        <v>5964.2185183721267</v>
      </c>
      <c r="E340" s="16">
        <f t="shared" si="4"/>
        <v>0.47771723843171043</v>
      </c>
      <c r="F340" s="17">
        <v>0.47771723843171043</v>
      </c>
    </row>
    <row r="341" spans="1:6" x14ac:dyDescent="0.15">
      <c r="A341" s="73"/>
      <c r="B341" s="13" t="s">
        <v>30</v>
      </c>
      <c r="C341" s="14">
        <v>2742.9180000000001</v>
      </c>
      <c r="D341" s="15">
        <v>5179.2124897448784</v>
      </c>
      <c r="E341" s="16">
        <f t="shared" si="4"/>
        <v>0.52960136419023673</v>
      </c>
      <c r="F341" s="17">
        <v>0.52960136419023673</v>
      </c>
    </row>
    <row r="342" spans="1:6" x14ac:dyDescent="0.15">
      <c r="A342" s="73"/>
      <c r="B342" s="13" t="s">
        <v>31</v>
      </c>
      <c r="C342" s="14">
        <v>2489.8049999999998</v>
      </c>
      <c r="D342" s="15">
        <v>7425.8097865880827</v>
      </c>
      <c r="E342" s="16">
        <f t="shared" si="4"/>
        <v>0.33529070519647447</v>
      </c>
      <c r="F342" s="17">
        <v>0.33529070519647447</v>
      </c>
    </row>
    <row r="343" spans="1:6" x14ac:dyDescent="0.15">
      <c r="A343" s="73"/>
      <c r="B343" s="13" t="s">
        <v>32</v>
      </c>
      <c r="C343" s="14">
        <v>3240.172</v>
      </c>
      <c r="D343" s="15">
        <v>10353.497814112003</v>
      </c>
      <c r="E343" s="16">
        <f t="shared" si="4"/>
        <v>0.31295433274574974</v>
      </c>
      <c r="F343" s="17">
        <v>0.31295433274574974</v>
      </c>
    </row>
    <row r="344" spans="1:6" x14ac:dyDescent="0.15">
      <c r="A344" s="73"/>
      <c r="B344" s="13" t="s">
        <v>33</v>
      </c>
      <c r="C344" s="14">
        <v>2923.4549999999999</v>
      </c>
      <c r="D344" s="15">
        <v>9174.980024654009</v>
      </c>
      <c r="E344" s="16">
        <f t="shared" si="4"/>
        <v>0.31863339126018908</v>
      </c>
      <c r="F344" s="17">
        <v>0.31863339126018908</v>
      </c>
    </row>
    <row r="345" spans="1:6" x14ac:dyDescent="0.15">
      <c r="A345" s="73"/>
      <c r="B345" s="13" t="s">
        <v>34</v>
      </c>
      <c r="C345" s="14">
        <v>2740.0129999999999</v>
      </c>
      <c r="D345" s="15">
        <v>7659.3189805701068</v>
      </c>
      <c r="E345" s="16">
        <f t="shared" si="4"/>
        <v>0.35773585183627543</v>
      </c>
      <c r="F345" s="17">
        <v>0.35773585183627543</v>
      </c>
    </row>
    <row r="346" spans="1:6" x14ac:dyDescent="0.15">
      <c r="A346" s="73"/>
      <c r="B346" s="13" t="s">
        <v>35</v>
      </c>
      <c r="C346" s="14">
        <v>2649.8139999999999</v>
      </c>
      <c r="D346" s="15">
        <v>8891.3182814059528</v>
      </c>
      <c r="E346" s="16">
        <f t="shared" si="4"/>
        <v>0.29802262343273062</v>
      </c>
      <c r="F346" s="17">
        <v>0.29802262343273062</v>
      </c>
    </row>
    <row r="347" spans="1:6" x14ac:dyDescent="0.15">
      <c r="A347" s="73"/>
      <c r="B347" s="13" t="s">
        <v>36</v>
      </c>
      <c r="C347" s="14">
        <v>2354.2469999999998</v>
      </c>
      <c r="D347" s="15">
        <v>12673.389746586447</v>
      </c>
      <c r="E347" s="16">
        <f t="shared" si="4"/>
        <v>0.18576300793038514</v>
      </c>
      <c r="F347" s="17">
        <v>0.18576300793038514</v>
      </c>
    </row>
    <row r="348" spans="1:6" x14ac:dyDescent="0.15">
      <c r="A348" s="73"/>
      <c r="B348" s="13" t="s">
        <v>37</v>
      </c>
      <c r="C348" s="14">
        <v>2312.538</v>
      </c>
      <c r="D348" s="15">
        <v>11464.823762242575</v>
      </c>
      <c r="E348" s="16">
        <f t="shared" si="4"/>
        <v>0.20170724364869402</v>
      </c>
      <c r="F348" s="17">
        <v>0.20170724364869402</v>
      </c>
    </row>
    <row r="349" spans="1:6" x14ac:dyDescent="0.15">
      <c r="A349" s="73"/>
      <c r="B349" s="13" t="s">
        <v>38</v>
      </c>
      <c r="C349" s="14">
        <v>2197</v>
      </c>
      <c r="D349" s="15">
        <v>9696.1177055241587</v>
      </c>
      <c r="E349" s="16">
        <f t="shared" si="4"/>
        <v>0.2265855331715193</v>
      </c>
      <c r="F349" s="17">
        <v>0.2265855331715193</v>
      </c>
    </row>
    <row r="350" spans="1:6" x14ac:dyDescent="0.15">
      <c r="A350" s="73"/>
      <c r="B350" s="13" t="s">
        <v>39</v>
      </c>
      <c r="C350" s="14">
        <v>2049.81</v>
      </c>
      <c r="D350" s="15">
        <v>8343.070600525507</v>
      </c>
      <c r="E350" s="16">
        <f t="shared" si="4"/>
        <v>0.24569011796099247</v>
      </c>
      <c r="F350" s="17">
        <v>0.24569011796099247</v>
      </c>
    </row>
    <row r="351" spans="1:6" x14ac:dyDescent="0.15">
      <c r="A351" s="73"/>
      <c r="B351" s="13" t="s">
        <v>40</v>
      </c>
      <c r="C351" s="14">
        <v>2612.6320000000001</v>
      </c>
      <c r="D351" s="15">
        <v>11373.097032269739</v>
      </c>
      <c r="E351" s="16">
        <f t="shared" si="4"/>
        <v>0.22972036487396386</v>
      </c>
      <c r="F351" s="17">
        <v>0.22972036487396386</v>
      </c>
    </row>
    <row r="352" spans="1:6" x14ac:dyDescent="0.15">
      <c r="A352" s="73"/>
      <c r="B352" s="13" t="s">
        <v>41</v>
      </c>
      <c r="C352" s="14">
        <v>2493.06</v>
      </c>
      <c r="D352" s="15">
        <v>9668.0912829500612</v>
      </c>
      <c r="E352" s="16">
        <f t="shared" si="4"/>
        <v>0.25786475603479025</v>
      </c>
      <c r="F352" s="17">
        <v>0.25786475603479025</v>
      </c>
    </row>
    <row r="353" spans="1:6" x14ac:dyDescent="0.15">
      <c r="A353" s="73"/>
      <c r="B353" s="13" t="s">
        <v>42</v>
      </c>
      <c r="C353" s="14">
        <v>2021.99</v>
      </c>
      <c r="D353" s="15">
        <v>11441.73652726661</v>
      </c>
      <c r="E353" s="16">
        <f t="shared" si="4"/>
        <v>0.17672055244249241</v>
      </c>
      <c r="F353" s="17">
        <v>0.17672055244249241</v>
      </c>
    </row>
    <row r="354" spans="1:6" x14ac:dyDescent="0.15">
      <c r="A354" s="73"/>
      <c r="B354" s="13" t="s">
        <v>43</v>
      </c>
      <c r="C354" s="14">
        <v>2064.88</v>
      </c>
      <c r="D354" s="15">
        <v>13189.387635678428</v>
      </c>
      <c r="E354" s="16">
        <f t="shared" si="4"/>
        <v>0.15655616902291369</v>
      </c>
      <c r="F354" s="17">
        <v>0.15655616902291369</v>
      </c>
    </row>
    <row r="355" spans="1:6" x14ac:dyDescent="0.15">
      <c r="A355" s="73"/>
      <c r="B355" s="13" t="s">
        <v>44</v>
      </c>
      <c r="C355" s="14">
        <v>1689.971</v>
      </c>
      <c r="D355" s="15">
        <v>15513.076438919998</v>
      </c>
      <c r="E355" s="16">
        <f t="shared" ref="E355:E426" si="5">C355/D355</f>
        <v>0.10893848210275781</v>
      </c>
      <c r="F355" s="17">
        <v>0.10893848210275781</v>
      </c>
    </row>
    <row r="356" spans="1:6" x14ac:dyDescent="0.15">
      <c r="A356" s="73"/>
      <c r="B356" s="13" t="s">
        <v>1184</v>
      </c>
      <c r="C356" s="14">
        <v>1662.797</v>
      </c>
      <c r="D356" s="17">
        <v>9980.6579999999994</v>
      </c>
      <c r="E356" s="16">
        <f t="shared" si="5"/>
        <v>0.16660194147520135</v>
      </c>
      <c r="F356" s="17" t="e">
        <v>#DIV/0!</v>
      </c>
    </row>
    <row r="357" spans="1:6" x14ac:dyDescent="0.15">
      <c r="A357" s="73"/>
      <c r="B357" s="13">
        <v>2024</v>
      </c>
      <c r="C357" s="14">
        <v>1599.8320000000001</v>
      </c>
      <c r="D357" s="17"/>
      <c r="E357" s="16" t="e">
        <f t="shared" si="5"/>
        <v>#DIV/0!</v>
      </c>
      <c r="F357" s="17"/>
    </row>
    <row r="358" spans="1:6" x14ac:dyDescent="0.15">
      <c r="A358" s="74"/>
      <c r="B358" s="13">
        <v>2025</v>
      </c>
      <c r="C358" s="14"/>
      <c r="D358" s="17"/>
      <c r="E358" s="16"/>
      <c r="F358" s="17"/>
    </row>
    <row r="359" spans="1:6" x14ac:dyDescent="0.15">
      <c r="A359" s="72" t="s">
        <v>466</v>
      </c>
      <c r="B359" s="13" t="s">
        <v>27</v>
      </c>
      <c r="C359" s="14">
        <v>6603.8689999999997</v>
      </c>
      <c r="D359" s="15">
        <v>18334.300501504145</v>
      </c>
      <c r="E359" s="16">
        <f t="shared" si="5"/>
        <v>0.3601920345670247</v>
      </c>
      <c r="F359" s="17">
        <v>0.3601920345670247</v>
      </c>
    </row>
    <row r="360" spans="1:6" x14ac:dyDescent="0.15">
      <c r="A360" s="73"/>
      <c r="B360" s="13" t="s">
        <v>28</v>
      </c>
      <c r="C360" s="14">
        <v>6516.9110000000001</v>
      </c>
      <c r="D360" s="15">
        <v>19084.910762668398</v>
      </c>
      <c r="E360" s="16">
        <f t="shared" si="5"/>
        <v>0.34146929378090651</v>
      </c>
      <c r="F360" s="17">
        <v>0.34146929378090651</v>
      </c>
    </row>
    <row r="361" spans="1:6" x14ac:dyDescent="0.15">
      <c r="A361" s="73"/>
      <c r="B361" s="13" t="s">
        <v>29</v>
      </c>
      <c r="C361" s="14">
        <v>5998.7439999999997</v>
      </c>
      <c r="D361" s="15">
        <v>19229.81770346803</v>
      </c>
      <c r="E361" s="16">
        <f t="shared" si="5"/>
        <v>0.31195012311105513</v>
      </c>
      <c r="F361" s="17">
        <v>0.31195012311105513</v>
      </c>
    </row>
    <row r="362" spans="1:6" x14ac:dyDescent="0.15">
      <c r="A362" s="73"/>
      <c r="B362" s="13" t="s">
        <v>30</v>
      </c>
      <c r="C362" s="14">
        <v>6103.72</v>
      </c>
      <c r="D362" s="15">
        <v>17705.310961063577</v>
      </c>
      <c r="E362" s="16">
        <f t="shared" si="5"/>
        <v>0.34473949728547121</v>
      </c>
      <c r="F362" s="17">
        <v>0.34473949728547121</v>
      </c>
    </row>
    <row r="363" spans="1:6" x14ac:dyDescent="0.15">
      <c r="A363" s="73"/>
      <c r="B363" s="13" t="s">
        <v>31</v>
      </c>
      <c r="C363" s="14">
        <v>5786.7420000000002</v>
      </c>
      <c r="D363" s="15">
        <v>12607.162685288986</v>
      </c>
      <c r="E363" s="16">
        <f t="shared" si="5"/>
        <v>0.45900430925289948</v>
      </c>
      <c r="F363" s="17">
        <v>0.45900430925289948</v>
      </c>
    </row>
    <row r="364" spans="1:6" x14ac:dyDescent="0.15">
      <c r="A364" s="73"/>
      <c r="B364" s="13" t="s">
        <v>32</v>
      </c>
      <c r="C364" s="14">
        <v>6393.9520000000002</v>
      </c>
      <c r="D364" s="15">
        <v>10399.602195688463</v>
      </c>
      <c r="E364" s="16">
        <f t="shared" si="5"/>
        <v>0.61482659429519793</v>
      </c>
      <c r="F364" s="17">
        <v>0.61482659429519793</v>
      </c>
    </row>
    <row r="365" spans="1:6" x14ac:dyDescent="0.15">
      <c r="A365" s="73"/>
      <c r="B365" s="13" t="s">
        <v>33</v>
      </c>
      <c r="C365" s="14">
        <v>5606.4250000000002</v>
      </c>
      <c r="D365" s="15">
        <v>10680.487501906395</v>
      </c>
      <c r="E365" s="16">
        <f t="shared" si="5"/>
        <v>0.52492220032084591</v>
      </c>
      <c r="F365" s="17">
        <v>0.52492220032084591</v>
      </c>
    </row>
    <row r="366" spans="1:6" x14ac:dyDescent="0.15">
      <c r="A366" s="73"/>
      <c r="B366" s="13" t="s">
        <v>34</v>
      </c>
      <c r="C366" s="14">
        <v>5718.0370000000003</v>
      </c>
      <c r="D366" s="15">
        <v>11113.543201196486</v>
      </c>
      <c r="E366" s="16">
        <f t="shared" si="5"/>
        <v>0.51451070972436541</v>
      </c>
      <c r="F366" s="17">
        <v>0.51451070972436541</v>
      </c>
    </row>
    <row r="367" spans="1:6" x14ac:dyDescent="0.15">
      <c r="A367" s="73"/>
      <c r="B367" s="13" t="s">
        <v>35</v>
      </c>
      <c r="C367" s="14">
        <v>7464.1549999999997</v>
      </c>
      <c r="D367" s="15">
        <v>10581.023771155673</v>
      </c>
      <c r="E367" s="16">
        <f t="shared" si="5"/>
        <v>0.7054284312589495</v>
      </c>
      <c r="F367" s="17">
        <v>0.7054284312589495</v>
      </c>
    </row>
    <row r="368" spans="1:6" x14ac:dyDescent="0.15">
      <c r="A368" s="73"/>
      <c r="B368" s="13" t="s">
        <v>36</v>
      </c>
      <c r="C368" s="14">
        <v>6864.2340000000004</v>
      </c>
      <c r="D368" s="15">
        <v>11255.547397867014</v>
      </c>
      <c r="E368" s="16">
        <f t="shared" si="5"/>
        <v>0.60985341337559551</v>
      </c>
      <c r="F368" s="17">
        <v>0.60985341337559551</v>
      </c>
    </row>
    <row r="369" spans="1:6" x14ac:dyDescent="0.15">
      <c r="A369" s="73"/>
      <c r="B369" s="13" t="s">
        <v>37</v>
      </c>
      <c r="C369" s="14">
        <v>6844.9430000000002</v>
      </c>
      <c r="D369" s="15">
        <v>12394.4220483633</v>
      </c>
      <c r="E369" s="16">
        <f t="shared" si="5"/>
        <v>0.5522599580110219</v>
      </c>
      <c r="F369" s="17">
        <v>0.5522599580110219</v>
      </c>
    </row>
    <row r="370" spans="1:6" x14ac:dyDescent="0.15">
      <c r="A370" s="73"/>
      <c r="B370" s="13" t="s">
        <v>38</v>
      </c>
      <c r="C370" s="14">
        <v>6159.5730000000003</v>
      </c>
      <c r="D370" s="15">
        <v>13301.807681603577</v>
      </c>
      <c r="E370" s="16">
        <f t="shared" si="5"/>
        <v>0.46306285186476576</v>
      </c>
      <c r="F370" s="17">
        <v>0.46306285186476576</v>
      </c>
    </row>
    <row r="371" spans="1:6" x14ac:dyDescent="0.15">
      <c r="A371" s="73"/>
      <c r="B371" s="13" t="s">
        <v>39</v>
      </c>
      <c r="C371" s="14">
        <v>6283.3360000000002</v>
      </c>
      <c r="D371" s="15">
        <v>14040.59107600616</v>
      </c>
      <c r="E371" s="16">
        <f t="shared" si="5"/>
        <v>0.447512214121636</v>
      </c>
      <c r="F371" s="17">
        <v>0.447512214121636</v>
      </c>
    </row>
    <row r="372" spans="1:6" x14ac:dyDescent="0.15">
      <c r="A372" s="73"/>
      <c r="B372" s="13" t="s">
        <v>40</v>
      </c>
      <c r="C372" s="14">
        <v>5952.9390000000003</v>
      </c>
      <c r="D372" s="15">
        <v>14598.976321784887</v>
      </c>
      <c r="E372" s="16">
        <f t="shared" si="5"/>
        <v>0.40776413830584168</v>
      </c>
      <c r="F372" s="17">
        <v>0.40776413830584168</v>
      </c>
    </row>
    <row r="373" spans="1:6" x14ac:dyDescent="0.15">
      <c r="A373" s="73"/>
      <c r="B373" s="13" t="s">
        <v>41</v>
      </c>
      <c r="C373" s="14">
        <v>6066.8729999999996</v>
      </c>
      <c r="D373" s="15">
        <v>14621.459308965605</v>
      </c>
      <c r="E373" s="16">
        <f t="shared" si="5"/>
        <v>0.41492937687005749</v>
      </c>
      <c r="F373" s="17">
        <v>0.41492937687005749</v>
      </c>
    </row>
    <row r="374" spans="1:6" x14ac:dyDescent="0.15">
      <c r="A374" s="73"/>
      <c r="B374" s="13" t="s">
        <v>42</v>
      </c>
      <c r="C374" s="14">
        <v>6137.6620000000003</v>
      </c>
      <c r="D374" s="15">
        <v>14138.10853835723</v>
      </c>
      <c r="E374" s="16">
        <f t="shared" si="5"/>
        <v>0.43412186172911943</v>
      </c>
      <c r="F374" s="17">
        <v>0.43412186172911943</v>
      </c>
    </row>
    <row r="375" spans="1:6" x14ac:dyDescent="0.15">
      <c r="A375" s="73"/>
      <c r="B375" s="13" t="s">
        <v>43</v>
      </c>
      <c r="C375" s="14">
        <v>5976.0020000000004</v>
      </c>
      <c r="D375" s="15">
        <v>14900.025729905112</v>
      </c>
      <c r="E375" s="16">
        <f t="shared" si="5"/>
        <v>0.4010732671424761</v>
      </c>
      <c r="F375" s="17">
        <v>0.4010732671424761</v>
      </c>
    </row>
    <row r="376" spans="1:6" x14ac:dyDescent="0.15">
      <c r="A376" s="73"/>
      <c r="B376" s="13" t="s">
        <v>44</v>
      </c>
      <c r="C376" s="14">
        <v>5066.3029999999999</v>
      </c>
      <c r="D376" s="15">
        <v>12893.300064057077</v>
      </c>
      <c r="E376" s="16">
        <f t="shared" si="5"/>
        <v>0.39294075022138353</v>
      </c>
      <c r="F376" s="17">
        <v>0.39294075022138353</v>
      </c>
    </row>
    <row r="377" spans="1:6" x14ac:dyDescent="0.15">
      <c r="A377" s="73"/>
      <c r="B377" s="13" t="s">
        <v>1184</v>
      </c>
      <c r="C377" s="14">
        <v>4752.0529999999999</v>
      </c>
      <c r="D377" s="17">
        <v>17888.312999999998</v>
      </c>
      <c r="E377" s="16">
        <f t="shared" si="5"/>
        <v>0.26565126627647895</v>
      </c>
      <c r="F377" s="17" t="e">
        <v>#DIV/0!</v>
      </c>
    </row>
    <row r="378" spans="1:6" x14ac:dyDescent="0.15">
      <c r="A378" s="73"/>
      <c r="B378" s="13">
        <v>2024</v>
      </c>
      <c r="C378" s="14">
        <v>4961.7749999999996</v>
      </c>
      <c r="D378" s="17"/>
      <c r="E378" s="16" t="e">
        <f t="shared" si="5"/>
        <v>#DIV/0!</v>
      </c>
      <c r="F378" s="17"/>
    </row>
    <row r="379" spans="1:6" x14ac:dyDescent="0.15">
      <c r="A379" s="74"/>
      <c r="B379" s="13">
        <v>2025</v>
      </c>
      <c r="C379" s="14"/>
      <c r="D379" s="17"/>
      <c r="E379" s="16"/>
      <c r="F379" s="17"/>
    </row>
    <row r="380" spans="1:6" x14ac:dyDescent="0.15">
      <c r="A380" s="72" t="s">
        <v>469</v>
      </c>
      <c r="B380" s="13" t="s">
        <v>27</v>
      </c>
      <c r="C380" s="14">
        <v>2603.3490000000002</v>
      </c>
      <c r="D380" s="15">
        <v>13741.28894234377</v>
      </c>
      <c r="E380" s="16">
        <f t="shared" si="5"/>
        <v>0.18945449811318518</v>
      </c>
      <c r="F380" s="17">
        <v>0.18945449811318518</v>
      </c>
    </row>
    <row r="381" spans="1:6" x14ac:dyDescent="0.15">
      <c r="A381" s="73"/>
      <c r="B381" s="13" t="s">
        <v>28</v>
      </c>
      <c r="C381" s="14">
        <v>2712.9720000000002</v>
      </c>
      <c r="D381" s="15">
        <v>13567.787562520391</v>
      </c>
      <c r="E381" s="16">
        <f t="shared" si="5"/>
        <v>0.19995684539565645</v>
      </c>
      <c r="F381" s="17">
        <v>0.19995684539565645</v>
      </c>
    </row>
    <row r="382" spans="1:6" x14ac:dyDescent="0.15">
      <c r="A382" s="73"/>
      <c r="B382" s="13" t="s">
        <v>29</v>
      </c>
      <c r="C382" s="14">
        <v>2567.2310000000002</v>
      </c>
      <c r="D382" s="15">
        <v>13163.982683448958</v>
      </c>
      <c r="E382" s="16">
        <f t="shared" si="5"/>
        <v>0.19501932369052516</v>
      </c>
      <c r="F382" s="17">
        <v>0.19501932369052516</v>
      </c>
    </row>
    <row r="383" spans="1:6" x14ac:dyDescent="0.15">
      <c r="A383" s="73"/>
      <c r="B383" s="13" t="s">
        <v>30</v>
      </c>
      <c r="C383" s="14">
        <v>2098.895</v>
      </c>
      <c r="D383" s="15">
        <v>13043.905092575233</v>
      </c>
      <c r="E383" s="16">
        <f t="shared" si="5"/>
        <v>0.16091001775187092</v>
      </c>
      <c r="F383" s="17">
        <v>0.16091001775187092</v>
      </c>
    </row>
    <row r="384" spans="1:6" x14ac:dyDescent="0.15">
      <c r="A384" s="73"/>
      <c r="B384" s="13" t="s">
        <v>31</v>
      </c>
      <c r="C384" s="14">
        <v>2181.694</v>
      </c>
      <c r="D384" s="15">
        <v>12429.412915668107</v>
      </c>
      <c r="E384" s="16">
        <f t="shared" si="5"/>
        <v>0.17552671351434698</v>
      </c>
      <c r="F384" s="17">
        <v>0.17552671351434698</v>
      </c>
    </row>
    <row r="385" spans="1:6" x14ac:dyDescent="0.15">
      <c r="A385" s="73"/>
      <c r="B385" s="13" t="s">
        <v>32</v>
      </c>
      <c r="C385" s="14">
        <v>2252.6619999999998</v>
      </c>
      <c r="D385" s="15">
        <v>13253.561805396201</v>
      </c>
      <c r="E385" s="16">
        <f t="shared" si="5"/>
        <v>0.16996653677525586</v>
      </c>
      <c r="F385" s="17">
        <v>0.16996653677525586</v>
      </c>
    </row>
    <row r="386" spans="1:6" x14ac:dyDescent="0.15">
      <c r="A386" s="73"/>
      <c r="B386" s="13" t="s">
        <v>33</v>
      </c>
      <c r="C386" s="14">
        <v>2052.2109999999998</v>
      </c>
      <c r="D386" s="15">
        <v>12956.811110135353</v>
      </c>
      <c r="E386" s="16">
        <f t="shared" si="5"/>
        <v>0.15838858670978659</v>
      </c>
      <c r="F386" s="17">
        <v>0.15838858670978659</v>
      </c>
    </row>
    <row r="387" spans="1:6" x14ac:dyDescent="0.15">
      <c r="A387" s="73"/>
      <c r="B387" s="13" t="s">
        <v>34</v>
      </c>
      <c r="C387" s="14">
        <v>1989.537</v>
      </c>
      <c r="D387" s="15">
        <v>12558.253038437511</v>
      </c>
      <c r="E387" s="16">
        <f t="shared" si="5"/>
        <v>0.15842466256337967</v>
      </c>
      <c r="F387" s="17">
        <v>0.15842466256337967</v>
      </c>
    </row>
    <row r="388" spans="1:6" x14ac:dyDescent="0.15">
      <c r="A388" s="73"/>
      <c r="B388" s="13" t="s">
        <v>35</v>
      </c>
      <c r="C388" s="14">
        <v>1847.117</v>
      </c>
      <c r="D388" s="15">
        <v>11895.458114881018</v>
      </c>
      <c r="E388" s="16">
        <f t="shared" si="5"/>
        <v>0.15527918152973763</v>
      </c>
      <c r="F388" s="17">
        <v>0.15527918152973763</v>
      </c>
    </row>
    <row r="389" spans="1:6" x14ac:dyDescent="0.15">
      <c r="A389" s="73"/>
      <c r="B389" s="13" t="s">
        <v>36</v>
      </c>
      <c r="C389" s="14">
        <v>1931.704</v>
      </c>
      <c r="D389" s="15">
        <v>11584.671888891164</v>
      </c>
      <c r="E389" s="16">
        <f t="shared" si="5"/>
        <v>0.16674654392692467</v>
      </c>
      <c r="F389" s="17">
        <v>0.16674654392692467</v>
      </c>
    </row>
    <row r="390" spans="1:6" x14ac:dyDescent="0.15">
      <c r="A390" s="73"/>
      <c r="B390" s="13" t="s">
        <v>37</v>
      </c>
      <c r="C390" s="14">
        <v>1660.8320000000001</v>
      </c>
      <c r="D390" s="15">
        <v>11324.882592345342</v>
      </c>
      <c r="E390" s="16">
        <f t="shared" si="5"/>
        <v>0.14665335260275292</v>
      </c>
      <c r="F390" s="17">
        <v>0.14665335260275292</v>
      </c>
    </row>
    <row r="391" spans="1:6" x14ac:dyDescent="0.15">
      <c r="A391" s="73"/>
      <c r="B391" s="13" t="s">
        <v>38</v>
      </c>
      <c r="C391" s="14">
        <v>1503.325</v>
      </c>
      <c r="D391" s="15">
        <v>11143.679857447009</v>
      </c>
      <c r="E391" s="16">
        <f t="shared" si="5"/>
        <v>0.13490382164876805</v>
      </c>
      <c r="F391" s="17">
        <v>0.13490382164876805</v>
      </c>
    </row>
    <row r="392" spans="1:6" x14ac:dyDescent="0.15">
      <c r="A392" s="73"/>
      <c r="B392" s="13" t="s">
        <v>39</v>
      </c>
      <c r="C392" s="14">
        <v>1492.0429999999999</v>
      </c>
      <c r="D392" s="15">
        <v>11613.637674330697</v>
      </c>
      <c r="E392" s="16">
        <f t="shared" si="5"/>
        <v>0.12847335536373941</v>
      </c>
      <c r="F392" s="17">
        <v>0.12847335536373941</v>
      </c>
    </row>
    <row r="393" spans="1:6" x14ac:dyDescent="0.15">
      <c r="A393" s="73"/>
      <c r="B393" s="13" t="s">
        <v>40</v>
      </c>
      <c r="C393" s="14">
        <v>1468.8820000000001</v>
      </c>
      <c r="D393" s="15">
        <v>12174.126269359118</v>
      </c>
      <c r="E393" s="16">
        <f t="shared" si="5"/>
        <v>0.12065605099702374</v>
      </c>
      <c r="F393" s="17">
        <v>0.12065605099702374</v>
      </c>
    </row>
    <row r="394" spans="1:6" x14ac:dyDescent="0.15">
      <c r="A394" s="73"/>
      <c r="B394" s="13" t="s">
        <v>41</v>
      </c>
      <c r="C394" s="14">
        <v>1496.2360000000001</v>
      </c>
      <c r="D394" s="15">
        <v>12179.758262927542</v>
      </c>
      <c r="E394" s="16">
        <f t="shared" si="5"/>
        <v>0.12284611629396681</v>
      </c>
      <c r="F394" s="17">
        <v>0.12284611629396681</v>
      </c>
    </row>
    <row r="395" spans="1:6" x14ac:dyDescent="0.15">
      <c r="A395" s="73"/>
      <c r="B395" s="13" t="s">
        <v>42</v>
      </c>
      <c r="C395" s="14">
        <v>1376.5</v>
      </c>
      <c r="D395" s="15">
        <v>10238.253194952935</v>
      </c>
      <c r="E395" s="16">
        <f t="shared" si="5"/>
        <v>0.13444676291836205</v>
      </c>
      <c r="F395" s="17">
        <v>0.13444676291836205</v>
      </c>
    </row>
    <row r="396" spans="1:6" x14ac:dyDescent="0.15">
      <c r="A396" s="73"/>
      <c r="B396" s="13" t="s">
        <v>43</v>
      </c>
      <c r="C396" s="14">
        <v>1317.4949999999999</v>
      </c>
      <c r="D396" s="15">
        <v>10658.964668665987</v>
      </c>
      <c r="E396" s="16">
        <f t="shared" si="5"/>
        <v>0.1236044063334802</v>
      </c>
      <c r="F396" s="17">
        <v>0.1236044063334802</v>
      </c>
    </row>
    <row r="397" spans="1:6" x14ac:dyDescent="0.15">
      <c r="A397" s="73"/>
      <c r="B397" s="13" t="s">
        <v>44</v>
      </c>
      <c r="C397" s="14">
        <v>1133.548</v>
      </c>
      <c r="D397" s="15">
        <v>9497.0613291459158</v>
      </c>
      <c r="E397" s="16">
        <f t="shared" si="5"/>
        <v>0.11935776349271418</v>
      </c>
      <c r="F397" s="17">
        <v>0.11935776349271418</v>
      </c>
    </row>
    <row r="398" spans="1:6" x14ac:dyDescent="0.15">
      <c r="A398" s="73"/>
      <c r="B398" s="13" t="s">
        <v>1184</v>
      </c>
      <c r="C398" s="14">
        <v>888.98900000000003</v>
      </c>
      <c r="D398" s="17">
        <v>7768.8940000000002</v>
      </c>
      <c r="E398" s="16">
        <f t="shared" si="5"/>
        <v>0.1144292868457209</v>
      </c>
      <c r="F398" s="17" t="e">
        <v>#DIV/0!</v>
      </c>
    </row>
    <row r="399" spans="1:6" x14ac:dyDescent="0.15">
      <c r="A399" s="73"/>
      <c r="B399" s="13">
        <v>2024</v>
      </c>
      <c r="C399" s="14">
        <v>831.05100000000004</v>
      </c>
      <c r="D399" s="17"/>
      <c r="E399" s="16" t="e">
        <f t="shared" si="5"/>
        <v>#DIV/0!</v>
      </c>
      <c r="F399" s="17"/>
    </row>
    <row r="400" spans="1:6" x14ac:dyDescent="0.15">
      <c r="A400" s="74"/>
      <c r="B400" s="13">
        <v>2025</v>
      </c>
      <c r="C400" s="14"/>
      <c r="D400" s="17"/>
      <c r="E400" s="16"/>
      <c r="F400" s="17"/>
    </row>
    <row r="401" spans="1:6" x14ac:dyDescent="0.15">
      <c r="A401" s="72" t="s">
        <v>495</v>
      </c>
      <c r="B401" s="13" t="s">
        <v>27</v>
      </c>
      <c r="C401" s="14">
        <v>1971.258</v>
      </c>
      <c r="D401" s="15">
        <v>3257.8328353959446</v>
      </c>
      <c r="E401" s="16">
        <f t="shared" si="5"/>
        <v>0.60508261153934284</v>
      </c>
      <c r="F401" s="17">
        <v>0.60508261153934284</v>
      </c>
    </row>
    <row r="402" spans="1:6" x14ac:dyDescent="0.15">
      <c r="A402" s="73"/>
      <c r="B402" s="13" t="s">
        <v>28</v>
      </c>
      <c r="C402" s="14">
        <v>1985.7650000000001</v>
      </c>
      <c r="D402" s="15">
        <v>3295.751720090419</v>
      </c>
      <c r="E402" s="16">
        <f t="shared" si="5"/>
        <v>0.60252263175501597</v>
      </c>
      <c r="F402" s="17">
        <v>0.60252263175501597</v>
      </c>
    </row>
    <row r="403" spans="1:6" x14ac:dyDescent="0.15">
      <c r="A403" s="73"/>
      <c r="B403" s="13" t="s">
        <v>29</v>
      </c>
      <c r="C403" s="14">
        <v>2027.364</v>
      </c>
      <c r="D403" s="15">
        <v>3404.0546410532188</v>
      </c>
      <c r="E403" s="16">
        <f t="shared" si="5"/>
        <v>0.5955732835630192</v>
      </c>
      <c r="F403" s="17">
        <v>0.5955732835630192</v>
      </c>
    </row>
    <row r="404" spans="1:6" x14ac:dyDescent="0.15">
      <c r="A404" s="73"/>
      <c r="B404" s="13" t="s">
        <v>30</v>
      </c>
      <c r="C404" s="14">
        <v>2018.585</v>
      </c>
      <c r="D404" s="15">
        <v>3339.0434646827885</v>
      </c>
      <c r="E404" s="16">
        <f t="shared" si="5"/>
        <v>0.60453989933065067</v>
      </c>
      <c r="F404" s="17">
        <v>0.60453989933065067</v>
      </c>
    </row>
    <row r="405" spans="1:6" x14ac:dyDescent="0.15">
      <c r="A405" s="73"/>
      <c r="B405" s="13" t="s">
        <v>31</v>
      </c>
      <c r="C405" s="14">
        <v>1897.1130000000001</v>
      </c>
      <c r="D405" s="15">
        <v>3190.2146231233378</v>
      </c>
      <c r="E405" s="16">
        <f t="shared" si="5"/>
        <v>0.59466626046076376</v>
      </c>
      <c r="F405" s="17">
        <v>0.59466626046076376</v>
      </c>
    </row>
    <row r="406" spans="1:6" x14ac:dyDescent="0.15">
      <c r="A406" s="73"/>
      <c r="B406" s="13" t="s">
        <v>32</v>
      </c>
      <c r="C406" s="14">
        <v>1878.307</v>
      </c>
      <c r="D406" s="15">
        <v>3273.3094204303961</v>
      </c>
      <c r="E406" s="16">
        <f t="shared" si="5"/>
        <v>0.57382506776674591</v>
      </c>
      <c r="F406" s="17">
        <v>0.57382506776674591</v>
      </c>
    </row>
    <row r="407" spans="1:6" x14ac:dyDescent="0.15">
      <c r="A407" s="73"/>
      <c r="B407" s="13" t="s">
        <v>33</v>
      </c>
      <c r="C407" s="14">
        <v>1931.566</v>
      </c>
      <c r="D407" s="15">
        <v>3276.9952308797924</v>
      </c>
      <c r="E407" s="16">
        <f t="shared" si="5"/>
        <v>0.58943204488015755</v>
      </c>
      <c r="F407" s="17">
        <v>0.58943204488015755</v>
      </c>
    </row>
    <row r="408" spans="1:6" x14ac:dyDescent="0.15">
      <c r="A408" s="73"/>
      <c r="B408" s="13" t="s">
        <v>34</v>
      </c>
      <c r="C408" s="14">
        <v>2052.4299999999998</v>
      </c>
      <c r="D408" s="15">
        <v>3444.0194255960018</v>
      </c>
      <c r="E408" s="16">
        <f t="shared" si="5"/>
        <v>0.59594030879916371</v>
      </c>
      <c r="F408" s="17">
        <v>0.59594030879916371</v>
      </c>
    </row>
    <row r="409" spans="1:6" x14ac:dyDescent="0.15">
      <c r="A409" s="73"/>
      <c r="B409" s="13" t="s">
        <v>35</v>
      </c>
      <c r="C409" s="14">
        <v>1697.3040000000001</v>
      </c>
      <c r="D409" s="15">
        <v>3159.6338253028403</v>
      </c>
      <c r="E409" s="16">
        <f t="shared" si="5"/>
        <v>0.53718376680478763</v>
      </c>
      <c r="F409" s="17">
        <v>0.53718376680478763</v>
      </c>
    </row>
    <row r="410" spans="1:6" x14ac:dyDescent="0.15">
      <c r="A410" s="73"/>
      <c r="B410" s="13" t="s">
        <v>36</v>
      </c>
      <c r="C410" s="14">
        <v>1659.1179999999999</v>
      </c>
      <c r="D410" s="15">
        <v>3189.4881736434845</v>
      </c>
      <c r="E410" s="16">
        <f t="shared" si="5"/>
        <v>0.52018314841554048</v>
      </c>
      <c r="F410" s="17">
        <v>0.52018314841554048</v>
      </c>
    </row>
    <row r="411" spans="1:6" x14ac:dyDescent="0.15">
      <c r="A411" s="73"/>
      <c r="B411" s="13" t="s">
        <v>37</v>
      </c>
      <c r="C411" s="14">
        <v>889.61400000000003</v>
      </c>
      <c r="D411" s="15">
        <v>2510.0607457294891</v>
      </c>
      <c r="E411" s="16">
        <f t="shared" si="5"/>
        <v>0.35441931097227491</v>
      </c>
      <c r="F411" s="17">
        <v>0.35441931097227491</v>
      </c>
    </row>
    <row r="412" spans="1:6" x14ac:dyDescent="0.15">
      <c r="A412" s="73"/>
      <c r="B412" s="13" t="s">
        <v>38</v>
      </c>
      <c r="C412" s="14">
        <v>579.53899999999999</v>
      </c>
      <c r="D412" s="15">
        <v>2236.8860855793769</v>
      </c>
      <c r="E412" s="16">
        <f t="shared" si="5"/>
        <v>0.25908292949566691</v>
      </c>
      <c r="F412" s="17">
        <v>0.25908292949566691</v>
      </c>
    </row>
    <row r="413" spans="1:6" x14ac:dyDescent="0.15">
      <c r="A413" s="73"/>
      <c r="B413" s="13" t="s">
        <v>39</v>
      </c>
      <c r="C413" s="14">
        <v>723.99699999999996</v>
      </c>
      <c r="D413" s="15">
        <v>2448.3833058630748</v>
      </c>
      <c r="E413" s="16">
        <f t="shared" si="5"/>
        <v>0.29570410738639846</v>
      </c>
      <c r="F413" s="17">
        <v>0.29570410738639846</v>
      </c>
    </row>
    <row r="414" spans="1:6" x14ac:dyDescent="0.15">
      <c r="A414" s="73"/>
      <c r="B414" s="13" t="s">
        <v>40</v>
      </c>
      <c r="C414" s="14">
        <v>698.02800000000002</v>
      </c>
      <c r="D414" s="15">
        <v>2495.0887603170845</v>
      </c>
      <c r="E414" s="16">
        <f t="shared" si="5"/>
        <v>0.27976078891529782</v>
      </c>
      <c r="F414" s="17">
        <v>0.27976078891529782</v>
      </c>
    </row>
    <row r="415" spans="1:6" x14ac:dyDescent="0.15">
      <c r="A415" s="73"/>
      <c r="B415" s="13" t="s">
        <v>41</v>
      </c>
      <c r="C415" s="14">
        <v>739.36199999999997</v>
      </c>
      <c r="D415" s="15">
        <v>2643.3779135730047</v>
      </c>
      <c r="E415" s="16">
        <f t="shared" si="5"/>
        <v>0.27970347947736995</v>
      </c>
      <c r="F415" s="17">
        <v>0.27970347947736995</v>
      </c>
    </row>
    <row r="416" spans="1:6" x14ac:dyDescent="0.15">
      <c r="A416" s="73"/>
      <c r="B416" s="13" t="s">
        <v>42</v>
      </c>
      <c r="C416" s="14">
        <v>810.20699999999999</v>
      </c>
      <c r="D416" s="15">
        <v>2289.6292062965672</v>
      </c>
      <c r="E416" s="16">
        <f t="shared" si="5"/>
        <v>0.35385947985459831</v>
      </c>
      <c r="F416" s="17">
        <v>0.35385947985459831</v>
      </c>
    </row>
    <row r="417" spans="1:6" x14ac:dyDescent="0.15">
      <c r="A417" s="73"/>
      <c r="B417" s="13" t="s">
        <v>43</v>
      </c>
      <c r="C417" s="14">
        <v>771.04399999999998</v>
      </c>
      <c r="D417" s="15">
        <v>2348.4228375639691</v>
      </c>
      <c r="E417" s="16">
        <f t="shared" si="5"/>
        <v>0.32832417896251076</v>
      </c>
      <c r="F417" s="17">
        <v>0.32832417896251076</v>
      </c>
    </row>
    <row r="418" spans="1:6" x14ac:dyDescent="0.15">
      <c r="A418" s="73"/>
      <c r="B418" s="13" t="s">
        <v>44</v>
      </c>
      <c r="C418" s="14">
        <v>796.53</v>
      </c>
      <c r="D418" s="15">
        <v>2648.4928865399138</v>
      </c>
      <c r="E418" s="16">
        <f t="shared" si="5"/>
        <v>0.30074840074070025</v>
      </c>
      <c r="F418" s="17">
        <v>0.30074840074070025</v>
      </c>
    </row>
    <row r="419" spans="1:6" x14ac:dyDescent="0.15">
      <c r="A419" s="73"/>
      <c r="B419" s="13" t="s">
        <v>1184</v>
      </c>
      <c r="C419" s="14">
        <v>797.18499999999995</v>
      </c>
      <c r="D419" s="17">
        <v>2018.42</v>
      </c>
      <c r="E419" s="16">
        <f t="shared" si="5"/>
        <v>0.39495496477442749</v>
      </c>
      <c r="F419" s="17" t="e">
        <v>#DIV/0!</v>
      </c>
    </row>
    <row r="420" spans="1:6" x14ac:dyDescent="0.15">
      <c r="A420" s="73"/>
      <c r="B420" s="13">
        <v>2024</v>
      </c>
      <c r="C420" s="14">
        <v>736.84199999999998</v>
      </c>
      <c r="D420" s="17"/>
      <c r="E420" s="16" t="e">
        <f t="shared" si="5"/>
        <v>#DIV/0!</v>
      </c>
      <c r="F420" s="17"/>
    </row>
    <row r="421" spans="1:6" x14ac:dyDescent="0.15">
      <c r="A421" s="74"/>
      <c r="B421" s="13">
        <v>2025</v>
      </c>
      <c r="C421" s="14"/>
      <c r="D421" s="17"/>
      <c r="E421" s="16"/>
      <c r="F421" s="17"/>
    </row>
    <row r="422" spans="1:6" x14ac:dyDescent="0.15">
      <c r="A422" s="72" t="s">
        <v>555</v>
      </c>
      <c r="B422" s="13" t="s">
        <v>27</v>
      </c>
      <c r="C422" s="14">
        <v>80351.292000000001</v>
      </c>
      <c r="D422" s="15">
        <v>231612.43301123983</v>
      </c>
      <c r="E422" s="16">
        <f t="shared" si="5"/>
        <v>0.34692132436647155</v>
      </c>
      <c r="F422" s="17">
        <v>0.34692132436647155</v>
      </c>
    </row>
    <row r="423" spans="1:6" x14ac:dyDescent="0.15">
      <c r="A423" s="73"/>
      <c r="B423" s="13" t="s">
        <v>28</v>
      </c>
      <c r="C423" s="14">
        <v>76702.137000000002</v>
      </c>
      <c r="D423" s="15">
        <v>226452.15572928821</v>
      </c>
      <c r="E423" s="16">
        <f t="shared" si="5"/>
        <v>0.3387123286726112</v>
      </c>
      <c r="F423" s="17">
        <v>0.3387123286726112</v>
      </c>
    </row>
    <row r="424" spans="1:6" x14ac:dyDescent="0.15">
      <c r="A424" s="73"/>
      <c r="B424" s="13" t="s">
        <v>29</v>
      </c>
      <c r="C424" s="14">
        <v>79872.395000000004</v>
      </c>
      <c r="D424" s="15">
        <v>225434.36261041605</v>
      </c>
      <c r="E424" s="16">
        <f t="shared" si="5"/>
        <v>0.354304437332082</v>
      </c>
      <c r="F424" s="17">
        <v>0.354304437332082</v>
      </c>
    </row>
    <row r="425" spans="1:6" x14ac:dyDescent="0.15">
      <c r="A425" s="73"/>
      <c r="B425" s="13" t="s">
        <v>30</v>
      </c>
      <c r="C425" s="14">
        <v>83510.581999999995</v>
      </c>
      <c r="D425" s="15">
        <v>225671.79776738791</v>
      </c>
      <c r="E425" s="16">
        <f t="shared" si="5"/>
        <v>0.37005324912632132</v>
      </c>
      <c r="F425" s="17">
        <v>0.37005324912632132</v>
      </c>
    </row>
    <row r="426" spans="1:6" x14ac:dyDescent="0.15">
      <c r="A426" s="73"/>
      <c r="B426" s="13" t="s">
        <v>31</v>
      </c>
      <c r="C426" s="14">
        <v>81030.7</v>
      </c>
      <c r="D426" s="15">
        <v>218808.97507833072</v>
      </c>
      <c r="E426" s="16">
        <f t="shared" si="5"/>
        <v>0.37032621706212954</v>
      </c>
      <c r="F426" s="17">
        <v>0.37032621706212954</v>
      </c>
    </row>
    <row r="427" spans="1:6" x14ac:dyDescent="0.15">
      <c r="A427" s="73"/>
      <c r="B427" s="13" t="s">
        <v>32</v>
      </c>
      <c r="C427" s="14">
        <v>84735.599000000002</v>
      </c>
      <c r="D427" s="15">
        <v>230152.28815436925</v>
      </c>
      <c r="E427" s="16">
        <f t="shared" ref="E427:E496" si="6">C427/D427</f>
        <v>0.36817187297814563</v>
      </c>
      <c r="F427" s="17">
        <v>0.36817187297814563</v>
      </c>
    </row>
    <row r="428" spans="1:6" x14ac:dyDescent="0.15">
      <c r="A428" s="73"/>
      <c r="B428" s="13" t="s">
        <v>33</v>
      </c>
      <c r="C428" s="14">
        <v>79966.837</v>
      </c>
      <c r="D428" s="15">
        <v>216592.26445726687</v>
      </c>
      <c r="E428" s="16">
        <f t="shared" si="6"/>
        <v>0.36920449213816342</v>
      </c>
      <c r="F428" s="17">
        <v>0.36920449213816342</v>
      </c>
    </row>
    <row r="429" spans="1:6" x14ac:dyDescent="0.15">
      <c r="A429" s="73"/>
      <c r="B429" s="13" t="s">
        <v>34</v>
      </c>
      <c r="C429" s="14">
        <v>76425.922000000006</v>
      </c>
      <c r="D429" s="15">
        <v>211635.52060494293</v>
      </c>
      <c r="E429" s="16">
        <f t="shared" si="6"/>
        <v>0.36112048573671718</v>
      </c>
      <c r="F429" s="17">
        <v>0.36112048573671718</v>
      </c>
    </row>
    <row r="430" spans="1:6" x14ac:dyDescent="0.15">
      <c r="A430" s="73"/>
      <c r="B430" s="13" t="s">
        <v>35</v>
      </c>
      <c r="C430" s="14">
        <v>86950.369000000006</v>
      </c>
      <c r="D430" s="15">
        <v>210841.5946316068</v>
      </c>
      <c r="E430" s="16">
        <f t="shared" si="6"/>
        <v>0.41239665803099301</v>
      </c>
      <c r="F430" s="17">
        <v>0.41239665803099301</v>
      </c>
    </row>
    <row r="431" spans="1:6" x14ac:dyDescent="0.15">
      <c r="A431" s="73"/>
      <c r="B431" s="13" t="s">
        <v>36</v>
      </c>
      <c r="C431" s="14">
        <v>89065.142999999996</v>
      </c>
      <c r="D431" s="15">
        <v>203942.43270795996</v>
      </c>
      <c r="E431" s="16">
        <f t="shared" si="6"/>
        <v>0.43671707656610564</v>
      </c>
      <c r="F431" s="17">
        <v>0.43671707656610564</v>
      </c>
    </row>
    <row r="432" spans="1:6" x14ac:dyDescent="0.15">
      <c r="A432" s="73"/>
      <c r="B432" s="13" t="s">
        <v>37</v>
      </c>
      <c r="C432" s="14">
        <v>94114.483999999997</v>
      </c>
      <c r="D432" s="15">
        <v>211860.16414831439</v>
      </c>
      <c r="E432" s="16">
        <f t="shared" si="6"/>
        <v>0.44422926026864779</v>
      </c>
      <c r="F432" s="17">
        <v>0.44422926026864779</v>
      </c>
    </row>
    <row r="433" spans="1:6" x14ac:dyDescent="0.15">
      <c r="A433" s="73"/>
      <c r="B433" s="13" t="s">
        <v>38</v>
      </c>
      <c r="C433" s="14">
        <v>93878.244000000006</v>
      </c>
      <c r="D433" s="15">
        <v>212488.45493976874</v>
      </c>
      <c r="E433" s="16">
        <f t="shared" si="6"/>
        <v>0.44180397483999972</v>
      </c>
      <c r="F433" s="17">
        <v>0.44180397483999972</v>
      </c>
    </row>
    <row r="434" spans="1:6" x14ac:dyDescent="0.15">
      <c r="A434" s="73"/>
      <c r="B434" s="13" t="s">
        <v>39</v>
      </c>
      <c r="C434" s="14">
        <v>91438.31</v>
      </c>
      <c r="D434" s="15">
        <v>209309.32503132697</v>
      </c>
      <c r="E434" s="16">
        <f t="shared" si="6"/>
        <v>0.43685731625341861</v>
      </c>
      <c r="F434" s="17">
        <v>0.43685731625341861</v>
      </c>
    </row>
    <row r="435" spans="1:6" x14ac:dyDescent="0.15">
      <c r="A435" s="73"/>
      <c r="B435" s="13" t="s">
        <v>40</v>
      </c>
      <c r="C435" s="14">
        <v>87412.803</v>
      </c>
      <c r="D435" s="15">
        <v>204156.68862501803</v>
      </c>
      <c r="E435" s="16">
        <f t="shared" si="6"/>
        <v>0.42816526653483422</v>
      </c>
      <c r="F435" s="17">
        <v>0.42816526653483422</v>
      </c>
    </row>
    <row r="436" spans="1:6" x14ac:dyDescent="0.15">
      <c r="A436" s="73"/>
      <c r="B436" s="13" t="s">
        <v>41</v>
      </c>
      <c r="C436" s="14">
        <v>83751.955000000002</v>
      </c>
      <c r="D436" s="15">
        <v>197675.84565380946</v>
      </c>
      <c r="E436" s="16">
        <f t="shared" si="6"/>
        <v>0.42368330193803827</v>
      </c>
      <c r="F436" s="17">
        <v>0.42368330193803827</v>
      </c>
    </row>
    <row r="437" spans="1:6" x14ac:dyDescent="0.15">
      <c r="A437" s="73"/>
      <c r="B437" s="13" t="s">
        <v>42</v>
      </c>
      <c r="C437" s="14">
        <v>74121.710999999996</v>
      </c>
      <c r="D437" s="15">
        <v>175464.95051724964</v>
      </c>
      <c r="E437" s="16">
        <f t="shared" si="6"/>
        <v>0.42243029608761223</v>
      </c>
      <c r="F437" s="17">
        <v>0.42243029608761223</v>
      </c>
    </row>
    <row r="438" spans="1:6" x14ac:dyDescent="0.15">
      <c r="A438" s="73"/>
      <c r="B438" s="13" t="s">
        <v>43</v>
      </c>
      <c r="C438" s="14">
        <v>74134.562999999995</v>
      </c>
      <c r="D438" s="15">
        <v>178807.0934466162</v>
      </c>
      <c r="E438" s="16">
        <f t="shared" si="6"/>
        <v>0.4146063870901926</v>
      </c>
      <c r="F438" s="17">
        <v>0.4146063870901926</v>
      </c>
    </row>
    <row r="439" spans="1:6" x14ac:dyDescent="0.15">
      <c r="A439" s="73"/>
      <c r="B439" s="13" t="s">
        <v>44</v>
      </c>
      <c r="C439" s="14">
        <v>68507.107000000004</v>
      </c>
      <c r="D439" s="15">
        <v>168059.94852408869</v>
      </c>
      <c r="E439" s="16">
        <f t="shared" si="6"/>
        <v>0.40763493980352261</v>
      </c>
      <c r="F439" s="17">
        <v>0.40763493980352261</v>
      </c>
    </row>
    <row r="440" spans="1:6" x14ac:dyDescent="0.15">
      <c r="A440" s="73"/>
      <c r="B440" s="13" t="s">
        <v>1184</v>
      </c>
      <c r="C440" s="14">
        <v>58878.908000000003</v>
      </c>
      <c r="D440" s="17">
        <v>142636.52799999999</v>
      </c>
      <c r="E440" s="16">
        <f t="shared" si="6"/>
        <v>0.41278982898405947</v>
      </c>
      <c r="F440" s="17" t="e">
        <v>#DIV/0!</v>
      </c>
    </row>
    <row r="441" spans="1:6" x14ac:dyDescent="0.15">
      <c r="A441" s="73"/>
      <c r="B441" s="13">
        <v>2024</v>
      </c>
      <c r="C441" s="14">
        <v>59863.671999999999</v>
      </c>
      <c r="D441" s="17"/>
      <c r="E441" s="16" t="e">
        <f t="shared" si="6"/>
        <v>#DIV/0!</v>
      </c>
      <c r="F441" s="17"/>
    </row>
    <row r="442" spans="1:6" x14ac:dyDescent="0.15">
      <c r="A442" s="74"/>
      <c r="B442" s="13">
        <v>2025</v>
      </c>
      <c r="C442" s="14"/>
      <c r="D442" s="17"/>
      <c r="E442" s="16"/>
      <c r="F442" s="17"/>
    </row>
    <row r="443" spans="1:6" x14ac:dyDescent="0.15">
      <c r="A443" s="72" t="s">
        <v>585</v>
      </c>
      <c r="B443" s="13" t="s">
        <v>27</v>
      </c>
      <c r="C443" s="17"/>
      <c r="D443" s="17"/>
      <c r="E443" s="16" t="e">
        <f t="shared" si="6"/>
        <v>#DIV/0!</v>
      </c>
      <c r="F443" s="17" t="e">
        <v>#DIV/0!</v>
      </c>
    </row>
    <row r="444" spans="1:6" x14ac:dyDescent="0.15">
      <c r="A444" s="73"/>
      <c r="B444" s="13" t="s">
        <v>28</v>
      </c>
      <c r="C444" s="17"/>
      <c r="D444" s="17"/>
      <c r="E444" s="16" t="e">
        <f t="shared" si="6"/>
        <v>#DIV/0!</v>
      </c>
      <c r="F444" s="17" t="e">
        <v>#DIV/0!</v>
      </c>
    </row>
    <row r="445" spans="1:6" x14ac:dyDescent="0.15">
      <c r="A445" s="73"/>
      <c r="B445" s="13" t="s">
        <v>29</v>
      </c>
      <c r="C445" s="17"/>
      <c r="D445" s="17"/>
      <c r="E445" s="16" t="e">
        <f t="shared" si="6"/>
        <v>#DIV/0!</v>
      </c>
      <c r="F445" s="17" t="e">
        <v>#DIV/0!</v>
      </c>
    </row>
    <row r="446" spans="1:6" x14ac:dyDescent="0.15">
      <c r="A446" s="73"/>
      <c r="B446" s="13" t="s">
        <v>30</v>
      </c>
      <c r="C446" s="14">
        <v>19342.442999999999</v>
      </c>
      <c r="D446" s="17">
        <v>54926.52</v>
      </c>
      <c r="E446" s="16">
        <f t="shared" si="6"/>
        <v>0.35215125589605895</v>
      </c>
      <c r="F446" s="17">
        <v>0.35215125589605895</v>
      </c>
    </row>
    <row r="447" spans="1:6" x14ac:dyDescent="0.15">
      <c r="A447" s="73"/>
      <c r="B447" s="13" t="s">
        <v>31</v>
      </c>
      <c r="C447" s="14">
        <v>19215.689999999999</v>
      </c>
      <c r="D447" s="17">
        <v>52435.91</v>
      </c>
      <c r="E447" s="16">
        <f t="shared" si="6"/>
        <v>0.36646050387987922</v>
      </c>
      <c r="F447" s="17">
        <v>0.36646050387987922</v>
      </c>
    </row>
    <row r="448" spans="1:6" x14ac:dyDescent="0.15">
      <c r="A448" s="73"/>
      <c r="B448" s="13" t="s">
        <v>32</v>
      </c>
      <c r="C448" s="14">
        <v>19274.275000000001</v>
      </c>
      <c r="D448" s="17">
        <v>54732.09</v>
      </c>
      <c r="E448" s="16">
        <f t="shared" si="6"/>
        <v>0.35215675118563905</v>
      </c>
      <c r="F448" s="17">
        <v>0.35215675118563905</v>
      </c>
    </row>
    <row r="449" spans="1:6" x14ac:dyDescent="0.15">
      <c r="A449" s="73"/>
      <c r="B449" s="13" t="s">
        <v>33</v>
      </c>
      <c r="C449" s="14">
        <v>19083.018</v>
      </c>
      <c r="D449" s="17">
        <v>53743.81</v>
      </c>
      <c r="E449" s="16">
        <f t="shared" si="6"/>
        <v>0.35507378431116071</v>
      </c>
      <c r="F449" s="17">
        <v>0.35507378431116071</v>
      </c>
    </row>
    <row r="450" spans="1:6" x14ac:dyDescent="0.15">
      <c r="A450" s="73"/>
      <c r="B450" s="13" t="s">
        <v>34</v>
      </c>
      <c r="C450" s="14">
        <v>18560.346000000001</v>
      </c>
      <c r="D450" s="17">
        <v>53166.41</v>
      </c>
      <c r="E450" s="16">
        <f t="shared" si="6"/>
        <v>0.3490991022339105</v>
      </c>
      <c r="F450" s="17">
        <v>0.3490991022339105</v>
      </c>
    </row>
    <row r="451" spans="1:6" x14ac:dyDescent="0.15">
      <c r="A451" s="73"/>
      <c r="B451" s="13" t="s">
        <v>35</v>
      </c>
      <c r="C451" s="14">
        <v>24686.809000000001</v>
      </c>
      <c r="D451" s="17">
        <v>53406.53</v>
      </c>
      <c r="E451" s="16">
        <f t="shared" si="6"/>
        <v>0.4622432687538397</v>
      </c>
      <c r="F451" s="17">
        <v>0.4622432687538397</v>
      </c>
    </row>
    <row r="452" spans="1:6" x14ac:dyDescent="0.15">
      <c r="A452" s="73"/>
      <c r="B452" s="13" t="s">
        <v>36</v>
      </c>
      <c r="C452" s="14">
        <v>24976.33</v>
      </c>
      <c r="D452" s="17">
        <v>53806.34</v>
      </c>
      <c r="E452" s="16">
        <f t="shared" si="6"/>
        <v>0.46418935017694946</v>
      </c>
      <c r="F452" s="17">
        <v>0.46418935017694946</v>
      </c>
    </row>
    <row r="453" spans="1:6" x14ac:dyDescent="0.15">
      <c r="A453" s="73"/>
      <c r="B453" s="13" t="s">
        <v>37</v>
      </c>
      <c r="C453" s="14">
        <v>25698.067999999999</v>
      </c>
      <c r="D453" s="17">
        <v>54323.51</v>
      </c>
      <c r="E453" s="16">
        <f t="shared" si="6"/>
        <v>0.47305610406985849</v>
      </c>
      <c r="F453" s="17">
        <v>0.47305610406985849</v>
      </c>
    </row>
    <row r="454" spans="1:6" x14ac:dyDescent="0.15">
      <c r="A454" s="73"/>
      <c r="B454" s="13" t="s">
        <v>38</v>
      </c>
      <c r="C454" s="14">
        <v>25210.495999999999</v>
      </c>
      <c r="D454" s="17">
        <v>53451.34</v>
      </c>
      <c r="E454" s="16">
        <f t="shared" si="6"/>
        <v>0.47165320831994112</v>
      </c>
      <c r="F454" s="17">
        <v>0.47165320831994112</v>
      </c>
    </row>
    <row r="455" spans="1:6" x14ac:dyDescent="0.15">
      <c r="A455" s="73"/>
      <c r="B455" s="13" t="s">
        <v>39</v>
      </c>
      <c r="C455" s="14">
        <v>25414.081999999999</v>
      </c>
      <c r="D455" s="17">
        <v>52744.77</v>
      </c>
      <c r="E455" s="16">
        <f t="shared" si="6"/>
        <v>0.48183131711447408</v>
      </c>
      <c r="F455" s="17">
        <v>0.48183131711447408</v>
      </c>
    </row>
    <row r="456" spans="1:6" x14ac:dyDescent="0.15">
      <c r="A456" s="73"/>
      <c r="B456" s="13" t="s">
        <v>40</v>
      </c>
      <c r="C456" s="14">
        <v>25208.63</v>
      </c>
      <c r="D456" s="17">
        <v>52843.45</v>
      </c>
      <c r="E456" s="16">
        <f t="shared" si="6"/>
        <v>0.47704360710740884</v>
      </c>
      <c r="F456" s="17">
        <v>0.47704360710740884</v>
      </c>
    </row>
    <row r="457" spans="1:6" x14ac:dyDescent="0.15">
      <c r="A457" s="73"/>
      <c r="B457" s="13" t="s">
        <v>41</v>
      </c>
      <c r="C457" s="14">
        <v>24637.359</v>
      </c>
      <c r="D457" s="17">
        <v>51082.31</v>
      </c>
      <c r="E457" s="16">
        <f t="shared" si="6"/>
        <v>0.48230706481363123</v>
      </c>
      <c r="F457" s="17">
        <v>0.48230706481363123</v>
      </c>
    </row>
    <row r="458" spans="1:6" x14ac:dyDescent="0.15">
      <c r="A458" s="73"/>
      <c r="B458" s="13" t="s">
        <v>42</v>
      </c>
      <c r="C458" s="14">
        <v>23711</v>
      </c>
      <c r="D458" s="17">
        <v>49405.85</v>
      </c>
      <c r="E458" s="16">
        <f t="shared" si="6"/>
        <v>0.47992292410716547</v>
      </c>
      <c r="F458" s="17">
        <v>0.47992292410716547</v>
      </c>
    </row>
    <row r="459" spans="1:6" x14ac:dyDescent="0.15">
      <c r="A459" s="73"/>
      <c r="B459" s="13" t="s">
        <v>43</v>
      </c>
      <c r="C459" s="14">
        <v>22967.16</v>
      </c>
      <c r="D459" s="18">
        <v>49254.64</v>
      </c>
      <c r="E459" s="16">
        <f t="shared" si="6"/>
        <v>0.46629434303042311</v>
      </c>
      <c r="F459" s="17">
        <v>0.46629434303042311</v>
      </c>
    </row>
    <row r="460" spans="1:6" x14ac:dyDescent="0.15">
      <c r="A460" s="73"/>
      <c r="B460" s="13" t="s">
        <v>44</v>
      </c>
      <c r="C460" s="14">
        <v>22574.182000000001</v>
      </c>
      <c r="D460" s="18">
        <v>48879.49</v>
      </c>
      <c r="E460" s="16">
        <f t="shared" si="6"/>
        <v>0.46183341929304095</v>
      </c>
      <c r="F460" s="17">
        <v>0.46183341929304095</v>
      </c>
    </row>
    <row r="461" spans="1:6" x14ac:dyDescent="0.15">
      <c r="A461" s="73"/>
      <c r="B461" s="13" t="s">
        <v>1184</v>
      </c>
      <c r="C461" s="14">
        <v>21332.282999999999</v>
      </c>
      <c r="D461" s="17">
        <v>46675.196000000004</v>
      </c>
      <c r="E461" s="16">
        <f t="shared" si="6"/>
        <v>0.45703681672809682</v>
      </c>
      <c r="F461" s="17" t="e">
        <v>#DIV/0!</v>
      </c>
    </row>
    <row r="462" spans="1:6" x14ac:dyDescent="0.15">
      <c r="A462" s="73"/>
      <c r="B462" s="13">
        <v>2024</v>
      </c>
      <c r="C462" s="14">
        <v>20451.044999999998</v>
      </c>
      <c r="D462" s="17"/>
      <c r="E462" s="16" t="e">
        <f t="shared" si="6"/>
        <v>#DIV/0!</v>
      </c>
      <c r="F462" s="17"/>
    </row>
    <row r="463" spans="1:6" x14ac:dyDescent="0.15">
      <c r="A463" s="74"/>
      <c r="B463" s="13">
        <v>2025</v>
      </c>
      <c r="C463" s="14"/>
      <c r="D463" s="17"/>
      <c r="E463" s="16"/>
      <c r="F463" s="17"/>
    </row>
    <row r="464" spans="1:6" x14ac:dyDescent="0.15">
      <c r="A464" s="72" t="s">
        <v>617</v>
      </c>
      <c r="B464" s="13" t="s">
        <v>27</v>
      </c>
      <c r="C464" s="14">
        <v>203149.576</v>
      </c>
      <c r="D464" s="15">
        <v>352291.130390173</v>
      </c>
      <c r="E464" s="16">
        <f t="shared" si="6"/>
        <v>0.57665254238733099</v>
      </c>
      <c r="F464" s="17">
        <v>0.57665254238733099</v>
      </c>
    </row>
    <row r="465" spans="1:6" x14ac:dyDescent="0.15">
      <c r="A465" s="73"/>
      <c r="B465" s="13" t="s">
        <v>28</v>
      </c>
      <c r="C465" s="14">
        <v>209616.29</v>
      </c>
      <c r="D465" s="15">
        <v>373104.33360816393</v>
      </c>
      <c r="E465" s="16">
        <f t="shared" si="6"/>
        <v>0.56181681936758232</v>
      </c>
      <c r="F465" s="17">
        <v>0.56181681936758232</v>
      </c>
    </row>
    <row r="466" spans="1:6" x14ac:dyDescent="0.15">
      <c r="A466" s="73"/>
      <c r="B466" s="13" t="s">
        <v>29</v>
      </c>
      <c r="C466" s="14">
        <v>209618.35699999999</v>
      </c>
      <c r="D466" s="15">
        <v>378956.52055502345</v>
      </c>
      <c r="E466" s="16">
        <f t="shared" si="6"/>
        <v>0.55314619390369868</v>
      </c>
      <c r="F466" s="17">
        <v>0.55314619390369868</v>
      </c>
    </row>
    <row r="467" spans="1:6" x14ac:dyDescent="0.15">
      <c r="A467" s="73"/>
      <c r="B467" s="13" t="s">
        <v>30</v>
      </c>
      <c r="C467" s="14">
        <v>204107.41899999999</v>
      </c>
      <c r="D467" s="15">
        <v>372186.24886280851</v>
      </c>
      <c r="E467" s="16">
        <f t="shared" si="6"/>
        <v>0.54840129000906745</v>
      </c>
      <c r="F467" s="17">
        <v>0.54840129000906745</v>
      </c>
    </row>
    <row r="468" spans="1:6" x14ac:dyDescent="0.15">
      <c r="A468" s="73"/>
      <c r="B468" s="13" t="s">
        <v>31</v>
      </c>
      <c r="C468" s="14">
        <v>191174.24900000001</v>
      </c>
      <c r="D468" s="15">
        <v>353610.55297229474</v>
      </c>
      <c r="E468" s="16">
        <f t="shared" si="6"/>
        <v>0.54063502175790112</v>
      </c>
      <c r="F468" s="17">
        <v>0.54063502175790112</v>
      </c>
    </row>
    <row r="469" spans="1:6" x14ac:dyDescent="0.15">
      <c r="A469" s="73"/>
      <c r="B469" s="13" t="s">
        <v>32</v>
      </c>
      <c r="C469" s="14">
        <v>199726.90700000001</v>
      </c>
      <c r="D469" s="15">
        <v>372334.82916307851</v>
      </c>
      <c r="E469" s="16">
        <f t="shared" si="6"/>
        <v>0.53641746985888838</v>
      </c>
      <c r="F469" s="17">
        <v>0.53641746985888838</v>
      </c>
    </row>
    <row r="470" spans="1:6" x14ac:dyDescent="0.15">
      <c r="A470" s="73"/>
      <c r="B470" s="13" t="s">
        <v>33</v>
      </c>
      <c r="C470" s="14">
        <v>203026.52499999999</v>
      </c>
      <c r="D470" s="15">
        <v>365273.79153163533</v>
      </c>
      <c r="E470" s="16">
        <f t="shared" si="6"/>
        <v>0.55582012645551782</v>
      </c>
      <c r="F470" s="17">
        <v>0.55582012645551782</v>
      </c>
    </row>
    <row r="471" spans="1:6" x14ac:dyDescent="0.15">
      <c r="A471" s="73"/>
      <c r="B471" s="13" t="s">
        <v>34</v>
      </c>
      <c r="C471" s="14">
        <v>196636.28</v>
      </c>
      <c r="D471" s="15">
        <v>357018.85373283835</v>
      </c>
      <c r="E471" s="16">
        <f t="shared" si="6"/>
        <v>0.55077281758107199</v>
      </c>
      <c r="F471" s="17">
        <v>0.55077281758107199</v>
      </c>
    </row>
    <row r="472" spans="1:6" x14ac:dyDescent="0.15">
      <c r="A472" s="73"/>
      <c r="B472" s="13" t="s">
        <v>35</v>
      </c>
      <c r="C472" s="14">
        <v>205735.39499999999</v>
      </c>
      <c r="D472" s="15">
        <v>350302.23521377973</v>
      </c>
      <c r="E472" s="16">
        <f t="shared" si="6"/>
        <v>0.58730825646729146</v>
      </c>
      <c r="F472" s="17">
        <v>0.58730825646729146</v>
      </c>
    </row>
    <row r="473" spans="1:6" x14ac:dyDescent="0.15">
      <c r="A473" s="73"/>
      <c r="B473" s="13" t="s">
        <v>36</v>
      </c>
      <c r="C473" s="14">
        <v>197129.38699999999</v>
      </c>
      <c r="D473" s="15">
        <v>345218.95634863147</v>
      </c>
      <c r="E473" s="16">
        <f t="shared" si="6"/>
        <v>0.57102712169989289</v>
      </c>
      <c r="F473" s="17">
        <v>0.57102712169989289</v>
      </c>
    </row>
    <row r="474" spans="1:6" x14ac:dyDescent="0.15">
      <c r="A474" s="73"/>
      <c r="B474" s="13" t="s">
        <v>37</v>
      </c>
      <c r="C474" s="14">
        <v>198700.53599999999</v>
      </c>
      <c r="D474" s="15">
        <v>351248.01414515718</v>
      </c>
      <c r="E474" s="16">
        <f t="shared" si="6"/>
        <v>0.56569867443545108</v>
      </c>
      <c r="F474" s="17">
        <v>0.56569867443545108</v>
      </c>
    </row>
    <row r="475" spans="1:6" x14ac:dyDescent="0.15">
      <c r="A475" s="73"/>
      <c r="B475" s="13" t="s">
        <v>38</v>
      </c>
      <c r="C475" s="14">
        <v>198051.726</v>
      </c>
      <c r="D475" s="15">
        <v>355550.87353509897</v>
      </c>
      <c r="E475" s="16">
        <f t="shared" si="6"/>
        <v>0.5570278144189369</v>
      </c>
      <c r="F475" s="17">
        <v>0.5570278144189369</v>
      </c>
    </row>
    <row r="476" spans="1:6" x14ac:dyDescent="0.15">
      <c r="A476" s="73"/>
      <c r="B476" s="13" t="s">
        <v>39</v>
      </c>
      <c r="C476" s="14">
        <v>202166.696</v>
      </c>
      <c r="D476" s="15">
        <v>369803.44266968535</v>
      </c>
      <c r="E476" s="16">
        <f t="shared" si="6"/>
        <v>0.54668689545050742</v>
      </c>
      <c r="F476" s="17">
        <v>0.54668689545050742</v>
      </c>
    </row>
    <row r="477" spans="1:6" x14ac:dyDescent="0.15">
      <c r="A477" s="73"/>
      <c r="B477" s="13" t="s">
        <v>40</v>
      </c>
      <c r="C477" s="14">
        <v>199974.53899999999</v>
      </c>
      <c r="D477" s="15">
        <v>371047.56796843145</v>
      </c>
      <c r="E477" s="16">
        <f t="shared" si="6"/>
        <v>0.53894582868419105</v>
      </c>
      <c r="F477" s="17">
        <v>0.53894582868419105</v>
      </c>
    </row>
    <row r="478" spans="1:6" x14ac:dyDescent="0.15">
      <c r="A478" s="73"/>
      <c r="B478" s="13" t="s">
        <v>41</v>
      </c>
      <c r="C478" s="14">
        <v>183690.533</v>
      </c>
      <c r="D478" s="15">
        <v>367052.2787497199</v>
      </c>
      <c r="E478" s="16">
        <f t="shared" si="6"/>
        <v>0.50044787523374057</v>
      </c>
      <c r="F478" s="17">
        <v>0.50044787523374057</v>
      </c>
    </row>
    <row r="479" spans="1:6" x14ac:dyDescent="0.15">
      <c r="A479" s="73"/>
      <c r="B479" s="13" t="s">
        <v>42</v>
      </c>
      <c r="C479" s="14">
        <v>171729.41899999999</v>
      </c>
      <c r="D479" s="15">
        <v>349490.26902587444</v>
      </c>
      <c r="E479" s="16">
        <f t="shared" si="6"/>
        <v>0.49137110306005699</v>
      </c>
      <c r="F479" s="17">
        <v>0.49137110306005699</v>
      </c>
    </row>
    <row r="480" spans="1:6" x14ac:dyDescent="0.15">
      <c r="A480" s="73"/>
      <c r="B480" s="13" t="s">
        <v>43</v>
      </c>
      <c r="C480" s="14">
        <v>192032.908</v>
      </c>
      <c r="D480" s="15">
        <v>377189.75689224311</v>
      </c>
      <c r="E480" s="16">
        <f t="shared" si="6"/>
        <v>0.50911485397218947</v>
      </c>
      <c r="F480" s="17">
        <v>0.50911485397218947</v>
      </c>
    </row>
    <row r="481" spans="1:6" x14ac:dyDescent="0.15">
      <c r="A481" s="73"/>
      <c r="B481" s="13" t="s">
        <v>44</v>
      </c>
      <c r="C481" s="14">
        <v>184145.848</v>
      </c>
      <c r="D481" s="15">
        <v>380844.44900000002</v>
      </c>
      <c r="E481" s="16">
        <f>C481/D481</f>
        <v>0.48351984250661872</v>
      </c>
      <c r="F481" s="17">
        <v>0.52947469027808403</v>
      </c>
    </row>
    <row r="482" spans="1:6" x14ac:dyDescent="0.15">
      <c r="A482" s="73"/>
      <c r="B482" s="13" t="s">
        <v>1184</v>
      </c>
      <c r="C482" s="14">
        <v>153019.35</v>
      </c>
      <c r="D482" s="17">
        <v>348436.36499999999</v>
      </c>
      <c r="E482" s="16">
        <f t="shared" si="6"/>
        <v>0.43916010316546611</v>
      </c>
      <c r="F482" s="17" t="e">
        <v>#DIV/0!</v>
      </c>
    </row>
    <row r="483" spans="1:6" x14ac:dyDescent="0.15">
      <c r="A483" s="73"/>
      <c r="B483" s="13">
        <v>2024</v>
      </c>
      <c r="C483" s="14">
        <v>146667.17000000001</v>
      </c>
      <c r="D483" s="17"/>
      <c r="E483" s="16" t="e">
        <f t="shared" si="6"/>
        <v>#DIV/0!</v>
      </c>
      <c r="F483" s="17"/>
    </row>
    <row r="484" spans="1:6" x14ac:dyDescent="0.15">
      <c r="A484" s="74"/>
      <c r="B484" s="13">
        <v>2025</v>
      </c>
      <c r="C484" s="14"/>
      <c r="D484" s="17"/>
      <c r="E484" s="16"/>
      <c r="F484" s="17"/>
    </row>
    <row r="485" spans="1:6" x14ac:dyDescent="0.15">
      <c r="A485" s="72" t="s">
        <v>620</v>
      </c>
      <c r="B485" s="13" t="s">
        <v>27</v>
      </c>
      <c r="C485" s="14">
        <v>36425.932999999997</v>
      </c>
      <c r="D485" s="15">
        <v>91851.502040856169</v>
      </c>
      <c r="E485" s="16">
        <f t="shared" si="6"/>
        <v>0.39657416798472711</v>
      </c>
      <c r="F485" s="17">
        <v>0.39657416798472711</v>
      </c>
    </row>
    <row r="486" spans="1:6" x14ac:dyDescent="0.15">
      <c r="A486" s="73"/>
      <c r="B486" s="13" t="s">
        <v>28</v>
      </c>
      <c r="C486" s="14">
        <v>33061.968999999997</v>
      </c>
      <c r="D486" s="15">
        <v>81693.088469416063</v>
      </c>
      <c r="E486" s="16">
        <f t="shared" si="6"/>
        <v>0.40470950014795448</v>
      </c>
      <c r="F486" s="17">
        <v>0.40470950014795448</v>
      </c>
    </row>
    <row r="487" spans="1:6" x14ac:dyDescent="0.15">
      <c r="A487" s="73"/>
      <c r="B487" s="13" t="s">
        <v>29</v>
      </c>
      <c r="C487" s="14">
        <v>31197.277999999998</v>
      </c>
      <c r="D487" s="15">
        <v>77968.713883795193</v>
      </c>
      <c r="E487" s="16">
        <f t="shared" si="6"/>
        <v>0.40012559456215369</v>
      </c>
      <c r="F487" s="17">
        <v>0.40012559456215369</v>
      </c>
    </row>
    <row r="488" spans="1:6" x14ac:dyDescent="0.15">
      <c r="A488" s="73"/>
      <c r="B488" s="13" t="s">
        <v>30</v>
      </c>
      <c r="C488" s="14">
        <v>29911.64</v>
      </c>
      <c r="D488" s="15">
        <v>69619.535109391931</v>
      </c>
      <c r="E488" s="16">
        <f t="shared" si="6"/>
        <v>0.42964435130169104</v>
      </c>
      <c r="F488" s="17">
        <v>0.42964435130169104</v>
      </c>
    </row>
    <row r="489" spans="1:6" x14ac:dyDescent="0.15">
      <c r="A489" s="73"/>
      <c r="B489" s="13" t="s">
        <v>31</v>
      </c>
      <c r="C489" s="14">
        <v>28261.96</v>
      </c>
      <c r="D489" s="15">
        <v>65406.550076103231</v>
      </c>
      <c r="E489" s="16">
        <f t="shared" si="6"/>
        <v>0.43209678491093073</v>
      </c>
      <c r="F489" s="17">
        <v>0.43209678491093073</v>
      </c>
    </row>
    <row r="490" spans="1:6" x14ac:dyDescent="0.15">
      <c r="A490" s="73"/>
      <c r="B490" s="13" t="s">
        <v>32</v>
      </c>
      <c r="C490" s="14">
        <v>24167.19</v>
      </c>
      <c r="D490" s="15">
        <v>65058.961679944863</v>
      </c>
      <c r="E490" s="16">
        <f t="shared" si="6"/>
        <v>0.37146596527146541</v>
      </c>
      <c r="F490" s="17">
        <v>0.37146596527146541</v>
      </c>
    </row>
    <row r="491" spans="1:6" x14ac:dyDescent="0.15">
      <c r="A491" s="73"/>
      <c r="B491" s="13" t="s">
        <v>33</v>
      </c>
      <c r="C491" s="14">
        <v>25010.518</v>
      </c>
      <c r="D491" s="15">
        <v>67262.637660386143</v>
      </c>
      <c r="E491" s="16">
        <f t="shared" si="6"/>
        <v>0.37183373816352389</v>
      </c>
      <c r="F491" s="17">
        <v>0.37183373816352389</v>
      </c>
    </row>
    <row r="492" spans="1:6" x14ac:dyDescent="0.15">
      <c r="A492" s="73"/>
      <c r="B492" s="13" t="s">
        <v>34</v>
      </c>
      <c r="C492" s="14">
        <v>25254.395</v>
      </c>
      <c r="D492" s="15">
        <v>67111.181352705054</v>
      </c>
      <c r="E492" s="16">
        <f t="shared" si="6"/>
        <v>0.37630681640477587</v>
      </c>
      <c r="F492" s="17">
        <v>0.37630681640477587</v>
      </c>
    </row>
    <row r="493" spans="1:6" x14ac:dyDescent="0.15">
      <c r="A493" s="73"/>
      <c r="B493" s="13" t="s">
        <v>35</v>
      </c>
      <c r="C493" s="14">
        <v>24660.692999999999</v>
      </c>
      <c r="D493" s="15">
        <v>66430.73489081244</v>
      </c>
      <c r="E493" s="16">
        <f t="shared" si="6"/>
        <v>0.37122414858924951</v>
      </c>
      <c r="F493" s="17">
        <v>0.37122414858924951</v>
      </c>
    </row>
    <row r="494" spans="1:6" x14ac:dyDescent="0.15">
      <c r="A494" s="73"/>
      <c r="B494" s="13" t="s">
        <v>36</v>
      </c>
      <c r="C494" s="14">
        <v>24196.794000000002</v>
      </c>
      <c r="D494" s="15">
        <v>61392.334835089241</v>
      </c>
      <c r="E494" s="16">
        <f t="shared" si="6"/>
        <v>0.3941337964258389</v>
      </c>
      <c r="F494" s="17">
        <v>0.3941337964258389</v>
      </c>
    </row>
    <row r="495" spans="1:6" x14ac:dyDescent="0.15">
      <c r="A495" s="73"/>
      <c r="B495" s="13" t="s">
        <v>37</v>
      </c>
      <c r="C495" s="14">
        <v>27957.282999999999</v>
      </c>
      <c r="D495" s="15">
        <v>67056.929406888172</v>
      </c>
      <c r="E495" s="16">
        <f t="shared" si="6"/>
        <v>0.41691862790735229</v>
      </c>
      <c r="F495" s="17">
        <v>0.41691862790735229</v>
      </c>
    </row>
    <row r="496" spans="1:6" x14ac:dyDescent="0.15">
      <c r="A496" s="73"/>
      <c r="B496" s="13" t="s">
        <v>38</v>
      </c>
      <c r="C496" s="14">
        <v>25755.476999999999</v>
      </c>
      <c r="D496" s="15">
        <v>70271.814199024127</v>
      </c>
      <c r="E496" s="16">
        <f t="shared" si="6"/>
        <v>0.36651219686822412</v>
      </c>
      <c r="F496" s="17">
        <v>0.36651219686822412</v>
      </c>
    </row>
    <row r="497" spans="1:6" x14ac:dyDescent="0.15">
      <c r="A497" s="73"/>
      <c r="B497" s="13" t="s">
        <v>39</v>
      </c>
      <c r="C497" s="14">
        <v>30076.001</v>
      </c>
      <c r="D497" s="15">
        <v>96327.852319327736</v>
      </c>
      <c r="E497" s="16">
        <f t="shared" ref="E497:E567" si="7">C497/D497</f>
        <v>0.31222538731890104</v>
      </c>
      <c r="F497" s="17">
        <v>0.31222538731890104</v>
      </c>
    </row>
    <row r="498" spans="1:6" x14ac:dyDescent="0.15">
      <c r="A498" s="73"/>
      <c r="B498" s="13" t="s">
        <v>40</v>
      </c>
      <c r="C498" s="14">
        <v>26288.812999999998</v>
      </c>
      <c r="D498" s="15">
        <v>67978.955492109541</v>
      </c>
      <c r="E498" s="16">
        <f t="shared" si="7"/>
        <v>0.38671987249129469</v>
      </c>
      <c r="F498" s="17">
        <v>0.38671987249129469</v>
      </c>
    </row>
    <row r="499" spans="1:6" x14ac:dyDescent="0.15">
      <c r="A499" s="73"/>
      <c r="B499" s="13" t="s">
        <v>41</v>
      </c>
      <c r="C499" s="14">
        <v>21604.075000000001</v>
      </c>
      <c r="D499" s="15">
        <v>63700.710375273746</v>
      </c>
      <c r="E499" s="16">
        <f t="shared" si="7"/>
        <v>0.3391496715299725</v>
      </c>
      <c r="F499" s="17">
        <v>0.3391496715299725</v>
      </c>
    </row>
    <row r="500" spans="1:6" x14ac:dyDescent="0.15">
      <c r="A500" s="73"/>
      <c r="B500" s="13" t="s">
        <v>42</v>
      </c>
      <c r="C500" s="14">
        <v>18733.776999999998</v>
      </c>
      <c r="D500" s="15">
        <v>54515.735109938534</v>
      </c>
      <c r="E500" s="16">
        <f t="shared" si="7"/>
        <v>0.3436398126563045</v>
      </c>
      <c r="F500" s="17">
        <v>0.3436398126563045</v>
      </c>
    </row>
    <row r="501" spans="1:6" x14ac:dyDescent="0.15">
      <c r="A501" s="73"/>
      <c r="B501" s="13" t="s">
        <v>43</v>
      </c>
      <c r="C501" s="14">
        <v>16037.218999999999</v>
      </c>
      <c r="D501" s="15">
        <v>52293.075519722042</v>
      </c>
      <c r="E501" s="16">
        <f t="shared" si="7"/>
        <v>0.30667959076057116</v>
      </c>
      <c r="F501" s="17">
        <v>0.30667959076057116</v>
      </c>
    </row>
    <row r="502" spans="1:6" x14ac:dyDescent="0.15">
      <c r="A502" s="73"/>
      <c r="B502" s="13" t="s">
        <v>44</v>
      </c>
      <c r="C502" s="14">
        <v>16191.278</v>
      </c>
      <c r="D502" s="15">
        <v>54656.393242527171</v>
      </c>
      <c r="E502" s="16">
        <f t="shared" si="7"/>
        <v>0.29623758611649209</v>
      </c>
      <c r="F502" s="17">
        <v>0.29623758611649209</v>
      </c>
    </row>
    <row r="503" spans="1:6" x14ac:dyDescent="0.15">
      <c r="A503" s="73"/>
      <c r="B503" s="13" t="s">
        <v>1184</v>
      </c>
      <c r="C503" s="14">
        <v>12762.063</v>
      </c>
      <c r="D503" s="17">
        <v>53249.531999999999</v>
      </c>
      <c r="E503" s="16">
        <f t="shared" si="7"/>
        <v>0.23966526128342311</v>
      </c>
      <c r="F503" s="17" t="e">
        <v>#DIV/0!</v>
      </c>
    </row>
    <row r="504" spans="1:6" x14ac:dyDescent="0.15">
      <c r="A504" s="73"/>
      <c r="B504" s="13">
        <v>2024</v>
      </c>
      <c r="C504" s="14">
        <v>11278.861000000001</v>
      </c>
      <c r="D504" s="17"/>
      <c r="E504" s="16" t="e">
        <f t="shared" si="7"/>
        <v>#DIV/0!</v>
      </c>
      <c r="F504" s="17"/>
    </row>
    <row r="505" spans="1:6" x14ac:dyDescent="0.15">
      <c r="A505" s="74"/>
      <c r="B505" s="13">
        <v>2025</v>
      </c>
      <c r="C505" s="14"/>
      <c r="D505" s="17"/>
      <c r="E505" s="16"/>
      <c r="F505" s="17"/>
    </row>
    <row r="506" spans="1:6" x14ac:dyDescent="0.15">
      <c r="A506" s="72" t="s">
        <v>632</v>
      </c>
      <c r="B506" s="13" t="s">
        <v>27</v>
      </c>
      <c r="C506" s="17"/>
      <c r="D506" s="15"/>
      <c r="E506" s="16" t="e">
        <f t="shared" si="7"/>
        <v>#DIV/0!</v>
      </c>
      <c r="F506" s="17" t="e">
        <v>#DIV/0!</v>
      </c>
    </row>
    <row r="507" spans="1:6" x14ac:dyDescent="0.15">
      <c r="A507" s="73"/>
      <c r="B507" s="13" t="s">
        <v>28</v>
      </c>
      <c r="C507" s="17"/>
      <c r="D507" s="15"/>
      <c r="E507" s="16" t="e">
        <f t="shared" si="7"/>
        <v>#DIV/0!</v>
      </c>
      <c r="F507" s="17" t="e">
        <v>#DIV/0!</v>
      </c>
    </row>
    <row r="508" spans="1:6" x14ac:dyDescent="0.15">
      <c r="A508" s="73"/>
      <c r="B508" s="13" t="s">
        <v>29</v>
      </c>
      <c r="C508" s="14">
        <v>69611.798999999999</v>
      </c>
      <c r="D508" s="15">
        <v>123641.66738827591</v>
      </c>
      <c r="E508" s="16">
        <f t="shared" si="7"/>
        <v>0.56301245745413497</v>
      </c>
      <c r="F508" s="17">
        <v>0.56301245745413497</v>
      </c>
    </row>
    <row r="509" spans="1:6" x14ac:dyDescent="0.15">
      <c r="A509" s="73"/>
      <c r="B509" s="13" t="s">
        <v>30</v>
      </c>
      <c r="C509" s="14">
        <v>63816.826000000001</v>
      </c>
      <c r="D509" s="15">
        <v>119785.89785526186</v>
      </c>
      <c r="E509" s="16">
        <f t="shared" si="7"/>
        <v>0.53275742088697553</v>
      </c>
      <c r="F509" s="17">
        <v>0.53275742088697553</v>
      </c>
    </row>
    <row r="510" spans="1:6" x14ac:dyDescent="0.15">
      <c r="A510" s="73"/>
      <c r="B510" s="13" t="s">
        <v>31</v>
      </c>
      <c r="C510" s="14">
        <v>49061.703999999998</v>
      </c>
      <c r="D510" s="15">
        <v>101492.41376248481</v>
      </c>
      <c r="E510" s="16">
        <f t="shared" si="7"/>
        <v>0.48340267199492837</v>
      </c>
      <c r="F510" s="17">
        <v>0.48340267199492837</v>
      </c>
    </row>
    <row r="511" spans="1:6" x14ac:dyDescent="0.15">
      <c r="A511" s="73"/>
      <c r="B511" s="13" t="s">
        <v>32</v>
      </c>
      <c r="C511" s="14">
        <v>47344.118999999999</v>
      </c>
      <c r="D511" s="15">
        <v>90133.143939492642</v>
      </c>
      <c r="E511" s="16">
        <f t="shared" si="7"/>
        <v>0.52526869618331096</v>
      </c>
      <c r="F511" s="17">
        <v>0.52526869618331096</v>
      </c>
    </row>
    <row r="512" spans="1:6" x14ac:dyDescent="0.15">
      <c r="A512" s="73"/>
      <c r="B512" s="13" t="s">
        <v>33</v>
      </c>
      <c r="C512" s="14">
        <v>51238.934999999998</v>
      </c>
      <c r="D512" s="15">
        <v>96976.815368184631</v>
      </c>
      <c r="E512" s="16">
        <f t="shared" si="7"/>
        <v>0.52836273088021046</v>
      </c>
      <c r="F512" s="17">
        <v>0.52836273088021046</v>
      </c>
    </row>
    <row r="513" spans="1:6" x14ac:dyDescent="0.15">
      <c r="A513" s="73"/>
      <c r="B513" s="13" t="s">
        <v>34</v>
      </c>
      <c r="C513" s="14">
        <v>47857.377</v>
      </c>
      <c r="D513" s="15">
        <v>91343.829614061455</v>
      </c>
      <c r="E513" s="16">
        <f t="shared" si="7"/>
        <v>0.52392566856681078</v>
      </c>
      <c r="F513" s="17">
        <v>0.52392566856681078</v>
      </c>
    </row>
    <row r="514" spans="1:6" x14ac:dyDescent="0.15">
      <c r="A514" s="73"/>
      <c r="B514" s="13" t="s">
        <v>35</v>
      </c>
      <c r="C514" s="14">
        <v>42414.701000000001</v>
      </c>
      <c r="D514" s="15">
        <v>79997.193610613351</v>
      </c>
      <c r="E514" s="16">
        <f t="shared" si="7"/>
        <v>0.53020236192851622</v>
      </c>
      <c r="F514" s="17">
        <v>0.53020236192851622</v>
      </c>
    </row>
    <row r="515" spans="1:6" x14ac:dyDescent="0.15">
      <c r="A515" s="73"/>
      <c r="B515" s="13" t="s">
        <v>36</v>
      </c>
      <c r="C515" s="14">
        <v>42575.226000000002</v>
      </c>
      <c r="D515" s="15">
        <v>69339.819638809655</v>
      </c>
      <c r="E515" s="16">
        <f t="shared" si="7"/>
        <v>0.61400831761279273</v>
      </c>
      <c r="F515" s="17">
        <v>0.61400831761279273</v>
      </c>
    </row>
    <row r="516" spans="1:6" x14ac:dyDescent="0.15">
      <c r="A516" s="73"/>
      <c r="B516" s="13" t="s">
        <v>37</v>
      </c>
      <c r="C516" s="14">
        <v>42396.343999999997</v>
      </c>
      <c r="D516" s="15">
        <v>68994.248488201061</v>
      </c>
      <c r="E516" s="16">
        <f t="shared" si="7"/>
        <v>0.61449098916194933</v>
      </c>
      <c r="F516" s="17">
        <v>0.61449098916194933</v>
      </c>
    </row>
    <row r="517" spans="1:6" x14ac:dyDescent="0.15">
      <c r="A517" s="73"/>
      <c r="B517" s="13" t="s">
        <v>38</v>
      </c>
      <c r="C517" s="14">
        <v>39778.381000000001</v>
      </c>
      <c r="D517" s="15">
        <v>65063.860801487957</v>
      </c>
      <c r="E517" s="16">
        <f t="shared" si="7"/>
        <v>0.61137443290316251</v>
      </c>
      <c r="F517" s="17">
        <v>0.61137443290316251</v>
      </c>
    </row>
    <row r="518" spans="1:6" x14ac:dyDescent="0.15">
      <c r="A518" s="73"/>
      <c r="B518" s="13" t="s">
        <v>39</v>
      </c>
      <c r="C518" s="14">
        <v>40617.495999999999</v>
      </c>
      <c r="D518" s="15">
        <v>69967.737587873664</v>
      </c>
      <c r="E518" s="16">
        <f t="shared" si="7"/>
        <v>0.58051749849690082</v>
      </c>
      <c r="F518" s="17">
        <v>0.58051749849690082</v>
      </c>
    </row>
    <row r="519" spans="1:6" x14ac:dyDescent="0.15">
      <c r="A519" s="73"/>
      <c r="B519" s="13" t="s">
        <v>40</v>
      </c>
      <c r="C519" s="14">
        <v>39638.158000000003</v>
      </c>
      <c r="D519" s="15">
        <v>72089.641200763581</v>
      </c>
      <c r="E519" s="16">
        <f t="shared" si="7"/>
        <v>0.54984540552242545</v>
      </c>
      <c r="F519" s="17">
        <v>0.54984540552242545</v>
      </c>
    </row>
    <row r="520" spans="1:6" x14ac:dyDescent="0.15">
      <c r="A520" s="73"/>
      <c r="B520" s="13" t="s">
        <v>41</v>
      </c>
      <c r="C520" s="14">
        <v>36545.538</v>
      </c>
      <c r="D520" s="15">
        <v>68916.634642569246</v>
      </c>
      <c r="E520" s="16">
        <f t="shared" si="7"/>
        <v>0.53028616660608263</v>
      </c>
      <c r="F520" s="17">
        <v>0.53028616660608263</v>
      </c>
    </row>
    <row r="521" spans="1:6" x14ac:dyDescent="0.15">
      <c r="A521" s="73"/>
      <c r="B521" s="13" t="s">
        <v>42</v>
      </c>
      <c r="C521" s="14">
        <v>32665.999</v>
      </c>
      <c r="D521" s="15">
        <v>62407.642682696081</v>
      </c>
      <c r="E521" s="16">
        <f t="shared" si="7"/>
        <v>0.52342946465845885</v>
      </c>
      <c r="F521" s="17">
        <v>0.52342946465845885</v>
      </c>
    </row>
    <row r="522" spans="1:6" x14ac:dyDescent="0.15">
      <c r="A522" s="73"/>
      <c r="B522" s="13" t="s">
        <v>43</v>
      </c>
      <c r="C522" s="14">
        <v>32302.679</v>
      </c>
      <c r="D522" s="15">
        <v>67373.409873377692</v>
      </c>
      <c r="E522" s="16">
        <f t="shared" si="7"/>
        <v>0.47945738624050649</v>
      </c>
      <c r="F522" s="17">
        <v>0.47945738624050649</v>
      </c>
    </row>
    <row r="523" spans="1:6" x14ac:dyDescent="0.15">
      <c r="A523" s="73"/>
      <c r="B523" s="13" t="s">
        <v>44</v>
      </c>
      <c r="C523" s="14">
        <v>28160.834999999999</v>
      </c>
      <c r="D523" s="15">
        <v>63526.269248205979</v>
      </c>
      <c r="E523" s="16">
        <f t="shared" si="7"/>
        <v>0.44329433057010942</v>
      </c>
      <c r="F523" s="17">
        <v>0.44329433057010942</v>
      </c>
    </row>
    <row r="524" spans="1:6" x14ac:dyDescent="0.15">
      <c r="A524" s="73"/>
      <c r="B524" s="13" t="s">
        <v>1184</v>
      </c>
      <c r="C524" s="14">
        <v>23835.072</v>
      </c>
      <c r="D524" s="17">
        <v>57437.665999999997</v>
      </c>
      <c r="E524" s="16">
        <f t="shared" si="7"/>
        <v>0.414972850742229</v>
      </c>
      <c r="F524" s="17" t="e">
        <v>#DIV/0!</v>
      </c>
    </row>
    <row r="525" spans="1:6" x14ac:dyDescent="0.15">
      <c r="A525" s="73"/>
      <c r="B525" s="13">
        <v>2024</v>
      </c>
      <c r="C525" s="14">
        <v>22903.081999999999</v>
      </c>
      <c r="D525" s="17"/>
      <c r="E525" s="16" t="e">
        <f t="shared" si="7"/>
        <v>#DIV/0!</v>
      </c>
      <c r="F525" s="17"/>
    </row>
    <row r="526" spans="1:6" x14ac:dyDescent="0.15">
      <c r="A526" s="74"/>
      <c r="B526" s="13">
        <v>2025</v>
      </c>
      <c r="C526" s="14"/>
      <c r="D526" s="17"/>
      <c r="E526" s="16"/>
      <c r="F526" s="17"/>
    </row>
    <row r="527" spans="1:6" x14ac:dyDescent="0.15">
      <c r="A527" s="72" t="s">
        <v>691</v>
      </c>
      <c r="B527" s="13" t="s">
        <v>27</v>
      </c>
      <c r="C527" s="14">
        <v>25231.769</v>
      </c>
      <c r="D527" s="15">
        <v>46558.18276593303</v>
      </c>
      <c r="E527" s="16">
        <f t="shared" si="7"/>
        <v>0.54194058919460819</v>
      </c>
      <c r="F527" s="17">
        <v>0.54194058919460819</v>
      </c>
    </row>
    <row r="528" spans="1:6" x14ac:dyDescent="0.15">
      <c r="A528" s="73"/>
      <c r="B528" s="13" t="s">
        <v>28</v>
      </c>
      <c r="C528" s="14">
        <v>25543.242999999999</v>
      </c>
      <c r="D528" s="15">
        <v>43515.751631585015</v>
      </c>
      <c r="E528" s="16">
        <f t="shared" si="7"/>
        <v>0.58698843619329699</v>
      </c>
      <c r="F528" s="17">
        <v>0.58698843619329699</v>
      </c>
    </row>
    <row r="529" spans="1:6" x14ac:dyDescent="0.15">
      <c r="A529" s="73"/>
      <c r="B529" s="13" t="s">
        <v>29</v>
      </c>
      <c r="C529" s="14">
        <v>24516.833999999999</v>
      </c>
      <c r="D529" s="15">
        <v>42151.476759801109</v>
      </c>
      <c r="E529" s="16">
        <f t="shared" si="7"/>
        <v>0.58163641904430585</v>
      </c>
      <c r="F529" s="17">
        <v>0.58163641904430585</v>
      </c>
    </row>
    <row r="530" spans="1:6" x14ac:dyDescent="0.15">
      <c r="A530" s="73"/>
      <c r="B530" s="13" t="s">
        <v>30</v>
      </c>
      <c r="C530" s="14">
        <v>25336.705999999998</v>
      </c>
      <c r="D530" s="15">
        <v>43747.232264071878</v>
      </c>
      <c r="E530" s="16">
        <f t="shared" si="7"/>
        <v>0.5791613477867531</v>
      </c>
      <c r="F530" s="17">
        <v>0.5791613477867531</v>
      </c>
    </row>
    <row r="531" spans="1:6" x14ac:dyDescent="0.15">
      <c r="A531" s="73"/>
      <c r="B531" s="13" t="s">
        <v>31</v>
      </c>
      <c r="C531" s="14">
        <v>21595.208999999999</v>
      </c>
      <c r="D531" s="15">
        <v>39701.005981366208</v>
      </c>
      <c r="E531" s="16">
        <f t="shared" si="7"/>
        <v>0.54394614106594119</v>
      </c>
      <c r="F531" s="17">
        <v>0.54394614106594119</v>
      </c>
    </row>
    <row r="532" spans="1:6" x14ac:dyDescent="0.15">
      <c r="A532" s="73"/>
      <c r="B532" s="13" t="s">
        <v>32</v>
      </c>
      <c r="C532" s="14">
        <v>21698.625</v>
      </c>
      <c r="D532" s="15">
        <v>41317.54439654298</v>
      </c>
      <c r="E532" s="16">
        <f t="shared" si="7"/>
        <v>0.52516734275756027</v>
      </c>
      <c r="F532" s="17">
        <v>0.52516734275756027</v>
      </c>
    </row>
    <row r="533" spans="1:6" x14ac:dyDescent="0.15">
      <c r="A533" s="73"/>
      <c r="B533" s="13" t="s">
        <v>33</v>
      </c>
      <c r="C533" s="14">
        <v>22222.534</v>
      </c>
      <c r="D533" s="15">
        <v>39882.186190165383</v>
      </c>
      <c r="E533" s="16">
        <f t="shared" si="7"/>
        <v>0.55720450965348267</v>
      </c>
      <c r="F533" s="17">
        <v>0.55720450965348267</v>
      </c>
    </row>
    <row r="534" spans="1:6" x14ac:dyDescent="0.15">
      <c r="A534" s="73"/>
      <c r="B534" s="13" t="s">
        <v>34</v>
      </c>
      <c r="C534" s="14">
        <v>20937.594000000001</v>
      </c>
      <c r="D534" s="15">
        <v>36396.615901669342</v>
      </c>
      <c r="E534" s="16">
        <f t="shared" si="7"/>
        <v>0.57526210833902536</v>
      </c>
      <c r="F534" s="17">
        <v>0.57526210833902536</v>
      </c>
    </row>
    <row r="535" spans="1:6" x14ac:dyDescent="0.15">
      <c r="A535" s="73"/>
      <c r="B535" s="13" t="s">
        <v>35</v>
      </c>
      <c r="C535" s="14">
        <v>21831.827000000001</v>
      </c>
      <c r="D535" s="15">
        <v>35295.735916361467</v>
      </c>
      <c r="E535" s="16">
        <f t="shared" si="7"/>
        <v>0.61854007100840125</v>
      </c>
      <c r="F535" s="17">
        <v>0.61854007100840125</v>
      </c>
    </row>
    <row r="536" spans="1:6" x14ac:dyDescent="0.15">
      <c r="A536" s="73"/>
      <c r="B536" s="13" t="s">
        <v>36</v>
      </c>
      <c r="C536" s="14">
        <v>20918.069</v>
      </c>
      <c r="D536" s="15">
        <v>35467.446083306539</v>
      </c>
      <c r="E536" s="16">
        <f t="shared" si="7"/>
        <v>0.58978221749790738</v>
      </c>
      <c r="F536" s="17">
        <v>0.58978221749790738</v>
      </c>
    </row>
    <row r="537" spans="1:6" x14ac:dyDescent="0.15">
      <c r="A537" s="73"/>
      <c r="B537" s="13" t="s">
        <v>37</v>
      </c>
      <c r="C537" s="14">
        <v>21181.216</v>
      </c>
      <c r="D537" s="15">
        <v>35753.708632922971</v>
      </c>
      <c r="E537" s="16">
        <f t="shared" si="7"/>
        <v>0.59242010996576089</v>
      </c>
      <c r="F537" s="17">
        <v>0.59242010996576089</v>
      </c>
    </row>
    <row r="538" spans="1:6" x14ac:dyDescent="0.15">
      <c r="A538" s="73"/>
      <c r="B538" s="13" t="s">
        <v>38</v>
      </c>
      <c r="C538" s="14">
        <v>21264.044999999998</v>
      </c>
      <c r="D538" s="15">
        <v>36121.128549214976</v>
      </c>
      <c r="E538" s="16">
        <f t="shared" si="7"/>
        <v>0.5886871715823544</v>
      </c>
      <c r="F538" s="17">
        <v>0.5886871715823544</v>
      </c>
    </row>
    <row r="539" spans="1:6" x14ac:dyDescent="0.15">
      <c r="A539" s="73"/>
      <c r="B539" s="13" t="s">
        <v>39</v>
      </c>
      <c r="C539" s="14">
        <v>22063.224999999999</v>
      </c>
      <c r="D539" s="15">
        <v>37363.8953583361</v>
      </c>
      <c r="E539" s="16">
        <f t="shared" si="7"/>
        <v>0.59049584601402028</v>
      </c>
      <c r="F539" s="17">
        <v>0.59049584601402028</v>
      </c>
    </row>
    <row r="540" spans="1:6" x14ac:dyDescent="0.15">
      <c r="A540" s="73"/>
      <c r="B540" s="13" t="s">
        <v>40</v>
      </c>
      <c r="C540" s="14">
        <v>22193.396000000001</v>
      </c>
      <c r="D540" s="15">
        <v>38173.483124783183</v>
      </c>
      <c r="E540" s="16">
        <f t="shared" si="7"/>
        <v>0.58138252481318609</v>
      </c>
      <c r="F540" s="17">
        <v>0.58138252481318609</v>
      </c>
    </row>
    <row r="541" spans="1:6" x14ac:dyDescent="0.15">
      <c r="A541" s="73"/>
      <c r="B541" s="13" t="s">
        <v>41</v>
      </c>
      <c r="C541" s="14">
        <v>19903.84</v>
      </c>
      <c r="D541" s="15">
        <v>35103.149641130331</v>
      </c>
      <c r="E541" s="16">
        <f t="shared" si="7"/>
        <v>0.56701008893739513</v>
      </c>
      <c r="F541" s="17">
        <v>0.56701008893739513</v>
      </c>
    </row>
    <row r="542" spans="1:6" x14ac:dyDescent="0.15">
      <c r="A542" s="73"/>
      <c r="B542" s="13" t="s">
        <v>42</v>
      </c>
      <c r="C542" s="14">
        <v>18169.996999999999</v>
      </c>
      <c r="D542" s="15">
        <v>30052.988834282118</v>
      </c>
      <c r="E542" s="16">
        <f t="shared" si="7"/>
        <v>0.60459866738023327</v>
      </c>
      <c r="F542" s="17">
        <v>0.60459866738023327</v>
      </c>
    </row>
    <row r="543" spans="1:6" x14ac:dyDescent="0.15">
      <c r="A543" s="73"/>
      <c r="B543" s="13" t="s">
        <v>43</v>
      </c>
      <c r="C543" s="14">
        <v>20898.87</v>
      </c>
      <c r="D543" s="15">
        <v>34060.391643267874</v>
      </c>
      <c r="E543" s="16">
        <f t="shared" si="7"/>
        <v>0.61358278609608163</v>
      </c>
      <c r="F543" s="17">
        <v>0.61358278609608163</v>
      </c>
    </row>
    <row r="544" spans="1:6" x14ac:dyDescent="0.15">
      <c r="A544" s="73"/>
      <c r="B544" s="13" t="s">
        <v>44</v>
      </c>
      <c r="C544" s="14">
        <v>17418.249</v>
      </c>
      <c r="D544" s="15">
        <v>29958.040127014603</v>
      </c>
      <c r="E544" s="16">
        <f t="shared" si="7"/>
        <v>0.58142151242708062</v>
      </c>
      <c r="F544" s="17">
        <v>0.58142151242708062</v>
      </c>
    </row>
    <row r="545" spans="1:6" x14ac:dyDescent="0.15">
      <c r="A545" s="73"/>
      <c r="B545" s="13" t="s">
        <v>1184</v>
      </c>
      <c r="C545" s="14">
        <v>16994.171999999999</v>
      </c>
      <c r="D545" s="17">
        <v>28339.114000000001</v>
      </c>
      <c r="E545" s="16">
        <f t="shared" si="7"/>
        <v>0.59967195869285106</v>
      </c>
      <c r="F545" s="17" t="e">
        <v>#DIV/0!</v>
      </c>
    </row>
    <row r="546" spans="1:6" x14ac:dyDescent="0.15">
      <c r="A546" s="73"/>
      <c r="B546" s="13">
        <v>2024</v>
      </c>
      <c r="C546" s="14">
        <v>15308.277</v>
      </c>
      <c r="D546" s="17"/>
      <c r="E546" s="16" t="e">
        <f t="shared" si="7"/>
        <v>#DIV/0!</v>
      </c>
      <c r="F546" s="17"/>
    </row>
    <row r="547" spans="1:6" x14ac:dyDescent="0.15">
      <c r="A547" s="74"/>
      <c r="B547" s="13">
        <v>2025</v>
      </c>
      <c r="C547" s="14"/>
      <c r="D547" s="17"/>
      <c r="E547" s="16"/>
      <c r="F547" s="17"/>
    </row>
    <row r="548" spans="1:6" x14ac:dyDescent="0.15">
      <c r="A548" s="72" t="s">
        <v>695</v>
      </c>
      <c r="B548" s="13" t="s">
        <v>27</v>
      </c>
      <c r="C548" s="14">
        <v>8720.5499999999993</v>
      </c>
      <c r="D548" s="15">
        <v>20595.82</v>
      </c>
      <c r="E548" s="16">
        <f t="shared" si="7"/>
        <v>0.42341358586353928</v>
      </c>
      <c r="F548" s="17">
        <v>0.42341358586353928</v>
      </c>
    </row>
    <row r="549" spans="1:6" x14ac:dyDescent="0.15">
      <c r="A549" s="73"/>
      <c r="B549" s="13" t="s">
        <v>28</v>
      </c>
      <c r="C549" s="14">
        <v>8842.1820000000007</v>
      </c>
      <c r="D549" s="15">
        <v>20769.41</v>
      </c>
      <c r="E549" s="16">
        <f t="shared" si="7"/>
        <v>0.42573101498790772</v>
      </c>
      <c r="F549" s="17">
        <v>0.42573101498790772</v>
      </c>
    </row>
    <row r="550" spans="1:6" x14ac:dyDescent="0.15">
      <c r="A550" s="73"/>
      <c r="B550" s="13" t="s">
        <v>29</v>
      </c>
      <c r="C550" s="14">
        <v>9048.634</v>
      </c>
      <c r="D550" s="15">
        <v>20954.509999999998</v>
      </c>
      <c r="E550" s="16">
        <f t="shared" si="7"/>
        <v>0.43182274364802614</v>
      </c>
      <c r="F550" s="17">
        <v>0.43182274364802614</v>
      </c>
    </row>
    <row r="551" spans="1:6" x14ac:dyDescent="0.15">
      <c r="A551" s="73"/>
      <c r="B551" s="13" t="s">
        <v>30</v>
      </c>
      <c r="C551" s="14">
        <v>8860.1049999999996</v>
      </c>
      <c r="D551" s="15">
        <v>21679.53</v>
      </c>
      <c r="E551" s="16">
        <f t="shared" si="7"/>
        <v>0.40868528976412311</v>
      </c>
      <c r="F551" s="17">
        <v>0.40868528976412311</v>
      </c>
    </row>
    <row r="552" spans="1:6" x14ac:dyDescent="0.15">
      <c r="A552" s="73"/>
      <c r="B552" s="13" t="s">
        <v>31</v>
      </c>
      <c r="C552" s="14">
        <v>8067.0230000000001</v>
      </c>
      <c r="D552" s="15">
        <v>19510.650000000001</v>
      </c>
      <c r="E552" s="16">
        <f t="shared" si="7"/>
        <v>0.41346767022113562</v>
      </c>
      <c r="F552" s="17">
        <v>0.41346767022113562</v>
      </c>
    </row>
    <row r="553" spans="1:6" x14ac:dyDescent="0.15">
      <c r="A553" s="73"/>
      <c r="B553" s="13" t="s">
        <v>32</v>
      </c>
      <c r="C553" s="14">
        <v>8129.8630000000003</v>
      </c>
      <c r="D553" s="15">
        <v>19741.38</v>
      </c>
      <c r="E553" s="16">
        <f t="shared" si="7"/>
        <v>0.41181837338625771</v>
      </c>
      <c r="F553" s="17">
        <v>0.41181837338625771</v>
      </c>
    </row>
    <row r="554" spans="1:6" x14ac:dyDescent="0.15">
      <c r="A554" s="73"/>
      <c r="B554" s="13" t="s">
        <v>33</v>
      </c>
      <c r="C554" s="14">
        <v>7994.5519999999997</v>
      </c>
      <c r="D554" s="15">
        <v>19667.91</v>
      </c>
      <c r="E554" s="16">
        <f t="shared" si="7"/>
        <v>0.40647694645745275</v>
      </c>
      <c r="F554" s="17">
        <v>0.40647694645745275</v>
      </c>
    </row>
    <row r="555" spans="1:6" x14ac:dyDescent="0.15">
      <c r="A555" s="73"/>
      <c r="B555" s="13" t="s">
        <v>34</v>
      </c>
      <c r="C555" s="14">
        <v>7610.5919999999996</v>
      </c>
      <c r="D555" s="15">
        <v>19038.52</v>
      </c>
      <c r="E555" s="16">
        <f t="shared" si="7"/>
        <v>0.399747039160607</v>
      </c>
      <c r="F555" s="17">
        <v>0.399747039160607</v>
      </c>
    </row>
    <row r="556" spans="1:6" x14ac:dyDescent="0.15">
      <c r="A556" s="73"/>
      <c r="B556" s="13" t="s">
        <v>35</v>
      </c>
      <c r="C556" s="14">
        <v>7389.9849999999997</v>
      </c>
      <c r="D556" s="15">
        <v>18339.14</v>
      </c>
      <c r="E556" s="16">
        <f t="shared" si="7"/>
        <v>0.40296246170758282</v>
      </c>
      <c r="F556" s="17">
        <v>0.40296246170758282</v>
      </c>
    </row>
    <row r="557" spans="1:6" x14ac:dyDescent="0.15">
      <c r="A557" s="73"/>
      <c r="B557" s="13" t="s">
        <v>36</v>
      </c>
      <c r="C557" s="14">
        <v>6115.2870000000003</v>
      </c>
      <c r="D557" s="15">
        <v>16678.669999999998</v>
      </c>
      <c r="E557" s="16">
        <f t="shared" si="7"/>
        <v>0.3666531563967631</v>
      </c>
      <c r="F557" s="17">
        <v>0.3666531563967631</v>
      </c>
    </row>
    <row r="558" spans="1:6" x14ac:dyDescent="0.15">
      <c r="A558" s="73"/>
      <c r="B558" s="13" t="s">
        <v>37</v>
      </c>
      <c r="C558" s="14">
        <v>6109.59</v>
      </c>
      <c r="D558" s="15">
        <v>16866.400000000001</v>
      </c>
      <c r="E558" s="16">
        <f t="shared" si="7"/>
        <v>0.36223438315230277</v>
      </c>
      <c r="F558" s="17">
        <v>0.36223438315230277</v>
      </c>
    </row>
    <row r="559" spans="1:6" x14ac:dyDescent="0.15">
      <c r="A559" s="73"/>
      <c r="B559" s="13" t="s">
        <v>38</v>
      </c>
      <c r="C559" s="14">
        <v>6478.6620000000003</v>
      </c>
      <c r="D559" s="15">
        <v>17751.62</v>
      </c>
      <c r="E559" s="16">
        <f t="shared" si="7"/>
        <v>0.36496173306999591</v>
      </c>
      <c r="F559" s="17">
        <v>0.36496173306999591</v>
      </c>
    </row>
    <row r="560" spans="1:6" x14ac:dyDescent="0.15">
      <c r="A560" s="73"/>
      <c r="B560" s="13" t="s">
        <v>39</v>
      </c>
      <c r="C560" s="14">
        <v>6570.0259999999998</v>
      </c>
      <c r="D560" s="15">
        <v>17827.78</v>
      </c>
      <c r="E560" s="16">
        <f t="shared" si="7"/>
        <v>0.36852743302867774</v>
      </c>
      <c r="F560" s="17">
        <v>0.36852743302867774</v>
      </c>
    </row>
    <row r="561" spans="1:6" x14ac:dyDescent="0.15">
      <c r="A561" s="73"/>
      <c r="B561" s="13" t="s">
        <v>40</v>
      </c>
      <c r="C561" s="14">
        <v>6491.9120000000003</v>
      </c>
      <c r="D561" s="15">
        <v>17151.95</v>
      </c>
      <c r="E561" s="16">
        <f t="shared" si="7"/>
        <v>0.37849410708403419</v>
      </c>
      <c r="F561" s="17">
        <v>0.37849410708403419</v>
      </c>
    </row>
    <row r="562" spans="1:6" x14ac:dyDescent="0.15">
      <c r="A562" s="73"/>
      <c r="B562" s="13" t="s">
        <v>41</v>
      </c>
      <c r="C562" s="14">
        <v>6253.5950000000003</v>
      </c>
      <c r="D562" s="15">
        <v>17151.919999999998</v>
      </c>
      <c r="E562" s="16">
        <f t="shared" si="7"/>
        <v>0.36460028964687341</v>
      </c>
      <c r="F562" s="17">
        <v>0.36460028964687341</v>
      </c>
    </row>
    <row r="563" spans="1:6" x14ac:dyDescent="0.15">
      <c r="A563" s="73"/>
      <c r="B563" s="13" t="s">
        <v>42</v>
      </c>
      <c r="C563" s="14">
        <v>6095.5929999999998</v>
      </c>
      <c r="D563" s="15">
        <v>15958.999894131201</v>
      </c>
      <c r="E563" s="16">
        <f t="shared" si="7"/>
        <v>0.38195332041086155</v>
      </c>
      <c r="F563" s="17">
        <v>0.38195332041086155</v>
      </c>
    </row>
    <row r="564" spans="1:6" x14ac:dyDescent="0.15">
      <c r="A564" s="73"/>
      <c r="B564" s="13" t="s">
        <v>43</v>
      </c>
      <c r="C564" s="14">
        <v>5680.7110000000002</v>
      </c>
      <c r="D564" s="15">
        <v>16073.59</v>
      </c>
      <c r="E564" s="16">
        <f t="shared" si="7"/>
        <v>0.35341893130283902</v>
      </c>
      <c r="F564" s="17">
        <v>0.35341893130283902</v>
      </c>
    </row>
    <row r="565" spans="1:6" x14ac:dyDescent="0.15">
      <c r="A565" s="73"/>
      <c r="B565" s="13" t="s">
        <v>44</v>
      </c>
      <c r="C565" s="14">
        <v>4861.18</v>
      </c>
      <c r="D565" s="15">
        <v>15615.09</v>
      </c>
      <c r="E565" s="16">
        <f t="shared" si="7"/>
        <v>0.31131296713627654</v>
      </c>
      <c r="F565" s="17">
        <v>0.31131296713627654</v>
      </c>
    </row>
    <row r="566" spans="1:6" x14ac:dyDescent="0.15">
      <c r="A566" s="73"/>
      <c r="B566" s="13" t="s">
        <v>1184</v>
      </c>
      <c r="C566" s="14">
        <v>4582.1440000000002</v>
      </c>
      <c r="D566" s="17">
        <v>14804.431</v>
      </c>
      <c r="E566" s="16">
        <f t="shared" si="7"/>
        <v>0.3095116590431608</v>
      </c>
      <c r="F566" s="17" t="e">
        <v>#DIV/0!</v>
      </c>
    </row>
    <row r="567" spans="1:6" x14ac:dyDescent="0.15">
      <c r="A567" s="73"/>
      <c r="B567" s="13">
        <v>2024</v>
      </c>
      <c r="C567" s="14">
        <v>5007.4589999999998</v>
      </c>
      <c r="D567" s="17"/>
      <c r="E567" s="16" t="e">
        <f t="shared" si="7"/>
        <v>#DIV/0!</v>
      </c>
      <c r="F567" s="17"/>
    </row>
    <row r="568" spans="1:6" x14ac:dyDescent="0.15">
      <c r="A568" s="74"/>
      <c r="B568" s="13">
        <v>2025</v>
      </c>
      <c r="C568" s="14"/>
      <c r="D568" s="17"/>
      <c r="E568" s="16"/>
      <c r="F568" s="17"/>
    </row>
    <row r="569" spans="1:6" x14ac:dyDescent="0.15">
      <c r="A569" s="72" t="s">
        <v>713</v>
      </c>
      <c r="B569" s="13" t="s">
        <v>27</v>
      </c>
      <c r="C569" s="14">
        <v>183627.21599999999</v>
      </c>
      <c r="D569" s="15">
        <v>403376.68842317304</v>
      </c>
      <c r="E569" s="16">
        <f t="shared" ref="E569:E626" si="8">C569/D569</f>
        <v>0.4552251562126986</v>
      </c>
      <c r="F569" s="17">
        <v>0.4552251562126986</v>
      </c>
    </row>
    <row r="570" spans="1:6" x14ac:dyDescent="0.15">
      <c r="A570" s="73"/>
      <c r="B570" s="13" t="s">
        <v>28</v>
      </c>
      <c r="C570" s="14">
        <v>179724.889</v>
      </c>
      <c r="D570" s="15">
        <v>395645.73438406974</v>
      </c>
      <c r="E570" s="16">
        <f t="shared" si="8"/>
        <v>0.45425711281783615</v>
      </c>
      <c r="F570" s="17">
        <v>0.45425711281783615</v>
      </c>
    </row>
    <row r="571" spans="1:6" x14ac:dyDescent="0.15">
      <c r="A571" s="73"/>
      <c r="B571" s="13" t="s">
        <v>29</v>
      </c>
      <c r="C571" s="14">
        <v>186573.44899999999</v>
      </c>
      <c r="D571" s="15">
        <v>409878.77574160119</v>
      </c>
      <c r="E571" s="16">
        <f t="shared" si="8"/>
        <v>0.45519177874587241</v>
      </c>
      <c r="F571" s="17">
        <v>0.45519177874587241</v>
      </c>
    </row>
    <row r="572" spans="1:6" x14ac:dyDescent="0.15">
      <c r="A572" s="73"/>
      <c r="B572" s="13" t="s">
        <v>30</v>
      </c>
      <c r="C572" s="14">
        <v>163462.31200000001</v>
      </c>
      <c r="D572" s="15">
        <v>376371.80146381614</v>
      </c>
      <c r="E572" s="16">
        <f t="shared" si="8"/>
        <v>0.43431073041138829</v>
      </c>
      <c r="F572" s="17">
        <v>0.43431073041138829</v>
      </c>
    </row>
    <row r="573" spans="1:6" x14ac:dyDescent="0.15">
      <c r="A573" s="73"/>
      <c r="B573" s="13" t="s">
        <v>31</v>
      </c>
      <c r="C573" s="14">
        <v>136935.766</v>
      </c>
      <c r="D573" s="15">
        <v>338342.99514160136</v>
      </c>
      <c r="E573" s="16">
        <f t="shared" si="8"/>
        <v>0.40472469643620207</v>
      </c>
      <c r="F573" s="17">
        <v>0.40472469643620207</v>
      </c>
    </row>
    <row r="574" spans="1:6" x14ac:dyDescent="0.15">
      <c r="A574" s="73"/>
      <c r="B574" s="13" t="s">
        <v>32</v>
      </c>
      <c r="C574" s="14">
        <v>121483.473</v>
      </c>
      <c r="D574" s="15">
        <v>321337.25540667732</v>
      </c>
      <c r="E574" s="16">
        <f t="shared" si="8"/>
        <v>0.37805598621377778</v>
      </c>
      <c r="F574" s="17">
        <v>0.37805598621377778</v>
      </c>
    </row>
    <row r="575" spans="1:6" x14ac:dyDescent="0.15">
      <c r="A575" s="73"/>
      <c r="B575" s="13" t="s">
        <v>33</v>
      </c>
      <c r="C575" s="14">
        <v>132687.96599999999</v>
      </c>
      <c r="D575" s="15">
        <v>322832.98011522077</v>
      </c>
      <c r="E575" s="16">
        <f t="shared" si="8"/>
        <v>0.41101118588516872</v>
      </c>
      <c r="F575" s="17">
        <v>0.41101118588516872</v>
      </c>
    </row>
    <row r="576" spans="1:6" x14ac:dyDescent="0.15">
      <c r="A576" s="73"/>
      <c r="B576" s="13" t="s">
        <v>34</v>
      </c>
      <c r="C576" s="14">
        <v>135639.644</v>
      </c>
      <c r="D576" s="15">
        <v>317812.27958468156</v>
      </c>
      <c r="E576" s="16">
        <f t="shared" si="8"/>
        <v>0.42679170287961959</v>
      </c>
      <c r="F576" s="17">
        <v>0.42679170287961959</v>
      </c>
    </row>
    <row r="577" spans="1:6" x14ac:dyDescent="0.15">
      <c r="A577" s="73"/>
      <c r="B577" s="13" t="s">
        <v>35</v>
      </c>
      <c r="C577" s="14">
        <v>122808.166</v>
      </c>
      <c r="D577" s="15">
        <v>291665.58864680817</v>
      </c>
      <c r="E577" s="16">
        <f t="shared" si="8"/>
        <v>0.42105812540235688</v>
      </c>
      <c r="F577" s="17">
        <v>0.42105812540235688</v>
      </c>
    </row>
    <row r="578" spans="1:6" x14ac:dyDescent="0.15">
      <c r="A578" s="73"/>
      <c r="B578" s="13" t="s">
        <v>36</v>
      </c>
      <c r="C578" s="14">
        <v>124851.227</v>
      </c>
      <c r="D578" s="15">
        <v>291797.83480887482</v>
      </c>
      <c r="E578" s="16">
        <f t="shared" si="8"/>
        <v>0.42786892878001143</v>
      </c>
      <c r="F578" s="17">
        <v>0.42786892878001143</v>
      </c>
    </row>
    <row r="579" spans="1:6" x14ac:dyDescent="0.15">
      <c r="A579" s="73"/>
      <c r="B579" s="13" t="s">
        <v>37</v>
      </c>
      <c r="C579" s="14">
        <v>137270.03099999999</v>
      </c>
      <c r="D579" s="15">
        <v>301021.35995488806</v>
      </c>
      <c r="E579" s="16">
        <f t="shared" si="8"/>
        <v>0.45601425433919929</v>
      </c>
      <c r="F579" s="17">
        <v>0.45601425433919929</v>
      </c>
    </row>
    <row r="580" spans="1:6" x14ac:dyDescent="0.15">
      <c r="A580" s="73"/>
      <c r="B580" s="13" t="s">
        <v>38</v>
      </c>
      <c r="C580" s="14">
        <v>123556.98299999999</v>
      </c>
      <c r="D580" s="15">
        <v>290498.05644390197</v>
      </c>
      <c r="E580" s="16">
        <f t="shared" si="8"/>
        <v>0.42532808829259777</v>
      </c>
      <c r="F580" s="17">
        <v>0.42532808829259777</v>
      </c>
    </row>
    <row r="581" spans="1:6" x14ac:dyDescent="0.15">
      <c r="A581" s="73"/>
      <c r="B581" s="13" t="s">
        <v>39</v>
      </c>
      <c r="C581" s="14">
        <v>136316.842</v>
      </c>
      <c r="D581" s="15">
        <v>304293.3236937935</v>
      </c>
      <c r="E581" s="16">
        <f t="shared" si="8"/>
        <v>0.44797841880084727</v>
      </c>
      <c r="F581" s="17">
        <v>0.44797841880084727</v>
      </c>
    </row>
    <row r="582" spans="1:6" x14ac:dyDescent="0.15">
      <c r="A582" s="73"/>
      <c r="B582" s="13" t="s">
        <v>40</v>
      </c>
      <c r="C582" s="14">
        <v>127373.88400000001</v>
      </c>
      <c r="D582" s="15">
        <v>298527.73494117893</v>
      </c>
      <c r="E582" s="16">
        <f t="shared" si="8"/>
        <v>0.42667353512429051</v>
      </c>
      <c r="F582" s="17">
        <v>0.42667353512429051</v>
      </c>
    </row>
    <row r="583" spans="1:6" x14ac:dyDescent="0.15">
      <c r="A583" s="73"/>
      <c r="B583" s="13" t="s">
        <v>41</v>
      </c>
      <c r="C583" s="14">
        <v>109522.705</v>
      </c>
      <c r="D583" s="15">
        <v>281150.75511652429</v>
      </c>
      <c r="E583" s="16">
        <f t="shared" si="8"/>
        <v>0.38955152353977418</v>
      </c>
      <c r="F583" s="17">
        <v>0.38955152353977418</v>
      </c>
    </row>
    <row r="584" spans="1:6" x14ac:dyDescent="0.15">
      <c r="A584" s="73"/>
      <c r="B584" s="13" t="s">
        <v>42</v>
      </c>
      <c r="C584" s="14">
        <v>89044.165999999997</v>
      </c>
      <c r="D584" s="15">
        <v>230436.93383975292</v>
      </c>
      <c r="E584" s="16">
        <f t="shared" si="8"/>
        <v>0.38641447148364588</v>
      </c>
      <c r="F584" s="17">
        <v>0.38641447148364588</v>
      </c>
    </row>
    <row r="585" spans="1:6" x14ac:dyDescent="0.15">
      <c r="A585" s="73"/>
      <c r="B585" s="13" t="s">
        <v>43</v>
      </c>
      <c r="C585" s="14">
        <v>91685.323999999993</v>
      </c>
      <c r="D585" s="15">
        <v>249310.36887179731</v>
      </c>
      <c r="E585" s="16">
        <f t="shared" si="8"/>
        <v>0.36775575927669207</v>
      </c>
      <c r="F585" s="17">
        <v>0.36775575927669207</v>
      </c>
    </row>
    <row r="586" spans="1:6" x14ac:dyDescent="0.15">
      <c r="A586" s="73"/>
      <c r="B586" s="13" t="s">
        <v>44</v>
      </c>
      <c r="C586" s="14">
        <v>96323.706000000006</v>
      </c>
      <c r="D586" s="15">
        <v>261868.81207626287</v>
      </c>
      <c r="E586" s="16">
        <f t="shared" si="8"/>
        <v>0.36783191261412257</v>
      </c>
      <c r="F586" s="17">
        <v>0.36783191261412257</v>
      </c>
    </row>
    <row r="587" spans="1:6" x14ac:dyDescent="0.15">
      <c r="A587" s="73"/>
      <c r="B587" s="13" t="s">
        <v>1184</v>
      </c>
      <c r="C587" s="14">
        <v>81126.956999999995</v>
      </c>
      <c r="D587" s="17">
        <v>269967.63900000002</v>
      </c>
      <c r="E587" s="16">
        <f t="shared" si="8"/>
        <v>0.30050622845207009</v>
      </c>
      <c r="F587" s="17" t="e">
        <v>#DIV/0!</v>
      </c>
    </row>
    <row r="588" spans="1:6" x14ac:dyDescent="0.15">
      <c r="A588" s="73"/>
      <c r="B588" s="13">
        <v>2024</v>
      </c>
      <c r="C588" s="14">
        <v>76892.066000000006</v>
      </c>
      <c r="D588" s="17"/>
      <c r="E588" s="16" t="e">
        <f t="shared" si="8"/>
        <v>#DIV/0!</v>
      </c>
      <c r="F588" s="17"/>
    </row>
    <row r="589" spans="1:6" x14ac:dyDescent="0.15">
      <c r="A589" s="74"/>
      <c r="B589" s="13">
        <v>2025</v>
      </c>
      <c r="C589" s="14"/>
      <c r="D589" s="17"/>
      <c r="E589" s="16"/>
      <c r="F589" s="17"/>
    </row>
    <row r="590" spans="1:6" x14ac:dyDescent="0.15">
      <c r="A590" s="72" t="s">
        <v>732</v>
      </c>
      <c r="B590" s="13" t="s">
        <v>27</v>
      </c>
      <c r="C590" s="14">
        <v>19381.682000000001</v>
      </c>
      <c r="D590" s="19">
        <v>66304.98</v>
      </c>
      <c r="E590" s="16">
        <f t="shared" si="8"/>
        <v>0.29231110544034555</v>
      </c>
      <c r="F590" s="17">
        <v>0.29231110544034555</v>
      </c>
    </row>
    <row r="591" spans="1:6" x14ac:dyDescent="0.15">
      <c r="A591" s="73"/>
      <c r="B591" s="13" t="s">
        <v>28</v>
      </c>
      <c r="C591" s="14">
        <v>20002.496999999999</v>
      </c>
      <c r="D591" s="19">
        <v>65948.58</v>
      </c>
      <c r="E591" s="16">
        <f t="shared" si="8"/>
        <v>0.30330443809404234</v>
      </c>
      <c r="F591" s="17">
        <v>0.30330443809404234</v>
      </c>
    </row>
    <row r="592" spans="1:6" x14ac:dyDescent="0.15">
      <c r="A592" s="73"/>
      <c r="B592" s="13" t="s">
        <v>29</v>
      </c>
      <c r="C592" s="14">
        <v>19040.731</v>
      </c>
      <c r="D592" s="19">
        <v>64812.49</v>
      </c>
      <c r="E592" s="16">
        <f t="shared" si="8"/>
        <v>0.29378181581975943</v>
      </c>
      <c r="F592" s="17">
        <v>0.29378181581975943</v>
      </c>
    </row>
    <row r="593" spans="1:6" x14ac:dyDescent="0.15">
      <c r="A593" s="73"/>
      <c r="B593" s="13" t="s">
        <v>30</v>
      </c>
      <c r="C593" s="14">
        <v>20080.518</v>
      </c>
      <c r="D593" s="19">
        <v>58174.19</v>
      </c>
      <c r="E593" s="16">
        <f t="shared" si="8"/>
        <v>0.34517915934884524</v>
      </c>
      <c r="F593" s="17">
        <v>0.34517915934884524</v>
      </c>
    </row>
    <row r="594" spans="1:6" x14ac:dyDescent="0.15">
      <c r="A594" s="73"/>
      <c r="B594" s="13" t="s">
        <v>31</v>
      </c>
      <c r="C594" s="14">
        <v>17491.866999999998</v>
      </c>
      <c r="D594" s="19">
        <v>64156.93</v>
      </c>
      <c r="E594" s="16">
        <f t="shared" si="8"/>
        <v>0.2726418954273529</v>
      </c>
      <c r="F594" s="17">
        <v>0.2726418954273529</v>
      </c>
    </row>
    <row r="595" spans="1:6" x14ac:dyDescent="0.15">
      <c r="A595" s="73"/>
      <c r="B595" s="13" t="s">
        <v>32</v>
      </c>
      <c r="C595" s="14">
        <v>22661.192999999999</v>
      </c>
      <c r="D595" s="19">
        <v>59800.41</v>
      </c>
      <c r="E595" s="16">
        <f t="shared" si="8"/>
        <v>0.37894711758665195</v>
      </c>
      <c r="F595" s="17">
        <v>0.37894711758665195</v>
      </c>
    </row>
    <row r="596" spans="1:6" x14ac:dyDescent="0.15">
      <c r="A596" s="73"/>
      <c r="B596" s="13" t="s">
        <v>33</v>
      </c>
      <c r="C596" s="14">
        <v>19853.884999999998</v>
      </c>
      <c r="D596" s="19">
        <v>59800.41</v>
      </c>
      <c r="E596" s="16">
        <f t="shared" si="8"/>
        <v>0.3320024896150377</v>
      </c>
      <c r="F596" s="17">
        <v>0.3320024896150377</v>
      </c>
    </row>
    <row r="597" spans="1:6" x14ac:dyDescent="0.15">
      <c r="A597" s="73"/>
      <c r="B597" s="13" t="s">
        <v>34</v>
      </c>
      <c r="C597" s="14">
        <v>18172.023000000001</v>
      </c>
      <c r="D597" s="19">
        <v>55273.87</v>
      </c>
      <c r="E597" s="16">
        <f t="shared" si="8"/>
        <v>0.32876335599443279</v>
      </c>
      <c r="F597" s="17">
        <v>0.32876335599443279</v>
      </c>
    </row>
    <row r="598" spans="1:6" x14ac:dyDescent="0.15">
      <c r="A598" s="73"/>
      <c r="B598" s="13" t="s">
        <v>35</v>
      </c>
      <c r="C598" s="14">
        <v>20143.27</v>
      </c>
      <c r="D598" s="19">
        <v>55273.87</v>
      </c>
      <c r="E598" s="16">
        <f t="shared" si="8"/>
        <v>0.36442662690345362</v>
      </c>
      <c r="F598" s="17">
        <v>0.36442662690345362</v>
      </c>
    </row>
    <row r="599" spans="1:6" x14ac:dyDescent="0.15">
      <c r="A599" s="73"/>
      <c r="B599" s="13" t="s">
        <v>36</v>
      </c>
      <c r="C599" s="14">
        <v>19326.501</v>
      </c>
      <c r="D599" s="19">
        <v>53519.11</v>
      </c>
      <c r="E599" s="16">
        <f t="shared" si="8"/>
        <v>0.36111402076753518</v>
      </c>
      <c r="F599" s="17">
        <v>0.36111402076753518</v>
      </c>
    </row>
    <row r="600" spans="1:6" x14ac:dyDescent="0.15">
      <c r="A600" s="73"/>
      <c r="B600" s="13" t="s">
        <v>37</v>
      </c>
      <c r="C600" s="14">
        <v>19236.228999999999</v>
      </c>
      <c r="D600" s="19">
        <v>53339.53</v>
      </c>
      <c r="E600" s="16">
        <f t="shared" si="8"/>
        <v>0.36063739219299457</v>
      </c>
      <c r="F600" s="17">
        <v>0.36063739219299457</v>
      </c>
    </row>
    <row r="601" spans="1:6" x14ac:dyDescent="0.15">
      <c r="A601" s="73"/>
      <c r="B601" s="13" t="s">
        <v>38</v>
      </c>
      <c r="C601" s="14">
        <v>19884.725999999999</v>
      </c>
      <c r="D601" s="19">
        <v>53243.3</v>
      </c>
      <c r="E601" s="16">
        <f t="shared" si="8"/>
        <v>0.37346907498220427</v>
      </c>
      <c r="F601" s="17">
        <v>0.37346907498220427</v>
      </c>
    </row>
    <row r="602" spans="1:6" x14ac:dyDescent="0.15">
      <c r="A602" s="73"/>
      <c r="B602" s="13" t="s">
        <v>39</v>
      </c>
      <c r="C602" s="14">
        <v>19761.991000000002</v>
      </c>
      <c r="D602" s="19">
        <v>52318.25</v>
      </c>
      <c r="E602" s="16">
        <f t="shared" si="8"/>
        <v>0.3777265294615168</v>
      </c>
      <c r="F602" s="17">
        <v>0.3777265294615168</v>
      </c>
    </row>
    <row r="603" spans="1:6" x14ac:dyDescent="0.15">
      <c r="A603" s="73"/>
      <c r="B603" s="13" t="s">
        <v>40</v>
      </c>
      <c r="C603" s="14">
        <v>19999.942999999999</v>
      </c>
      <c r="D603" s="19">
        <v>51562.97</v>
      </c>
      <c r="E603" s="16">
        <f t="shared" si="8"/>
        <v>0.38787414689262467</v>
      </c>
      <c r="F603" s="17">
        <v>0.38787414689262467</v>
      </c>
    </row>
    <row r="604" spans="1:6" x14ac:dyDescent="0.15">
      <c r="A604" s="73"/>
      <c r="B604" s="13" t="s">
        <v>41</v>
      </c>
      <c r="C604" s="14">
        <v>18895.094000000001</v>
      </c>
      <c r="D604" s="19">
        <v>50201.2</v>
      </c>
      <c r="E604" s="16">
        <f t="shared" si="8"/>
        <v>0.37638729751480049</v>
      </c>
      <c r="F604" s="17">
        <v>0.37638729751480049</v>
      </c>
    </row>
    <row r="605" spans="1:6" x14ac:dyDescent="0.15">
      <c r="A605" s="73"/>
      <c r="B605" s="13" t="s">
        <v>42</v>
      </c>
      <c r="C605" s="14">
        <v>16705.579000000002</v>
      </c>
      <c r="D605" s="19">
        <v>45999.62</v>
      </c>
      <c r="E605" s="16">
        <f t="shared" si="8"/>
        <v>0.36316776095106873</v>
      </c>
      <c r="F605" s="17">
        <v>0.36316776095106873</v>
      </c>
    </row>
    <row r="606" spans="1:6" x14ac:dyDescent="0.15">
      <c r="A606" s="73"/>
      <c r="B606" s="13" t="s">
        <v>43</v>
      </c>
      <c r="C606" s="14">
        <v>18476.246999999999</v>
      </c>
      <c r="D606" s="19">
        <v>47723.07</v>
      </c>
      <c r="E606" s="16">
        <f t="shared" si="8"/>
        <v>0.38715545751771624</v>
      </c>
      <c r="F606" s="17">
        <v>0.38715545751771624</v>
      </c>
    </row>
    <row r="607" spans="1:6" x14ac:dyDescent="0.15">
      <c r="A607" s="73"/>
      <c r="B607" s="13" t="s">
        <v>44</v>
      </c>
      <c r="C607" s="14">
        <v>17657.585999999999</v>
      </c>
      <c r="D607" s="19">
        <v>45249.27</v>
      </c>
      <c r="E607" s="16">
        <f t="shared" si="8"/>
        <v>0.39022919043776838</v>
      </c>
      <c r="F607" s="17">
        <v>0.39022919043776838</v>
      </c>
    </row>
    <row r="608" spans="1:6" x14ac:dyDescent="0.15">
      <c r="A608" s="73"/>
      <c r="B608" s="13" t="s">
        <v>1184</v>
      </c>
      <c r="C608" s="14">
        <v>17008.455999999998</v>
      </c>
      <c r="D608" s="17">
        <v>44385.972999999998</v>
      </c>
      <c r="E608" s="16">
        <f t="shared" si="8"/>
        <v>0.38319439341793859</v>
      </c>
      <c r="F608" s="17" t="e">
        <v>#DIV/0!</v>
      </c>
    </row>
    <row r="609" spans="1:6" x14ac:dyDescent="0.15">
      <c r="A609" s="73"/>
      <c r="B609" s="13">
        <v>2024</v>
      </c>
      <c r="C609" s="14">
        <v>16675.990000000002</v>
      </c>
      <c r="D609" s="17"/>
      <c r="E609" s="16" t="e">
        <f t="shared" si="8"/>
        <v>#DIV/0!</v>
      </c>
      <c r="F609" s="17"/>
    </row>
    <row r="610" spans="1:6" x14ac:dyDescent="0.15">
      <c r="A610" s="74"/>
      <c r="B610" s="13">
        <v>2025</v>
      </c>
      <c r="C610" s="14"/>
      <c r="D610" s="17"/>
      <c r="E610" s="16"/>
      <c r="F610" s="17"/>
    </row>
    <row r="611" spans="1:6" x14ac:dyDescent="0.15">
      <c r="A611" s="71" t="s">
        <v>1186</v>
      </c>
      <c r="B611" s="13" t="s">
        <v>27</v>
      </c>
      <c r="C611" s="14">
        <v>237158.52799999999</v>
      </c>
      <c r="D611" s="19">
        <v>699595</v>
      </c>
      <c r="E611" s="16">
        <f t="shared" si="8"/>
        <v>0.33899402940272583</v>
      </c>
      <c r="F611" s="17">
        <v>0.33899402940272583</v>
      </c>
    </row>
    <row r="612" spans="1:6" ht="11" customHeight="1" x14ac:dyDescent="0.15">
      <c r="A612" s="71"/>
      <c r="B612" s="13" t="s">
        <v>28</v>
      </c>
      <c r="C612" s="14">
        <v>245414.74100000001</v>
      </c>
      <c r="D612" s="19">
        <v>692195</v>
      </c>
      <c r="E612" s="16">
        <f t="shared" si="8"/>
        <v>0.35454567137873</v>
      </c>
      <c r="F612" s="17">
        <v>0.35454567137873</v>
      </c>
    </row>
    <row r="613" spans="1:6" x14ac:dyDescent="0.15">
      <c r="A613" s="71"/>
      <c r="B613" s="13" t="s">
        <v>29</v>
      </c>
      <c r="C613" s="14">
        <v>251884.57699999999</v>
      </c>
      <c r="D613" s="19">
        <v>680031</v>
      </c>
      <c r="E613" s="16">
        <f t="shared" si="8"/>
        <v>0.37040160963250202</v>
      </c>
      <c r="F613" s="17">
        <v>0.37040160963250202</v>
      </c>
    </row>
    <row r="614" spans="1:6" x14ac:dyDescent="0.15">
      <c r="A614" s="71"/>
      <c r="B614" s="13" t="s">
        <v>30</v>
      </c>
      <c r="C614" s="14">
        <v>260224.61799999999</v>
      </c>
      <c r="D614" s="19">
        <v>658727</v>
      </c>
      <c r="E614" s="16">
        <f t="shared" si="8"/>
        <v>0.39504167583839739</v>
      </c>
      <c r="F614" s="17">
        <v>0.39504167583839739</v>
      </c>
    </row>
    <row r="615" spans="1:6" x14ac:dyDescent="0.15">
      <c r="A615" s="71"/>
      <c r="B615" s="13" t="s">
        <v>31</v>
      </c>
      <c r="C615" s="14">
        <v>228241.59299999999</v>
      </c>
      <c r="D615" s="19">
        <v>601900</v>
      </c>
      <c r="E615" s="16">
        <f t="shared" si="8"/>
        <v>0.37920184914437616</v>
      </c>
      <c r="F615" s="17">
        <v>0.37920184914437616</v>
      </c>
    </row>
    <row r="616" spans="1:6" x14ac:dyDescent="0.15">
      <c r="A616" s="71"/>
      <c r="B616" s="13" t="s">
        <v>32</v>
      </c>
      <c r="C616" s="14">
        <v>233358.921</v>
      </c>
      <c r="D616" s="19">
        <v>615724</v>
      </c>
      <c r="E616" s="16">
        <f t="shared" si="8"/>
        <v>0.37899922855045443</v>
      </c>
      <c r="F616" s="17">
        <v>0.37899922855045443</v>
      </c>
    </row>
    <row r="617" spans="1:6" x14ac:dyDescent="0.15">
      <c r="A617" s="71"/>
      <c r="B617" s="13" t="s">
        <v>33</v>
      </c>
      <c r="C617" s="14">
        <v>217117.679</v>
      </c>
      <c r="D617" s="19">
        <v>570233</v>
      </c>
      <c r="E617" s="16">
        <f t="shared" si="8"/>
        <v>0.3807525678100005</v>
      </c>
      <c r="F617" s="17">
        <v>0.3807525678100005</v>
      </c>
    </row>
    <row r="618" spans="1:6" x14ac:dyDescent="0.15">
      <c r="A618" s="71"/>
      <c r="B618" s="13" t="s">
        <v>34</v>
      </c>
      <c r="C618" s="14">
        <v>227256.696</v>
      </c>
      <c r="D618" s="19">
        <v>586328</v>
      </c>
      <c r="E618" s="16">
        <f t="shared" si="8"/>
        <v>0.38759311511645356</v>
      </c>
      <c r="F618" s="17">
        <v>0.38759311511645356</v>
      </c>
    </row>
    <row r="619" spans="1:6" x14ac:dyDescent="0.15">
      <c r="A619" s="71"/>
      <c r="B619" s="13" t="s">
        <v>35</v>
      </c>
      <c r="C619" s="14">
        <v>221146.011</v>
      </c>
      <c r="D619" s="19">
        <v>572040</v>
      </c>
      <c r="E619" s="16">
        <f t="shared" si="8"/>
        <v>0.38659186595342981</v>
      </c>
      <c r="F619" s="17">
        <v>0.38659186595342981</v>
      </c>
    </row>
    <row r="620" spans="1:6" x14ac:dyDescent="0.15">
      <c r="A620" s="71"/>
      <c r="B620" s="13" t="s">
        <v>36</v>
      </c>
      <c r="C620" s="14">
        <v>194141.42199999999</v>
      </c>
      <c r="D620" s="19">
        <v>531430</v>
      </c>
      <c r="E620" s="16">
        <f t="shared" si="8"/>
        <v>0.3653188980674783</v>
      </c>
      <c r="F620" s="17">
        <v>0.3653188980674783</v>
      </c>
    </row>
    <row r="621" spans="1:6" x14ac:dyDescent="0.15">
      <c r="A621" s="71"/>
      <c r="B621" s="13" t="s">
        <v>37</v>
      </c>
      <c r="C621" s="14">
        <v>172184.30900000001</v>
      </c>
      <c r="D621" s="19">
        <v>513880</v>
      </c>
      <c r="E621" s="16">
        <f t="shared" si="8"/>
        <v>0.33506715381022806</v>
      </c>
      <c r="F621" s="17">
        <v>0.33506715381022806</v>
      </c>
    </row>
    <row r="622" spans="1:6" x14ac:dyDescent="0.15">
      <c r="A622" s="71"/>
      <c r="B622" s="13" t="s">
        <v>38</v>
      </c>
      <c r="C622" s="14">
        <v>143328.20600000001</v>
      </c>
      <c r="D622" s="19">
        <v>488309</v>
      </c>
      <c r="E622" s="16">
        <f t="shared" si="8"/>
        <v>0.29351948458865185</v>
      </c>
      <c r="F622" s="17">
        <v>0.29351948458865185</v>
      </c>
    </row>
    <row r="623" spans="1:6" x14ac:dyDescent="0.15">
      <c r="A623" s="71"/>
      <c r="B623" s="13" t="s">
        <v>39</v>
      </c>
      <c r="C623" s="14">
        <v>133625.07</v>
      </c>
      <c r="D623" s="19">
        <v>476874</v>
      </c>
      <c r="E623" s="16">
        <f t="shared" si="8"/>
        <v>0.28021043294455139</v>
      </c>
      <c r="F623" s="17">
        <v>0.28021043294455139</v>
      </c>
    </row>
    <row r="624" spans="1:6" x14ac:dyDescent="0.15">
      <c r="A624" s="71"/>
      <c r="B624" s="13" t="s">
        <v>40</v>
      </c>
      <c r="C624" s="14">
        <v>125998.614</v>
      </c>
      <c r="D624" s="19">
        <v>467874</v>
      </c>
      <c r="E624" s="16">
        <f t="shared" si="8"/>
        <v>0.26930031162235984</v>
      </c>
      <c r="F624" s="17">
        <v>0.26930031162235984</v>
      </c>
    </row>
    <row r="625" spans="1:6" x14ac:dyDescent="0.15">
      <c r="A625" s="71"/>
      <c r="B625" s="13" t="s">
        <v>41</v>
      </c>
      <c r="C625" s="14">
        <v>115856.80499999999</v>
      </c>
      <c r="D625" s="19">
        <v>456233</v>
      </c>
      <c r="E625" s="16">
        <f t="shared" si="8"/>
        <v>0.25394218524306655</v>
      </c>
      <c r="F625" s="17">
        <v>0.25394218524306655</v>
      </c>
    </row>
    <row r="626" spans="1:6" x14ac:dyDescent="0.15">
      <c r="A626" s="71"/>
      <c r="B626" s="13" t="s">
        <v>42</v>
      </c>
      <c r="C626" s="14">
        <v>102575.27800000001</v>
      </c>
      <c r="D626" s="19">
        <v>408965</v>
      </c>
      <c r="E626" s="16">
        <f t="shared" si="8"/>
        <v>0.25081676427078115</v>
      </c>
      <c r="F626" s="17">
        <v>0.25081676427078115</v>
      </c>
    </row>
  </sheetData>
  <mergeCells count="30">
    <mergeCell ref="A338:A358"/>
    <mergeCell ref="A359:A379"/>
    <mergeCell ref="A380:A400"/>
    <mergeCell ref="A401:A421"/>
    <mergeCell ref="A422:A442"/>
    <mergeCell ref="A233:A253"/>
    <mergeCell ref="A254:A274"/>
    <mergeCell ref="A275:A295"/>
    <mergeCell ref="A296:A316"/>
    <mergeCell ref="A317:A337"/>
    <mergeCell ref="A128:A148"/>
    <mergeCell ref="A149:A169"/>
    <mergeCell ref="A170:A190"/>
    <mergeCell ref="A191:A211"/>
    <mergeCell ref="A212:A232"/>
    <mergeCell ref="A107:A127"/>
    <mergeCell ref="A2:A22"/>
    <mergeCell ref="A23:A43"/>
    <mergeCell ref="A44:A64"/>
    <mergeCell ref="A65:A85"/>
    <mergeCell ref="A86:A106"/>
    <mergeCell ref="A611:A626"/>
    <mergeCell ref="A443:A463"/>
    <mergeCell ref="A464:A484"/>
    <mergeCell ref="A485:A505"/>
    <mergeCell ref="A506:A526"/>
    <mergeCell ref="A527:A547"/>
    <mergeCell ref="A548:A568"/>
    <mergeCell ref="A569:A589"/>
    <mergeCell ref="A590:A6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8D498-C69C-4A41-999B-D3D4EDEE4DE2}">
  <dimension ref="A1:AA252"/>
  <sheetViews>
    <sheetView zoomScale="116" zoomScaleNormal="116" workbookViewId="0">
      <pane xSplit="1" topLeftCell="S1" activePane="topRight" state="frozen"/>
      <selection activeCell="A3" sqref="A3"/>
      <selection pane="topRight" activeCell="B71" sqref="B71:AA71"/>
    </sheetView>
  </sheetViews>
  <sheetFormatPr baseColWidth="10" defaultRowHeight="15" x14ac:dyDescent="0.2"/>
  <cols>
    <col min="1" max="1" width="41.83203125" bestFit="1" customWidth="1"/>
  </cols>
  <sheetData>
    <row r="1" spans="1:27" s="23" customFormat="1" x14ac:dyDescent="0.2">
      <c r="A1" s="8" t="s">
        <v>1194</v>
      </c>
      <c r="B1" s="23" t="s">
        <v>1027</v>
      </c>
      <c r="C1" s="23" t="s">
        <v>1028</v>
      </c>
      <c r="D1" s="23" t="s">
        <v>1029</v>
      </c>
      <c r="E1" s="23" t="s">
        <v>1030</v>
      </c>
      <c r="F1" s="23" t="s">
        <v>1031</v>
      </c>
      <c r="G1" s="23" t="s">
        <v>1032</v>
      </c>
      <c r="H1" s="23" t="s">
        <v>1033</v>
      </c>
      <c r="I1" s="23" t="s">
        <v>1034</v>
      </c>
      <c r="J1" s="23" t="s">
        <v>1035</v>
      </c>
      <c r="K1" s="23" t="s">
        <v>1036</v>
      </c>
      <c r="L1" s="23" t="s">
        <v>1037</v>
      </c>
      <c r="M1" s="23" t="s">
        <v>1038</v>
      </c>
      <c r="N1" s="23" t="s">
        <v>1039</v>
      </c>
      <c r="O1" s="23" t="s">
        <v>1040</v>
      </c>
      <c r="P1" s="23" t="s">
        <v>1041</v>
      </c>
      <c r="Q1" s="23" t="s">
        <v>1042</v>
      </c>
      <c r="R1" s="23" t="s">
        <v>1043</v>
      </c>
      <c r="S1" s="23" t="s">
        <v>1044</v>
      </c>
      <c r="T1" s="23" t="s">
        <v>1045</v>
      </c>
      <c r="U1" s="23" t="s">
        <v>1046</v>
      </c>
      <c r="V1" s="23" t="s">
        <v>1047</v>
      </c>
      <c r="W1" s="23" t="s">
        <v>1048</v>
      </c>
      <c r="X1" s="23" t="s">
        <v>1049</v>
      </c>
      <c r="Y1" s="23" t="s">
        <v>1050</v>
      </c>
      <c r="Z1" s="23" t="s">
        <v>1051</v>
      </c>
      <c r="AA1" s="23" t="s">
        <v>1265</v>
      </c>
    </row>
    <row r="2" spans="1:27" x14ac:dyDescent="0.2">
      <c r="A2" s="9" t="s">
        <v>45</v>
      </c>
      <c r="B2" s="9">
        <f>(jurisdiction_covered_NCT!B2*carbon_price_NCT!B2)+(carbon_price_NETS!B2*jurisdiction_covered_NETS!B2)+(jurisdiction_covered_SupETS!B2*carbon_price_SupETS!B2)</f>
        <v>0</v>
      </c>
      <c r="C2" s="9">
        <f>(jurisdiction_covered_NCT!C2*carbon_price_NCT!C2)+(carbon_price_NETS!C2*jurisdiction_covered_NETS!C2)+(jurisdiction_covered_SupETS!C2*carbon_price_SupETS!C2)</f>
        <v>0</v>
      </c>
      <c r="D2" s="9">
        <f>(jurisdiction_covered_NCT!D2*carbon_price_NCT!D2)+(carbon_price_NETS!D2*jurisdiction_covered_NETS!D2)+(jurisdiction_covered_SupETS!D2*carbon_price_SupETS!D2)</f>
        <v>0</v>
      </c>
      <c r="E2" s="9">
        <f>(jurisdiction_covered_NCT!E2*carbon_price_NCT!E2)+(carbon_price_NETS!E2*jurisdiction_covered_NETS!E2)+(jurisdiction_covered_SupETS!E2*carbon_price_SupETS!E2)</f>
        <v>0</v>
      </c>
      <c r="F2" s="9">
        <f>(jurisdiction_covered_NCT!F2*carbon_price_NCT!F2)+(carbon_price_NETS!F2*jurisdiction_covered_NETS!F2)+(jurisdiction_covered_SupETS!F2*carbon_price_SupETS!F2)</f>
        <v>0</v>
      </c>
      <c r="G2" s="9">
        <f>(jurisdiction_covered_NCT!G2*carbon_price_NCT!G2)+(carbon_price_NETS!G2*jurisdiction_covered_NETS!G2)+(jurisdiction_covered_SupETS!G2*carbon_price_SupETS!G2)</f>
        <v>0</v>
      </c>
      <c r="H2" s="9">
        <f>(jurisdiction_covered_NCT!H2*carbon_price_NCT!H2)+(carbon_price_NETS!H2*jurisdiction_covered_NETS!H2)+(jurisdiction_covered_SupETS!H2*carbon_price_SupETS!H2)</f>
        <v>0</v>
      </c>
      <c r="I2" s="9">
        <f>(jurisdiction_covered_NCT!I2*carbon_price_NCT!I2)+(carbon_price_NETS!I2*jurisdiction_covered_NETS!I2)+(jurisdiction_covered_SupETS!I2*carbon_price_SupETS!I2)</f>
        <v>0</v>
      </c>
      <c r="J2" s="9">
        <f>(jurisdiction_covered_NCT!J2*carbon_price_NCT!J2)+(carbon_price_NETS!J2*jurisdiction_covered_NETS!J2)+(jurisdiction_covered_SupETS!J2*carbon_price_SupETS!J2)</f>
        <v>0</v>
      </c>
      <c r="K2" s="9">
        <f>(jurisdiction_covered_NCT!K2*carbon_price_NCT!K2)+(carbon_price_NETS!K2*jurisdiction_covered_NETS!K2)+(jurisdiction_covered_SupETS!K2*carbon_price_SupETS!K2)</f>
        <v>0</v>
      </c>
      <c r="L2" s="9">
        <f>(jurisdiction_covered_NCT!L2*carbon_price_NCT!L2)+(carbon_price_NETS!L2*jurisdiction_covered_NETS!L2)+(jurisdiction_covered_SupETS!L2*carbon_price_SupETS!L2)</f>
        <v>0</v>
      </c>
      <c r="M2" s="9">
        <f>(jurisdiction_covered_NCT!M2*carbon_price_NCT!M2)+(carbon_price_NETS!M2*jurisdiction_covered_NETS!M2)+(jurisdiction_covered_SupETS!M2*carbon_price_SupETS!M2)</f>
        <v>0</v>
      </c>
      <c r="N2" s="9">
        <f>(jurisdiction_covered_NCT!N2*carbon_price_NCT!N2)+(carbon_price_NETS!N2*jurisdiction_covered_NETS!N2)+(jurisdiction_covered_SupETS!N2*carbon_price_SupETS!N2)</f>
        <v>0</v>
      </c>
      <c r="O2" s="9">
        <f>(jurisdiction_covered_NCT!O2*carbon_price_NCT!O2)+(carbon_price_NETS!O2*jurisdiction_covered_NETS!O2)+(jurisdiction_covered_SupETS!O2*carbon_price_SupETS!O2)</f>
        <v>0</v>
      </c>
      <c r="P2" s="9">
        <f>(jurisdiction_covered_NCT!P2*carbon_price_NCT!P2)+(carbon_price_NETS!P2*jurisdiction_covered_NETS!P2)+(jurisdiction_covered_SupETS!P2*carbon_price_SupETS!P2)</f>
        <v>0</v>
      </c>
      <c r="Q2" s="9">
        <f>(jurisdiction_covered_NCT!Q2*carbon_price_NCT!Q2)+(carbon_price_NETS!Q2*jurisdiction_covered_NETS!Q2)+(jurisdiction_covered_SupETS!Q2*carbon_price_SupETS!Q2)</f>
        <v>0</v>
      </c>
      <c r="R2" s="9">
        <f>(jurisdiction_covered_NCT!R2*carbon_price_NCT!R2)+(carbon_price_NETS!R2*jurisdiction_covered_NETS!R2)+(jurisdiction_covered_SupETS!R2*carbon_price_SupETS!R2)</f>
        <v>0</v>
      </c>
      <c r="S2" s="9">
        <f>(jurisdiction_covered_NCT!S2*carbon_price_NCT!S2)+(carbon_price_NETS!S2*jurisdiction_covered_NETS!S2)+(jurisdiction_covered_SupETS!S2*carbon_price_SupETS!S2)</f>
        <v>0</v>
      </c>
      <c r="T2" s="9">
        <f>(jurisdiction_covered_NCT!T2*carbon_price_NCT!T2)+(carbon_price_NETS!T2*jurisdiction_covered_NETS!T2)+(jurisdiction_covered_SupETS!T2*carbon_price_SupETS!T2)</f>
        <v>0</v>
      </c>
      <c r="U2" s="9">
        <f>(jurisdiction_covered_NCT!U2*carbon_price_NCT!U2)+(carbon_price_NETS!U2*jurisdiction_covered_NETS!U2)+(jurisdiction_covered_SupETS!U2*carbon_price_SupETS!U2)</f>
        <v>0</v>
      </c>
      <c r="V2" s="9">
        <f>(jurisdiction_covered_NCT!V2*carbon_price_NCT!V2)+(carbon_price_NETS!V2*jurisdiction_covered_NETS!V2)+(jurisdiction_covered_SupETS!V2*carbon_price_SupETS!V2)</f>
        <v>0</v>
      </c>
      <c r="W2" s="9">
        <f>(jurisdiction_covered_NCT!W2*carbon_price_NCT!W2)+(carbon_price_NETS!W2*jurisdiction_covered_NETS!W2)+(jurisdiction_covered_SupETS!W2*carbon_price_SupETS!W2)</f>
        <v>0</v>
      </c>
      <c r="X2" s="9">
        <f>(jurisdiction_covered_NCT!X2*carbon_price_NCT!X2)+(carbon_price_NETS!X2*jurisdiction_covered_NETS!X2)+(jurisdiction_covered_SupETS!X2*carbon_price_SupETS!X2)</f>
        <v>0</v>
      </c>
      <c r="Y2" s="9">
        <f>(jurisdiction_covered_NCT!Y2*carbon_price_NCT!Y2)+(carbon_price_NETS!Y2*jurisdiction_covered_NETS!Y2)+(jurisdiction_covered_SupETS!Y2*carbon_price_SupETS!Y2)</f>
        <v>0</v>
      </c>
      <c r="Z2" s="9">
        <f>(jurisdiction_covered_NCT!Z2*carbon_price_NCT!Z2)+(carbon_price_NETS!Z2*jurisdiction_covered_NETS!Z2)+(jurisdiction_covered_SupETS!Z2*carbon_price_SupETS!Z2)</f>
        <v>0</v>
      </c>
      <c r="AA2" s="9">
        <f>(jurisdiction_covered_NCT!AA2*carbon_price_NCT!AA2)+(carbon_price_NETS!AA2*jurisdiction_covered_NETS!AA2)+(jurisdiction_covered_SupETS!AA2*carbon_price_SupETS!AA2)</f>
        <v>0</v>
      </c>
    </row>
    <row r="3" spans="1:27" x14ac:dyDescent="0.2">
      <c r="A3" s="9" t="s">
        <v>50</v>
      </c>
      <c r="B3" s="9">
        <f>(jurisdiction_covered_NCT!B3*carbon_price_NCT!B3)+(carbon_price_NETS!B3*jurisdiction_covered_NETS!B3)+(jurisdiction_covered_SupETS!B3*carbon_price_SupETS!B3)</f>
        <v>0</v>
      </c>
      <c r="C3" s="9">
        <f>(jurisdiction_covered_NCT!C3*carbon_price_NCT!C3)+(carbon_price_NETS!C3*jurisdiction_covered_NETS!C3)+(jurisdiction_covered_SupETS!C3*carbon_price_SupETS!C3)</f>
        <v>0</v>
      </c>
      <c r="D3" s="9">
        <f>(jurisdiction_covered_NCT!D3*carbon_price_NCT!D3)+(carbon_price_NETS!D3*jurisdiction_covered_NETS!D3)+(jurisdiction_covered_SupETS!D3*carbon_price_SupETS!D3)</f>
        <v>0</v>
      </c>
      <c r="E3" s="9">
        <f>(jurisdiction_covered_NCT!E3*carbon_price_NCT!E3)+(carbon_price_NETS!E3*jurisdiction_covered_NETS!E3)+(jurisdiction_covered_SupETS!E3*carbon_price_SupETS!E3)</f>
        <v>0</v>
      </c>
      <c r="F3" s="9">
        <f>(jurisdiction_covered_NCT!F3*carbon_price_NCT!F3)+(carbon_price_NETS!F3*jurisdiction_covered_NETS!F3)+(jurisdiction_covered_SupETS!F3*carbon_price_SupETS!F3)</f>
        <v>0</v>
      </c>
      <c r="G3" s="9">
        <f>(jurisdiction_covered_NCT!G3*carbon_price_NCT!G3)+(carbon_price_NETS!G3*jurisdiction_covered_NETS!G3)+(jurisdiction_covered_SupETS!G3*carbon_price_SupETS!G3)</f>
        <v>0</v>
      </c>
      <c r="H3" s="9">
        <f>(jurisdiction_covered_NCT!H3*carbon_price_NCT!H3)+(carbon_price_NETS!H3*jurisdiction_covered_NETS!H3)+(jurisdiction_covered_SupETS!H3*carbon_price_SupETS!H3)</f>
        <v>0</v>
      </c>
      <c r="I3" s="9">
        <f>(jurisdiction_covered_NCT!I3*carbon_price_NCT!I3)+(carbon_price_NETS!I3*jurisdiction_covered_NETS!I3)+(jurisdiction_covered_SupETS!I3*carbon_price_SupETS!I3)</f>
        <v>0</v>
      </c>
      <c r="J3" s="9">
        <f>(jurisdiction_covered_NCT!J3*carbon_price_NCT!J3)+(carbon_price_NETS!J3*jurisdiction_covered_NETS!J3)+(jurisdiction_covered_SupETS!J3*carbon_price_SupETS!J3)</f>
        <v>0</v>
      </c>
      <c r="K3" s="9">
        <f>(jurisdiction_covered_NCT!K3*carbon_price_NCT!K3)+(carbon_price_NETS!K3*jurisdiction_covered_NETS!K3)+(jurisdiction_covered_SupETS!K3*carbon_price_SupETS!K3)</f>
        <v>0</v>
      </c>
      <c r="L3" s="9">
        <f>(jurisdiction_covered_NCT!L3*carbon_price_NCT!L3)+(carbon_price_NETS!L3*jurisdiction_covered_NETS!L3)+(jurisdiction_covered_SupETS!L3*carbon_price_SupETS!L3)</f>
        <v>0</v>
      </c>
      <c r="M3" s="9">
        <f>(jurisdiction_covered_NCT!M3*carbon_price_NCT!M3)+(carbon_price_NETS!M3*jurisdiction_covered_NETS!M3)+(jurisdiction_covered_SupETS!M3*carbon_price_SupETS!M3)</f>
        <v>0</v>
      </c>
      <c r="N3" s="9">
        <f>(jurisdiction_covered_NCT!N3*carbon_price_NCT!N3)+(carbon_price_NETS!N3*jurisdiction_covered_NETS!N3)+(jurisdiction_covered_SupETS!N3*carbon_price_SupETS!N3)</f>
        <v>0</v>
      </c>
      <c r="O3" s="9">
        <f>(jurisdiction_covered_NCT!O3*carbon_price_NCT!O3)+(carbon_price_NETS!O3*jurisdiction_covered_NETS!O3)+(jurisdiction_covered_SupETS!O3*carbon_price_SupETS!O3)</f>
        <v>0</v>
      </c>
      <c r="P3" s="9">
        <f>(jurisdiction_covered_NCT!P3*carbon_price_NCT!P3)+(carbon_price_NETS!P3*jurisdiction_covered_NETS!P3)+(jurisdiction_covered_SupETS!P3*carbon_price_SupETS!P3)</f>
        <v>0</v>
      </c>
      <c r="Q3" s="9">
        <f>(jurisdiction_covered_NCT!Q3*carbon_price_NCT!Q3)+(carbon_price_NETS!Q3*jurisdiction_covered_NETS!Q3)+(jurisdiction_covered_SupETS!Q3*carbon_price_SupETS!Q3)</f>
        <v>0</v>
      </c>
      <c r="R3" s="9">
        <f>(jurisdiction_covered_NCT!R3*carbon_price_NCT!R3)+(carbon_price_NETS!R3*jurisdiction_covered_NETS!R3)+(jurisdiction_covered_SupETS!R3*carbon_price_SupETS!R3)</f>
        <v>0</v>
      </c>
      <c r="S3" s="9">
        <f>(jurisdiction_covered_NCT!S3*carbon_price_NCT!S3)+(carbon_price_NETS!S3*jurisdiction_covered_NETS!S3)+(jurisdiction_covered_SupETS!S3*carbon_price_SupETS!S3)</f>
        <v>0</v>
      </c>
      <c r="T3" s="9">
        <f>(jurisdiction_covered_NCT!T3*carbon_price_NCT!T3)+(carbon_price_NETS!T3*jurisdiction_covered_NETS!T3)+(jurisdiction_covered_SupETS!T3*carbon_price_SupETS!T3)</f>
        <v>0</v>
      </c>
      <c r="U3" s="9">
        <f>(jurisdiction_covered_NCT!U3*carbon_price_NCT!U3)+(carbon_price_NETS!U3*jurisdiction_covered_NETS!U3)+(jurisdiction_covered_SupETS!U3*carbon_price_SupETS!U3)</f>
        <v>0</v>
      </c>
      <c r="V3" s="9">
        <f>(jurisdiction_covered_NCT!V3*carbon_price_NCT!V3)+(carbon_price_NETS!V3*jurisdiction_covered_NETS!V3)+(jurisdiction_covered_SupETS!V3*carbon_price_SupETS!V3)</f>
        <v>0</v>
      </c>
      <c r="W3" s="9">
        <f>(jurisdiction_covered_NCT!W3*carbon_price_NCT!W3)+(carbon_price_NETS!W3*jurisdiction_covered_NETS!W3)+(jurisdiction_covered_SupETS!W3*carbon_price_SupETS!W3)</f>
        <v>0</v>
      </c>
      <c r="X3" s="9">
        <f>(jurisdiction_covered_NCT!X3*carbon_price_NCT!X3)+(carbon_price_NETS!X3*jurisdiction_covered_NETS!X3)+(jurisdiction_covered_SupETS!X3*carbon_price_SupETS!X3)</f>
        <v>0</v>
      </c>
      <c r="Y3" s="9">
        <f>(jurisdiction_covered_NCT!Y3*carbon_price_NCT!Y3)+(carbon_price_NETS!Y3*jurisdiction_covered_NETS!Y3)+(jurisdiction_covered_SupETS!Y3*carbon_price_SupETS!Y3)</f>
        <v>0</v>
      </c>
      <c r="Z3" s="9">
        <f>(jurisdiction_covered_NCT!Z3*carbon_price_NCT!Z3)+(carbon_price_NETS!Z3*jurisdiction_covered_NETS!Z3)+(jurisdiction_covered_SupETS!Z3*carbon_price_SupETS!Z3)</f>
        <v>0</v>
      </c>
      <c r="AA3" s="9">
        <f>(jurisdiction_covered_NCT!AA3*carbon_price_NCT!AA3)+(carbon_price_NETS!AA3*jurisdiction_covered_NETS!AA3)+(jurisdiction_covered_SupETS!AA3*carbon_price_SupETS!AA3)</f>
        <v>0</v>
      </c>
    </row>
    <row r="4" spans="1:27" x14ac:dyDescent="0.2">
      <c r="A4" s="9" t="s">
        <v>55</v>
      </c>
      <c r="B4" s="9">
        <f>(jurisdiction_covered_NCT!B4*carbon_price_NCT!B4)+(carbon_price_NETS!B4*jurisdiction_covered_NETS!B4)+(jurisdiction_covered_SupETS!B4*carbon_price_SupETS!B4)</f>
        <v>0</v>
      </c>
      <c r="C4" s="9">
        <f>(jurisdiction_covered_NCT!C4*carbon_price_NCT!C4)+(carbon_price_NETS!C4*jurisdiction_covered_NETS!C4)+(jurisdiction_covered_SupETS!C4*carbon_price_SupETS!C4)</f>
        <v>0</v>
      </c>
      <c r="D4" s="9">
        <f>(jurisdiction_covered_NCT!D4*carbon_price_NCT!D4)+(carbon_price_NETS!D4*jurisdiction_covered_NETS!D4)+(jurisdiction_covered_SupETS!D4*carbon_price_SupETS!D4)</f>
        <v>0</v>
      </c>
      <c r="E4" s="9">
        <f>(jurisdiction_covered_NCT!E4*carbon_price_NCT!E4)+(carbon_price_NETS!E4*jurisdiction_covered_NETS!E4)+(jurisdiction_covered_SupETS!E4*carbon_price_SupETS!E4)</f>
        <v>0</v>
      </c>
      <c r="F4" s="9">
        <f>(jurisdiction_covered_NCT!F4*carbon_price_NCT!F4)+(carbon_price_NETS!F4*jurisdiction_covered_NETS!F4)+(jurisdiction_covered_SupETS!F4*carbon_price_SupETS!F4)</f>
        <v>0</v>
      </c>
      <c r="G4" s="9">
        <f>(jurisdiction_covered_NCT!G4*carbon_price_NCT!G4)+(carbon_price_NETS!G4*jurisdiction_covered_NETS!G4)+(jurisdiction_covered_SupETS!G4*carbon_price_SupETS!G4)</f>
        <v>0</v>
      </c>
      <c r="H4" s="9">
        <f>(jurisdiction_covered_NCT!H4*carbon_price_NCT!H4)+(carbon_price_NETS!H4*jurisdiction_covered_NETS!H4)+(jurisdiction_covered_SupETS!H4*carbon_price_SupETS!H4)</f>
        <v>0</v>
      </c>
      <c r="I4" s="9">
        <f>(jurisdiction_covered_NCT!I4*carbon_price_NCT!I4)+(carbon_price_NETS!I4*jurisdiction_covered_NETS!I4)+(jurisdiction_covered_SupETS!I4*carbon_price_SupETS!I4)</f>
        <v>0</v>
      </c>
      <c r="J4" s="9">
        <f>(jurisdiction_covered_NCT!J4*carbon_price_NCT!J4)+(carbon_price_NETS!J4*jurisdiction_covered_NETS!J4)+(jurisdiction_covered_SupETS!J4*carbon_price_SupETS!J4)</f>
        <v>0</v>
      </c>
      <c r="K4" s="9">
        <f>(jurisdiction_covered_NCT!K4*carbon_price_NCT!K4)+(carbon_price_NETS!K4*jurisdiction_covered_NETS!K4)+(jurisdiction_covered_SupETS!K4*carbon_price_SupETS!K4)</f>
        <v>0</v>
      </c>
      <c r="L4" s="9">
        <f>(jurisdiction_covered_NCT!L4*carbon_price_NCT!L4)+(carbon_price_NETS!L4*jurisdiction_covered_NETS!L4)+(jurisdiction_covered_SupETS!L4*carbon_price_SupETS!L4)</f>
        <v>0</v>
      </c>
      <c r="M4" s="9">
        <f>(jurisdiction_covered_NCT!M4*carbon_price_NCT!M4)+(carbon_price_NETS!M4*jurisdiction_covered_NETS!M4)+(jurisdiction_covered_SupETS!M4*carbon_price_SupETS!M4)</f>
        <v>0</v>
      </c>
      <c r="N4" s="9">
        <f>(jurisdiction_covered_NCT!N4*carbon_price_NCT!N4)+(carbon_price_NETS!N4*jurisdiction_covered_NETS!N4)+(jurisdiction_covered_SupETS!N4*carbon_price_SupETS!N4)</f>
        <v>0</v>
      </c>
      <c r="O4" s="9">
        <f>(jurisdiction_covered_NCT!O4*carbon_price_NCT!O4)+(carbon_price_NETS!O4*jurisdiction_covered_NETS!O4)+(jurisdiction_covered_SupETS!O4*carbon_price_SupETS!O4)</f>
        <v>0</v>
      </c>
      <c r="P4" s="9">
        <f>(jurisdiction_covered_NCT!P4*carbon_price_NCT!P4)+(carbon_price_NETS!P4*jurisdiction_covered_NETS!P4)+(jurisdiction_covered_SupETS!P4*carbon_price_SupETS!P4)</f>
        <v>0</v>
      </c>
      <c r="Q4" s="9">
        <f>(jurisdiction_covered_NCT!Q4*carbon_price_NCT!Q4)+(carbon_price_NETS!Q4*jurisdiction_covered_NETS!Q4)+(jurisdiction_covered_SupETS!Q4*carbon_price_SupETS!Q4)</f>
        <v>0</v>
      </c>
      <c r="R4" s="9">
        <f>(jurisdiction_covered_NCT!R4*carbon_price_NCT!R4)+(carbon_price_NETS!R4*jurisdiction_covered_NETS!R4)+(jurisdiction_covered_SupETS!R4*carbon_price_SupETS!R4)</f>
        <v>0</v>
      </c>
      <c r="S4" s="9">
        <f>(jurisdiction_covered_NCT!S4*carbon_price_NCT!S4)+(carbon_price_NETS!S4*jurisdiction_covered_NETS!S4)+(jurisdiction_covered_SupETS!S4*carbon_price_SupETS!S4)</f>
        <v>0</v>
      </c>
      <c r="T4" s="9">
        <f>(jurisdiction_covered_NCT!T4*carbon_price_NCT!T4)+(carbon_price_NETS!T4*jurisdiction_covered_NETS!T4)+(jurisdiction_covered_SupETS!T4*carbon_price_SupETS!T4)</f>
        <v>0</v>
      </c>
      <c r="U4" s="9">
        <f>(jurisdiction_covered_NCT!U4*carbon_price_NCT!U4)+(carbon_price_NETS!U4*jurisdiction_covered_NETS!U4)+(jurisdiction_covered_SupETS!U4*carbon_price_SupETS!U4)</f>
        <v>0</v>
      </c>
      <c r="V4" s="9">
        <f>(jurisdiction_covered_NCT!V4*carbon_price_NCT!V4)+(carbon_price_NETS!V4*jurisdiction_covered_NETS!V4)+(jurisdiction_covered_SupETS!V4*carbon_price_SupETS!V4)</f>
        <v>0</v>
      </c>
      <c r="W4" s="9">
        <f>(jurisdiction_covered_NCT!W4*carbon_price_NCT!W4)+(carbon_price_NETS!W4*jurisdiction_covered_NETS!W4)+(jurisdiction_covered_SupETS!W4*carbon_price_SupETS!W4)</f>
        <v>0</v>
      </c>
      <c r="X4" s="9">
        <f>(jurisdiction_covered_NCT!X4*carbon_price_NCT!X4)+(carbon_price_NETS!X4*jurisdiction_covered_NETS!X4)+(jurisdiction_covered_SupETS!X4*carbon_price_SupETS!X4)</f>
        <v>0</v>
      </c>
      <c r="Y4" s="9">
        <f>(jurisdiction_covered_NCT!Y4*carbon_price_NCT!Y4)+(carbon_price_NETS!Y4*jurisdiction_covered_NETS!Y4)+(jurisdiction_covered_SupETS!Y4*carbon_price_SupETS!Y4)</f>
        <v>0</v>
      </c>
      <c r="Z4" s="9">
        <f>(jurisdiction_covered_NCT!Z4*carbon_price_NCT!Z4)+(carbon_price_NETS!Z4*jurisdiction_covered_NETS!Z4)+(jurisdiction_covered_SupETS!Z4*carbon_price_SupETS!Z4)</f>
        <v>9.5712892002076551</v>
      </c>
      <c r="AA4" s="9">
        <f>(jurisdiction_covered_NCT!AA4*carbon_price_NCT!AA4)+(carbon_price_NETS!AA4*jurisdiction_covered_NETS!AA4)+(jurisdiction_covered_SupETS!AA4*carbon_price_SupETS!AA4)</f>
        <v>9.9950905550999991</v>
      </c>
    </row>
    <row r="5" spans="1:27" x14ac:dyDescent="0.2">
      <c r="A5" s="9" t="s">
        <v>61</v>
      </c>
      <c r="B5" s="9">
        <f>(jurisdiction_covered_NCT!B5*carbon_price_NCT!B5)+(carbon_price_NETS!B5*jurisdiction_covered_NETS!B5)+(jurisdiction_covered_SupETS!B5*carbon_price_SupETS!B5)</f>
        <v>0</v>
      </c>
      <c r="C5" s="9">
        <f>(jurisdiction_covered_NCT!C5*carbon_price_NCT!C5)+(carbon_price_NETS!C5*jurisdiction_covered_NETS!C5)+(jurisdiction_covered_SupETS!C5*carbon_price_SupETS!C5)</f>
        <v>0</v>
      </c>
      <c r="D5" s="9">
        <f>(jurisdiction_covered_NCT!D5*carbon_price_NCT!D5)+(carbon_price_NETS!D5*jurisdiction_covered_NETS!D5)+(jurisdiction_covered_SupETS!D5*carbon_price_SupETS!D5)</f>
        <v>0</v>
      </c>
      <c r="E5" s="9">
        <f>(jurisdiction_covered_NCT!E5*carbon_price_NCT!E5)+(carbon_price_NETS!E5*jurisdiction_covered_NETS!E5)+(jurisdiction_covered_SupETS!E5*carbon_price_SupETS!E5)</f>
        <v>0</v>
      </c>
      <c r="F5" s="9">
        <f>(jurisdiction_covered_NCT!F5*carbon_price_NCT!F5)+(carbon_price_NETS!F5*jurisdiction_covered_NETS!F5)+(jurisdiction_covered_SupETS!F5*carbon_price_SupETS!F5)</f>
        <v>0</v>
      </c>
      <c r="G5" s="9">
        <f>(jurisdiction_covered_NCT!G5*carbon_price_NCT!G5)+(carbon_price_NETS!G5*jurisdiction_covered_NETS!G5)+(jurisdiction_covered_SupETS!G5*carbon_price_SupETS!G5)</f>
        <v>0</v>
      </c>
      <c r="H5" s="9">
        <f>(jurisdiction_covered_NCT!H5*carbon_price_NCT!H5)+(carbon_price_NETS!H5*jurisdiction_covered_NETS!H5)+(jurisdiction_covered_SupETS!H5*carbon_price_SupETS!H5)</f>
        <v>0</v>
      </c>
      <c r="I5" s="9">
        <f>(jurisdiction_covered_NCT!I5*carbon_price_NCT!I5)+(carbon_price_NETS!I5*jurisdiction_covered_NETS!I5)+(jurisdiction_covered_SupETS!I5*carbon_price_SupETS!I5)</f>
        <v>0</v>
      </c>
      <c r="J5" s="9">
        <f>(jurisdiction_covered_NCT!J5*carbon_price_NCT!J5)+(carbon_price_NETS!J5*jurisdiction_covered_NETS!J5)+(jurisdiction_covered_SupETS!J5*carbon_price_SupETS!J5)</f>
        <v>0</v>
      </c>
      <c r="K5" s="9">
        <f>(jurisdiction_covered_NCT!K5*carbon_price_NCT!K5)+(carbon_price_NETS!K5*jurisdiction_covered_NETS!K5)+(jurisdiction_covered_SupETS!K5*carbon_price_SupETS!K5)</f>
        <v>0</v>
      </c>
      <c r="L5" s="9">
        <f>(jurisdiction_covered_NCT!L5*carbon_price_NCT!L5)+(carbon_price_NETS!L5*jurisdiction_covered_NETS!L5)+(jurisdiction_covered_SupETS!L5*carbon_price_SupETS!L5)</f>
        <v>0</v>
      </c>
      <c r="M5" s="9">
        <f>(jurisdiction_covered_NCT!M5*carbon_price_NCT!M5)+(carbon_price_NETS!M5*jurisdiction_covered_NETS!M5)+(jurisdiction_covered_SupETS!M5*carbon_price_SupETS!M5)</f>
        <v>0</v>
      </c>
      <c r="N5" s="9">
        <f>(jurisdiction_covered_NCT!N5*carbon_price_NCT!N5)+(carbon_price_NETS!N5*jurisdiction_covered_NETS!N5)+(jurisdiction_covered_SupETS!N5*carbon_price_SupETS!N5)</f>
        <v>0</v>
      </c>
      <c r="O5" s="9">
        <f>(jurisdiction_covered_NCT!O5*carbon_price_NCT!O5)+(carbon_price_NETS!O5*jurisdiction_covered_NETS!O5)+(jurisdiction_covered_SupETS!O5*carbon_price_SupETS!O5)</f>
        <v>0</v>
      </c>
      <c r="P5" s="9">
        <f>(jurisdiction_covered_NCT!P5*carbon_price_NCT!P5)+(carbon_price_NETS!P5*jurisdiction_covered_NETS!P5)+(jurisdiction_covered_SupETS!P5*carbon_price_SupETS!P5)</f>
        <v>0</v>
      </c>
      <c r="Q5" s="9">
        <f>(jurisdiction_covered_NCT!Q5*carbon_price_NCT!Q5)+(carbon_price_NETS!Q5*jurisdiction_covered_NETS!Q5)+(jurisdiction_covered_SupETS!Q5*carbon_price_SupETS!Q5)</f>
        <v>0</v>
      </c>
      <c r="R5" s="9">
        <f>(jurisdiction_covered_NCT!R5*carbon_price_NCT!R5)+(carbon_price_NETS!R5*jurisdiction_covered_NETS!R5)+(jurisdiction_covered_SupETS!R5*carbon_price_SupETS!R5)</f>
        <v>0</v>
      </c>
      <c r="S5" s="9">
        <f>(jurisdiction_covered_NCT!S5*carbon_price_NCT!S5)+(carbon_price_NETS!S5*jurisdiction_covered_NETS!S5)+(jurisdiction_covered_SupETS!S5*carbon_price_SupETS!S5)</f>
        <v>0</v>
      </c>
      <c r="T5" s="9">
        <f>(jurisdiction_covered_NCT!T5*carbon_price_NCT!T5)+(carbon_price_NETS!T5*jurisdiction_covered_NETS!T5)+(jurisdiction_covered_SupETS!T5*carbon_price_SupETS!T5)</f>
        <v>0</v>
      </c>
      <c r="U5" s="9">
        <f>(jurisdiction_covered_NCT!U5*carbon_price_NCT!U5)+(carbon_price_NETS!U5*jurisdiction_covered_NETS!U5)+(jurisdiction_covered_SupETS!U5*carbon_price_SupETS!U5)</f>
        <v>0</v>
      </c>
      <c r="V5" s="9">
        <f>(jurisdiction_covered_NCT!V5*carbon_price_NCT!V5)+(carbon_price_NETS!V5*jurisdiction_covered_NETS!V5)+(jurisdiction_covered_SupETS!V5*carbon_price_SupETS!V5)</f>
        <v>0</v>
      </c>
      <c r="W5" s="9">
        <f>(jurisdiction_covered_NCT!W5*carbon_price_NCT!W5)+(carbon_price_NETS!W5*jurisdiction_covered_NETS!W5)+(jurisdiction_covered_SupETS!W5*carbon_price_SupETS!W5)</f>
        <v>0</v>
      </c>
      <c r="X5" s="9">
        <f>(jurisdiction_covered_NCT!X5*carbon_price_NCT!X5)+(carbon_price_NETS!X5*jurisdiction_covered_NETS!X5)+(jurisdiction_covered_SupETS!X5*carbon_price_SupETS!X5)</f>
        <v>0</v>
      </c>
      <c r="Y5" s="9">
        <f>(jurisdiction_covered_NCT!Y5*carbon_price_NCT!Y5)+(carbon_price_NETS!Y5*jurisdiction_covered_NETS!Y5)+(jurisdiction_covered_SupETS!Y5*carbon_price_SupETS!Y5)</f>
        <v>0</v>
      </c>
      <c r="Z5" s="9">
        <f>(jurisdiction_covered_NCT!Z5*carbon_price_NCT!Z5)+(carbon_price_NETS!Z5*jurisdiction_covered_NETS!Z5)+(jurisdiction_covered_SupETS!Z5*carbon_price_SupETS!Z5)</f>
        <v>0</v>
      </c>
      <c r="AA5" s="9">
        <f>(jurisdiction_covered_NCT!AA5*carbon_price_NCT!AA5)+(carbon_price_NETS!AA5*jurisdiction_covered_NETS!AA5)+(jurisdiction_covered_SupETS!AA5*carbon_price_SupETS!AA5)</f>
        <v>0</v>
      </c>
    </row>
    <row r="6" spans="1:27" x14ac:dyDescent="0.2">
      <c r="A6" s="9" t="s">
        <v>65</v>
      </c>
      <c r="B6" s="9">
        <f>(jurisdiction_covered_NCT!B6*carbon_price_NCT!B6)+(carbon_price_NETS!B6*jurisdiction_covered_NETS!B6)+(jurisdiction_covered_SupETS!B6*carbon_price_SupETS!B6)</f>
        <v>0</v>
      </c>
      <c r="C6" s="9">
        <f>(jurisdiction_covered_NCT!C6*carbon_price_NCT!C6)+(carbon_price_NETS!C6*jurisdiction_covered_NETS!C6)+(jurisdiction_covered_SupETS!C6*carbon_price_SupETS!C6)</f>
        <v>0</v>
      </c>
      <c r="D6" s="9">
        <f>(jurisdiction_covered_NCT!D6*carbon_price_NCT!D6)+(carbon_price_NETS!D6*jurisdiction_covered_NETS!D6)+(jurisdiction_covered_SupETS!D6*carbon_price_SupETS!D6)</f>
        <v>0</v>
      </c>
      <c r="E6" s="9">
        <f>(jurisdiction_covered_NCT!E6*carbon_price_NCT!E6)+(carbon_price_NETS!E6*jurisdiction_covered_NETS!E6)+(jurisdiction_covered_SupETS!E6*carbon_price_SupETS!E6)</f>
        <v>0</v>
      </c>
      <c r="F6" s="9">
        <f>(jurisdiction_covered_NCT!F6*carbon_price_NCT!F6)+(carbon_price_NETS!F6*jurisdiction_covered_NETS!F6)+(jurisdiction_covered_SupETS!F6*carbon_price_SupETS!F6)</f>
        <v>0</v>
      </c>
      <c r="G6" s="9">
        <f>(jurisdiction_covered_NCT!G6*carbon_price_NCT!G6)+(carbon_price_NETS!G6*jurisdiction_covered_NETS!G6)+(jurisdiction_covered_SupETS!G6*carbon_price_SupETS!G6)</f>
        <v>0</v>
      </c>
      <c r="H6" s="9">
        <f>(jurisdiction_covered_NCT!H6*carbon_price_NCT!H6)+(carbon_price_NETS!H6*jurisdiction_covered_NETS!H6)+(jurisdiction_covered_SupETS!H6*carbon_price_SupETS!H6)</f>
        <v>0</v>
      </c>
      <c r="I6" s="9">
        <f>(jurisdiction_covered_NCT!I6*carbon_price_NCT!I6)+(carbon_price_NETS!I6*jurisdiction_covered_NETS!I6)+(jurisdiction_covered_SupETS!I6*carbon_price_SupETS!I6)</f>
        <v>0</v>
      </c>
      <c r="J6" s="9">
        <f>(jurisdiction_covered_NCT!J6*carbon_price_NCT!J6)+(carbon_price_NETS!J6*jurisdiction_covered_NETS!J6)+(jurisdiction_covered_SupETS!J6*carbon_price_SupETS!J6)</f>
        <v>0</v>
      </c>
      <c r="K6" s="9">
        <f>(jurisdiction_covered_NCT!K6*carbon_price_NCT!K6)+(carbon_price_NETS!K6*jurisdiction_covered_NETS!K6)+(jurisdiction_covered_SupETS!K6*carbon_price_SupETS!K6)</f>
        <v>0</v>
      </c>
      <c r="L6" s="9">
        <f>(jurisdiction_covered_NCT!L6*carbon_price_NCT!L6)+(carbon_price_NETS!L6*jurisdiction_covered_NETS!L6)+(jurisdiction_covered_SupETS!L6*carbon_price_SupETS!L6)</f>
        <v>0</v>
      </c>
      <c r="M6" s="9">
        <f>(jurisdiction_covered_NCT!M6*carbon_price_NCT!M6)+(carbon_price_NETS!M6*jurisdiction_covered_NETS!M6)+(jurisdiction_covered_SupETS!M6*carbon_price_SupETS!M6)</f>
        <v>0</v>
      </c>
      <c r="N6" s="9">
        <f>(jurisdiction_covered_NCT!N6*carbon_price_NCT!N6)+(carbon_price_NETS!N6*jurisdiction_covered_NETS!N6)+(jurisdiction_covered_SupETS!N6*carbon_price_SupETS!N6)</f>
        <v>0</v>
      </c>
      <c r="O6" s="9">
        <f>(jurisdiction_covered_NCT!O6*carbon_price_NCT!O6)+(carbon_price_NETS!O6*jurisdiction_covered_NETS!O6)+(jurisdiction_covered_SupETS!O6*carbon_price_SupETS!O6)</f>
        <v>0</v>
      </c>
      <c r="P6" s="9">
        <f>(jurisdiction_covered_NCT!P6*carbon_price_NCT!P6)+(carbon_price_NETS!P6*jurisdiction_covered_NETS!P6)+(jurisdiction_covered_SupETS!P6*carbon_price_SupETS!P6)</f>
        <v>0</v>
      </c>
      <c r="Q6" s="9">
        <f>(jurisdiction_covered_NCT!Q6*carbon_price_NCT!Q6)+(carbon_price_NETS!Q6*jurisdiction_covered_NETS!Q6)+(jurisdiction_covered_SupETS!Q6*carbon_price_SupETS!Q6)</f>
        <v>0</v>
      </c>
      <c r="R6" s="9">
        <f>(jurisdiction_covered_NCT!R6*carbon_price_NCT!R6)+(carbon_price_NETS!R6*jurisdiction_covered_NETS!R6)+(jurisdiction_covered_SupETS!R6*carbon_price_SupETS!R6)</f>
        <v>0</v>
      </c>
      <c r="S6" s="9">
        <f>(jurisdiction_covered_NCT!S6*carbon_price_NCT!S6)+(carbon_price_NETS!S6*jurisdiction_covered_NETS!S6)+(jurisdiction_covered_SupETS!S6*carbon_price_SupETS!S6)</f>
        <v>0</v>
      </c>
      <c r="T6" s="9">
        <f>(jurisdiction_covered_NCT!T6*carbon_price_NCT!T6)+(carbon_price_NETS!T6*jurisdiction_covered_NETS!T6)+(jurisdiction_covered_SupETS!T6*carbon_price_SupETS!T6)</f>
        <v>0</v>
      </c>
      <c r="U6" s="9">
        <f>(jurisdiction_covered_NCT!U6*carbon_price_NCT!U6)+(carbon_price_NETS!U6*jurisdiction_covered_NETS!U6)+(jurisdiction_covered_SupETS!U6*carbon_price_SupETS!U6)</f>
        <v>0</v>
      </c>
      <c r="V6" s="9">
        <f>(jurisdiction_covered_NCT!V6*carbon_price_NCT!V6)+(carbon_price_NETS!V6*jurisdiction_covered_NETS!V6)+(jurisdiction_covered_SupETS!V6*carbon_price_SupETS!V6)</f>
        <v>0</v>
      </c>
      <c r="W6" s="9">
        <f>(jurisdiction_covered_NCT!W6*carbon_price_NCT!W6)+(carbon_price_NETS!W6*jurisdiction_covered_NETS!W6)+(jurisdiction_covered_SupETS!W6*carbon_price_SupETS!W6)</f>
        <v>0</v>
      </c>
      <c r="X6" s="9">
        <f>(jurisdiction_covered_NCT!X6*carbon_price_NCT!X6)+(carbon_price_NETS!X6*jurisdiction_covered_NETS!X6)+(jurisdiction_covered_SupETS!X6*carbon_price_SupETS!X6)</f>
        <v>0</v>
      </c>
      <c r="Y6" s="9">
        <f>(jurisdiction_covered_NCT!Y6*carbon_price_NCT!Y6)+(carbon_price_NETS!Y6*jurisdiction_covered_NETS!Y6)+(jurisdiction_covered_SupETS!Y6*carbon_price_SupETS!Y6)</f>
        <v>0</v>
      </c>
      <c r="Z6" s="9">
        <f>(jurisdiction_covered_NCT!Z6*carbon_price_NCT!Z6)+(carbon_price_NETS!Z6*jurisdiction_covered_NETS!Z6)+(jurisdiction_covered_SupETS!Z6*carbon_price_SupETS!Z6)</f>
        <v>0</v>
      </c>
      <c r="AA6" s="9">
        <f>(jurisdiction_covered_NCT!AA6*carbon_price_NCT!AA6)+(carbon_price_NETS!AA6*jurisdiction_covered_NETS!AA6)+(jurisdiction_covered_SupETS!AA6*carbon_price_SupETS!AA6)</f>
        <v>0</v>
      </c>
    </row>
    <row r="7" spans="1:27" x14ac:dyDescent="0.2">
      <c r="A7" s="9" t="s">
        <v>69</v>
      </c>
      <c r="B7" s="9">
        <f>(jurisdiction_covered_NCT!B7*carbon_price_NCT!B7)+(carbon_price_NETS!B7*jurisdiction_covered_NETS!B7)+(jurisdiction_covered_SupETS!B7*carbon_price_SupETS!B7)</f>
        <v>0</v>
      </c>
      <c r="C7" s="9">
        <f>(jurisdiction_covered_NCT!C7*carbon_price_NCT!C7)+(carbon_price_NETS!C7*jurisdiction_covered_NETS!C7)+(jurisdiction_covered_SupETS!C7*carbon_price_SupETS!C7)</f>
        <v>0</v>
      </c>
      <c r="D7" s="9">
        <f>(jurisdiction_covered_NCT!D7*carbon_price_NCT!D7)+(carbon_price_NETS!D7*jurisdiction_covered_NETS!D7)+(jurisdiction_covered_SupETS!D7*carbon_price_SupETS!D7)</f>
        <v>0</v>
      </c>
      <c r="E7" s="9">
        <f>(jurisdiction_covered_NCT!E7*carbon_price_NCT!E7)+(carbon_price_NETS!E7*jurisdiction_covered_NETS!E7)+(jurisdiction_covered_SupETS!E7*carbon_price_SupETS!E7)</f>
        <v>0</v>
      </c>
      <c r="F7" s="9">
        <f>(jurisdiction_covered_NCT!F7*carbon_price_NCT!F7)+(carbon_price_NETS!F7*jurisdiction_covered_NETS!F7)+(jurisdiction_covered_SupETS!F7*carbon_price_SupETS!F7)</f>
        <v>0</v>
      </c>
      <c r="G7" s="9">
        <f>(jurisdiction_covered_NCT!G7*carbon_price_NCT!G7)+(carbon_price_NETS!G7*jurisdiction_covered_NETS!G7)+(jurisdiction_covered_SupETS!G7*carbon_price_SupETS!G7)</f>
        <v>0</v>
      </c>
      <c r="H7" s="9">
        <f>(jurisdiction_covered_NCT!H7*carbon_price_NCT!H7)+(carbon_price_NETS!H7*jurisdiction_covered_NETS!H7)+(jurisdiction_covered_SupETS!H7*carbon_price_SupETS!H7)</f>
        <v>0</v>
      </c>
      <c r="I7" s="9">
        <f>(jurisdiction_covered_NCT!I7*carbon_price_NCT!I7)+(carbon_price_NETS!I7*jurisdiction_covered_NETS!I7)+(jurisdiction_covered_SupETS!I7*carbon_price_SupETS!I7)</f>
        <v>0</v>
      </c>
      <c r="J7" s="9">
        <f>(jurisdiction_covered_NCT!J7*carbon_price_NCT!J7)+(carbon_price_NETS!J7*jurisdiction_covered_NETS!J7)+(jurisdiction_covered_SupETS!J7*carbon_price_SupETS!J7)</f>
        <v>0</v>
      </c>
      <c r="K7" s="9">
        <f>(jurisdiction_covered_NCT!K7*carbon_price_NCT!K7)+(carbon_price_NETS!K7*jurisdiction_covered_NETS!K7)+(jurisdiction_covered_SupETS!K7*carbon_price_SupETS!K7)</f>
        <v>0</v>
      </c>
      <c r="L7" s="9">
        <f>(jurisdiction_covered_NCT!L7*carbon_price_NCT!L7)+(carbon_price_NETS!L7*jurisdiction_covered_NETS!L7)+(jurisdiction_covered_SupETS!L7*carbon_price_SupETS!L7)</f>
        <v>0</v>
      </c>
      <c r="M7" s="9">
        <f>(jurisdiction_covered_NCT!M7*carbon_price_NCT!M7)+(carbon_price_NETS!M7*jurisdiction_covered_NETS!M7)+(jurisdiction_covered_SupETS!M7*carbon_price_SupETS!M7)</f>
        <v>0</v>
      </c>
      <c r="N7" s="9">
        <f>(jurisdiction_covered_NCT!N7*carbon_price_NCT!N7)+(carbon_price_NETS!N7*jurisdiction_covered_NETS!N7)+(jurisdiction_covered_SupETS!N7*carbon_price_SupETS!N7)</f>
        <v>0</v>
      </c>
      <c r="O7" s="9">
        <f>(jurisdiction_covered_NCT!O7*carbon_price_NCT!O7)+(carbon_price_NETS!O7*jurisdiction_covered_NETS!O7)+(jurisdiction_covered_SupETS!O7*carbon_price_SupETS!O7)</f>
        <v>0</v>
      </c>
      <c r="P7" s="9">
        <f>(jurisdiction_covered_NCT!P7*carbon_price_NCT!P7)+(carbon_price_NETS!P7*jurisdiction_covered_NETS!P7)+(jurisdiction_covered_SupETS!P7*carbon_price_SupETS!P7)</f>
        <v>0</v>
      </c>
      <c r="Q7" s="9">
        <f>(jurisdiction_covered_NCT!Q7*carbon_price_NCT!Q7)+(carbon_price_NETS!Q7*jurisdiction_covered_NETS!Q7)+(jurisdiction_covered_SupETS!Q7*carbon_price_SupETS!Q7)</f>
        <v>0</v>
      </c>
      <c r="R7" s="9">
        <f>(jurisdiction_covered_NCT!R7*carbon_price_NCT!R7)+(carbon_price_NETS!R7*jurisdiction_covered_NETS!R7)+(jurisdiction_covered_SupETS!R7*carbon_price_SupETS!R7)</f>
        <v>0</v>
      </c>
      <c r="S7" s="9">
        <f>(jurisdiction_covered_NCT!S7*carbon_price_NCT!S7)+(carbon_price_NETS!S7*jurisdiction_covered_NETS!S7)+(jurisdiction_covered_SupETS!S7*carbon_price_SupETS!S7)</f>
        <v>0</v>
      </c>
      <c r="T7" s="9">
        <f>(jurisdiction_covered_NCT!T7*carbon_price_NCT!T7)+(carbon_price_NETS!T7*jurisdiction_covered_NETS!T7)+(jurisdiction_covered_SupETS!T7*carbon_price_SupETS!T7)</f>
        <v>0</v>
      </c>
      <c r="U7" s="9">
        <f>(jurisdiction_covered_NCT!U7*carbon_price_NCT!U7)+(carbon_price_NETS!U7*jurisdiction_covered_NETS!U7)+(jurisdiction_covered_SupETS!U7*carbon_price_SupETS!U7)</f>
        <v>0</v>
      </c>
      <c r="V7" s="9">
        <f>(jurisdiction_covered_NCT!V7*carbon_price_NCT!V7)+(carbon_price_NETS!V7*jurisdiction_covered_NETS!V7)+(jurisdiction_covered_SupETS!V7*carbon_price_SupETS!V7)</f>
        <v>0</v>
      </c>
      <c r="W7" s="9">
        <f>(jurisdiction_covered_NCT!W7*carbon_price_NCT!W7)+(carbon_price_NETS!W7*jurisdiction_covered_NETS!W7)+(jurisdiction_covered_SupETS!W7*carbon_price_SupETS!W7)</f>
        <v>0</v>
      </c>
      <c r="X7" s="9">
        <f>(jurisdiction_covered_NCT!X7*carbon_price_NCT!X7)+(carbon_price_NETS!X7*jurisdiction_covered_NETS!X7)+(jurisdiction_covered_SupETS!X7*carbon_price_SupETS!X7)</f>
        <v>0</v>
      </c>
      <c r="Y7" s="9">
        <f>(jurisdiction_covered_NCT!Y7*carbon_price_NCT!Y7)+(carbon_price_NETS!Y7*jurisdiction_covered_NETS!Y7)+(jurisdiction_covered_SupETS!Y7*carbon_price_SupETS!Y7)</f>
        <v>0</v>
      </c>
      <c r="Z7" s="9">
        <f>(jurisdiction_covered_NCT!Z7*carbon_price_NCT!Z7)+(carbon_price_NETS!Z7*jurisdiction_covered_NETS!Z7)+(jurisdiction_covered_SupETS!Z7*carbon_price_SupETS!Z7)</f>
        <v>0</v>
      </c>
      <c r="AA7" s="9">
        <f>(jurisdiction_covered_NCT!AA7*carbon_price_NCT!AA7)+(carbon_price_NETS!AA7*jurisdiction_covered_NETS!AA7)+(jurisdiction_covered_SupETS!AA7*carbon_price_SupETS!AA7)</f>
        <v>0</v>
      </c>
    </row>
    <row r="8" spans="1:27" x14ac:dyDescent="0.2">
      <c r="A8" s="9" t="s">
        <v>73</v>
      </c>
      <c r="B8" s="9">
        <f>(jurisdiction_covered_NCT!B8*carbon_price_NCT!B8)+(carbon_price_NETS!B8*jurisdiction_covered_NETS!B8)+(jurisdiction_covered_SupETS!B8*carbon_price_SupETS!B8)</f>
        <v>0</v>
      </c>
      <c r="C8" s="9">
        <f>(jurisdiction_covered_NCT!C8*carbon_price_NCT!C8)+(carbon_price_NETS!C8*jurisdiction_covered_NETS!C8)+(jurisdiction_covered_SupETS!C8*carbon_price_SupETS!C8)</f>
        <v>0</v>
      </c>
      <c r="D8" s="9">
        <f>(jurisdiction_covered_NCT!D8*carbon_price_NCT!D8)+(carbon_price_NETS!D8*jurisdiction_covered_NETS!D8)+(jurisdiction_covered_SupETS!D8*carbon_price_SupETS!D8)</f>
        <v>0</v>
      </c>
      <c r="E8" s="9">
        <f>(jurisdiction_covered_NCT!E8*carbon_price_NCT!E8)+(carbon_price_NETS!E8*jurisdiction_covered_NETS!E8)+(jurisdiction_covered_SupETS!E8*carbon_price_SupETS!E8)</f>
        <v>0</v>
      </c>
      <c r="F8" s="9">
        <f>(jurisdiction_covered_NCT!F8*carbon_price_NCT!F8)+(carbon_price_NETS!F8*jurisdiction_covered_NETS!F8)+(jurisdiction_covered_SupETS!F8*carbon_price_SupETS!F8)</f>
        <v>0</v>
      </c>
      <c r="G8" s="9">
        <f>(jurisdiction_covered_NCT!G8*carbon_price_NCT!G8)+(carbon_price_NETS!G8*jurisdiction_covered_NETS!G8)+(jurisdiction_covered_SupETS!G8*carbon_price_SupETS!G8)</f>
        <v>0</v>
      </c>
      <c r="H8" s="9">
        <f>(jurisdiction_covered_NCT!H8*carbon_price_NCT!H8)+(carbon_price_NETS!H8*jurisdiction_covered_NETS!H8)+(jurisdiction_covered_SupETS!H8*carbon_price_SupETS!H8)</f>
        <v>0</v>
      </c>
      <c r="I8" s="9">
        <f>(jurisdiction_covered_NCT!I8*carbon_price_NCT!I8)+(carbon_price_NETS!I8*jurisdiction_covered_NETS!I8)+(jurisdiction_covered_SupETS!I8*carbon_price_SupETS!I8)</f>
        <v>0</v>
      </c>
      <c r="J8" s="9">
        <f>(jurisdiction_covered_NCT!J8*carbon_price_NCT!J8)+(carbon_price_NETS!J8*jurisdiction_covered_NETS!J8)+(jurisdiction_covered_SupETS!J8*carbon_price_SupETS!J8)</f>
        <v>0</v>
      </c>
      <c r="K8" s="9">
        <f>(jurisdiction_covered_NCT!K8*carbon_price_NCT!K8)+(carbon_price_NETS!K8*jurisdiction_covered_NETS!K8)+(jurisdiction_covered_SupETS!K8*carbon_price_SupETS!K8)</f>
        <v>0</v>
      </c>
      <c r="L8" s="9">
        <f>(jurisdiction_covered_NCT!L8*carbon_price_NCT!L8)+(carbon_price_NETS!L8*jurisdiction_covered_NETS!L8)+(jurisdiction_covered_SupETS!L8*carbon_price_SupETS!L8)</f>
        <v>0</v>
      </c>
      <c r="M8" s="9">
        <f>(jurisdiction_covered_NCT!M8*carbon_price_NCT!M8)+(carbon_price_NETS!M8*jurisdiction_covered_NETS!M8)+(jurisdiction_covered_SupETS!M8*carbon_price_SupETS!M8)</f>
        <v>0</v>
      </c>
      <c r="N8" s="9">
        <f>(jurisdiction_covered_NCT!N8*carbon_price_NCT!N8)+(carbon_price_NETS!N8*jurisdiction_covered_NETS!N8)+(jurisdiction_covered_SupETS!N8*carbon_price_SupETS!N8)</f>
        <v>0</v>
      </c>
      <c r="O8" s="9">
        <f>(jurisdiction_covered_NCT!O8*carbon_price_NCT!O8)+(carbon_price_NETS!O8*jurisdiction_covered_NETS!O8)+(jurisdiction_covered_SupETS!O8*carbon_price_SupETS!O8)</f>
        <v>0</v>
      </c>
      <c r="P8" s="9">
        <f>(jurisdiction_covered_NCT!P8*carbon_price_NCT!P8)+(carbon_price_NETS!P8*jurisdiction_covered_NETS!P8)+(jurisdiction_covered_SupETS!P8*carbon_price_SupETS!P8)</f>
        <v>0</v>
      </c>
      <c r="Q8" s="9">
        <f>(jurisdiction_covered_NCT!Q8*carbon_price_NCT!Q8)+(carbon_price_NETS!Q8*jurisdiction_covered_NETS!Q8)+(jurisdiction_covered_SupETS!Q8*carbon_price_SupETS!Q8)</f>
        <v>0</v>
      </c>
      <c r="R8" s="9">
        <f>(jurisdiction_covered_NCT!R8*carbon_price_NCT!R8)+(carbon_price_NETS!R8*jurisdiction_covered_NETS!R8)+(jurisdiction_covered_SupETS!R8*carbon_price_SupETS!R8)</f>
        <v>0</v>
      </c>
      <c r="S8" s="9">
        <f>(jurisdiction_covered_NCT!S8*carbon_price_NCT!S8)+(carbon_price_NETS!S8*jurisdiction_covered_NETS!S8)+(jurisdiction_covered_SupETS!S8*carbon_price_SupETS!S8)</f>
        <v>0</v>
      </c>
      <c r="T8" s="9">
        <f>(jurisdiction_covered_NCT!T8*carbon_price_NCT!T8)+(carbon_price_NETS!T8*jurisdiction_covered_NETS!T8)+(jurisdiction_covered_SupETS!T8*carbon_price_SupETS!T8)</f>
        <v>0</v>
      </c>
      <c r="U8" s="9">
        <f>(jurisdiction_covered_NCT!U8*carbon_price_NCT!U8)+(carbon_price_NETS!U8*jurisdiction_covered_NETS!U8)+(jurisdiction_covered_SupETS!U8*carbon_price_SupETS!U8)</f>
        <v>0</v>
      </c>
      <c r="V8" s="9">
        <f>(jurisdiction_covered_NCT!V8*carbon_price_NCT!V8)+(carbon_price_NETS!V8*jurisdiction_covered_NETS!V8)+(jurisdiction_covered_SupETS!V8*carbon_price_SupETS!V8)</f>
        <v>0</v>
      </c>
      <c r="W8" s="9">
        <f>(jurisdiction_covered_NCT!W8*carbon_price_NCT!W8)+(carbon_price_NETS!W8*jurisdiction_covered_NETS!W8)+(jurisdiction_covered_SupETS!W8*carbon_price_SupETS!W8)</f>
        <v>0</v>
      </c>
      <c r="X8" s="9">
        <f>(jurisdiction_covered_NCT!X8*carbon_price_NCT!X8)+(carbon_price_NETS!X8*jurisdiction_covered_NETS!X8)+(jurisdiction_covered_SupETS!X8*carbon_price_SupETS!X8)</f>
        <v>0</v>
      </c>
      <c r="Y8" s="9">
        <f>(jurisdiction_covered_NCT!Y8*carbon_price_NCT!Y8)+(carbon_price_NETS!Y8*jurisdiction_covered_NETS!Y8)+(jurisdiction_covered_SupETS!Y8*carbon_price_SupETS!Y8)</f>
        <v>0</v>
      </c>
      <c r="Z8" s="9">
        <f>(jurisdiction_covered_NCT!Z8*carbon_price_NCT!Z8)+(carbon_price_NETS!Z8*jurisdiction_covered_NETS!Z8)+(jurisdiction_covered_SupETS!Z8*carbon_price_SupETS!Z8)</f>
        <v>0</v>
      </c>
      <c r="AA8" s="9">
        <f>(jurisdiction_covered_NCT!AA8*carbon_price_NCT!AA8)+(carbon_price_NETS!AA8*jurisdiction_covered_NETS!AA8)+(jurisdiction_covered_SupETS!AA8*carbon_price_SupETS!AA8)</f>
        <v>0</v>
      </c>
    </row>
    <row r="9" spans="1:27" x14ac:dyDescent="0.2">
      <c r="A9" s="9" t="s">
        <v>77</v>
      </c>
      <c r="B9" s="9">
        <f>(jurisdiction_covered_NCT!B9*carbon_price_NCT!B9)+(carbon_price_NETS!B9*jurisdiction_covered_NETS!B9)+(jurisdiction_covered_SupETS!B9*carbon_price_SupETS!B9)</f>
        <v>0</v>
      </c>
      <c r="C9" s="9">
        <f>(jurisdiction_covered_NCT!C9*carbon_price_NCT!C9)+(carbon_price_NETS!C9*jurisdiction_covered_NETS!C9)+(jurisdiction_covered_SupETS!C9*carbon_price_SupETS!C9)</f>
        <v>0</v>
      </c>
      <c r="D9" s="9">
        <f>(jurisdiction_covered_NCT!D9*carbon_price_NCT!D9)+(carbon_price_NETS!D9*jurisdiction_covered_NETS!D9)+(jurisdiction_covered_SupETS!D9*carbon_price_SupETS!D9)</f>
        <v>0</v>
      </c>
      <c r="E9" s="9">
        <f>(jurisdiction_covered_NCT!E9*carbon_price_NCT!E9)+(carbon_price_NETS!E9*jurisdiction_covered_NETS!E9)+(jurisdiction_covered_SupETS!E9*carbon_price_SupETS!E9)</f>
        <v>0</v>
      </c>
      <c r="F9" s="9">
        <f>(jurisdiction_covered_NCT!F9*carbon_price_NCT!F9)+(carbon_price_NETS!F9*jurisdiction_covered_NETS!F9)+(jurisdiction_covered_SupETS!F9*carbon_price_SupETS!F9)</f>
        <v>0</v>
      </c>
      <c r="G9" s="9">
        <f>(jurisdiction_covered_NCT!G9*carbon_price_NCT!G9)+(carbon_price_NETS!G9*jurisdiction_covered_NETS!G9)+(jurisdiction_covered_SupETS!G9*carbon_price_SupETS!G9)</f>
        <v>0</v>
      </c>
      <c r="H9" s="9">
        <f>(jurisdiction_covered_NCT!H9*carbon_price_NCT!H9)+(carbon_price_NETS!H9*jurisdiction_covered_NETS!H9)+(jurisdiction_covered_SupETS!H9*carbon_price_SupETS!H9)</f>
        <v>0</v>
      </c>
      <c r="I9" s="9">
        <f>(jurisdiction_covered_NCT!I9*carbon_price_NCT!I9)+(carbon_price_NETS!I9*jurisdiction_covered_NETS!I9)+(jurisdiction_covered_SupETS!I9*carbon_price_SupETS!I9)</f>
        <v>0</v>
      </c>
      <c r="J9" s="9">
        <f>(jurisdiction_covered_NCT!J9*carbon_price_NCT!J9)+(carbon_price_NETS!J9*jurisdiction_covered_NETS!J9)+(jurisdiction_covered_SupETS!J9*carbon_price_SupETS!J9)</f>
        <v>0</v>
      </c>
      <c r="K9" s="9">
        <f>(jurisdiction_covered_NCT!K9*carbon_price_NCT!K9)+(carbon_price_NETS!K9*jurisdiction_covered_NETS!K9)+(jurisdiction_covered_SupETS!K9*carbon_price_SupETS!K9)</f>
        <v>0</v>
      </c>
      <c r="L9" s="9">
        <f>(jurisdiction_covered_NCT!L9*carbon_price_NCT!L9)+(carbon_price_NETS!L9*jurisdiction_covered_NETS!L9)+(jurisdiction_covered_SupETS!L9*carbon_price_SupETS!L9)</f>
        <v>0</v>
      </c>
      <c r="M9" s="9">
        <f>(jurisdiction_covered_NCT!M9*carbon_price_NCT!M9)+(carbon_price_NETS!M9*jurisdiction_covered_NETS!M9)+(jurisdiction_covered_SupETS!M9*carbon_price_SupETS!M9)</f>
        <v>0</v>
      </c>
      <c r="N9" s="9">
        <f>(jurisdiction_covered_NCT!N9*carbon_price_NCT!N9)+(carbon_price_NETS!N9*jurisdiction_covered_NETS!N9)+(jurisdiction_covered_SupETS!N9*carbon_price_SupETS!N9)</f>
        <v>0</v>
      </c>
      <c r="O9" s="9">
        <f>(jurisdiction_covered_NCT!O9*carbon_price_NCT!O9)+(carbon_price_NETS!O9*jurisdiction_covered_NETS!O9)+(jurisdiction_covered_SupETS!O9*carbon_price_SupETS!O9)</f>
        <v>0</v>
      </c>
      <c r="P9" s="9">
        <f>(jurisdiction_covered_NCT!P9*carbon_price_NCT!P9)+(carbon_price_NETS!P9*jurisdiction_covered_NETS!P9)+(jurisdiction_covered_SupETS!P9*carbon_price_SupETS!P9)</f>
        <v>0</v>
      </c>
      <c r="Q9" s="9">
        <f>(jurisdiction_covered_NCT!Q9*carbon_price_NCT!Q9)+(carbon_price_NETS!Q9*jurisdiction_covered_NETS!Q9)+(jurisdiction_covered_SupETS!Q9*carbon_price_SupETS!Q9)</f>
        <v>0</v>
      </c>
      <c r="R9" s="9">
        <f>(jurisdiction_covered_NCT!R9*carbon_price_NCT!R9)+(carbon_price_NETS!R9*jurisdiction_covered_NETS!R9)+(jurisdiction_covered_SupETS!R9*carbon_price_SupETS!R9)</f>
        <v>0</v>
      </c>
      <c r="S9" s="9">
        <f>(jurisdiction_covered_NCT!S9*carbon_price_NCT!S9)+(carbon_price_NETS!S9*jurisdiction_covered_NETS!S9)+(jurisdiction_covered_SupETS!S9*carbon_price_SupETS!S9)</f>
        <v>0</v>
      </c>
      <c r="T9" s="9">
        <f>(jurisdiction_covered_NCT!T9*carbon_price_NCT!T9)+(carbon_price_NETS!T9*jurisdiction_covered_NETS!T9)+(jurisdiction_covered_SupETS!T9*carbon_price_SupETS!T9)</f>
        <v>0</v>
      </c>
      <c r="U9" s="9">
        <f>(jurisdiction_covered_NCT!U9*carbon_price_NCT!U9)+(carbon_price_NETS!U9*jurisdiction_covered_NETS!U9)+(jurisdiction_covered_SupETS!U9*carbon_price_SupETS!U9)</f>
        <v>0</v>
      </c>
      <c r="V9" s="9">
        <f>(jurisdiction_covered_NCT!V9*carbon_price_NCT!V9)+(carbon_price_NETS!V9*jurisdiction_covered_NETS!V9)+(jurisdiction_covered_SupETS!V9*carbon_price_SupETS!V9)</f>
        <v>0</v>
      </c>
      <c r="W9" s="9">
        <f>(jurisdiction_covered_NCT!W9*carbon_price_NCT!W9)+(carbon_price_NETS!W9*jurisdiction_covered_NETS!W9)+(jurisdiction_covered_SupETS!W9*carbon_price_SupETS!W9)</f>
        <v>0</v>
      </c>
      <c r="X9" s="9">
        <f>(jurisdiction_covered_NCT!X9*carbon_price_NCT!X9)+(carbon_price_NETS!X9*jurisdiction_covered_NETS!X9)+(jurisdiction_covered_SupETS!X9*carbon_price_SupETS!X9)</f>
        <v>0</v>
      </c>
      <c r="Y9" s="9">
        <f>(jurisdiction_covered_NCT!Y9*carbon_price_NCT!Y9)+(carbon_price_NETS!Y9*jurisdiction_covered_NETS!Y9)+(jurisdiction_covered_SupETS!Y9*carbon_price_SupETS!Y9)</f>
        <v>0</v>
      </c>
      <c r="Z9" s="9">
        <f>(jurisdiction_covered_NCT!Z9*carbon_price_NCT!Z9)+(carbon_price_NETS!Z9*jurisdiction_covered_NETS!Z9)+(jurisdiction_covered_SupETS!Z9*carbon_price_SupETS!Z9)</f>
        <v>0</v>
      </c>
      <c r="AA9" s="9">
        <f>(jurisdiction_covered_NCT!AA9*carbon_price_NCT!AA9)+(carbon_price_NETS!AA9*jurisdiction_covered_NETS!AA9)+(jurisdiction_covered_SupETS!AA9*carbon_price_SupETS!AA9)</f>
        <v>0</v>
      </c>
    </row>
    <row r="10" spans="1:27" x14ac:dyDescent="0.2">
      <c r="A10" s="9" t="s">
        <v>80</v>
      </c>
      <c r="B10" s="9">
        <f>(jurisdiction_covered_NCT!B10*carbon_price_NCT!B10)+(carbon_price_NETS!B10*jurisdiction_covered_NETS!B10)+(jurisdiction_covered_SupETS!B10*carbon_price_SupETS!B10)</f>
        <v>0</v>
      </c>
      <c r="C10" s="9">
        <f>(jurisdiction_covered_NCT!C10*carbon_price_NCT!C10)+(carbon_price_NETS!C10*jurisdiction_covered_NETS!C10)+(jurisdiction_covered_SupETS!C10*carbon_price_SupETS!C10)</f>
        <v>0</v>
      </c>
      <c r="D10" s="9">
        <f>(jurisdiction_covered_NCT!D10*carbon_price_NCT!D10)+(carbon_price_NETS!D10*jurisdiction_covered_NETS!D10)+(jurisdiction_covered_SupETS!D10*carbon_price_SupETS!D10)</f>
        <v>0</v>
      </c>
      <c r="E10" s="9">
        <f>(jurisdiction_covered_NCT!E10*carbon_price_NCT!E10)+(carbon_price_NETS!E10*jurisdiction_covered_NETS!E10)+(jurisdiction_covered_SupETS!E10*carbon_price_SupETS!E10)</f>
        <v>0</v>
      </c>
      <c r="F10" s="9">
        <f>(jurisdiction_covered_NCT!F10*carbon_price_NCT!F10)+(carbon_price_NETS!F10*jurisdiction_covered_NETS!F10)+(jurisdiction_covered_SupETS!F10*carbon_price_SupETS!F10)</f>
        <v>0</v>
      </c>
      <c r="G10" s="9">
        <f>(jurisdiction_covered_NCT!G10*carbon_price_NCT!G10)+(carbon_price_NETS!G10*jurisdiction_covered_NETS!G10)+(jurisdiction_covered_SupETS!G10*carbon_price_SupETS!G10)</f>
        <v>0</v>
      </c>
      <c r="H10" s="9">
        <f>(jurisdiction_covered_NCT!H10*carbon_price_NCT!H10)+(carbon_price_NETS!H10*jurisdiction_covered_NETS!H10)+(jurisdiction_covered_SupETS!H10*carbon_price_SupETS!H10)</f>
        <v>0</v>
      </c>
      <c r="I10" s="9">
        <f>(jurisdiction_covered_NCT!I10*carbon_price_NCT!I10)+(carbon_price_NETS!I10*jurisdiction_covered_NETS!I10)+(jurisdiction_covered_SupETS!I10*carbon_price_SupETS!I10)</f>
        <v>0</v>
      </c>
      <c r="J10" s="9">
        <f>(jurisdiction_covered_NCT!J10*carbon_price_NCT!J10)+(carbon_price_NETS!J10*jurisdiction_covered_NETS!J10)+(jurisdiction_covered_SupETS!J10*carbon_price_SupETS!J10)</f>
        <v>0</v>
      </c>
      <c r="K10" s="9">
        <f>(jurisdiction_covered_NCT!K10*carbon_price_NCT!K10)+(carbon_price_NETS!K10*jurisdiction_covered_NETS!K10)+(jurisdiction_covered_SupETS!K10*carbon_price_SupETS!K10)</f>
        <v>0</v>
      </c>
      <c r="L10" s="9">
        <f>(jurisdiction_covered_NCT!L10*carbon_price_NCT!L10)+(carbon_price_NETS!L10*jurisdiction_covered_NETS!L10)+(jurisdiction_covered_SupETS!L10*carbon_price_SupETS!L10)</f>
        <v>0</v>
      </c>
      <c r="M10" s="9">
        <f>(jurisdiction_covered_NCT!M10*carbon_price_NCT!M10)+(carbon_price_NETS!M10*jurisdiction_covered_NETS!M10)+(jurisdiction_covered_SupETS!M10*carbon_price_SupETS!M10)</f>
        <v>0</v>
      </c>
      <c r="N10" s="9">
        <f>(jurisdiction_covered_NCT!N10*carbon_price_NCT!N10)+(carbon_price_NETS!N10*jurisdiction_covered_NETS!N10)+(jurisdiction_covered_SupETS!N10*carbon_price_SupETS!N10)</f>
        <v>0</v>
      </c>
      <c r="O10" s="9">
        <f>(jurisdiction_covered_NCT!O10*carbon_price_NCT!O10)+(carbon_price_NETS!O10*jurisdiction_covered_NETS!O10)+(jurisdiction_covered_SupETS!O10*carbon_price_SupETS!O10)</f>
        <v>0</v>
      </c>
      <c r="P10" s="9">
        <f>(jurisdiction_covered_NCT!P10*carbon_price_NCT!P10)+(carbon_price_NETS!P10*jurisdiction_covered_NETS!P10)+(jurisdiction_covered_SupETS!P10*carbon_price_SupETS!P10)</f>
        <v>0</v>
      </c>
      <c r="Q10" s="9">
        <f>(jurisdiction_covered_NCT!Q10*carbon_price_NCT!Q10)+(carbon_price_NETS!Q10*jurisdiction_covered_NETS!Q10)+(jurisdiction_covered_SupETS!Q10*carbon_price_SupETS!Q10)</f>
        <v>0</v>
      </c>
      <c r="R10" s="9">
        <f>(jurisdiction_covered_NCT!R10*carbon_price_NCT!R10)+(carbon_price_NETS!R10*jurisdiction_covered_NETS!R10)+(jurisdiction_covered_SupETS!R10*carbon_price_SupETS!R10)</f>
        <v>0</v>
      </c>
      <c r="S10" s="9">
        <f>(jurisdiction_covered_NCT!S10*carbon_price_NCT!S10)+(carbon_price_NETS!S10*jurisdiction_covered_NETS!S10)+(jurisdiction_covered_SupETS!S10*carbon_price_SupETS!S10)</f>
        <v>0</v>
      </c>
      <c r="T10" s="9">
        <f>(jurisdiction_covered_NCT!T10*carbon_price_NCT!T10)+(carbon_price_NETS!T10*jurisdiction_covered_NETS!T10)+(jurisdiction_covered_SupETS!T10*carbon_price_SupETS!T10)</f>
        <v>0</v>
      </c>
      <c r="U10" s="9">
        <f>(jurisdiction_covered_NCT!U10*carbon_price_NCT!U10)+(carbon_price_NETS!U10*jurisdiction_covered_NETS!U10)+(jurisdiction_covered_SupETS!U10*carbon_price_SupETS!U10)</f>
        <v>0</v>
      </c>
      <c r="V10" s="9">
        <f>(jurisdiction_covered_NCT!V10*carbon_price_NCT!V10)+(carbon_price_NETS!V10*jurisdiction_covered_NETS!V10)+(jurisdiction_covered_SupETS!V10*carbon_price_SupETS!V10)</f>
        <v>0</v>
      </c>
      <c r="W10" s="9">
        <f>(jurisdiction_covered_NCT!W10*carbon_price_NCT!W10)+(carbon_price_NETS!W10*jurisdiction_covered_NETS!W10)+(jurisdiction_covered_SupETS!W10*carbon_price_SupETS!W10)</f>
        <v>0</v>
      </c>
      <c r="X10" s="9">
        <f>(jurisdiction_covered_NCT!X10*carbon_price_NCT!X10)+(carbon_price_NETS!X10*jurisdiction_covered_NETS!X10)+(jurisdiction_covered_SupETS!X10*carbon_price_SupETS!X10)</f>
        <v>0</v>
      </c>
      <c r="Y10" s="9">
        <f>(jurisdiction_covered_NCT!Y10*carbon_price_NCT!Y10)+(carbon_price_NETS!Y10*jurisdiction_covered_NETS!Y10)+(jurisdiction_covered_SupETS!Y10*carbon_price_SupETS!Y10)</f>
        <v>0</v>
      </c>
      <c r="Z10" s="9">
        <f>(jurisdiction_covered_NCT!Z10*carbon_price_NCT!Z10)+(carbon_price_NETS!Z10*jurisdiction_covered_NETS!Z10)+(jurisdiction_covered_SupETS!Z10*carbon_price_SupETS!Z10)</f>
        <v>0</v>
      </c>
      <c r="AA10" s="9">
        <f>(jurisdiction_covered_NCT!AA10*carbon_price_NCT!AA10)+(carbon_price_NETS!AA10*jurisdiction_covered_NETS!AA10)+(jurisdiction_covered_SupETS!AA10*carbon_price_SupETS!AA10)</f>
        <v>0</v>
      </c>
    </row>
    <row r="11" spans="1:27" x14ac:dyDescent="0.2">
      <c r="A11" s="9" t="s">
        <v>83</v>
      </c>
      <c r="B11" s="9">
        <f>(jurisdiction_covered_NCT!B11*carbon_price_NCT!B11)+(carbon_price_NETS!B11*jurisdiction_covered_NETS!B11)+(jurisdiction_covered_SupETS!B11*carbon_price_SupETS!B11)</f>
        <v>0</v>
      </c>
      <c r="C11" s="9">
        <f>(jurisdiction_covered_NCT!C11*carbon_price_NCT!C11)+(carbon_price_NETS!C11*jurisdiction_covered_NETS!C11)+(jurisdiction_covered_SupETS!C11*carbon_price_SupETS!C11)</f>
        <v>0</v>
      </c>
      <c r="D11" s="9">
        <f>(jurisdiction_covered_NCT!D11*carbon_price_NCT!D11)+(carbon_price_NETS!D11*jurisdiction_covered_NETS!D11)+(jurisdiction_covered_SupETS!D11*carbon_price_SupETS!D11)</f>
        <v>0</v>
      </c>
      <c r="E11" s="9">
        <f>(jurisdiction_covered_NCT!E11*carbon_price_NCT!E11)+(carbon_price_NETS!E11*jurisdiction_covered_NETS!E11)+(jurisdiction_covered_SupETS!E11*carbon_price_SupETS!E11)</f>
        <v>0</v>
      </c>
      <c r="F11" s="9">
        <f>(jurisdiction_covered_NCT!F11*carbon_price_NCT!F11)+(carbon_price_NETS!F11*jurisdiction_covered_NETS!F11)+(jurisdiction_covered_SupETS!F11*carbon_price_SupETS!F11)</f>
        <v>0</v>
      </c>
      <c r="G11" s="9">
        <f>(jurisdiction_covered_NCT!G11*carbon_price_NCT!G11)+(carbon_price_NETS!G11*jurisdiction_covered_NETS!G11)+(jurisdiction_covered_SupETS!G11*carbon_price_SupETS!G11)</f>
        <v>0</v>
      </c>
      <c r="H11" s="9">
        <f>(jurisdiction_covered_NCT!H11*carbon_price_NCT!H11)+(carbon_price_NETS!H11*jurisdiction_covered_NETS!H11)+(jurisdiction_covered_SupETS!H11*carbon_price_SupETS!H11)</f>
        <v>0</v>
      </c>
      <c r="I11" s="9">
        <f>(jurisdiction_covered_NCT!I11*carbon_price_NCT!I11)+(carbon_price_NETS!I11*jurisdiction_covered_NETS!I11)+(jurisdiction_covered_SupETS!I11*carbon_price_SupETS!I11)</f>
        <v>0</v>
      </c>
      <c r="J11" s="9">
        <f>(jurisdiction_covered_NCT!J11*carbon_price_NCT!J11)+(carbon_price_NETS!J11*jurisdiction_covered_NETS!J11)+(jurisdiction_covered_SupETS!J11*carbon_price_SupETS!J11)</f>
        <v>0</v>
      </c>
      <c r="K11" s="9">
        <f>(jurisdiction_covered_NCT!K11*carbon_price_NCT!K11)+(carbon_price_NETS!K11*jurisdiction_covered_NETS!K11)+(jurisdiction_covered_SupETS!K11*carbon_price_SupETS!K11)</f>
        <v>0</v>
      </c>
      <c r="L11" s="9">
        <f>(jurisdiction_covered_NCT!L11*carbon_price_NCT!L11)+(carbon_price_NETS!L11*jurisdiction_covered_NETS!L11)+(jurisdiction_covered_SupETS!L11*carbon_price_SupETS!L11)</f>
        <v>0</v>
      </c>
      <c r="M11" s="9">
        <f>(jurisdiction_covered_NCT!M11*carbon_price_NCT!M11)+(carbon_price_NETS!M11*jurisdiction_covered_NETS!M11)+(jurisdiction_covered_SupETS!M11*carbon_price_SupETS!M11)</f>
        <v>0</v>
      </c>
      <c r="N11" s="9">
        <f>(jurisdiction_covered_NCT!N11*carbon_price_NCT!N11)+(carbon_price_NETS!N11*jurisdiction_covered_NETS!N11)+(jurisdiction_covered_SupETS!N11*carbon_price_SupETS!N11)</f>
        <v>0</v>
      </c>
      <c r="O11" s="9">
        <f>(jurisdiction_covered_NCT!O11*carbon_price_NCT!O11)+(carbon_price_NETS!O11*jurisdiction_covered_NETS!O11)+(jurisdiction_covered_SupETS!O11*carbon_price_SupETS!O11)</f>
        <v>0</v>
      </c>
      <c r="P11" s="9">
        <f>(jurisdiction_covered_NCT!P11*carbon_price_NCT!P11)+(carbon_price_NETS!P11*jurisdiction_covered_NETS!P11)+(jurisdiction_covered_SupETS!P11*carbon_price_SupETS!P11)</f>
        <v>0</v>
      </c>
      <c r="Q11" s="9">
        <f>(jurisdiction_covered_NCT!Q11*carbon_price_NCT!Q11)+(carbon_price_NETS!Q11*jurisdiction_covered_NETS!Q11)+(jurisdiction_covered_SupETS!Q11*carbon_price_SupETS!Q11)</f>
        <v>0</v>
      </c>
      <c r="R11" s="9">
        <f>(jurisdiction_covered_NCT!R11*carbon_price_NCT!R11)+(carbon_price_NETS!R11*jurisdiction_covered_NETS!R11)+(jurisdiction_covered_SupETS!R11*carbon_price_SupETS!R11)</f>
        <v>0</v>
      </c>
      <c r="S11" s="9">
        <f>(jurisdiction_covered_NCT!S11*carbon_price_NCT!S11)+(carbon_price_NETS!S11*jurisdiction_covered_NETS!S11)+(jurisdiction_covered_SupETS!S11*carbon_price_SupETS!S11)</f>
        <v>0</v>
      </c>
      <c r="T11" s="9">
        <f>(jurisdiction_covered_NCT!T11*carbon_price_NCT!T11)+(carbon_price_NETS!T11*jurisdiction_covered_NETS!T11)+(jurisdiction_covered_SupETS!T11*carbon_price_SupETS!T11)</f>
        <v>0</v>
      </c>
      <c r="U11" s="9">
        <f>(jurisdiction_covered_NCT!U11*carbon_price_NCT!U11)+(carbon_price_NETS!U11*jurisdiction_covered_NETS!U11)+(jurisdiction_covered_SupETS!U11*carbon_price_SupETS!U11)</f>
        <v>0</v>
      </c>
      <c r="V11" s="9">
        <f>(jurisdiction_covered_NCT!V11*carbon_price_NCT!V11)+(carbon_price_NETS!V11*jurisdiction_covered_NETS!V11)+(jurisdiction_covered_SupETS!V11*carbon_price_SupETS!V11)</f>
        <v>0</v>
      </c>
      <c r="W11" s="9">
        <f>(jurisdiction_covered_NCT!W11*carbon_price_NCT!W11)+(carbon_price_NETS!W11*jurisdiction_covered_NETS!W11)+(jurisdiction_covered_SupETS!W11*carbon_price_SupETS!W11)</f>
        <v>0</v>
      </c>
      <c r="X11" s="9">
        <f>(jurisdiction_covered_NCT!X11*carbon_price_NCT!X11)+(carbon_price_NETS!X11*jurisdiction_covered_NETS!X11)+(jurisdiction_covered_SupETS!X11*carbon_price_SupETS!X11)</f>
        <v>0</v>
      </c>
      <c r="Y11" s="9">
        <f>(jurisdiction_covered_NCT!Y11*carbon_price_NCT!Y11)+(carbon_price_NETS!Y11*jurisdiction_covered_NETS!Y11)+(jurisdiction_covered_SupETS!Y11*carbon_price_SupETS!Y11)</f>
        <v>0</v>
      </c>
      <c r="Z11" s="9">
        <f>(jurisdiction_covered_NCT!Z11*carbon_price_NCT!Z11)+(carbon_price_NETS!Z11*jurisdiction_covered_NETS!Z11)+(jurisdiction_covered_SupETS!Z11*carbon_price_SupETS!Z11)</f>
        <v>0</v>
      </c>
      <c r="AA11" s="9">
        <f>(jurisdiction_covered_NCT!AA11*carbon_price_NCT!AA11)+(carbon_price_NETS!AA11*jurisdiction_covered_NETS!AA11)+(jurisdiction_covered_SupETS!AA11*carbon_price_SupETS!AA11)</f>
        <v>0</v>
      </c>
    </row>
    <row r="12" spans="1:27" x14ac:dyDescent="0.2">
      <c r="A12" s="9" t="s">
        <v>87</v>
      </c>
      <c r="B12" s="9">
        <f>(jurisdiction_covered_NCT!B12*carbon_price_NCT!B12)+(carbon_price_NETS!B12*jurisdiction_covered_NETS!B12)+(jurisdiction_covered_SupETS!B12*carbon_price_SupETS!B12)</f>
        <v>0</v>
      </c>
      <c r="C12" s="9">
        <f>(jurisdiction_covered_NCT!C12*carbon_price_NCT!C12)+(carbon_price_NETS!C12*jurisdiction_covered_NETS!C12)+(jurisdiction_covered_SupETS!C12*carbon_price_SupETS!C12)</f>
        <v>0</v>
      </c>
      <c r="D12" s="9">
        <f>(jurisdiction_covered_NCT!D12*carbon_price_NCT!D12)+(carbon_price_NETS!D12*jurisdiction_covered_NETS!D12)+(jurisdiction_covered_SupETS!D12*carbon_price_SupETS!D12)</f>
        <v>0</v>
      </c>
      <c r="E12" s="9">
        <f>(jurisdiction_covered_NCT!E12*carbon_price_NCT!E12)+(carbon_price_NETS!E12*jurisdiction_covered_NETS!E12)+(jurisdiction_covered_SupETS!E12*carbon_price_SupETS!E12)</f>
        <v>0</v>
      </c>
      <c r="F12" s="9">
        <f>(jurisdiction_covered_NCT!F12*carbon_price_NCT!F12)+(carbon_price_NETS!F12*jurisdiction_covered_NETS!F12)+(jurisdiction_covered_SupETS!F12*carbon_price_SupETS!F12)</f>
        <v>0</v>
      </c>
      <c r="G12" s="9">
        <f>(jurisdiction_covered_NCT!G12*carbon_price_NCT!G12)+(carbon_price_NETS!G12*jurisdiction_covered_NETS!G12)+(jurisdiction_covered_SupETS!G12*carbon_price_SupETS!G12)</f>
        <v>0</v>
      </c>
      <c r="H12" s="9">
        <f>(jurisdiction_covered_NCT!H12*carbon_price_NCT!H12)+(carbon_price_NETS!H12*jurisdiction_covered_NETS!H12)+(jurisdiction_covered_SupETS!H12*carbon_price_SupETS!H12)</f>
        <v>0</v>
      </c>
      <c r="I12" s="9">
        <f>(jurisdiction_covered_NCT!I12*carbon_price_NCT!I12)+(carbon_price_NETS!I12*jurisdiction_covered_NETS!I12)+(jurisdiction_covered_SupETS!I12*carbon_price_SupETS!I12)</f>
        <v>0</v>
      </c>
      <c r="J12" s="9">
        <f>(jurisdiction_covered_NCT!J12*carbon_price_NCT!J12)+(carbon_price_NETS!J12*jurisdiction_covered_NETS!J12)+(jurisdiction_covered_SupETS!J12*carbon_price_SupETS!J12)</f>
        <v>0</v>
      </c>
      <c r="K12" s="9">
        <f>(jurisdiction_covered_NCT!K12*carbon_price_NCT!K12)+(carbon_price_NETS!K12*jurisdiction_covered_NETS!K12)+(jurisdiction_covered_SupETS!K12*carbon_price_SupETS!K12)</f>
        <v>0</v>
      </c>
      <c r="L12" s="9">
        <f>(jurisdiction_covered_NCT!L12*carbon_price_NCT!L12)+(carbon_price_NETS!L12*jurisdiction_covered_NETS!L12)+(jurisdiction_covered_SupETS!L12*carbon_price_SupETS!L12)</f>
        <v>0</v>
      </c>
      <c r="M12" s="9">
        <f>(jurisdiction_covered_NCT!M12*carbon_price_NCT!M12)+(carbon_price_NETS!M12*jurisdiction_covered_NETS!M12)+(jurisdiction_covered_SupETS!M12*carbon_price_SupETS!M12)</f>
        <v>0</v>
      </c>
      <c r="N12" s="9">
        <f>(jurisdiction_covered_NCT!N12*carbon_price_NCT!N12)+(carbon_price_NETS!N12*jurisdiction_covered_NETS!N12)+(jurisdiction_covered_SupETS!N12*carbon_price_SupETS!N12)</f>
        <v>0</v>
      </c>
      <c r="O12" s="9">
        <f>(jurisdiction_covered_NCT!O12*carbon_price_NCT!O12)+(carbon_price_NETS!O12*jurisdiction_covered_NETS!O12)+(jurisdiction_covered_SupETS!O12*carbon_price_SupETS!O12)</f>
        <v>0</v>
      </c>
      <c r="P12" s="9">
        <f>(jurisdiction_covered_NCT!P12*carbon_price_NCT!P12)+(carbon_price_NETS!P12*jurisdiction_covered_NETS!P12)+(jurisdiction_covered_SupETS!P12*carbon_price_SupETS!P12)</f>
        <v>0</v>
      </c>
      <c r="Q12" s="9">
        <f>(jurisdiction_covered_NCT!Q12*carbon_price_NCT!Q12)+(carbon_price_NETS!Q12*jurisdiction_covered_NETS!Q12)+(jurisdiction_covered_SupETS!Q12*carbon_price_SupETS!Q12)</f>
        <v>0</v>
      </c>
      <c r="R12" s="9">
        <f>(jurisdiction_covered_NCT!R12*carbon_price_NCT!R12)+(carbon_price_NETS!R12*jurisdiction_covered_NETS!R12)+(jurisdiction_covered_SupETS!R12*carbon_price_SupETS!R12)</f>
        <v>0</v>
      </c>
      <c r="S12" s="9">
        <f>(jurisdiction_covered_NCT!S12*carbon_price_NCT!S12)+(carbon_price_NETS!S12*jurisdiction_covered_NETS!S12)+(jurisdiction_covered_SupETS!S12*carbon_price_SupETS!S12)</f>
        <v>0</v>
      </c>
      <c r="T12" s="9">
        <f>(jurisdiction_covered_NCT!T12*carbon_price_NCT!T12)+(carbon_price_NETS!T12*jurisdiction_covered_NETS!T12)+(jurisdiction_covered_SupETS!T12*carbon_price_SupETS!T12)</f>
        <v>3.3595048510673453</v>
      </c>
      <c r="U12" s="9">
        <f>(jurisdiction_covered_NCT!U12*carbon_price_NCT!U12)+(carbon_price_NETS!U12*jurisdiction_covered_NETS!U12)+(jurisdiction_covered_SupETS!U12*carbon_price_SupETS!U12)</f>
        <v>1.7039703161103004</v>
      </c>
      <c r="V12" s="9">
        <f>(jurisdiction_covered_NCT!V12*carbon_price_NCT!V12)+(carbon_price_NETS!V12*jurisdiction_covered_NETS!V12)+(jurisdiction_covered_SupETS!V12*carbon_price_SupETS!V12)</f>
        <v>1.8163226574609466</v>
      </c>
      <c r="W12" s="9">
        <f>(jurisdiction_covered_NCT!W12*carbon_price_NCT!W12)+(carbon_price_NETS!W12*jurisdiction_covered_NETS!W12)+(jurisdiction_covered_SupETS!W12*carbon_price_SupETS!W12)</f>
        <v>1.6652618538405177</v>
      </c>
      <c r="X12" s="9">
        <f>(jurisdiction_covered_NCT!X12*carbon_price_NCT!X12)+(carbon_price_NETS!X12*jurisdiction_covered_NETS!X12)+(jurisdiction_covered_SupETS!X12*carbon_price_SupETS!X12)</f>
        <v>2.1389837578186408</v>
      </c>
      <c r="Y12" s="9">
        <f>(jurisdiction_covered_NCT!Y12*carbon_price_NCT!Y12)+(carbon_price_NETS!Y12*jurisdiction_covered_NETS!Y12)+(jurisdiction_covered_SupETS!Y12*carbon_price_SupETS!Y12)</f>
        <v>1.8875389974790455</v>
      </c>
      <c r="Z12" s="9">
        <f>(jurisdiction_covered_NCT!Z12*carbon_price_NCT!Z12)+(carbon_price_NETS!Z12*jurisdiction_covered_NETS!Z12)+(jurisdiction_covered_SupETS!Z12*carbon_price_SupETS!Z12)</f>
        <v>1.0523910908560548</v>
      </c>
      <c r="AA12" s="9">
        <f>(jurisdiction_covered_NCT!AA12*carbon_price_NCT!AA12)+(carbon_price_NETS!AA12*jurisdiction_covered_NETS!AA12)+(jurisdiction_covered_SupETS!AA12*carbon_price_SupETS!AA12)</f>
        <v>2.0246075837200004</v>
      </c>
    </row>
    <row r="13" spans="1:27" x14ac:dyDescent="0.2">
      <c r="A13" s="9" t="s">
        <v>91</v>
      </c>
      <c r="B13" s="9">
        <f>(jurisdiction_covered_NCT!B13*carbon_price_NCT!B13)+(carbon_price_NETS!B13*jurisdiction_covered_NETS!B13)+(jurisdiction_covered_SupETS!B13*carbon_price_SupETS!B13)</f>
        <v>0</v>
      </c>
      <c r="C13" s="9">
        <f>(jurisdiction_covered_NCT!C13*carbon_price_NCT!C13)+(carbon_price_NETS!C13*jurisdiction_covered_NETS!C13)+(jurisdiction_covered_SupETS!C13*carbon_price_SupETS!C13)</f>
        <v>0</v>
      </c>
      <c r="D13" s="9">
        <f>(jurisdiction_covered_NCT!D13*carbon_price_NCT!D13)+(carbon_price_NETS!D13*jurisdiction_covered_NETS!D13)+(jurisdiction_covered_SupETS!D13*carbon_price_SupETS!D13)</f>
        <v>0</v>
      </c>
      <c r="E13" s="9">
        <f>(jurisdiction_covered_NCT!E13*carbon_price_NCT!E13)+(carbon_price_NETS!E13*jurisdiction_covered_NETS!E13)+(jurisdiction_covered_SupETS!E13*carbon_price_SupETS!E13)</f>
        <v>0</v>
      </c>
      <c r="F13" s="9">
        <f>(jurisdiction_covered_NCT!F13*carbon_price_NCT!F13)+(carbon_price_NETS!F13*jurisdiction_covered_NETS!F13)+(jurisdiction_covered_SupETS!F13*carbon_price_SupETS!F13)</f>
        <v>0</v>
      </c>
      <c r="G13" s="9">
        <f>(jurisdiction_covered_NCT!G13*carbon_price_NCT!G13)+(carbon_price_NETS!G13*jurisdiction_covered_NETS!G13)+(jurisdiction_covered_SupETS!G13*carbon_price_SupETS!G13)</f>
        <v>0</v>
      </c>
      <c r="H13" s="9">
        <f>(jurisdiction_covered_NCT!H13*carbon_price_NCT!H13)+(carbon_price_NETS!H13*jurisdiction_covered_NETS!H13)+(jurisdiction_covered_SupETS!H13*carbon_price_SupETS!H13)</f>
        <v>0</v>
      </c>
      <c r="I13" s="9">
        <f>(jurisdiction_covered_NCT!I13*carbon_price_NCT!I13)+(carbon_price_NETS!I13*jurisdiction_covered_NETS!I13)+(jurisdiction_covered_SupETS!I13*carbon_price_SupETS!I13)</f>
        <v>0</v>
      </c>
      <c r="J13" s="9">
        <f>(jurisdiction_covered_NCT!J13*carbon_price_NCT!J13)+(carbon_price_NETS!J13*jurisdiction_covered_NETS!J13)+(jurisdiction_covered_SupETS!J13*carbon_price_SupETS!J13)</f>
        <v>0</v>
      </c>
      <c r="K13" s="9">
        <f>(jurisdiction_covered_NCT!K13*carbon_price_NCT!K13)+(carbon_price_NETS!K13*jurisdiction_covered_NETS!K13)+(jurisdiction_covered_SupETS!K13*carbon_price_SupETS!K13)</f>
        <v>0</v>
      </c>
      <c r="L13" s="9">
        <f>(jurisdiction_covered_NCT!L13*carbon_price_NCT!L13)+(carbon_price_NETS!L13*jurisdiction_covered_NETS!L13)+(jurisdiction_covered_SupETS!L13*carbon_price_SupETS!L13)</f>
        <v>0</v>
      </c>
      <c r="M13" s="9">
        <f>(jurisdiction_covered_NCT!M13*carbon_price_NCT!M13)+(carbon_price_NETS!M13*jurisdiction_covered_NETS!M13)+(jurisdiction_covered_SupETS!M13*carbon_price_SupETS!M13)</f>
        <v>0</v>
      </c>
      <c r="N13" s="9">
        <f>(jurisdiction_covered_NCT!N13*carbon_price_NCT!N13)+(carbon_price_NETS!N13*jurisdiction_covered_NETS!N13)+(jurisdiction_covered_SupETS!N13*carbon_price_SupETS!N13)</f>
        <v>0</v>
      </c>
      <c r="O13" s="9">
        <f>(jurisdiction_covered_NCT!O13*carbon_price_NCT!O13)+(carbon_price_NETS!O13*jurisdiction_covered_NETS!O13)+(jurisdiction_covered_SupETS!O13*carbon_price_SupETS!O13)</f>
        <v>0</v>
      </c>
      <c r="P13" s="9">
        <f>(jurisdiction_covered_NCT!P13*carbon_price_NCT!P13)+(carbon_price_NETS!P13*jurisdiction_covered_NETS!P13)+(jurisdiction_covered_SupETS!P13*carbon_price_SupETS!P13)</f>
        <v>0</v>
      </c>
      <c r="Q13" s="9">
        <f>(jurisdiction_covered_NCT!Q13*carbon_price_NCT!Q13)+(carbon_price_NETS!Q13*jurisdiction_covered_NETS!Q13)+(jurisdiction_covered_SupETS!Q13*carbon_price_SupETS!Q13)</f>
        <v>0</v>
      </c>
      <c r="R13" s="9">
        <f>(jurisdiction_covered_NCT!R13*carbon_price_NCT!R13)+(carbon_price_NETS!R13*jurisdiction_covered_NETS!R13)+(jurisdiction_covered_SupETS!R13*carbon_price_SupETS!R13)</f>
        <v>0</v>
      </c>
      <c r="S13" s="9">
        <f>(jurisdiction_covered_NCT!S13*carbon_price_NCT!S13)+(carbon_price_NETS!S13*jurisdiction_covered_NETS!S13)+(jurisdiction_covered_SupETS!S13*carbon_price_SupETS!S13)</f>
        <v>0</v>
      </c>
      <c r="T13" s="9">
        <f>(jurisdiction_covered_NCT!T13*carbon_price_NCT!T13)+(carbon_price_NETS!T13*jurisdiction_covered_NETS!T13)+(jurisdiction_covered_SupETS!T13*carbon_price_SupETS!T13)</f>
        <v>0</v>
      </c>
      <c r="U13" s="9">
        <f>(jurisdiction_covered_NCT!U13*carbon_price_NCT!U13)+(carbon_price_NETS!U13*jurisdiction_covered_NETS!U13)+(jurisdiction_covered_SupETS!U13*carbon_price_SupETS!U13)</f>
        <v>0</v>
      </c>
      <c r="V13" s="9">
        <f>(jurisdiction_covered_NCT!V13*carbon_price_NCT!V13)+(carbon_price_NETS!V13*jurisdiction_covered_NETS!V13)+(jurisdiction_covered_SupETS!V13*carbon_price_SupETS!V13)</f>
        <v>0</v>
      </c>
      <c r="W13" s="9">
        <f>(jurisdiction_covered_NCT!W13*carbon_price_NCT!W13)+(carbon_price_NETS!W13*jurisdiction_covered_NETS!W13)+(jurisdiction_covered_SupETS!W13*carbon_price_SupETS!W13)</f>
        <v>0</v>
      </c>
      <c r="X13" s="9">
        <f>(jurisdiction_covered_NCT!X13*carbon_price_NCT!X13)+(carbon_price_NETS!X13*jurisdiction_covered_NETS!X13)+(jurisdiction_covered_SupETS!X13*carbon_price_SupETS!X13)</f>
        <v>0</v>
      </c>
      <c r="Y13" s="9">
        <f>(jurisdiction_covered_NCT!Y13*carbon_price_NCT!Y13)+(carbon_price_NETS!Y13*jurisdiction_covered_NETS!Y13)+(jurisdiction_covered_SupETS!Y13*carbon_price_SupETS!Y13)</f>
        <v>0</v>
      </c>
      <c r="Z13" s="9">
        <f>(jurisdiction_covered_NCT!Z13*carbon_price_NCT!Z13)+(carbon_price_NETS!Z13*jurisdiction_covered_NETS!Z13)+(jurisdiction_covered_SupETS!Z13*carbon_price_SupETS!Z13)</f>
        <v>0</v>
      </c>
      <c r="AA13" s="9">
        <f>(jurisdiction_covered_NCT!AA13*carbon_price_NCT!AA13)+(carbon_price_NETS!AA13*jurisdiction_covered_NETS!AA13)+(jurisdiction_covered_SupETS!AA13*carbon_price_SupETS!AA13)</f>
        <v>0</v>
      </c>
    </row>
    <row r="14" spans="1:27" x14ac:dyDescent="0.2">
      <c r="A14" s="9" t="s">
        <v>94</v>
      </c>
      <c r="B14" s="9">
        <f>(jurisdiction_covered_NCT!B14*carbon_price_NCT!B14)+(carbon_price_NETS!B14*jurisdiction_covered_NETS!B14)+(jurisdiction_covered_SupETS!B14*carbon_price_SupETS!B14)</f>
        <v>0</v>
      </c>
      <c r="C14" s="9">
        <f>(jurisdiction_covered_NCT!C14*carbon_price_NCT!C14)+(carbon_price_NETS!C14*jurisdiction_covered_NETS!C14)+(jurisdiction_covered_SupETS!C14*carbon_price_SupETS!C14)</f>
        <v>0</v>
      </c>
      <c r="D14" s="9">
        <f>(jurisdiction_covered_NCT!D14*carbon_price_NCT!D14)+(carbon_price_NETS!D14*jurisdiction_covered_NETS!D14)+(jurisdiction_covered_SupETS!D14*carbon_price_SupETS!D14)</f>
        <v>0</v>
      </c>
      <c r="E14" s="9">
        <f>(jurisdiction_covered_NCT!E14*carbon_price_NCT!E14)+(carbon_price_NETS!E14*jurisdiction_covered_NETS!E14)+(jurisdiction_covered_SupETS!E14*carbon_price_SupETS!E14)</f>
        <v>0</v>
      </c>
      <c r="F14" s="9">
        <f>(jurisdiction_covered_NCT!F14*carbon_price_NCT!F14)+(carbon_price_NETS!F14*jurisdiction_covered_NETS!F14)+(jurisdiction_covered_SupETS!F14*carbon_price_SupETS!F14)</f>
        <v>0</v>
      </c>
      <c r="G14" s="9">
        <f>(jurisdiction_covered_NCT!G14*carbon_price_NCT!G14)+(carbon_price_NETS!G14*jurisdiction_covered_NETS!G14)+(jurisdiction_covered_SupETS!G14*carbon_price_SupETS!G14)</f>
        <v>0</v>
      </c>
      <c r="H14" s="9">
        <f>(jurisdiction_covered_NCT!H14*carbon_price_NCT!H14)+(carbon_price_NETS!H14*jurisdiction_covered_NETS!H14)+(jurisdiction_covered_SupETS!H14*carbon_price_SupETS!H14)</f>
        <v>0</v>
      </c>
      <c r="I14" s="9">
        <f>(jurisdiction_covered_NCT!I14*carbon_price_NCT!I14)+(carbon_price_NETS!I14*jurisdiction_covered_NETS!I14)+(jurisdiction_covered_SupETS!I14*carbon_price_SupETS!I14)</f>
        <v>0</v>
      </c>
      <c r="J14" s="9">
        <f>(jurisdiction_covered_NCT!J14*carbon_price_NCT!J14)+(carbon_price_NETS!J14*jurisdiction_covered_NETS!J14)+(jurisdiction_covered_SupETS!J14*carbon_price_SupETS!J14)</f>
        <v>0</v>
      </c>
      <c r="K14" s="9">
        <f>(jurisdiction_covered_NCT!K14*carbon_price_NCT!K14)+(carbon_price_NETS!K14*jurisdiction_covered_NETS!K14)+(jurisdiction_covered_SupETS!K14*carbon_price_SupETS!K14)</f>
        <v>0</v>
      </c>
      <c r="L14" s="9">
        <f>(jurisdiction_covered_NCT!L14*carbon_price_NCT!L14)+(carbon_price_NETS!L14*jurisdiction_covered_NETS!L14)+(jurisdiction_covered_SupETS!L14*carbon_price_SupETS!L14)</f>
        <v>0</v>
      </c>
      <c r="M14" s="9">
        <f>(jurisdiction_covered_NCT!M14*carbon_price_NCT!M14)+(carbon_price_NETS!M14*jurisdiction_covered_NETS!M14)+(jurisdiction_covered_SupETS!M14*carbon_price_SupETS!M14)</f>
        <v>0</v>
      </c>
      <c r="N14" s="9">
        <f>(jurisdiction_covered_NCT!N14*carbon_price_NCT!N14)+(carbon_price_NETS!N14*jurisdiction_covered_NETS!N14)+(jurisdiction_covered_SupETS!N14*carbon_price_SupETS!N14)</f>
        <v>0</v>
      </c>
      <c r="O14" s="9">
        <f>(jurisdiction_covered_NCT!O14*carbon_price_NCT!O14)+(carbon_price_NETS!O14*jurisdiction_covered_NETS!O14)+(jurisdiction_covered_SupETS!O14*carbon_price_SupETS!O14)</f>
        <v>0</v>
      </c>
      <c r="P14" s="9">
        <f>(jurisdiction_covered_NCT!P14*carbon_price_NCT!P14)+(carbon_price_NETS!P14*jurisdiction_covered_NETS!P14)+(jurisdiction_covered_SupETS!P14*carbon_price_SupETS!P14)</f>
        <v>0</v>
      </c>
      <c r="Q14" s="9">
        <f>(jurisdiction_covered_NCT!Q14*carbon_price_NCT!Q14)+(carbon_price_NETS!Q14*jurisdiction_covered_NETS!Q14)+(jurisdiction_covered_SupETS!Q14*carbon_price_SupETS!Q14)</f>
        <v>0</v>
      </c>
      <c r="R14" s="9">
        <f>(jurisdiction_covered_NCT!R14*carbon_price_NCT!R14)+(carbon_price_NETS!R14*jurisdiction_covered_NETS!R14)+(jurisdiction_covered_SupETS!R14*carbon_price_SupETS!R14)</f>
        <v>0</v>
      </c>
      <c r="S14" s="9">
        <f>(jurisdiction_covered_NCT!S14*carbon_price_NCT!S14)+(carbon_price_NETS!S14*jurisdiction_covered_NETS!S14)+(jurisdiction_covered_SupETS!S14*carbon_price_SupETS!S14)</f>
        <v>0</v>
      </c>
      <c r="T14" s="9">
        <f>(jurisdiction_covered_NCT!T14*carbon_price_NCT!T14)+(carbon_price_NETS!T14*jurisdiction_covered_NETS!T14)+(jurisdiction_covered_SupETS!T14*carbon_price_SupETS!T14)</f>
        <v>0</v>
      </c>
      <c r="U14" s="9">
        <f>(jurisdiction_covered_NCT!U14*carbon_price_NCT!U14)+(carbon_price_NETS!U14*jurisdiction_covered_NETS!U14)+(jurisdiction_covered_SupETS!U14*carbon_price_SupETS!U14)</f>
        <v>0</v>
      </c>
      <c r="V14" s="9">
        <f>(jurisdiction_covered_NCT!V14*carbon_price_NCT!V14)+(carbon_price_NETS!V14*jurisdiction_covered_NETS!V14)+(jurisdiction_covered_SupETS!V14*carbon_price_SupETS!V14)</f>
        <v>0</v>
      </c>
      <c r="W14" s="9">
        <f>(jurisdiction_covered_NCT!W14*carbon_price_NCT!W14)+(carbon_price_NETS!W14*jurisdiction_covered_NETS!W14)+(jurisdiction_covered_SupETS!W14*carbon_price_SupETS!W14)</f>
        <v>0</v>
      </c>
      <c r="X14" s="9">
        <f>(jurisdiction_covered_NCT!X14*carbon_price_NCT!X14)+(carbon_price_NETS!X14*jurisdiction_covered_NETS!X14)+(jurisdiction_covered_SupETS!X14*carbon_price_SupETS!X14)</f>
        <v>0</v>
      </c>
      <c r="Y14" s="9">
        <f>(jurisdiction_covered_NCT!Y14*carbon_price_NCT!Y14)+(carbon_price_NETS!Y14*jurisdiction_covered_NETS!Y14)+(jurisdiction_covered_SupETS!Y14*carbon_price_SupETS!Y14)</f>
        <v>0</v>
      </c>
      <c r="Z14" s="9">
        <f>(jurisdiction_covered_NCT!Z14*carbon_price_NCT!Z14)+(carbon_price_NETS!Z14*jurisdiction_covered_NETS!Z14)+(jurisdiction_covered_SupETS!Z14*carbon_price_SupETS!Z14)</f>
        <v>0</v>
      </c>
      <c r="AA14" s="9">
        <f>(jurisdiction_covered_NCT!AA14*carbon_price_NCT!AA14)+(carbon_price_NETS!AA14*jurisdiction_covered_NETS!AA14)+(jurisdiction_covered_SupETS!AA14*carbon_price_SupETS!AA14)</f>
        <v>0</v>
      </c>
    </row>
    <row r="15" spans="1:27" x14ac:dyDescent="0.2">
      <c r="A15" s="9" t="s">
        <v>97</v>
      </c>
      <c r="B15" s="9">
        <f>(jurisdiction_covered_NCT!B15*carbon_price_NCT!B15)+(carbon_price_NETS!B15*jurisdiction_covered_NETS!B15)+(jurisdiction_covered_SupETS!B15*carbon_price_SupETS!B15)</f>
        <v>0</v>
      </c>
      <c r="C15" s="9">
        <f>(jurisdiction_covered_NCT!C15*carbon_price_NCT!C15)+(carbon_price_NETS!C15*jurisdiction_covered_NETS!C15)+(jurisdiction_covered_SupETS!C15*carbon_price_SupETS!C15)</f>
        <v>0</v>
      </c>
      <c r="D15" s="9">
        <f>(jurisdiction_covered_NCT!D15*carbon_price_NCT!D15)+(carbon_price_NETS!D15*jurisdiction_covered_NETS!D15)+(jurisdiction_covered_SupETS!D15*carbon_price_SupETS!D15)</f>
        <v>0</v>
      </c>
      <c r="E15" s="9">
        <f>(jurisdiction_covered_NCT!E15*carbon_price_NCT!E15)+(carbon_price_NETS!E15*jurisdiction_covered_NETS!E15)+(jurisdiction_covered_SupETS!E15*carbon_price_SupETS!E15)</f>
        <v>0</v>
      </c>
      <c r="F15" s="9">
        <f>(jurisdiction_covered_NCT!F15*carbon_price_NCT!F15)+(carbon_price_NETS!F15*jurisdiction_covered_NETS!F15)+(jurisdiction_covered_SupETS!F15*carbon_price_SupETS!F15)</f>
        <v>0</v>
      </c>
      <c r="G15" s="9">
        <f>(jurisdiction_covered_NCT!G15*carbon_price_NCT!G15)+(carbon_price_NETS!G15*jurisdiction_covered_NETS!G15)+(jurisdiction_covered_SupETS!G15*carbon_price_SupETS!G15)</f>
        <v>0</v>
      </c>
      <c r="H15" s="9">
        <f>(jurisdiction_covered_NCT!H15*carbon_price_NCT!H15)+(carbon_price_NETS!H15*jurisdiction_covered_NETS!H15)+(jurisdiction_covered_SupETS!H15*carbon_price_SupETS!H15)</f>
        <v>0</v>
      </c>
      <c r="I15" s="9">
        <f>(jurisdiction_covered_NCT!I15*carbon_price_NCT!I15)+(carbon_price_NETS!I15*jurisdiction_covered_NETS!I15)+(jurisdiction_covered_SupETS!I15*carbon_price_SupETS!I15)</f>
        <v>0</v>
      </c>
      <c r="J15" s="9">
        <f>(jurisdiction_covered_NCT!J15*carbon_price_NCT!J15)+(carbon_price_NETS!J15*jurisdiction_covered_NETS!J15)+(jurisdiction_covered_SupETS!J15*carbon_price_SupETS!J15)</f>
        <v>0</v>
      </c>
      <c r="K15" s="9">
        <f>(jurisdiction_covered_NCT!K15*carbon_price_NCT!K15)+(carbon_price_NETS!K15*jurisdiction_covered_NETS!K15)+(jurisdiction_covered_SupETS!K15*carbon_price_SupETS!K15)</f>
        <v>0</v>
      </c>
      <c r="L15" s="9">
        <f>(jurisdiction_covered_NCT!L15*carbon_price_NCT!L15)+(carbon_price_NETS!L15*jurisdiction_covered_NETS!L15)+(jurisdiction_covered_SupETS!L15*carbon_price_SupETS!L15)</f>
        <v>0</v>
      </c>
      <c r="M15" s="9">
        <f>(jurisdiction_covered_NCT!M15*carbon_price_NCT!M15)+(carbon_price_NETS!M15*jurisdiction_covered_NETS!M15)+(jurisdiction_covered_SupETS!M15*carbon_price_SupETS!M15)</f>
        <v>0</v>
      </c>
      <c r="N15" s="9">
        <f>(jurisdiction_covered_NCT!N15*carbon_price_NCT!N15)+(carbon_price_NETS!N15*jurisdiction_covered_NETS!N15)+(jurisdiction_covered_SupETS!N15*carbon_price_SupETS!N15)</f>
        <v>14.334</v>
      </c>
      <c r="O15" s="9">
        <f>(jurisdiction_covered_NCT!O15*carbon_price_NCT!O15)+(carbon_price_NETS!O15*jurisdiction_covered_NETS!O15)+(jurisdiction_covered_SupETS!O15*carbon_price_SupETS!O15)</f>
        <v>14.79</v>
      </c>
      <c r="P15" s="9">
        <f>(jurisdiction_covered_NCT!P15*carbon_price_NCT!P15)+(carbon_price_NETS!P15*jurisdiction_covered_NETS!P15)+(jurisdiction_covered_SupETS!P15*carbon_price_SupETS!P15)</f>
        <v>13.422000000000001</v>
      </c>
      <c r="Q15" s="9">
        <f>(jurisdiction_covered_NCT!Q15*carbon_price_NCT!Q15)+(carbon_price_NETS!Q15*jurisdiction_covered_NETS!Q15)+(jurisdiction_covered_SupETS!Q15*carbon_price_SupETS!Q15)</f>
        <v>0</v>
      </c>
      <c r="R15" s="9">
        <f>(jurisdiction_covered_NCT!R15*carbon_price_NCT!R15)+(carbon_price_NETS!R15*jurisdiction_covered_NETS!R15)+(jurisdiction_covered_SupETS!R15*carbon_price_SupETS!R15)</f>
        <v>0</v>
      </c>
      <c r="S15" s="9">
        <f>(jurisdiction_covered_NCT!S15*carbon_price_NCT!S15)+(carbon_price_NETS!S15*jurisdiction_covered_NETS!S15)+(jurisdiction_covered_SupETS!S15*carbon_price_SupETS!S15)</f>
        <v>0</v>
      </c>
      <c r="T15" s="9">
        <f>(jurisdiction_covered_NCT!T15*carbon_price_NCT!T15)+(carbon_price_NETS!T15*jurisdiction_covered_NETS!T15)+(jurisdiction_covered_SupETS!T15*carbon_price_SupETS!T15)</f>
        <v>0</v>
      </c>
      <c r="U15" s="9">
        <f>(jurisdiction_covered_NCT!U15*carbon_price_NCT!U15)+(carbon_price_NETS!U15*jurisdiction_covered_NETS!U15)+(jurisdiction_covered_SupETS!U15*carbon_price_SupETS!U15)</f>
        <v>0</v>
      </c>
      <c r="V15" s="9">
        <f>(jurisdiction_covered_NCT!V15*carbon_price_NCT!V15)+(carbon_price_NETS!V15*jurisdiction_covered_NETS!V15)+(jurisdiction_covered_SupETS!V15*carbon_price_SupETS!V15)</f>
        <v>0</v>
      </c>
      <c r="W15" s="9">
        <f>(jurisdiction_covered_NCT!W15*carbon_price_NCT!W15)+(carbon_price_NETS!W15*jurisdiction_covered_NETS!W15)+(jurisdiction_covered_SupETS!W15*carbon_price_SupETS!W15)</f>
        <v>0</v>
      </c>
      <c r="X15" s="9">
        <f>(jurisdiction_covered_NCT!X15*carbon_price_NCT!X15)+(carbon_price_NETS!X15*jurisdiction_covered_NETS!X15)+(jurisdiction_covered_SupETS!X15*carbon_price_SupETS!X15)</f>
        <v>0</v>
      </c>
      <c r="Y15" s="9">
        <f>(jurisdiction_covered_NCT!Y15*carbon_price_NCT!Y15)+(carbon_price_NETS!Y15*jurisdiction_covered_NETS!Y15)+(jurisdiction_covered_SupETS!Y15*carbon_price_SupETS!Y15)</f>
        <v>0</v>
      </c>
      <c r="Z15" s="9">
        <f>(jurisdiction_covered_NCT!Z15*carbon_price_NCT!Z15)+(carbon_price_NETS!Z15*jurisdiction_covered_NETS!Z15)+(jurisdiction_covered_SupETS!Z15*carbon_price_SupETS!Z15)</f>
        <v>5.6949750000000003</v>
      </c>
      <c r="AA15" s="9">
        <f>(jurisdiction_covered_NCT!AA15*carbon_price_NCT!AA15)+(carbon_price_NETS!AA15*jurisdiction_covered_NETS!AA15)+(jurisdiction_covered_SupETS!AA15*carbon_price_SupETS!AA15)</f>
        <v>5.6721912000000003</v>
      </c>
    </row>
    <row r="16" spans="1:27" x14ac:dyDescent="0.2">
      <c r="A16" s="9" t="s">
        <v>101</v>
      </c>
      <c r="B16" s="9">
        <f>(jurisdiction_covered_NCT!B16*carbon_price_NCT!B16)+(carbon_price_NETS!B16*jurisdiction_covered_NETS!B16)+(jurisdiction_covered_SupETS!B16*carbon_price_SupETS!B16)</f>
        <v>0</v>
      </c>
      <c r="C16" s="9">
        <f>(jurisdiction_covered_NCT!C16*carbon_price_NCT!C16)+(carbon_price_NETS!C16*jurisdiction_covered_NETS!C16)+(jurisdiction_covered_SupETS!C16*carbon_price_SupETS!C16)</f>
        <v>0</v>
      </c>
      <c r="D16" s="9">
        <f>(jurisdiction_covered_NCT!D16*carbon_price_NCT!D16)+(carbon_price_NETS!D16*jurisdiction_covered_NETS!D16)+(jurisdiction_covered_SupETS!D16*carbon_price_SupETS!D16)</f>
        <v>0</v>
      </c>
      <c r="E16" s="9">
        <f>(jurisdiction_covered_NCT!E16*carbon_price_NCT!E16)+(carbon_price_NETS!E16*jurisdiction_covered_NETS!E16)+(jurisdiction_covered_SupETS!E16*carbon_price_SupETS!E16)</f>
        <v>0</v>
      </c>
      <c r="F16" s="9">
        <f>(jurisdiction_covered_NCT!F16*carbon_price_NCT!F16)+(carbon_price_NETS!F16*jurisdiction_covered_NETS!F16)+(jurisdiction_covered_SupETS!F16*carbon_price_SupETS!F16)</f>
        <v>0</v>
      </c>
      <c r="G16" s="9">
        <f>(jurisdiction_covered_NCT!G16*carbon_price_NCT!G16)+(carbon_price_NETS!G16*jurisdiction_covered_NETS!G16)+(jurisdiction_covered_SupETS!G16*carbon_price_SupETS!G16)</f>
        <v>8.3078643411798225</v>
      </c>
      <c r="H16" s="9">
        <f>(jurisdiction_covered_NCT!H16*carbon_price_NCT!H16)+(carbon_price_NETS!H16*jurisdiction_covered_NETS!H16)+(jurisdiction_covered_SupETS!H16*carbon_price_SupETS!H16)</f>
        <v>12.502533208246422</v>
      </c>
      <c r="I16" s="9">
        <f>(jurisdiction_covered_NCT!I16*carbon_price_NCT!I16)+(carbon_price_NETS!I16*jurisdiction_covered_NETS!I16)+(jurisdiction_covered_SupETS!I16*carbon_price_SupETS!I16)</f>
        <v>0.47099447235665093</v>
      </c>
      <c r="J16" s="9">
        <f>(jurisdiction_covered_NCT!J16*carbon_price_NCT!J16)+(carbon_price_NETS!J16*jurisdiction_covered_NETS!J16)+(jurisdiction_covered_SupETS!J16*carbon_price_SupETS!J16)</f>
        <v>14.366993437150018</v>
      </c>
      <c r="K16" s="9">
        <f>(jurisdiction_covered_NCT!K16*carbon_price_NCT!K16)+(carbon_price_NETS!K16*jurisdiction_covered_NETS!K16)+(jurisdiction_covered_SupETS!K16*carbon_price_SupETS!K16)</f>
        <v>5.7186923132990373</v>
      </c>
      <c r="L16" s="9">
        <f>(jurisdiction_covered_NCT!L16*carbon_price_NCT!L16)+(carbon_price_NETS!L16*jurisdiction_covered_NETS!L16)+(jurisdiction_covered_SupETS!L16*carbon_price_SupETS!L16)</f>
        <v>7.9153448751670092</v>
      </c>
      <c r="M16" s="9">
        <f>(jurisdiction_covered_NCT!M16*carbon_price_NCT!M16)+(carbon_price_NETS!M16*jurisdiction_covered_NETS!M16)+(jurisdiction_covered_SupETS!M16*carbon_price_SupETS!M16)</f>
        <v>10.417558669206734</v>
      </c>
      <c r="N16" s="9">
        <f>(jurisdiction_covered_NCT!N16*carbon_price_NCT!N16)+(carbon_price_NETS!N16*jurisdiction_covered_NETS!N16)+(jurisdiction_covered_SupETS!N16*carbon_price_SupETS!N16)</f>
        <v>3.4455473894886892</v>
      </c>
      <c r="O16" s="9">
        <f>(jurisdiction_covered_NCT!O16*carbon_price_NCT!O16)+(carbon_price_NETS!O16*jurisdiction_covered_NETS!O16)+(jurisdiction_covered_SupETS!O16*carbon_price_SupETS!O16)</f>
        <v>2.3616915355387671</v>
      </c>
      <c r="P16" s="9">
        <f>(jurisdiction_covered_NCT!P16*carbon_price_NCT!P16)+(carbon_price_NETS!P16*jurisdiction_covered_NETS!P16)+(jurisdiction_covered_SupETS!P16*carbon_price_SupETS!P16)</f>
        <v>2.6481666367686056</v>
      </c>
      <c r="Q16" s="9">
        <f>(jurisdiction_covered_NCT!Q16*carbon_price_NCT!Q16)+(carbon_price_NETS!Q16*jurisdiction_covered_NETS!Q16)+(jurisdiction_covered_SupETS!Q16*carbon_price_SupETS!Q16)</f>
        <v>3.0228335736046086</v>
      </c>
      <c r="R16" s="9">
        <f>(jurisdiction_covered_NCT!R16*carbon_price_NCT!R16)+(carbon_price_NETS!R16*jurisdiction_covered_NETS!R16)+(jurisdiction_covered_SupETS!R16*carbon_price_SupETS!R16)</f>
        <v>1.8675795858289121</v>
      </c>
      <c r="S16" s="9">
        <f>(jurisdiction_covered_NCT!S16*carbon_price_NCT!S16)+(carbon_price_NETS!S16*jurisdiction_covered_NETS!S16)+(jurisdiction_covered_SupETS!S16*carbon_price_SupETS!S16)</f>
        <v>2.1138272095937367</v>
      </c>
      <c r="T16" s="9">
        <f>(jurisdiction_covered_NCT!T16*carbon_price_NCT!T16)+(carbon_price_NETS!T16*jurisdiction_covered_NETS!T16)+(jurisdiction_covered_SupETS!T16*carbon_price_SupETS!T16)</f>
        <v>5.3586175000727883</v>
      </c>
      <c r="U16" s="9">
        <f>(jurisdiction_covered_NCT!U16*carbon_price_NCT!U16)+(carbon_price_NETS!U16*jurisdiction_covered_NETS!U16)+(jurisdiction_covered_SupETS!U16*carbon_price_SupETS!U16)</f>
        <v>8.4743511868749177</v>
      </c>
      <c r="V16" s="9">
        <f>(jurisdiction_covered_NCT!V16*carbon_price_NCT!V16)+(carbon_price_NETS!V16*jurisdiction_covered_NETS!V16)+(jurisdiction_covered_SupETS!V16*carbon_price_SupETS!V16)</f>
        <v>7.2320405545882886</v>
      </c>
      <c r="W16" s="9">
        <f>(jurisdiction_covered_NCT!W16*carbon_price_NCT!W16)+(carbon_price_NETS!W16*jurisdiction_covered_NETS!W16)+(jurisdiction_covered_SupETS!W16*carbon_price_SupETS!W16)</f>
        <v>21.162246798698092</v>
      </c>
      <c r="X16" s="9">
        <f>(jurisdiction_covered_NCT!X16*carbon_price_NCT!X16)+(carbon_price_NETS!X16*jurisdiction_covered_NETS!X16)+(jurisdiction_covered_SupETS!X16*carbon_price_SupETS!X16)</f>
        <v>32.747726838517586</v>
      </c>
      <c r="Y16" s="9">
        <f>(jurisdiction_covered_NCT!Y16*carbon_price_NCT!Y16)+(carbon_price_NETS!Y16*jurisdiction_covered_NETS!Y16)+(jurisdiction_covered_SupETS!Y16*carbon_price_SupETS!Y16)</f>
        <v>49.169913654574884</v>
      </c>
      <c r="Z16" s="9">
        <f>(jurisdiction_covered_NCT!Z16*carbon_price_NCT!Z16)+(carbon_price_NETS!Z16*jurisdiction_covered_NETS!Z16)+(jurisdiction_covered_SupETS!Z16*carbon_price_SupETS!Z16)</f>
        <v>39.481936919999995</v>
      </c>
      <c r="AA16" s="9">
        <f>(jurisdiction_covered_NCT!AA16*carbon_price_NCT!AA16)+(carbon_price_NETS!AA16*jurisdiction_covered_NETS!AA16)+(jurisdiction_covered_SupETS!AA16*carbon_price_SupETS!AA16)</f>
        <v>42.809804639999996</v>
      </c>
    </row>
    <row r="17" spans="1:27" x14ac:dyDescent="0.2">
      <c r="A17" s="9" t="s">
        <v>105</v>
      </c>
      <c r="B17" s="9">
        <f>(jurisdiction_covered_NCT!B17*carbon_price_NCT!B17)+(carbon_price_NETS!B17*jurisdiction_covered_NETS!B17)+(jurisdiction_covered_SupETS!B17*carbon_price_SupETS!B17)</f>
        <v>0</v>
      </c>
      <c r="C17" s="9">
        <f>(jurisdiction_covered_NCT!C17*carbon_price_NCT!C17)+(carbon_price_NETS!C17*jurisdiction_covered_NETS!C17)+(jurisdiction_covered_SupETS!C17*carbon_price_SupETS!C17)</f>
        <v>0</v>
      </c>
      <c r="D17" s="9">
        <f>(jurisdiction_covered_NCT!D17*carbon_price_NCT!D17)+(carbon_price_NETS!D17*jurisdiction_covered_NETS!D17)+(jurisdiction_covered_SupETS!D17*carbon_price_SupETS!D17)</f>
        <v>0</v>
      </c>
      <c r="E17" s="9">
        <f>(jurisdiction_covered_NCT!E17*carbon_price_NCT!E17)+(carbon_price_NETS!E17*jurisdiction_covered_NETS!E17)+(jurisdiction_covered_SupETS!E17*carbon_price_SupETS!E17)</f>
        <v>0</v>
      </c>
      <c r="F17" s="9">
        <f>(jurisdiction_covered_NCT!F17*carbon_price_NCT!F17)+(carbon_price_NETS!F17*jurisdiction_covered_NETS!F17)+(jurisdiction_covered_SupETS!F17*carbon_price_SupETS!F17)</f>
        <v>0</v>
      </c>
      <c r="G17" s="9">
        <f>(jurisdiction_covered_NCT!G17*carbon_price_NCT!G17)+(carbon_price_NETS!G17*jurisdiction_covered_NETS!G17)+(jurisdiction_covered_SupETS!G17*carbon_price_SupETS!G17)</f>
        <v>0</v>
      </c>
      <c r="H17" s="9">
        <f>(jurisdiction_covered_NCT!H17*carbon_price_NCT!H17)+(carbon_price_NETS!H17*jurisdiction_covered_NETS!H17)+(jurisdiction_covered_SupETS!H17*carbon_price_SupETS!H17)</f>
        <v>0</v>
      </c>
      <c r="I17" s="9">
        <f>(jurisdiction_covered_NCT!I17*carbon_price_NCT!I17)+(carbon_price_NETS!I17*jurisdiction_covered_NETS!I17)+(jurisdiction_covered_SupETS!I17*carbon_price_SupETS!I17)</f>
        <v>0</v>
      </c>
      <c r="J17" s="9">
        <f>(jurisdiction_covered_NCT!J17*carbon_price_NCT!J17)+(carbon_price_NETS!J17*jurisdiction_covered_NETS!J17)+(jurisdiction_covered_SupETS!J17*carbon_price_SupETS!J17)</f>
        <v>0</v>
      </c>
      <c r="K17" s="9">
        <f>(jurisdiction_covered_NCT!K17*carbon_price_NCT!K17)+(carbon_price_NETS!K17*jurisdiction_covered_NETS!K17)+(jurisdiction_covered_SupETS!K17*carbon_price_SupETS!K17)</f>
        <v>0</v>
      </c>
      <c r="L17" s="9">
        <f>(jurisdiction_covered_NCT!L17*carbon_price_NCT!L17)+(carbon_price_NETS!L17*jurisdiction_covered_NETS!L17)+(jurisdiction_covered_SupETS!L17*carbon_price_SupETS!L17)</f>
        <v>0</v>
      </c>
      <c r="M17" s="9">
        <f>(jurisdiction_covered_NCT!M17*carbon_price_NCT!M17)+(carbon_price_NETS!M17*jurisdiction_covered_NETS!M17)+(jurisdiction_covered_SupETS!M17*carbon_price_SupETS!M17)</f>
        <v>0</v>
      </c>
      <c r="N17" s="9">
        <f>(jurisdiction_covered_NCT!N17*carbon_price_NCT!N17)+(carbon_price_NETS!N17*jurisdiction_covered_NETS!N17)+(jurisdiction_covered_SupETS!N17*carbon_price_SupETS!N17)</f>
        <v>0</v>
      </c>
      <c r="O17" s="9">
        <f>(jurisdiction_covered_NCT!O17*carbon_price_NCT!O17)+(carbon_price_NETS!O17*jurisdiction_covered_NETS!O17)+(jurisdiction_covered_SupETS!O17*carbon_price_SupETS!O17)</f>
        <v>0</v>
      </c>
      <c r="P17" s="9">
        <f>(jurisdiction_covered_NCT!P17*carbon_price_NCT!P17)+(carbon_price_NETS!P17*jurisdiction_covered_NETS!P17)+(jurisdiction_covered_SupETS!P17*carbon_price_SupETS!P17)</f>
        <v>0</v>
      </c>
      <c r="Q17" s="9">
        <f>(jurisdiction_covered_NCT!Q17*carbon_price_NCT!Q17)+(carbon_price_NETS!Q17*jurisdiction_covered_NETS!Q17)+(jurisdiction_covered_SupETS!Q17*carbon_price_SupETS!Q17)</f>
        <v>0</v>
      </c>
      <c r="R17" s="9">
        <f>(jurisdiction_covered_NCT!R17*carbon_price_NCT!R17)+(carbon_price_NETS!R17*jurisdiction_covered_NETS!R17)+(jurisdiction_covered_SupETS!R17*carbon_price_SupETS!R17)</f>
        <v>0</v>
      </c>
      <c r="S17" s="9">
        <f>(jurisdiction_covered_NCT!S17*carbon_price_NCT!S17)+(carbon_price_NETS!S17*jurisdiction_covered_NETS!S17)+(jurisdiction_covered_SupETS!S17*carbon_price_SupETS!S17)</f>
        <v>0</v>
      </c>
      <c r="T17" s="9">
        <f>(jurisdiction_covered_NCT!T17*carbon_price_NCT!T17)+(carbon_price_NETS!T17*jurisdiction_covered_NETS!T17)+(jurisdiction_covered_SupETS!T17*carbon_price_SupETS!T17)</f>
        <v>0</v>
      </c>
      <c r="U17" s="9">
        <f>(jurisdiction_covered_NCT!U17*carbon_price_NCT!U17)+(carbon_price_NETS!U17*jurisdiction_covered_NETS!U17)+(jurisdiction_covered_SupETS!U17*carbon_price_SupETS!U17)</f>
        <v>0</v>
      </c>
      <c r="V17" s="9">
        <f>(jurisdiction_covered_NCT!V17*carbon_price_NCT!V17)+(carbon_price_NETS!V17*jurisdiction_covered_NETS!V17)+(jurisdiction_covered_SupETS!V17*carbon_price_SupETS!V17)</f>
        <v>0</v>
      </c>
      <c r="W17" s="9">
        <f>(jurisdiction_covered_NCT!W17*carbon_price_NCT!W17)+(carbon_price_NETS!W17*jurisdiction_covered_NETS!W17)+(jurisdiction_covered_SupETS!W17*carbon_price_SupETS!W17)</f>
        <v>0</v>
      </c>
      <c r="X17" s="9">
        <f>(jurisdiction_covered_NCT!X17*carbon_price_NCT!X17)+(carbon_price_NETS!X17*jurisdiction_covered_NETS!X17)+(jurisdiction_covered_SupETS!X17*carbon_price_SupETS!X17)</f>
        <v>0</v>
      </c>
      <c r="Y17" s="9">
        <f>(jurisdiction_covered_NCT!Y17*carbon_price_NCT!Y17)+(carbon_price_NETS!Y17*jurisdiction_covered_NETS!Y17)+(jurisdiction_covered_SupETS!Y17*carbon_price_SupETS!Y17)</f>
        <v>0</v>
      </c>
      <c r="Z17" s="9">
        <f>(jurisdiction_covered_NCT!Z17*carbon_price_NCT!Z17)+(carbon_price_NETS!Z17*jurisdiction_covered_NETS!Z17)+(jurisdiction_covered_SupETS!Z17*carbon_price_SupETS!Z17)</f>
        <v>0</v>
      </c>
      <c r="AA17" s="9">
        <f>(jurisdiction_covered_NCT!AA17*carbon_price_NCT!AA17)+(carbon_price_NETS!AA17*jurisdiction_covered_NETS!AA17)+(jurisdiction_covered_SupETS!AA17*carbon_price_SupETS!AA17)</f>
        <v>0</v>
      </c>
    </row>
    <row r="18" spans="1:27" x14ac:dyDescent="0.2">
      <c r="A18" s="9" t="s">
        <v>108</v>
      </c>
      <c r="B18" s="9">
        <f>(jurisdiction_covered_NCT!B18*carbon_price_NCT!B18)+(carbon_price_NETS!B18*jurisdiction_covered_NETS!B18)+(jurisdiction_covered_SupETS!B18*carbon_price_SupETS!B18)</f>
        <v>0</v>
      </c>
      <c r="C18" s="9">
        <f>(jurisdiction_covered_NCT!C18*carbon_price_NCT!C18)+(carbon_price_NETS!C18*jurisdiction_covered_NETS!C18)+(jurisdiction_covered_SupETS!C18*carbon_price_SupETS!C18)</f>
        <v>0</v>
      </c>
      <c r="D18" s="9">
        <f>(jurisdiction_covered_NCT!D18*carbon_price_NCT!D18)+(carbon_price_NETS!D18*jurisdiction_covered_NETS!D18)+(jurisdiction_covered_SupETS!D18*carbon_price_SupETS!D18)</f>
        <v>0</v>
      </c>
      <c r="E18" s="9">
        <f>(jurisdiction_covered_NCT!E18*carbon_price_NCT!E18)+(carbon_price_NETS!E18*jurisdiction_covered_NETS!E18)+(jurisdiction_covered_SupETS!E18*carbon_price_SupETS!E18)</f>
        <v>0</v>
      </c>
      <c r="F18" s="9">
        <f>(jurisdiction_covered_NCT!F18*carbon_price_NCT!F18)+(carbon_price_NETS!F18*jurisdiction_covered_NETS!F18)+(jurisdiction_covered_SupETS!F18*carbon_price_SupETS!F18)</f>
        <v>0</v>
      </c>
      <c r="G18" s="9">
        <f>(jurisdiction_covered_NCT!G18*carbon_price_NCT!G18)+(carbon_price_NETS!G18*jurisdiction_covered_NETS!G18)+(jurisdiction_covered_SupETS!G18*carbon_price_SupETS!G18)</f>
        <v>0</v>
      </c>
      <c r="H18" s="9">
        <f>(jurisdiction_covered_NCT!H18*carbon_price_NCT!H18)+(carbon_price_NETS!H18*jurisdiction_covered_NETS!H18)+(jurisdiction_covered_SupETS!H18*carbon_price_SupETS!H18)</f>
        <v>0</v>
      </c>
      <c r="I18" s="9">
        <f>(jurisdiction_covered_NCT!I18*carbon_price_NCT!I18)+(carbon_price_NETS!I18*jurisdiction_covered_NETS!I18)+(jurisdiction_covered_SupETS!I18*carbon_price_SupETS!I18)</f>
        <v>0</v>
      </c>
      <c r="J18" s="9">
        <f>(jurisdiction_covered_NCT!J18*carbon_price_NCT!J18)+(carbon_price_NETS!J18*jurisdiction_covered_NETS!J18)+(jurisdiction_covered_SupETS!J18*carbon_price_SupETS!J18)</f>
        <v>0</v>
      </c>
      <c r="K18" s="9">
        <f>(jurisdiction_covered_NCT!K18*carbon_price_NCT!K18)+(carbon_price_NETS!K18*jurisdiction_covered_NETS!K18)+(jurisdiction_covered_SupETS!K18*carbon_price_SupETS!K18)</f>
        <v>0</v>
      </c>
      <c r="L18" s="9">
        <f>(jurisdiction_covered_NCT!L18*carbon_price_NCT!L18)+(carbon_price_NETS!L18*jurisdiction_covered_NETS!L18)+(jurisdiction_covered_SupETS!L18*carbon_price_SupETS!L18)</f>
        <v>0</v>
      </c>
      <c r="M18" s="9">
        <f>(jurisdiction_covered_NCT!M18*carbon_price_NCT!M18)+(carbon_price_NETS!M18*jurisdiction_covered_NETS!M18)+(jurisdiction_covered_SupETS!M18*carbon_price_SupETS!M18)</f>
        <v>0</v>
      </c>
      <c r="N18" s="9">
        <f>(jurisdiction_covered_NCT!N18*carbon_price_NCT!N18)+(carbon_price_NETS!N18*jurisdiction_covered_NETS!N18)+(jurisdiction_covered_SupETS!N18*carbon_price_SupETS!N18)</f>
        <v>0</v>
      </c>
      <c r="O18" s="9">
        <f>(jurisdiction_covered_NCT!O18*carbon_price_NCT!O18)+(carbon_price_NETS!O18*jurisdiction_covered_NETS!O18)+(jurisdiction_covered_SupETS!O18*carbon_price_SupETS!O18)</f>
        <v>0</v>
      </c>
      <c r="P18" s="9">
        <f>(jurisdiction_covered_NCT!P18*carbon_price_NCT!P18)+(carbon_price_NETS!P18*jurisdiction_covered_NETS!P18)+(jurisdiction_covered_SupETS!P18*carbon_price_SupETS!P18)</f>
        <v>0</v>
      </c>
      <c r="Q18" s="9">
        <f>(jurisdiction_covered_NCT!Q18*carbon_price_NCT!Q18)+(carbon_price_NETS!Q18*jurisdiction_covered_NETS!Q18)+(jurisdiction_covered_SupETS!Q18*carbon_price_SupETS!Q18)</f>
        <v>0</v>
      </c>
      <c r="R18" s="9">
        <f>(jurisdiction_covered_NCT!R18*carbon_price_NCT!R18)+(carbon_price_NETS!R18*jurisdiction_covered_NETS!R18)+(jurisdiction_covered_SupETS!R18*carbon_price_SupETS!R18)</f>
        <v>0</v>
      </c>
      <c r="S18" s="9">
        <f>(jurisdiction_covered_NCT!S18*carbon_price_NCT!S18)+(carbon_price_NETS!S18*jurisdiction_covered_NETS!S18)+(jurisdiction_covered_SupETS!S18*carbon_price_SupETS!S18)</f>
        <v>0</v>
      </c>
      <c r="T18" s="9">
        <f>(jurisdiction_covered_NCT!T18*carbon_price_NCT!T18)+(carbon_price_NETS!T18*jurisdiction_covered_NETS!T18)+(jurisdiction_covered_SupETS!T18*carbon_price_SupETS!T18)</f>
        <v>0</v>
      </c>
      <c r="U18" s="9">
        <f>(jurisdiction_covered_NCT!U18*carbon_price_NCT!U18)+(carbon_price_NETS!U18*jurisdiction_covered_NETS!U18)+(jurisdiction_covered_SupETS!U18*carbon_price_SupETS!U18)</f>
        <v>0</v>
      </c>
      <c r="V18" s="9">
        <f>(jurisdiction_covered_NCT!V18*carbon_price_NCT!V18)+(carbon_price_NETS!V18*jurisdiction_covered_NETS!V18)+(jurisdiction_covered_SupETS!V18*carbon_price_SupETS!V18)</f>
        <v>0</v>
      </c>
      <c r="W18" s="9">
        <f>(jurisdiction_covered_NCT!W18*carbon_price_NCT!W18)+(carbon_price_NETS!W18*jurisdiction_covered_NETS!W18)+(jurisdiction_covered_SupETS!W18*carbon_price_SupETS!W18)</f>
        <v>0</v>
      </c>
      <c r="X18" s="9">
        <f>(jurisdiction_covered_NCT!X18*carbon_price_NCT!X18)+(carbon_price_NETS!X18*jurisdiction_covered_NETS!X18)+(jurisdiction_covered_SupETS!X18*carbon_price_SupETS!X18)</f>
        <v>0</v>
      </c>
      <c r="Y18" s="9">
        <f>(jurisdiction_covered_NCT!Y18*carbon_price_NCT!Y18)+(carbon_price_NETS!Y18*jurisdiction_covered_NETS!Y18)+(jurisdiction_covered_SupETS!Y18*carbon_price_SupETS!Y18)</f>
        <v>0</v>
      </c>
      <c r="Z18" s="9">
        <f>(jurisdiction_covered_NCT!Z18*carbon_price_NCT!Z18)+(carbon_price_NETS!Z18*jurisdiction_covered_NETS!Z18)+(jurisdiction_covered_SupETS!Z18*carbon_price_SupETS!Z18)</f>
        <v>0</v>
      </c>
      <c r="AA18" s="9">
        <f>(jurisdiction_covered_NCT!AA18*carbon_price_NCT!AA18)+(carbon_price_NETS!AA18*jurisdiction_covered_NETS!AA18)+(jurisdiction_covered_SupETS!AA18*carbon_price_SupETS!AA18)</f>
        <v>0</v>
      </c>
    </row>
    <row r="19" spans="1:27" x14ac:dyDescent="0.2">
      <c r="A19" s="9" t="s">
        <v>111</v>
      </c>
      <c r="B19" s="9">
        <f>(jurisdiction_covered_NCT!B19*carbon_price_NCT!B19)+(carbon_price_NETS!B19*jurisdiction_covered_NETS!B19)+(jurisdiction_covered_SupETS!B19*carbon_price_SupETS!B19)</f>
        <v>0</v>
      </c>
      <c r="C19" s="9">
        <f>(jurisdiction_covered_NCT!C19*carbon_price_NCT!C19)+(carbon_price_NETS!C19*jurisdiction_covered_NETS!C19)+(jurisdiction_covered_SupETS!C19*carbon_price_SupETS!C19)</f>
        <v>0</v>
      </c>
      <c r="D19" s="9">
        <f>(jurisdiction_covered_NCT!D19*carbon_price_NCT!D19)+(carbon_price_NETS!D19*jurisdiction_covered_NETS!D19)+(jurisdiction_covered_SupETS!D19*carbon_price_SupETS!D19)</f>
        <v>0</v>
      </c>
      <c r="E19" s="9">
        <f>(jurisdiction_covered_NCT!E19*carbon_price_NCT!E19)+(carbon_price_NETS!E19*jurisdiction_covered_NETS!E19)+(jurisdiction_covered_SupETS!E19*carbon_price_SupETS!E19)</f>
        <v>0</v>
      </c>
      <c r="F19" s="9">
        <f>(jurisdiction_covered_NCT!F19*carbon_price_NCT!F19)+(carbon_price_NETS!F19*jurisdiction_covered_NETS!F19)+(jurisdiction_covered_SupETS!F19*carbon_price_SupETS!F19)</f>
        <v>0</v>
      </c>
      <c r="G19" s="9">
        <f>(jurisdiction_covered_NCT!G19*carbon_price_NCT!G19)+(carbon_price_NETS!G19*jurisdiction_covered_NETS!G19)+(jurisdiction_covered_SupETS!G19*carbon_price_SupETS!G19)</f>
        <v>0</v>
      </c>
      <c r="H19" s="9">
        <f>(jurisdiction_covered_NCT!H19*carbon_price_NCT!H19)+(carbon_price_NETS!H19*jurisdiction_covered_NETS!H19)+(jurisdiction_covered_SupETS!H19*carbon_price_SupETS!H19)</f>
        <v>0</v>
      </c>
      <c r="I19" s="9">
        <f>(jurisdiction_covered_NCT!I19*carbon_price_NCT!I19)+(carbon_price_NETS!I19*jurisdiction_covered_NETS!I19)+(jurisdiction_covered_SupETS!I19*carbon_price_SupETS!I19)</f>
        <v>0</v>
      </c>
      <c r="J19" s="9">
        <f>(jurisdiction_covered_NCT!J19*carbon_price_NCT!J19)+(carbon_price_NETS!J19*jurisdiction_covered_NETS!J19)+(jurisdiction_covered_SupETS!J19*carbon_price_SupETS!J19)</f>
        <v>0</v>
      </c>
      <c r="K19" s="9">
        <f>(jurisdiction_covered_NCT!K19*carbon_price_NCT!K19)+(carbon_price_NETS!K19*jurisdiction_covered_NETS!K19)+(jurisdiction_covered_SupETS!K19*carbon_price_SupETS!K19)</f>
        <v>0</v>
      </c>
      <c r="L19" s="9">
        <f>(jurisdiction_covered_NCT!L19*carbon_price_NCT!L19)+(carbon_price_NETS!L19*jurisdiction_covered_NETS!L19)+(jurisdiction_covered_SupETS!L19*carbon_price_SupETS!L19)</f>
        <v>0</v>
      </c>
      <c r="M19" s="9">
        <f>(jurisdiction_covered_NCT!M19*carbon_price_NCT!M19)+(carbon_price_NETS!M19*jurisdiction_covered_NETS!M19)+(jurisdiction_covered_SupETS!M19*carbon_price_SupETS!M19)</f>
        <v>0</v>
      </c>
      <c r="N19" s="9">
        <f>(jurisdiction_covered_NCT!N19*carbon_price_NCT!N19)+(carbon_price_NETS!N19*jurisdiction_covered_NETS!N19)+(jurisdiction_covered_SupETS!N19*carbon_price_SupETS!N19)</f>
        <v>0</v>
      </c>
      <c r="O19" s="9">
        <f>(jurisdiction_covered_NCT!O19*carbon_price_NCT!O19)+(carbon_price_NETS!O19*jurisdiction_covered_NETS!O19)+(jurisdiction_covered_SupETS!O19*carbon_price_SupETS!O19)</f>
        <v>0</v>
      </c>
      <c r="P19" s="9">
        <f>(jurisdiction_covered_NCT!P19*carbon_price_NCT!P19)+(carbon_price_NETS!P19*jurisdiction_covered_NETS!P19)+(jurisdiction_covered_SupETS!P19*carbon_price_SupETS!P19)</f>
        <v>0</v>
      </c>
      <c r="Q19" s="9">
        <f>(jurisdiction_covered_NCT!Q19*carbon_price_NCT!Q19)+(carbon_price_NETS!Q19*jurisdiction_covered_NETS!Q19)+(jurisdiction_covered_SupETS!Q19*carbon_price_SupETS!Q19)</f>
        <v>0</v>
      </c>
      <c r="R19" s="9">
        <f>(jurisdiction_covered_NCT!R19*carbon_price_NCT!R19)+(carbon_price_NETS!R19*jurisdiction_covered_NETS!R19)+(jurisdiction_covered_SupETS!R19*carbon_price_SupETS!R19)</f>
        <v>0</v>
      </c>
      <c r="S19" s="9">
        <f>(jurisdiction_covered_NCT!S19*carbon_price_NCT!S19)+(carbon_price_NETS!S19*jurisdiction_covered_NETS!S19)+(jurisdiction_covered_SupETS!S19*carbon_price_SupETS!S19)</f>
        <v>0</v>
      </c>
      <c r="T19" s="9">
        <f>(jurisdiction_covered_NCT!T19*carbon_price_NCT!T19)+(carbon_price_NETS!T19*jurisdiction_covered_NETS!T19)+(jurisdiction_covered_SupETS!T19*carbon_price_SupETS!T19)</f>
        <v>0</v>
      </c>
      <c r="U19" s="9">
        <f>(jurisdiction_covered_NCT!U19*carbon_price_NCT!U19)+(carbon_price_NETS!U19*jurisdiction_covered_NETS!U19)+(jurisdiction_covered_SupETS!U19*carbon_price_SupETS!U19)</f>
        <v>0</v>
      </c>
      <c r="V19" s="9">
        <f>(jurisdiction_covered_NCT!V19*carbon_price_NCT!V19)+(carbon_price_NETS!V19*jurisdiction_covered_NETS!V19)+(jurisdiction_covered_SupETS!V19*carbon_price_SupETS!V19)</f>
        <v>0</v>
      </c>
      <c r="W19" s="9">
        <f>(jurisdiction_covered_NCT!W19*carbon_price_NCT!W19)+(carbon_price_NETS!W19*jurisdiction_covered_NETS!W19)+(jurisdiction_covered_SupETS!W19*carbon_price_SupETS!W19)</f>
        <v>0</v>
      </c>
      <c r="X19" s="9">
        <f>(jurisdiction_covered_NCT!X19*carbon_price_NCT!X19)+(carbon_price_NETS!X19*jurisdiction_covered_NETS!X19)+(jurisdiction_covered_SupETS!X19*carbon_price_SupETS!X19)</f>
        <v>0</v>
      </c>
      <c r="Y19" s="9">
        <f>(jurisdiction_covered_NCT!Y19*carbon_price_NCT!Y19)+(carbon_price_NETS!Y19*jurisdiction_covered_NETS!Y19)+(jurisdiction_covered_SupETS!Y19*carbon_price_SupETS!Y19)</f>
        <v>0</v>
      </c>
      <c r="Z19" s="9">
        <f>(jurisdiction_covered_NCT!Z19*carbon_price_NCT!Z19)+(carbon_price_NETS!Z19*jurisdiction_covered_NETS!Z19)+(jurisdiction_covered_SupETS!Z19*carbon_price_SupETS!Z19)</f>
        <v>0</v>
      </c>
      <c r="AA19" s="9">
        <f>(jurisdiction_covered_NCT!AA19*carbon_price_NCT!AA19)+(carbon_price_NETS!AA19*jurisdiction_covered_NETS!AA19)+(jurisdiction_covered_SupETS!AA19*carbon_price_SupETS!AA19)</f>
        <v>0</v>
      </c>
    </row>
    <row r="20" spans="1:27" x14ac:dyDescent="0.2">
      <c r="A20" s="9" t="s">
        <v>114</v>
      </c>
      <c r="B20" s="9">
        <f>(jurisdiction_covered_NCT!B20*carbon_price_NCT!B20)+(carbon_price_NETS!B20*jurisdiction_covered_NETS!B20)+(jurisdiction_covered_SupETS!B20*carbon_price_SupETS!B20)</f>
        <v>0</v>
      </c>
      <c r="C20" s="9">
        <f>(jurisdiction_covered_NCT!C20*carbon_price_NCT!C20)+(carbon_price_NETS!C20*jurisdiction_covered_NETS!C20)+(jurisdiction_covered_SupETS!C20*carbon_price_SupETS!C20)</f>
        <v>0</v>
      </c>
      <c r="D20" s="9">
        <f>(jurisdiction_covered_NCT!D20*carbon_price_NCT!D20)+(carbon_price_NETS!D20*jurisdiction_covered_NETS!D20)+(jurisdiction_covered_SupETS!D20*carbon_price_SupETS!D20)</f>
        <v>0</v>
      </c>
      <c r="E20" s="9">
        <f>(jurisdiction_covered_NCT!E20*carbon_price_NCT!E20)+(carbon_price_NETS!E20*jurisdiction_covered_NETS!E20)+(jurisdiction_covered_SupETS!E20*carbon_price_SupETS!E20)</f>
        <v>0</v>
      </c>
      <c r="F20" s="9">
        <f>(jurisdiction_covered_NCT!F20*carbon_price_NCT!F20)+(carbon_price_NETS!F20*jurisdiction_covered_NETS!F20)+(jurisdiction_covered_SupETS!F20*carbon_price_SupETS!F20)</f>
        <v>0</v>
      </c>
      <c r="G20" s="9">
        <f>(jurisdiction_covered_NCT!G20*carbon_price_NCT!G20)+(carbon_price_NETS!G20*jurisdiction_covered_NETS!G20)+(jurisdiction_covered_SupETS!G20*carbon_price_SupETS!G20)</f>
        <v>0</v>
      </c>
      <c r="H20" s="9">
        <f>(jurisdiction_covered_NCT!H20*carbon_price_NCT!H20)+(carbon_price_NETS!H20*jurisdiction_covered_NETS!H20)+(jurisdiction_covered_SupETS!H20*carbon_price_SupETS!H20)</f>
        <v>0</v>
      </c>
      <c r="I20" s="9">
        <f>(jurisdiction_covered_NCT!I20*carbon_price_NCT!I20)+(carbon_price_NETS!I20*jurisdiction_covered_NETS!I20)+(jurisdiction_covered_SupETS!I20*carbon_price_SupETS!I20)</f>
        <v>0</v>
      </c>
      <c r="J20" s="9">
        <f>(jurisdiction_covered_NCT!J20*carbon_price_NCT!J20)+(carbon_price_NETS!J20*jurisdiction_covered_NETS!J20)+(jurisdiction_covered_SupETS!J20*carbon_price_SupETS!J20)</f>
        <v>0</v>
      </c>
      <c r="K20" s="9">
        <f>(jurisdiction_covered_NCT!K20*carbon_price_NCT!K20)+(carbon_price_NETS!K20*jurisdiction_covered_NETS!K20)+(jurisdiction_covered_SupETS!K20*carbon_price_SupETS!K20)</f>
        <v>0</v>
      </c>
      <c r="L20" s="9">
        <f>(jurisdiction_covered_NCT!L20*carbon_price_NCT!L20)+(carbon_price_NETS!L20*jurisdiction_covered_NETS!L20)+(jurisdiction_covered_SupETS!L20*carbon_price_SupETS!L20)</f>
        <v>0</v>
      </c>
      <c r="M20" s="9">
        <f>(jurisdiction_covered_NCT!M20*carbon_price_NCT!M20)+(carbon_price_NETS!M20*jurisdiction_covered_NETS!M20)+(jurisdiction_covered_SupETS!M20*carbon_price_SupETS!M20)</f>
        <v>0</v>
      </c>
      <c r="N20" s="9">
        <f>(jurisdiction_covered_NCT!N20*carbon_price_NCT!N20)+(carbon_price_NETS!N20*jurisdiction_covered_NETS!N20)+(jurisdiction_covered_SupETS!N20*carbon_price_SupETS!N20)</f>
        <v>0</v>
      </c>
      <c r="O20" s="9">
        <f>(jurisdiction_covered_NCT!O20*carbon_price_NCT!O20)+(carbon_price_NETS!O20*jurisdiction_covered_NETS!O20)+(jurisdiction_covered_SupETS!O20*carbon_price_SupETS!O20)</f>
        <v>0</v>
      </c>
      <c r="P20" s="9">
        <f>(jurisdiction_covered_NCT!P20*carbon_price_NCT!P20)+(carbon_price_NETS!P20*jurisdiction_covered_NETS!P20)+(jurisdiction_covered_SupETS!P20*carbon_price_SupETS!P20)</f>
        <v>0</v>
      </c>
      <c r="Q20" s="9">
        <f>(jurisdiction_covered_NCT!Q20*carbon_price_NCT!Q20)+(carbon_price_NETS!Q20*jurisdiction_covered_NETS!Q20)+(jurisdiction_covered_SupETS!Q20*carbon_price_SupETS!Q20)</f>
        <v>0</v>
      </c>
      <c r="R20" s="9">
        <f>(jurisdiction_covered_NCT!R20*carbon_price_NCT!R20)+(carbon_price_NETS!R20*jurisdiction_covered_NETS!R20)+(jurisdiction_covered_SupETS!R20*carbon_price_SupETS!R20)</f>
        <v>0</v>
      </c>
      <c r="S20" s="9">
        <f>(jurisdiction_covered_NCT!S20*carbon_price_NCT!S20)+(carbon_price_NETS!S20*jurisdiction_covered_NETS!S20)+(jurisdiction_covered_SupETS!S20*carbon_price_SupETS!S20)</f>
        <v>0</v>
      </c>
      <c r="T20" s="9">
        <f>(jurisdiction_covered_NCT!T20*carbon_price_NCT!T20)+(carbon_price_NETS!T20*jurisdiction_covered_NETS!T20)+(jurisdiction_covered_SupETS!T20*carbon_price_SupETS!T20)</f>
        <v>0</v>
      </c>
      <c r="U20" s="9">
        <f>(jurisdiction_covered_NCT!U20*carbon_price_NCT!U20)+(carbon_price_NETS!U20*jurisdiction_covered_NETS!U20)+(jurisdiction_covered_SupETS!U20*carbon_price_SupETS!U20)</f>
        <v>0</v>
      </c>
      <c r="V20" s="9">
        <f>(jurisdiction_covered_NCT!V20*carbon_price_NCT!V20)+(carbon_price_NETS!V20*jurisdiction_covered_NETS!V20)+(jurisdiction_covered_SupETS!V20*carbon_price_SupETS!V20)</f>
        <v>0</v>
      </c>
      <c r="W20" s="9">
        <f>(jurisdiction_covered_NCT!W20*carbon_price_NCT!W20)+(carbon_price_NETS!W20*jurisdiction_covered_NETS!W20)+(jurisdiction_covered_SupETS!W20*carbon_price_SupETS!W20)</f>
        <v>0</v>
      </c>
      <c r="X20" s="9">
        <f>(jurisdiction_covered_NCT!X20*carbon_price_NCT!X20)+(carbon_price_NETS!X20*jurisdiction_covered_NETS!X20)+(jurisdiction_covered_SupETS!X20*carbon_price_SupETS!X20)</f>
        <v>0</v>
      </c>
      <c r="Y20" s="9">
        <f>(jurisdiction_covered_NCT!Y20*carbon_price_NCT!Y20)+(carbon_price_NETS!Y20*jurisdiction_covered_NETS!Y20)+(jurisdiction_covered_SupETS!Y20*carbon_price_SupETS!Y20)</f>
        <v>0</v>
      </c>
      <c r="Z20" s="9">
        <f>(jurisdiction_covered_NCT!Z20*carbon_price_NCT!Z20)+(carbon_price_NETS!Z20*jurisdiction_covered_NETS!Z20)+(jurisdiction_covered_SupETS!Z20*carbon_price_SupETS!Z20)</f>
        <v>0</v>
      </c>
      <c r="AA20" s="9">
        <f>(jurisdiction_covered_NCT!AA20*carbon_price_NCT!AA20)+(carbon_price_NETS!AA20*jurisdiction_covered_NETS!AA20)+(jurisdiction_covered_SupETS!AA20*carbon_price_SupETS!AA20)</f>
        <v>0</v>
      </c>
    </row>
    <row r="21" spans="1:27" x14ac:dyDescent="0.2">
      <c r="A21" s="9" t="s">
        <v>117</v>
      </c>
      <c r="B21" s="9">
        <f>(jurisdiction_covered_NCT!B21*carbon_price_NCT!B21)+(carbon_price_NETS!B21*jurisdiction_covered_NETS!B21)+(jurisdiction_covered_SupETS!B21*carbon_price_SupETS!B21)</f>
        <v>0</v>
      </c>
      <c r="C21" s="9">
        <f>(jurisdiction_covered_NCT!C21*carbon_price_NCT!C21)+(carbon_price_NETS!C21*jurisdiction_covered_NETS!C21)+(jurisdiction_covered_SupETS!C21*carbon_price_SupETS!C21)</f>
        <v>0</v>
      </c>
      <c r="D21" s="9">
        <f>(jurisdiction_covered_NCT!D21*carbon_price_NCT!D21)+(carbon_price_NETS!D21*jurisdiction_covered_NETS!D21)+(jurisdiction_covered_SupETS!D21*carbon_price_SupETS!D21)</f>
        <v>0</v>
      </c>
      <c r="E21" s="9">
        <f>(jurisdiction_covered_NCT!E21*carbon_price_NCT!E21)+(carbon_price_NETS!E21*jurisdiction_covered_NETS!E21)+(jurisdiction_covered_SupETS!E21*carbon_price_SupETS!E21)</f>
        <v>0</v>
      </c>
      <c r="F21" s="9">
        <f>(jurisdiction_covered_NCT!F21*carbon_price_NCT!F21)+(carbon_price_NETS!F21*jurisdiction_covered_NETS!F21)+(jurisdiction_covered_SupETS!F21*carbon_price_SupETS!F21)</f>
        <v>0</v>
      </c>
      <c r="G21" s="9">
        <f>(jurisdiction_covered_NCT!G21*carbon_price_NCT!G21)+(carbon_price_NETS!G21*jurisdiction_covered_NETS!G21)+(jurisdiction_covered_SupETS!G21*carbon_price_SupETS!G21)</f>
        <v>0</v>
      </c>
      <c r="H21" s="9">
        <f>(jurisdiction_covered_NCT!H21*carbon_price_NCT!H21)+(carbon_price_NETS!H21*jurisdiction_covered_NETS!H21)+(jurisdiction_covered_SupETS!H21*carbon_price_SupETS!H21)</f>
        <v>0</v>
      </c>
      <c r="I21" s="9">
        <f>(jurisdiction_covered_NCT!I21*carbon_price_NCT!I21)+(carbon_price_NETS!I21*jurisdiction_covered_NETS!I21)+(jurisdiction_covered_SupETS!I21*carbon_price_SupETS!I21)</f>
        <v>0</v>
      </c>
      <c r="J21" s="9">
        <f>(jurisdiction_covered_NCT!J21*carbon_price_NCT!J21)+(carbon_price_NETS!J21*jurisdiction_covered_NETS!J21)+(jurisdiction_covered_SupETS!J21*carbon_price_SupETS!J21)</f>
        <v>0</v>
      </c>
      <c r="K21" s="9">
        <f>(jurisdiction_covered_NCT!K21*carbon_price_NCT!K21)+(carbon_price_NETS!K21*jurisdiction_covered_NETS!K21)+(jurisdiction_covered_SupETS!K21*carbon_price_SupETS!K21)</f>
        <v>0</v>
      </c>
      <c r="L21" s="9">
        <f>(jurisdiction_covered_NCT!L21*carbon_price_NCT!L21)+(carbon_price_NETS!L21*jurisdiction_covered_NETS!L21)+(jurisdiction_covered_SupETS!L21*carbon_price_SupETS!L21)</f>
        <v>0</v>
      </c>
      <c r="M21" s="9">
        <f>(jurisdiction_covered_NCT!M21*carbon_price_NCT!M21)+(carbon_price_NETS!M21*jurisdiction_covered_NETS!M21)+(jurisdiction_covered_SupETS!M21*carbon_price_SupETS!M21)</f>
        <v>0</v>
      </c>
      <c r="N21" s="9">
        <f>(jurisdiction_covered_NCT!N21*carbon_price_NCT!N21)+(carbon_price_NETS!N21*jurisdiction_covered_NETS!N21)+(jurisdiction_covered_SupETS!N21*carbon_price_SupETS!N21)</f>
        <v>0</v>
      </c>
      <c r="O21" s="9">
        <f>(jurisdiction_covered_NCT!O21*carbon_price_NCT!O21)+(carbon_price_NETS!O21*jurisdiction_covered_NETS!O21)+(jurisdiction_covered_SupETS!O21*carbon_price_SupETS!O21)</f>
        <v>0</v>
      </c>
      <c r="P21" s="9">
        <f>(jurisdiction_covered_NCT!P21*carbon_price_NCT!P21)+(carbon_price_NETS!P21*jurisdiction_covered_NETS!P21)+(jurisdiction_covered_SupETS!P21*carbon_price_SupETS!P21)</f>
        <v>0</v>
      </c>
      <c r="Q21" s="9">
        <f>(jurisdiction_covered_NCT!Q21*carbon_price_NCT!Q21)+(carbon_price_NETS!Q21*jurisdiction_covered_NETS!Q21)+(jurisdiction_covered_SupETS!Q21*carbon_price_SupETS!Q21)</f>
        <v>0</v>
      </c>
      <c r="R21" s="9">
        <f>(jurisdiction_covered_NCT!R21*carbon_price_NCT!R21)+(carbon_price_NETS!R21*jurisdiction_covered_NETS!R21)+(jurisdiction_covered_SupETS!R21*carbon_price_SupETS!R21)</f>
        <v>0</v>
      </c>
      <c r="S21" s="9">
        <f>(jurisdiction_covered_NCT!S21*carbon_price_NCT!S21)+(carbon_price_NETS!S21*jurisdiction_covered_NETS!S21)+(jurisdiction_covered_SupETS!S21*carbon_price_SupETS!S21)</f>
        <v>0</v>
      </c>
      <c r="T21" s="9">
        <f>(jurisdiction_covered_NCT!T21*carbon_price_NCT!T21)+(carbon_price_NETS!T21*jurisdiction_covered_NETS!T21)+(jurisdiction_covered_SupETS!T21*carbon_price_SupETS!T21)</f>
        <v>0</v>
      </c>
      <c r="U21" s="9">
        <f>(jurisdiction_covered_NCT!U21*carbon_price_NCT!U21)+(carbon_price_NETS!U21*jurisdiction_covered_NETS!U21)+(jurisdiction_covered_SupETS!U21*carbon_price_SupETS!U21)</f>
        <v>0</v>
      </c>
      <c r="V21" s="9">
        <f>(jurisdiction_covered_NCT!V21*carbon_price_NCT!V21)+(carbon_price_NETS!V21*jurisdiction_covered_NETS!V21)+(jurisdiction_covered_SupETS!V21*carbon_price_SupETS!V21)</f>
        <v>0</v>
      </c>
      <c r="W21" s="9">
        <f>(jurisdiction_covered_NCT!W21*carbon_price_NCT!W21)+(carbon_price_NETS!W21*jurisdiction_covered_NETS!W21)+(jurisdiction_covered_SupETS!W21*carbon_price_SupETS!W21)</f>
        <v>0</v>
      </c>
      <c r="X21" s="9">
        <f>(jurisdiction_covered_NCT!X21*carbon_price_NCT!X21)+(carbon_price_NETS!X21*jurisdiction_covered_NETS!X21)+(jurisdiction_covered_SupETS!X21*carbon_price_SupETS!X21)</f>
        <v>0</v>
      </c>
      <c r="Y21" s="9">
        <f>(jurisdiction_covered_NCT!Y21*carbon_price_NCT!Y21)+(carbon_price_NETS!Y21*jurisdiction_covered_NETS!Y21)+(jurisdiction_covered_SupETS!Y21*carbon_price_SupETS!Y21)</f>
        <v>0</v>
      </c>
      <c r="Z21" s="9">
        <f>(jurisdiction_covered_NCT!Z21*carbon_price_NCT!Z21)+(carbon_price_NETS!Z21*jurisdiction_covered_NETS!Z21)+(jurisdiction_covered_SupETS!Z21*carbon_price_SupETS!Z21)</f>
        <v>0</v>
      </c>
      <c r="AA21" s="9">
        <f>(jurisdiction_covered_NCT!AA21*carbon_price_NCT!AA21)+(carbon_price_NETS!AA21*jurisdiction_covered_NETS!AA21)+(jurisdiction_covered_SupETS!AA21*carbon_price_SupETS!AA21)</f>
        <v>0</v>
      </c>
    </row>
    <row r="22" spans="1:27" x14ac:dyDescent="0.2">
      <c r="A22" s="9" t="s">
        <v>120</v>
      </c>
      <c r="B22" s="9">
        <f>(jurisdiction_covered_NCT!B22*carbon_price_NCT!B22)+(carbon_price_NETS!B22*jurisdiction_covered_NETS!B22)+(jurisdiction_covered_SupETS!B22*carbon_price_SupETS!B22)</f>
        <v>0</v>
      </c>
      <c r="C22" s="9">
        <f>(jurisdiction_covered_NCT!C22*carbon_price_NCT!C22)+(carbon_price_NETS!C22*jurisdiction_covered_NETS!C22)+(jurisdiction_covered_SupETS!C22*carbon_price_SupETS!C22)</f>
        <v>0</v>
      </c>
      <c r="D22" s="9">
        <f>(jurisdiction_covered_NCT!D22*carbon_price_NCT!D22)+(carbon_price_NETS!D22*jurisdiction_covered_NETS!D22)+(jurisdiction_covered_SupETS!D22*carbon_price_SupETS!D22)</f>
        <v>0</v>
      </c>
      <c r="E22" s="9">
        <f>(jurisdiction_covered_NCT!E22*carbon_price_NCT!E22)+(carbon_price_NETS!E22*jurisdiction_covered_NETS!E22)+(jurisdiction_covered_SupETS!E22*carbon_price_SupETS!E22)</f>
        <v>0</v>
      </c>
      <c r="F22" s="9">
        <f>(jurisdiction_covered_NCT!F22*carbon_price_NCT!F22)+(carbon_price_NETS!F22*jurisdiction_covered_NETS!F22)+(jurisdiction_covered_SupETS!F22*carbon_price_SupETS!F22)</f>
        <v>0</v>
      </c>
      <c r="G22" s="9">
        <f>(jurisdiction_covered_NCT!G22*carbon_price_NCT!G22)+(carbon_price_NETS!G22*jurisdiction_covered_NETS!G22)+(jurisdiction_covered_SupETS!G22*carbon_price_SupETS!G22)</f>
        <v>0</v>
      </c>
      <c r="H22" s="9">
        <f>(jurisdiction_covered_NCT!H22*carbon_price_NCT!H22)+(carbon_price_NETS!H22*jurisdiction_covered_NETS!H22)+(jurisdiction_covered_SupETS!H22*carbon_price_SupETS!H22)</f>
        <v>0</v>
      </c>
      <c r="I22" s="9">
        <f>(jurisdiction_covered_NCT!I22*carbon_price_NCT!I22)+(carbon_price_NETS!I22*jurisdiction_covered_NETS!I22)+(jurisdiction_covered_SupETS!I22*carbon_price_SupETS!I22)</f>
        <v>0</v>
      </c>
      <c r="J22" s="9">
        <f>(jurisdiction_covered_NCT!J22*carbon_price_NCT!J22)+(carbon_price_NETS!J22*jurisdiction_covered_NETS!J22)+(jurisdiction_covered_SupETS!J22*carbon_price_SupETS!J22)</f>
        <v>0</v>
      </c>
      <c r="K22" s="9">
        <f>(jurisdiction_covered_NCT!K22*carbon_price_NCT!K22)+(carbon_price_NETS!K22*jurisdiction_covered_NETS!K22)+(jurisdiction_covered_SupETS!K22*carbon_price_SupETS!K22)</f>
        <v>0</v>
      </c>
      <c r="L22" s="9">
        <f>(jurisdiction_covered_NCT!L22*carbon_price_NCT!L22)+(carbon_price_NETS!L22*jurisdiction_covered_NETS!L22)+(jurisdiction_covered_SupETS!L22*carbon_price_SupETS!L22)</f>
        <v>0</v>
      </c>
      <c r="M22" s="9">
        <f>(jurisdiction_covered_NCT!M22*carbon_price_NCT!M22)+(carbon_price_NETS!M22*jurisdiction_covered_NETS!M22)+(jurisdiction_covered_SupETS!M22*carbon_price_SupETS!M22)</f>
        <v>0</v>
      </c>
      <c r="N22" s="9">
        <f>(jurisdiction_covered_NCT!N22*carbon_price_NCT!N22)+(carbon_price_NETS!N22*jurisdiction_covered_NETS!N22)+(jurisdiction_covered_SupETS!N22*carbon_price_SupETS!N22)</f>
        <v>0</v>
      </c>
      <c r="O22" s="9">
        <f>(jurisdiction_covered_NCT!O22*carbon_price_NCT!O22)+(carbon_price_NETS!O22*jurisdiction_covered_NETS!O22)+(jurisdiction_covered_SupETS!O22*carbon_price_SupETS!O22)</f>
        <v>0</v>
      </c>
      <c r="P22" s="9">
        <f>(jurisdiction_covered_NCT!P22*carbon_price_NCT!P22)+(carbon_price_NETS!P22*jurisdiction_covered_NETS!P22)+(jurisdiction_covered_SupETS!P22*carbon_price_SupETS!P22)</f>
        <v>0</v>
      </c>
      <c r="Q22" s="9">
        <f>(jurisdiction_covered_NCT!Q22*carbon_price_NCT!Q22)+(carbon_price_NETS!Q22*jurisdiction_covered_NETS!Q22)+(jurisdiction_covered_SupETS!Q22*carbon_price_SupETS!Q22)</f>
        <v>0</v>
      </c>
      <c r="R22" s="9">
        <f>(jurisdiction_covered_NCT!R22*carbon_price_NCT!R22)+(carbon_price_NETS!R22*jurisdiction_covered_NETS!R22)+(jurisdiction_covered_SupETS!R22*carbon_price_SupETS!R22)</f>
        <v>0</v>
      </c>
      <c r="S22" s="9">
        <f>(jurisdiction_covered_NCT!S22*carbon_price_NCT!S22)+(carbon_price_NETS!S22*jurisdiction_covered_NETS!S22)+(jurisdiction_covered_SupETS!S22*carbon_price_SupETS!S22)</f>
        <v>0</v>
      </c>
      <c r="T22" s="9">
        <f>(jurisdiction_covered_NCT!T22*carbon_price_NCT!T22)+(carbon_price_NETS!T22*jurisdiction_covered_NETS!T22)+(jurisdiction_covered_SupETS!T22*carbon_price_SupETS!T22)</f>
        <v>0</v>
      </c>
      <c r="U22" s="9">
        <f>(jurisdiction_covered_NCT!U22*carbon_price_NCT!U22)+(carbon_price_NETS!U22*jurisdiction_covered_NETS!U22)+(jurisdiction_covered_SupETS!U22*carbon_price_SupETS!U22)</f>
        <v>0</v>
      </c>
      <c r="V22" s="9">
        <f>(jurisdiction_covered_NCT!V22*carbon_price_NCT!V22)+(carbon_price_NETS!V22*jurisdiction_covered_NETS!V22)+(jurisdiction_covered_SupETS!V22*carbon_price_SupETS!V22)</f>
        <v>0</v>
      </c>
      <c r="W22" s="9">
        <f>(jurisdiction_covered_NCT!W22*carbon_price_NCT!W22)+(carbon_price_NETS!W22*jurisdiction_covered_NETS!W22)+(jurisdiction_covered_SupETS!W22*carbon_price_SupETS!W22)</f>
        <v>0</v>
      </c>
      <c r="X22" s="9">
        <f>(jurisdiction_covered_NCT!X22*carbon_price_NCT!X22)+(carbon_price_NETS!X22*jurisdiction_covered_NETS!X22)+(jurisdiction_covered_SupETS!X22*carbon_price_SupETS!X22)</f>
        <v>0</v>
      </c>
      <c r="Y22" s="9">
        <f>(jurisdiction_covered_NCT!Y22*carbon_price_NCT!Y22)+(carbon_price_NETS!Y22*jurisdiction_covered_NETS!Y22)+(jurisdiction_covered_SupETS!Y22*carbon_price_SupETS!Y22)</f>
        <v>0</v>
      </c>
      <c r="Z22" s="9">
        <f>(jurisdiction_covered_NCT!Z22*carbon_price_NCT!Z22)+(carbon_price_NETS!Z22*jurisdiction_covered_NETS!Z22)+(jurisdiction_covered_SupETS!Z22*carbon_price_SupETS!Z22)</f>
        <v>0</v>
      </c>
      <c r="AA22" s="9">
        <f>(jurisdiction_covered_NCT!AA22*carbon_price_NCT!AA22)+(carbon_price_NETS!AA22*jurisdiction_covered_NETS!AA22)+(jurisdiction_covered_SupETS!AA22*carbon_price_SupETS!AA22)</f>
        <v>0</v>
      </c>
    </row>
    <row r="23" spans="1:27" x14ac:dyDescent="0.2">
      <c r="A23" s="9" t="s">
        <v>123</v>
      </c>
      <c r="B23" s="9">
        <f>(jurisdiction_covered_NCT!B23*carbon_price_NCT!B23)+(carbon_price_NETS!B23*jurisdiction_covered_NETS!B23)+(jurisdiction_covered_SupETS!B23*carbon_price_SupETS!B23)</f>
        <v>0</v>
      </c>
      <c r="C23" s="9">
        <f>(jurisdiction_covered_NCT!C23*carbon_price_NCT!C23)+(carbon_price_NETS!C23*jurisdiction_covered_NETS!C23)+(jurisdiction_covered_SupETS!C23*carbon_price_SupETS!C23)</f>
        <v>0</v>
      </c>
      <c r="D23" s="9">
        <f>(jurisdiction_covered_NCT!D23*carbon_price_NCT!D23)+(carbon_price_NETS!D23*jurisdiction_covered_NETS!D23)+(jurisdiction_covered_SupETS!D23*carbon_price_SupETS!D23)</f>
        <v>0</v>
      </c>
      <c r="E23" s="9">
        <f>(jurisdiction_covered_NCT!E23*carbon_price_NCT!E23)+(carbon_price_NETS!E23*jurisdiction_covered_NETS!E23)+(jurisdiction_covered_SupETS!E23*carbon_price_SupETS!E23)</f>
        <v>0</v>
      </c>
      <c r="F23" s="9">
        <f>(jurisdiction_covered_NCT!F23*carbon_price_NCT!F23)+(carbon_price_NETS!F23*jurisdiction_covered_NETS!F23)+(jurisdiction_covered_SupETS!F23*carbon_price_SupETS!F23)</f>
        <v>0</v>
      </c>
      <c r="G23" s="9">
        <f>(jurisdiction_covered_NCT!G23*carbon_price_NCT!G23)+(carbon_price_NETS!G23*jurisdiction_covered_NETS!G23)+(jurisdiction_covered_SupETS!G23*carbon_price_SupETS!G23)</f>
        <v>7.1581320519872298</v>
      </c>
      <c r="H23" s="9">
        <f>(jurisdiction_covered_NCT!H23*carbon_price_NCT!H23)+(carbon_price_NETS!H23*jurisdiction_covered_NETS!H23)+(jurisdiction_covered_SupETS!H23*carbon_price_SupETS!H23)</f>
        <v>12.201761574573851</v>
      </c>
      <c r="I23" s="9">
        <f>(jurisdiction_covered_NCT!I23*carbon_price_NCT!I23)+(carbon_price_NETS!I23*jurisdiction_covered_NETS!I23)+(jurisdiction_covered_SupETS!I23*carbon_price_SupETS!I23)</f>
        <v>0.46567808581736769</v>
      </c>
      <c r="J23" s="9">
        <f>(jurisdiction_covered_NCT!J23*carbon_price_NCT!J23)+(carbon_price_NETS!J23*jurisdiction_covered_NETS!J23)+(jurisdiction_covered_SupETS!J23*carbon_price_SupETS!J23)</f>
        <v>13.462816151334726</v>
      </c>
      <c r="K23" s="9">
        <f>(jurisdiction_covered_NCT!K23*carbon_price_NCT!K23)+(carbon_price_NETS!K23*jurisdiction_covered_NETS!K23)+(jurisdiction_covered_SupETS!K23*carbon_price_SupETS!K23)</f>
        <v>5.5593095649279061</v>
      </c>
      <c r="L23" s="9">
        <f>(jurisdiction_covered_NCT!L23*carbon_price_NCT!L23)+(carbon_price_NETS!L23*jurisdiction_covered_NETS!L23)+(jurisdiction_covered_SupETS!L23*carbon_price_SupETS!L23)</f>
        <v>6.2942514779327734</v>
      </c>
      <c r="M23" s="9">
        <f>(jurisdiction_covered_NCT!M23*carbon_price_NCT!M23)+(carbon_price_NETS!M23*jurisdiction_covered_NETS!M23)+(jurisdiction_covered_SupETS!M23*carbon_price_SupETS!M23)</f>
        <v>8.6096438883855022</v>
      </c>
      <c r="N23" s="9">
        <f>(jurisdiction_covered_NCT!N23*carbon_price_NCT!N23)+(carbon_price_NETS!N23*jurisdiction_covered_NETS!N23)+(jurisdiction_covered_SupETS!N23*carbon_price_SupETS!N23)</f>
        <v>3.2126323429015526</v>
      </c>
      <c r="O23" s="9">
        <f>(jurisdiction_covered_NCT!O23*carbon_price_NCT!O23)+(carbon_price_NETS!O23*jurisdiction_covered_NETS!O23)+(jurisdiction_covered_SupETS!O23*carbon_price_SupETS!O23)</f>
        <v>2.2159095452624373</v>
      </c>
      <c r="P23" s="9">
        <f>(jurisdiction_covered_NCT!P23*carbon_price_NCT!P23)+(carbon_price_NETS!P23*jurisdiction_covered_NETS!P23)+(jurisdiction_covered_SupETS!P23*carbon_price_SupETS!P23)</f>
        <v>2.5048147779816192</v>
      </c>
      <c r="Q23" s="9">
        <f>(jurisdiction_covered_NCT!Q23*carbon_price_NCT!Q23)+(carbon_price_NETS!Q23*jurisdiction_covered_NETS!Q23)+(jurisdiction_covered_SupETS!Q23*carbon_price_SupETS!Q23)</f>
        <v>2.7963297422048607</v>
      </c>
      <c r="R23" s="9">
        <f>(jurisdiction_covered_NCT!R23*carbon_price_NCT!R23)+(carbon_price_NETS!R23*jurisdiction_covered_NETS!R23)+(jurisdiction_covered_SupETS!R23*carbon_price_SupETS!R23)</f>
        <v>1.7530430762762677</v>
      </c>
      <c r="S23" s="9">
        <f>(jurisdiction_covered_NCT!S23*carbon_price_NCT!S23)+(carbon_price_NETS!S23*jurisdiction_covered_NETS!S23)+(jurisdiction_covered_SupETS!S23*carbon_price_SupETS!S23)</f>
        <v>2.0366012861515119</v>
      </c>
      <c r="T23" s="9">
        <f>(jurisdiction_covered_NCT!T23*carbon_price_NCT!T23)+(carbon_price_NETS!T23*jurisdiction_covered_NETS!T23)+(jurisdiction_covered_SupETS!T23*carbon_price_SupETS!T23)</f>
        <v>5.9075295701360924</v>
      </c>
      <c r="U23" s="9">
        <f>(jurisdiction_covered_NCT!U23*carbon_price_NCT!U23)+(carbon_price_NETS!U23*jurisdiction_covered_NETS!U23)+(jurisdiction_covered_SupETS!U23*carbon_price_SupETS!U23)</f>
        <v>9.0014237670213806</v>
      </c>
      <c r="V23" s="9">
        <f>(jurisdiction_covered_NCT!V23*carbon_price_NCT!V23)+(carbon_price_NETS!V23*jurisdiction_covered_NETS!V23)+(jurisdiction_covered_SupETS!V23*carbon_price_SupETS!V23)</f>
        <v>6.9522653091646864</v>
      </c>
      <c r="W23" s="9">
        <f>(jurisdiction_covered_NCT!W23*carbon_price_NCT!W23)+(carbon_price_NETS!W23*jurisdiction_covered_NETS!W23)+(jurisdiction_covered_SupETS!W23*carbon_price_SupETS!W23)</f>
        <v>18.00962808910354</v>
      </c>
      <c r="X23" s="9">
        <f>(jurisdiction_covered_NCT!X23*carbon_price_NCT!X23)+(carbon_price_NETS!X23*jurisdiction_covered_NETS!X23)+(jurisdiction_covered_SupETS!X23*carbon_price_SupETS!X23)</f>
        <v>31.68816164107584</v>
      </c>
      <c r="Y23" s="9">
        <f>(jurisdiction_covered_NCT!Y23*carbon_price_NCT!Y23)+(carbon_price_NETS!Y23*jurisdiction_covered_NETS!Y23)+(jurisdiction_covered_SupETS!Y23*carbon_price_SupETS!Y23)</f>
        <v>35.266934122733524</v>
      </c>
      <c r="Z23" s="9">
        <f>(jurisdiction_covered_NCT!Z23*carbon_price_NCT!Z23)+(carbon_price_NETS!Z23*jurisdiction_covered_NETS!Z23)+(jurisdiction_covered_SupETS!Z23*carbon_price_SupETS!Z23)</f>
        <v>22.068556919999999</v>
      </c>
      <c r="AA23" s="9">
        <f>(jurisdiction_covered_NCT!AA23*carbon_price_NCT!AA23)+(carbon_price_NETS!AA23*jurisdiction_covered_NETS!AA23)+(jurisdiction_covered_SupETS!AA23*carbon_price_SupETS!AA23)</f>
        <v>25.33324464</v>
      </c>
    </row>
    <row r="24" spans="1:27" x14ac:dyDescent="0.2">
      <c r="A24" s="9" t="s">
        <v>127</v>
      </c>
      <c r="B24" s="9">
        <f>(jurisdiction_covered_NCT!B24*carbon_price_NCT!B24)+(carbon_price_NETS!B24*jurisdiction_covered_NETS!B24)+(jurisdiction_covered_SupETS!B24*carbon_price_SupETS!B24)</f>
        <v>0</v>
      </c>
      <c r="C24" s="9">
        <f>(jurisdiction_covered_NCT!C24*carbon_price_NCT!C24)+(carbon_price_NETS!C24*jurisdiction_covered_NETS!C24)+(jurisdiction_covered_SupETS!C24*carbon_price_SupETS!C24)</f>
        <v>0</v>
      </c>
      <c r="D24" s="9">
        <f>(jurisdiction_covered_NCT!D24*carbon_price_NCT!D24)+(carbon_price_NETS!D24*jurisdiction_covered_NETS!D24)+(jurisdiction_covered_SupETS!D24*carbon_price_SupETS!D24)</f>
        <v>0</v>
      </c>
      <c r="E24" s="9">
        <f>(jurisdiction_covered_NCT!E24*carbon_price_NCT!E24)+(carbon_price_NETS!E24*jurisdiction_covered_NETS!E24)+(jurisdiction_covered_SupETS!E24*carbon_price_SupETS!E24)</f>
        <v>0</v>
      </c>
      <c r="F24" s="9">
        <f>(jurisdiction_covered_NCT!F24*carbon_price_NCT!F24)+(carbon_price_NETS!F24*jurisdiction_covered_NETS!F24)+(jurisdiction_covered_SupETS!F24*carbon_price_SupETS!F24)</f>
        <v>0</v>
      </c>
      <c r="G24" s="9">
        <f>(jurisdiction_covered_NCT!G24*carbon_price_NCT!G24)+(carbon_price_NETS!G24*jurisdiction_covered_NETS!G24)+(jurisdiction_covered_SupETS!G24*carbon_price_SupETS!G24)</f>
        <v>0</v>
      </c>
      <c r="H24" s="9">
        <f>(jurisdiction_covered_NCT!H24*carbon_price_NCT!H24)+(carbon_price_NETS!H24*jurisdiction_covered_NETS!H24)+(jurisdiction_covered_SupETS!H24*carbon_price_SupETS!H24)</f>
        <v>0</v>
      </c>
      <c r="I24" s="9">
        <f>(jurisdiction_covered_NCT!I24*carbon_price_NCT!I24)+(carbon_price_NETS!I24*jurisdiction_covered_NETS!I24)+(jurisdiction_covered_SupETS!I24*carbon_price_SupETS!I24)</f>
        <v>0</v>
      </c>
      <c r="J24" s="9">
        <f>(jurisdiction_covered_NCT!J24*carbon_price_NCT!J24)+(carbon_price_NETS!J24*jurisdiction_covered_NETS!J24)+(jurisdiction_covered_SupETS!J24*carbon_price_SupETS!J24)</f>
        <v>0</v>
      </c>
      <c r="K24" s="9">
        <f>(jurisdiction_covered_NCT!K24*carbon_price_NCT!K24)+(carbon_price_NETS!K24*jurisdiction_covered_NETS!K24)+(jurisdiction_covered_SupETS!K24*carbon_price_SupETS!K24)</f>
        <v>0</v>
      </c>
      <c r="L24" s="9">
        <f>(jurisdiction_covered_NCT!L24*carbon_price_NCT!L24)+(carbon_price_NETS!L24*jurisdiction_covered_NETS!L24)+(jurisdiction_covered_SupETS!L24*carbon_price_SupETS!L24)</f>
        <v>0</v>
      </c>
      <c r="M24" s="9">
        <f>(jurisdiction_covered_NCT!M24*carbon_price_NCT!M24)+(carbon_price_NETS!M24*jurisdiction_covered_NETS!M24)+(jurisdiction_covered_SupETS!M24*carbon_price_SupETS!M24)</f>
        <v>0</v>
      </c>
      <c r="N24" s="9">
        <f>(jurisdiction_covered_NCT!N24*carbon_price_NCT!N24)+(carbon_price_NETS!N24*jurisdiction_covered_NETS!N24)+(jurisdiction_covered_SupETS!N24*carbon_price_SupETS!N24)</f>
        <v>0</v>
      </c>
      <c r="O24" s="9">
        <f>(jurisdiction_covered_NCT!O24*carbon_price_NCT!O24)+(carbon_price_NETS!O24*jurisdiction_covered_NETS!O24)+(jurisdiction_covered_SupETS!O24*carbon_price_SupETS!O24)</f>
        <v>0</v>
      </c>
      <c r="P24" s="9">
        <f>(jurisdiction_covered_NCT!P24*carbon_price_NCT!P24)+(carbon_price_NETS!P24*jurisdiction_covered_NETS!P24)+(jurisdiction_covered_SupETS!P24*carbon_price_SupETS!P24)</f>
        <v>0</v>
      </c>
      <c r="Q24" s="9">
        <f>(jurisdiction_covered_NCT!Q24*carbon_price_NCT!Q24)+(carbon_price_NETS!Q24*jurisdiction_covered_NETS!Q24)+(jurisdiction_covered_SupETS!Q24*carbon_price_SupETS!Q24)</f>
        <v>0</v>
      </c>
      <c r="R24" s="9">
        <f>(jurisdiction_covered_NCT!R24*carbon_price_NCT!R24)+(carbon_price_NETS!R24*jurisdiction_covered_NETS!R24)+(jurisdiction_covered_SupETS!R24*carbon_price_SupETS!R24)</f>
        <v>0</v>
      </c>
      <c r="S24" s="9">
        <f>(jurisdiction_covered_NCT!S24*carbon_price_NCT!S24)+(carbon_price_NETS!S24*jurisdiction_covered_NETS!S24)+(jurisdiction_covered_SupETS!S24*carbon_price_SupETS!S24)</f>
        <v>0</v>
      </c>
      <c r="T24" s="9">
        <f>(jurisdiction_covered_NCT!T24*carbon_price_NCT!T24)+(carbon_price_NETS!T24*jurisdiction_covered_NETS!T24)+(jurisdiction_covered_SupETS!T24*carbon_price_SupETS!T24)</f>
        <v>0</v>
      </c>
      <c r="U24" s="9">
        <f>(jurisdiction_covered_NCT!U24*carbon_price_NCT!U24)+(carbon_price_NETS!U24*jurisdiction_covered_NETS!U24)+(jurisdiction_covered_SupETS!U24*carbon_price_SupETS!U24)</f>
        <v>0</v>
      </c>
      <c r="V24" s="9">
        <f>(jurisdiction_covered_NCT!V24*carbon_price_NCT!V24)+(carbon_price_NETS!V24*jurisdiction_covered_NETS!V24)+(jurisdiction_covered_SupETS!V24*carbon_price_SupETS!V24)</f>
        <v>0</v>
      </c>
      <c r="W24" s="9">
        <f>(jurisdiction_covered_NCT!W24*carbon_price_NCT!W24)+(carbon_price_NETS!W24*jurisdiction_covered_NETS!W24)+(jurisdiction_covered_SupETS!W24*carbon_price_SupETS!W24)</f>
        <v>0</v>
      </c>
      <c r="X24" s="9">
        <f>(jurisdiction_covered_NCT!X24*carbon_price_NCT!X24)+(carbon_price_NETS!X24*jurisdiction_covered_NETS!X24)+(jurisdiction_covered_SupETS!X24*carbon_price_SupETS!X24)</f>
        <v>0</v>
      </c>
      <c r="Y24" s="9">
        <f>(jurisdiction_covered_NCT!Y24*carbon_price_NCT!Y24)+(carbon_price_NETS!Y24*jurisdiction_covered_NETS!Y24)+(jurisdiction_covered_SupETS!Y24*carbon_price_SupETS!Y24)</f>
        <v>0</v>
      </c>
      <c r="Z24" s="9">
        <f>(jurisdiction_covered_NCT!Z24*carbon_price_NCT!Z24)+(carbon_price_NETS!Z24*jurisdiction_covered_NETS!Z24)+(jurisdiction_covered_SupETS!Z24*carbon_price_SupETS!Z24)</f>
        <v>0</v>
      </c>
      <c r="AA24" s="9">
        <f>(jurisdiction_covered_NCT!AA24*carbon_price_NCT!AA24)+(carbon_price_NETS!AA24*jurisdiction_covered_NETS!AA24)+(jurisdiction_covered_SupETS!AA24*carbon_price_SupETS!AA24)</f>
        <v>0</v>
      </c>
    </row>
    <row r="25" spans="1:27" x14ac:dyDescent="0.2">
      <c r="A25" s="9" t="s">
        <v>130</v>
      </c>
      <c r="B25" s="9">
        <f>(jurisdiction_covered_NCT!B25*carbon_price_NCT!B25)+(carbon_price_NETS!B25*jurisdiction_covered_NETS!B25)+(jurisdiction_covered_SupETS!B25*carbon_price_SupETS!B25)</f>
        <v>0</v>
      </c>
      <c r="C25" s="9">
        <f>(jurisdiction_covered_NCT!C25*carbon_price_NCT!C25)+(carbon_price_NETS!C25*jurisdiction_covered_NETS!C25)+(jurisdiction_covered_SupETS!C25*carbon_price_SupETS!C25)</f>
        <v>0</v>
      </c>
      <c r="D25" s="9">
        <f>(jurisdiction_covered_NCT!D25*carbon_price_NCT!D25)+(carbon_price_NETS!D25*jurisdiction_covered_NETS!D25)+(jurisdiction_covered_SupETS!D25*carbon_price_SupETS!D25)</f>
        <v>0</v>
      </c>
      <c r="E25" s="9">
        <f>(jurisdiction_covered_NCT!E25*carbon_price_NCT!E25)+(carbon_price_NETS!E25*jurisdiction_covered_NETS!E25)+(jurisdiction_covered_SupETS!E25*carbon_price_SupETS!E25)</f>
        <v>0</v>
      </c>
      <c r="F25" s="9">
        <f>(jurisdiction_covered_NCT!F25*carbon_price_NCT!F25)+(carbon_price_NETS!F25*jurisdiction_covered_NETS!F25)+(jurisdiction_covered_SupETS!F25*carbon_price_SupETS!F25)</f>
        <v>0</v>
      </c>
      <c r="G25" s="9">
        <f>(jurisdiction_covered_NCT!G25*carbon_price_NCT!G25)+(carbon_price_NETS!G25*jurisdiction_covered_NETS!G25)+(jurisdiction_covered_SupETS!G25*carbon_price_SupETS!G25)</f>
        <v>0</v>
      </c>
      <c r="H25" s="9">
        <f>(jurisdiction_covered_NCT!H25*carbon_price_NCT!H25)+(carbon_price_NETS!H25*jurisdiction_covered_NETS!H25)+(jurisdiction_covered_SupETS!H25*carbon_price_SupETS!H25)</f>
        <v>0</v>
      </c>
      <c r="I25" s="9">
        <f>(jurisdiction_covered_NCT!I25*carbon_price_NCT!I25)+(carbon_price_NETS!I25*jurisdiction_covered_NETS!I25)+(jurisdiction_covered_SupETS!I25*carbon_price_SupETS!I25)</f>
        <v>0</v>
      </c>
      <c r="J25" s="9">
        <f>(jurisdiction_covered_NCT!J25*carbon_price_NCT!J25)+(carbon_price_NETS!J25*jurisdiction_covered_NETS!J25)+(jurisdiction_covered_SupETS!J25*carbon_price_SupETS!J25)</f>
        <v>0</v>
      </c>
      <c r="K25" s="9">
        <f>(jurisdiction_covered_NCT!K25*carbon_price_NCT!K25)+(carbon_price_NETS!K25*jurisdiction_covered_NETS!K25)+(jurisdiction_covered_SupETS!K25*carbon_price_SupETS!K25)</f>
        <v>0</v>
      </c>
      <c r="L25" s="9">
        <f>(jurisdiction_covered_NCT!L25*carbon_price_NCT!L25)+(carbon_price_NETS!L25*jurisdiction_covered_NETS!L25)+(jurisdiction_covered_SupETS!L25*carbon_price_SupETS!L25)</f>
        <v>0</v>
      </c>
      <c r="M25" s="9">
        <f>(jurisdiction_covered_NCT!M25*carbon_price_NCT!M25)+(carbon_price_NETS!M25*jurisdiction_covered_NETS!M25)+(jurisdiction_covered_SupETS!M25*carbon_price_SupETS!M25)</f>
        <v>0</v>
      </c>
      <c r="N25" s="9">
        <f>(jurisdiction_covered_NCT!N25*carbon_price_NCT!N25)+(carbon_price_NETS!N25*jurisdiction_covered_NETS!N25)+(jurisdiction_covered_SupETS!N25*carbon_price_SupETS!N25)</f>
        <v>0</v>
      </c>
      <c r="O25" s="9">
        <f>(jurisdiction_covered_NCT!O25*carbon_price_NCT!O25)+(carbon_price_NETS!O25*jurisdiction_covered_NETS!O25)+(jurisdiction_covered_SupETS!O25*carbon_price_SupETS!O25)</f>
        <v>0</v>
      </c>
      <c r="P25" s="9">
        <f>(jurisdiction_covered_NCT!P25*carbon_price_NCT!P25)+(carbon_price_NETS!P25*jurisdiction_covered_NETS!P25)+(jurisdiction_covered_SupETS!P25*carbon_price_SupETS!P25)</f>
        <v>0</v>
      </c>
      <c r="Q25" s="9">
        <f>(jurisdiction_covered_NCT!Q25*carbon_price_NCT!Q25)+(carbon_price_NETS!Q25*jurisdiction_covered_NETS!Q25)+(jurisdiction_covered_SupETS!Q25*carbon_price_SupETS!Q25)</f>
        <v>0</v>
      </c>
      <c r="R25" s="9">
        <f>(jurisdiction_covered_NCT!R25*carbon_price_NCT!R25)+(carbon_price_NETS!R25*jurisdiction_covered_NETS!R25)+(jurisdiction_covered_SupETS!R25*carbon_price_SupETS!R25)</f>
        <v>0</v>
      </c>
      <c r="S25" s="9">
        <f>(jurisdiction_covered_NCT!S25*carbon_price_NCT!S25)+(carbon_price_NETS!S25*jurisdiction_covered_NETS!S25)+(jurisdiction_covered_SupETS!S25*carbon_price_SupETS!S25)</f>
        <v>0</v>
      </c>
      <c r="T25" s="9">
        <f>(jurisdiction_covered_NCT!T25*carbon_price_NCT!T25)+(carbon_price_NETS!T25*jurisdiction_covered_NETS!T25)+(jurisdiction_covered_SupETS!T25*carbon_price_SupETS!T25)</f>
        <v>0</v>
      </c>
      <c r="U25" s="9">
        <f>(jurisdiction_covered_NCT!U25*carbon_price_NCT!U25)+(carbon_price_NETS!U25*jurisdiction_covered_NETS!U25)+(jurisdiction_covered_SupETS!U25*carbon_price_SupETS!U25)</f>
        <v>0</v>
      </c>
      <c r="V25" s="9">
        <f>(jurisdiction_covered_NCT!V25*carbon_price_NCT!V25)+(carbon_price_NETS!V25*jurisdiction_covered_NETS!V25)+(jurisdiction_covered_SupETS!V25*carbon_price_SupETS!V25)</f>
        <v>0</v>
      </c>
      <c r="W25" s="9">
        <f>(jurisdiction_covered_NCT!W25*carbon_price_NCT!W25)+(carbon_price_NETS!W25*jurisdiction_covered_NETS!W25)+(jurisdiction_covered_SupETS!W25*carbon_price_SupETS!W25)</f>
        <v>0</v>
      </c>
      <c r="X25" s="9">
        <f>(jurisdiction_covered_NCT!X25*carbon_price_NCT!X25)+(carbon_price_NETS!X25*jurisdiction_covered_NETS!X25)+(jurisdiction_covered_SupETS!X25*carbon_price_SupETS!X25)</f>
        <v>0</v>
      </c>
      <c r="Y25" s="9">
        <f>(jurisdiction_covered_NCT!Y25*carbon_price_NCT!Y25)+(carbon_price_NETS!Y25*jurisdiction_covered_NETS!Y25)+(jurisdiction_covered_SupETS!Y25*carbon_price_SupETS!Y25)</f>
        <v>0</v>
      </c>
      <c r="Z25" s="9">
        <f>(jurisdiction_covered_NCT!Z25*carbon_price_NCT!Z25)+(carbon_price_NETS!Z25*jurisdiction_covered_NETS!Z25)+(jurisdiction_covered_SupETS!Z25*carbon_price_SupETS!Z25)</f>
        <v>0</v>
      </c>
      <c r="AA25" s="9">
        <f>(jurisdiction_covered_NCT!AA25*carbon_price_NCT!AA25)+(carbon_price_NETS!AA25*jurisdiction_covered_NETS!AA25)+(jurisdiction_covered_SupETS!AA25*carbon_price_SupETS!AA25)</f>
        <v>0</v>
      </c>
    </row>
    <row r="26" spans="1:27" x14ac:dyDescent="0.2">
      <c r="A26" s="9" t="s">
        <v>133</v>
      </c>
      <c r="B26" s="9">
        <f>(jurisdiction_covered_NCT!B26*carbon_price_NCT!B26)+(carbon_price_NETS!B26*jurisdiction_covered_NETS!B26)+(jurisdiction_covered_SupETS!B26*carbon_price_SupETS!B26)</f>
        <v>0</v>
      </c>
      <c r="C26" s="9">
        <f>(jurisdiction_covered_NCT!C26*carbon_price_NCT!C26)+(carbon_price_NETS!C26*jurisdiction_covered_NETS!C26)+(jurisdiction_covered_SupETS!C26*carbon_price_SupETS!C26)</f>
        <v>0</v>
      </c>
      <c r="D26" s="9">
        <f>(jurisdiction_covered_NCT!D26*carbon_price_NCT!D26)+(carbon_price_NETS!D26*jurisdiction_covered_NETS!D26)+(jurisdiction_covered_SupETS!D26*carbon_price_SupETS!D26)</f>
        <v>0</v>
      </c>
      <c r="E26" s="9">
        <f>(jurisdiction_covered_NCT!E26*carbon_price_NCT!E26)+(carbon_price_NETS!E26*jurisdiction_covered_NETS!E26)+(jurisdiction_covered_SupETS!E26*carbon_price_SupETS!E26)</f>
        <v>0</v>
      </c>
      <c r="F26" s="9">
        <f>(jurisdiction_covered_NCT!F26*carbon_price_NCT!F26)+(carbon_price_NETS!F26*jurisdiction_covered_NETS!F26)+(jurisdiction_covered_SupETS!F26*carbon_price_SupETS!F26)</f>
        <v>0</v>
      </c>
      <c r="G26" s="9">
        <f>(jurisdiction_covered_NCT!G26*carbon_price_NCT!G26)+(carbon_price_NETS!G26*jurisdiction_covered_NETS!G26)+(jurisdiction_covered_SupETS!G26*carbon_price_SupETS!G26)</f>
        <v>0</v>
      </c>
      <c r="H26" s="9">
        <f>(jurisdiction_covered_NCT!H26*carbon_price_NCT!H26)+(carbon_price_NETS!H26*jurisdiction_covered_NETS!H26)+(jurisdiction_covered_SupETS!H26*carbon_price_SupETS!H26)</f>
        <v>0</v>
      </c>
      <c r="I26" s="9">
        <f>(jurisdiction_covered_NCT!I26*carbon_price_NCT!I26)+(carbon_price_NETS!I26*jurisdiction_covered_NETS!I26)+(jurisdiction_covered_SupETS!I26*carbon_price_SupETS!I26)</f>
        <v>0</v>
      </c>
      <c r="J26" s="9">
        <f>(jurisdiction_covered_NCT!J26*carbon_price_NCT!J26)+(carbon_price_NETS!J26*jurisdiction_covered_NETS!J26)+(jurisdiction_covered_SupETS!J26*carbon_price_SupETS!J26)</f>
        <v>0</v>
      </c>
      <c r="K26" s="9">
        <f>(jurisdiction_covered_NCT!K26*carbon_price_NCT!K26)+(carbon_price_NETS!K26*jurisdiction_covered_NETS!K26)+(jurisdiction_covered_SupETS!K26*carbon_price_SupETS!K26)</f>
        <v>0</v>
      </c>
      <c r="L26" s="9">
        <f>(jurisdiction_covered_NCT!L26*carbon_price_NCT!L26)+(carbon_price_NETS!L26*jurisdiction_covered_NETS!L26)+(jurisdiction_covered_SupETS!L26*carbon_price_SupETS!L26)</f>
        <v>0</v>
      </c>
      <c r="M26" s="9">
        <f>(jurisdiction_covered_NCT!M26*carbon_price_NCT!M26)+(carbon_price_NETS!M26*jurisdiction_covered_NETS!M26)+(jurisdiction_covered_SupETS!M26*carbon_price_SupETS!M26)</f>
        <v>0</v>
      </c>
      <c r="N26" s="9">
        <f>(jurisdiction_covered_NCT!N26*carbon_price_NCT!N26)+(carbon_price_NETS!N26*jurisdiction_covered_NETS!N26)+(jurisdiction_covered_SupETS!N26*carbon_price_SupETS!N26)</f>
        <v>0</v>
      </c>
      <c r="O26" s="9">
        <f>(jurisdiction_covered_NCT!O26*carbon_price_NCT!O26)+(carbon_price_NETS!O26*jurisdiction_covered_NETS!O26)+(jurisdiction_covered_SupETS!O26*carbon_price_SupETS!O26)</f>
        <v>0</v>
      </c>
      <c r="P26" s="9">
        <f>(jurisdiction_covered_NCT!P26*carbon_price_NCT!P26)+(carbon_price_NETS!P26*jurisdiction_covered_NETS!P26)+(jurisdiction_covered_SupETS!P26*carbon_price_SupETS!P26)</f>
        <v>0</v>
      </c>
      <c r="Q26" s="9">
        <f>(jurisdiction_covered_NCT!Q26*carbon_price_NCT!Q26)+(carbon_price_NETS!Q26*jurisdiction_covered_NETS!Q26)+(jurisdiction_covered_SupETS!Q26*carbon_price_SupETS!Q26)</f>
        <v>0</v>
      </c>
      <c r="R26" s="9">
        <f>(jurisdiction_covered_NCT!R26*carbon_price_NCT!R26)+(carbon_price_NETS!R26*jurisdiction_covered_NETS!R26)+(jurisdiction_covered_SupETS!R26*carbon_price_SupETS!R26)</f>
        <v>0</v>
      </c>
      <c r="S26" s="9">
        <f>(jurisdiction_covered_NCT!S26*carbon_price_NCT!S26)+(carbon_price_NETS!S26*jurisdiction_covered_NETS!S26)+(jurisdiction_covered_SupETS!S26*carbon_price_SupETS!S26)</f>
        <v>0</v>
      </c>
      <c r="T26" s="9">
        <f>(jurisdiction_covered_NCT!T26*carbon_price_NCT!T26)+(carbon_price_NETS!T26*jurisdiction_covered_NETS!T26)+(jurisdiction_covered_SupETS!T26*carbon_price_SupETS!T26)</f>
        <v>0</v>
      </c>
      <c r="U26" s="9">
        <f>(jurisdiction_covered_NCT!U26*carbon_price_NCT!U26)+(carbon_price_NETS!U26*jurisdiction_covered_NETS!U26)+(jurisdiction_covered_SupETS!U26*carbon_price_SupETS!U26)</f>
        <v>0</v>
      </c>
      <c r="V26" s="9">
        <f>(jurisdiction_covered_NCT!V26*carbon_price_NCT!V26)+(carbon_price_NETS!V26*jurisdiction_covered_NETS!V26)+(jurisdiction_covered_SupETS!V26*carbon_price_SupETS!V26)</f>
        <v>0</v>
      </c>
      <c r="W26" s="9">
        <f>(jurisdiction_covered_NCT!W26*carbon_price_NCT!W26)+(carbon_price_NETS!W26*jurisdiction_covered_NETS!W26)+(jurisdiction_covered_SupETS!W26*carbon_price_SupETS!W26)</f>
        <v>0</v>
      </c>
      <c r="X26" s="9">
        <f>(jurisdiction_covered_NCT!X26*carbon_price_NCT!X26)+(carbon_price_NETS!X26*jurisdiction_covered_NETS!X26)+(jurisdiction_covered_SupETS!X26*carbon_price_SupETS!X26)</f>
        <v>0</v>
      </c>
      <c r="Y26" s="9">
        <f>(jurisdiction_covered_NCT!Y26*carbon_price_NCT!Y26)+(carbon_price_NETS!Y26*jurisdiction_covered_NETS!Y26)+(jurisdiction_covered_SupETS!Y26*carbon_price_SupETS!Y26)</f>
        <v>0</v>
      </c>
      <c r="Z26" s="9">
        <f>(jurisdiction_covered_NCT!Z26*carbon_price_NCT!Z26)+(carbon_price_NETS!Z26*jurisdiction_covered_NETS!Z26)+(jurisdiction_covered_SupETS!Z26*carbon_price_SupETS!Z26)</f>
        <v>0</v>
      </c>
      <c r="AA26" s="9">
        <f>(jurisdiction_covered_NCT!AA26*carbon_price_NCT!AA26)+(carbon_price_NETS!AA26*jurisdiction_covered_NETS!AA26)+(jurisdiction_covered_SupETS!AA26*carbon_price_SupETS!AA26)</f>
        <v>0</v>
      </c>
    </row>
    <row r="27" spans="1:27" x14ac:dyDescent="0.2">
      <c r="A27" s="9" t="s">
        <v>138</v>
      </c>
      <c r="B27" s="9">
        <f>(jurisdiction_covered_NCT!B27*carbon_price_NCT!B27)+(carbon_price_NETS!B27*jurisdiction_covered_NETS!B27)+(jurisdiction_covered_SupETS!B27*carbon_price_SupETS!B27)</f>
        <v>0</v>
      </c>
      <c r="C27" s="9">
        <f>(jurisdiction_covered_NCT!C27*carbon_price_NCT!C27)+(carbon_price_NETS!C27*jurisdiction_covered_NETS!C27)+(jurisdiction_covered_SupETS!C27*carbon_price_SupETS!C27)</f>
        <v>0</v>
      </c>
      <c r="D27" s="9">
        <f>(jurisdiction_covered_NCT!D27*carbon_price_NCT!D27)+(carbon_price_NETS!D27*jurisdiction_covered_NETS!D27)+(jurisdiction_covered_SupETS!D27*carbon_price_SupETS!D27)</f>
        <v>0</v>
      </c>
      <c r="E27" s="9">
        <f>(jurisdiction_covered_NCT!E27*carbon_price_NCT!E27)+(carbon_price_NETS!E27*jurisdiction_covered_NETS!E27)+(jurisdiction_covered_SupETS!E27*carbon_price_SupETS!E27)</f>
        <v>0</v>
      </c>
      <c r="F27" s="9">
        <f>(jurisdiction_covered_NCT!F27*carbon_price_NCT!F27)+(carbon_price_NETS!F27*jurisdiction_covered_NETS!F27)+(jurisdiction_covered_SupETS!F27*carbon_price_SupETS!F27)</f>
        <v>0</v>
      </c>
      <c r="G27" s="9">
        <f>(jurisdiction_covered_NCT!G27*carbon_price_NCT!G27)+(carbon_price_NETS!G27*jurisdiction_covered_NETS!G27)+(jurisdiction_covered_SupETS!G27*carbon_price_SupETS!G27)</f>
        <v>0</v>
      </c>
      <c r="H27" s="9">
        <f>(jurisdiction_covered_NCT!H27*carbon_price_NCT!H27)+(carbon_price_NETS!H27*jurisdiction_covered_NETS!H27)+(jurisdiction_covered_SupETS!H27*carbon_price_SupETS!H27)</f>
        <v>0</v>
      </c>
      <c r="I27" s="9">
        <f>(jurisdiction_covered_NCT!I27*carbon_price_NCT!I27)+(carbon_price_NETS!I27*jurisdiction_covered_NETS!I27)+(jurisdiction_covered_SupETS!I27*carbon_price_SupETS!I27)</f>
        <v>0</v>
      </c>
      <c r="J27" s="9">
        <f>(jurisdiction_covered_NCT!J27*carbon_price_NCT!J27)+(carbon_price_NETS!J27*jurisdiction_covered_NETS!J27)+(jurisdiction_covered_SupETS!J27*carbon_price_SupETS!J27)</f>
        <v>0</v>
      </c>
      <c r="K27" s="9">
        <f>(jurisdiction_covered_NCT!K27*carbon_price_NCT!K27)+(carbon_price_NETS!K27*jurisdiction_covered_NETS!K27)+(jurisdiction_covered_SupETS!K27*carbon_price_SupETS!K27)</f>
        <v>0</v>
      </c>
      <c r="L27" s="9">
        <f>(jurisdiction_covered_NCT!L27*carbon_price_NCT!L27)+(carbon_price_NETS!L27*jurisdiction_covered_NETS!L27)+(jurisdiction_covered_SupETS!L27*carbon_price_SupETS!L27)</f>
        <v>0</v>
      </c>
      <c r="M27" s="9">
        <f>(jurisdiction_covered_NCT!M27*carbon_price_NCT!M27)+(carbon_price_NETS!M27*jurisdiction_covered_NETS!M27)+(jurisdiction_covered_SupETS!M27*carbon_price_SupETS!M27)</f>
        <v>0</v>
      </c>
      <c r="N27" s="9">
        <f>(jurisdiction_covered_NCT!N27*carbon_price_NCT!N27)+(carbon_price_NETS!N27*jurisdiction_covered_NETS!N27)+(jurisdiction_covered_SupETS!N27*carbon_price_SupETS!N27)</f>
        <v>0</v>
      </c>
      <c r="O27" s="9">
        <f>(jurisdiction_covered_NCT!O27*carbon_price_NCT!O27)+(carbon_price_NETS!O27*jurisdiction_covered_NETS!O27)+(jurisdiction_covered_SupETS!O27*carbon_price_SupETS!O27)</f>
        <v>0</v>
      </c>
      <c r="P27" s="9">
        <f>(jurisdiction_covered_NCT!P27*carbon_price_NCT!P27)+(carbon_price_NETS!P27*jurisdiction_covered_NETS!P27)+(jurisdiction_covered_SupETS!P27*carbon_price_SupETS!P27)</f>
        <v>0</v>
      </c>
      <c r="Q27" s="9">
        <f>(jurisdiction_covered_NCT!Q27*carbon_price_NCT!Q27)+(carbon_price_NETS!Q27*jurisdiction_covered_NETS!Q27)+(jurisdiction_covered_SupETS!Q27*carbon_price_SupETS!Q27)</f>
        <v>0</v>
      </c>
      <c r="R27" s="9">
        <f>(jurisdiction_covered_NCT!R27*carbon_price_NCT!R27)+(carbon_price_NETS!R27*jurisdiction_covered_NETS!R27)+(jurisdiction_covered_SupETS!R27*carbon_price_SupETS!R27)</f>
        <v>0</v>
      </c>
      <c r="S27" s="9">
        <f>(jurisdiction_covered_NCT!S27*carbon_price_NCT!S27)+(carbon_price_NETS!S27*jurisdiction_covered_NETS!S27)+(jurisdiction_covered_SupETS!S27*carbon_price_SupETS!S27)</f>
        <v>0</v>
      </c>
      <c r="T27" s="9">
        <f>(jurisdiction_covered_NCT!T27*carbon_price_NCT!T27)+(carbon_price_NETS!T27*jurisdiction_covered_NETS!T27)+(jurisdiction_covered_SupETS!T27*carbon_price_SupETS!T27)</f>
        <v>0</v>
      </c>
      <c r="U27" s="9">
        <f>(jurisdiction_covered_NCT!U27*carbon_price_NCT!U27)+(carbon_price_NETS!U27*jurisdiction_covered_NETS!U27)+(jurisdiction_covered_SupETS!U27*carbon_price_SupETS!U27)</f>
        <v>0</v>
      </c>
      <c r="V27" s="9">
        <f>(jurisdiction_covered_NCT!V27*carbon_price_NCT!V27)+(carbon_price_NETS!V27*jurisdiction_covered_NETS!V27)+(jurisdiction_covered_SupETS!V27*carbon_price_SupETS!V27)</f>
        <v>0</v>
      </c>
      <c r="W27" s="9">
        <f>(jurisdiction_covered_NCT!W27*carbon_price_NCT!W27)+(carbon_price_NETS!W27*jurisdiction_covered_NETS!W27)+(jurisdiction_covered_SupETS!W27*carbon_price_SupETS!W27)</f>
        <v>0</v>
      </c>
      <c r="X27" s="9">
        <f>(jurisdiction_covered_NCT!X27*carbon_price_NCT!X27)+(carbon_price_NETS!X27*jurisdiction_covered_NETS!X27)+(jurisdiction_covered_SupETS!X27*carbon_price_SupETS!X27)</f>
        <v>0</v>
      </c>
      <c r="Y27" s="9">
        <f>(jurisdiction_covered_NCT!Y27*carbon_price_NCT!Y27)+(carbon_price_NETS!Y27*jurisdiction_covered_NETS!Y27)+(jurisdiction_covered_SupETS!Y27*carbon_price_SupETS!Y27)</f>
        <v>0</v>
      </c>
      <c r="Z27" s="9">
        <f>(jurisdiction_covered_NCT!Z27*carbon_price_NCT!Z27)+(carbon_price_NETS!Z27*jurisdiction_covered_NETS!Z27)+(jurisdiction_covered_SupETS!Z27*carbon_price_SupETS!Z27)</f>
        <v>0</v>
      </c>
      <c r="AA27" s="9">
        <f>(jurisdiction_covered_NCT!AA27*carbon_price_NCT!AA27)+(carbon_price_NETS!AA27*jurisdiction_covered_NETS!AA27)+(jurisdiction_covered_SupETS!AA27*carbon_price_SupETS!AA27)</f>
        <v>0</v>
      </c>
    </row>
    <row r="28" spans="1:27" x14ac:dyDescent="0.2">
      <c r="A28" s="9" t="s">
        <v>141</v>
      </c>
      <c r="B28" s="9">
        <f>(jurisdiction_covered_NCT!B28*carbon_price_NCT!B28)+(carbon_price_NETS!B28*jurisdiction_covered_NETS!B28)+(jurisdiction_covered_SupETS!B28*carbon_price_SupETS!B28)</f>
        <v>0</v>
      </c>
      <c r="C28" s="9">
        <f>(jurisdiction_covered_NCT!C28*carbon_price_NCT!C28)+(carbon_price_NETS!C28*jurisdiction_covered_NETS!C28)+(jurisdiction_covered_SupETS!C28*carbon_price_SupETS!C28)</f>
        <v>0</v>
      </c>
      <c r="D28" s="9">
        <f>(jurisdiction_covered_NCT!D28*carbon_price_NCT!D28)+(carbon_price_NETS!D28*jurisdiction_covered_NETS!D28)+(jurisdiction_covered_SupETS!D28*carbon_price_SupETS!D28)</f>
        <v>0</v>
      </c>
      <c r="E28" s="9">
        <f>(jurisdiction_covered_NCT!E28*carbon_price_NCT!E28)+(carbon_price_NETS!E28*jurisdiction_covered_NETS!E28)+(jurisdiction_covered_SupETS!E28*carbon_price_SupETS!E28)</f>
        <v>0</v>
      </c>
      <c r="F28" s="9">
        <f>(jurisdiction_covered_NCT!F28*carbon_price_NCT!F28)+(carbon_price_NETS!F28*jurisdiction_covered_NETS!F28)+(jurisdiction_covered_SupETS!F28*carbon_price_SupETS!F28)</f>
        <v>0</v>
      </c>
      <c r="G28" s="9">
        <f>(jurisdiction_covered_NCT!G28*carbon_price_NCT!G28)+(carbon_price_NETS!G28*jurisdiction_covered_NETS!G28)+(jurisdiction_covered_SupETS!G28*carbon_price_SupETS!G28)</f>
        <v>0</v>
      </c>
      <c r="H28" s="9">
        <f>(jurisdiction_covered_NCT!H28*carbon_price_NCT!H28)+(carbon_price_NETS!H28*jurisdiction_covered_NETS!H28)+(jurisdiction_covered_SupETS!H28*carbon_price_SupETS!H28)</f>
        <v>0</v>
      </c>
      <c r="I28" s="9">
        <f>(jurisdiction_covered_NCT!I28*carbon_price_NCT!I28)+(carbon_price_NETS!I28*jurisdiction_covered_NETS!I28)+(jurisdiction_covered_SupETS!I28*carbon_price_SupETS!I28)</f>
        <v>0</v>
      </c>
      <c r="J28" s="9">
        <f>(jurisdiction_covered_NCT!J28*carbon_price_NCT!J28)+(carbon_price_NETS!J28*jurisdiction_covered_NETS!J28)+(jurisdiction_covered_SupETS!J28*carbon_price_SupETS!J28)</f>
        <v>0</v>
      </c>
      <c r="K28" s="9">
        <f>(jurisdiction_covered_NCT!K28*carbon_price_NCT!K28)+(carbon_price_NETS!K28*jurisdiction_covered_NETS!K28)+(jurisdiction_covered_SupETS!K28*carbon_price_SupETS!K28)</f>
        <v>0</v>
      </c>
      <c r="L28" s="9">
        <f>(jurisdiction_covered_NCT!L28*carbon_price_NCT!L28)+(carbon_price_NETS!L28*jurisdiction_covered_NETS!L28)+(jurisdiction_covered_SupETS!L28*carbon_price_SupETS!L28)</f>
        <v>0</v>
      </c>
      <c r="M28" s="9">
        <f>(jurisdiction_covered_NCT!M28*carbon_price_NCT!M28)+(carbon_price_NETS!M28*jurisdiction_covered_NETS!M28)+(jurisdiction_covered_SupETS!M28*carbon_price_SupETS!M28)</f>
        <v>0</v>
      </c>
      <c r="N28" s="9">
        <f>(jurisdiction_covered_NCT!N28*carbon_price_NCT!N28)+(carbon_price_NETS!N28*jurisdiction_covered_NETS!N28)+(jurisdiction_covered_SupETS!N28*carbon_price_SupETS!N28)</f>
        <v>0</v>
      </c>
      <c r="O28" s="9">
        <f>(jurisdiction_covered_NCT!O28*carbon_price_NCT!O28)+(carbon_price_NETS!O28*jurisdiction_covered_NETS!O28)+(jurisdiction_covered_SupETS!O28*carbon_price_SupETS!O28)</f>
        <v>0</v>
      </c>
      <c r="P28" s="9">
        <f>(jurisdiction_covered_NCT!P28*carbon_price_NCT!P28)+(carbon_price_NETS!P28*jurisdiction_covered_NETS!P28)+(jurisdiction_covered_SupETS!P28*carbon_price_SupETS!P28)</f>
        <v>0</v>
      </c>
      <c r="Q28" s="9">
        <f>(jurisdiction_covered_NCT!Q28*carbon_price_NCT!Q28)+(carbon_price_NETS!Q28*jurisdiction_covered_NETS!Q28)+(jurisdiction_covered_SupETS!Q28*carbon_price_SupETS!Q28)</f>
        <v>0</v>
      </c>
      <c r="R28" s="9">
        <f>(jurisdiction_covered_NCT!R28*carbon_price_NCT!R28)+(carbon_price_NETS!R28*jurisdiction_covered_NETS!R28)+(jurisdiction_covered_SupETS!R28*carbon_price_SupETS!R28)</f>
        <v>0</v>
      </c>
      <c r="S28" s="9">
        <f>(jurisdiction_covered_NCT!S28*carbon_price_NCT!S28)+(carbon_price_NETS!S28*jurisdiction_covered_NETS!S28)+(jurisdiction_covered_SupETS!S28*carbon_price_SupETS!S28)</f>
        <v>0</v>
      </c>
      <c r="T28" s="9">
        <f>(jurisdiction_covered_NCT!T28*carbon_price_NCT!T28)+(carbon_price_NETS!T28*jurisdiction_covered_NETS!T28)+(jurisdiction_covered_SupETS!T28*carbon_price_SupETS!T28)</f>
        <v>0</v>
      </c>
      <c r="U28" s="9">
        <f>(jurisdiction_covered_NCT!U28*carbon_price_NCT!U28)+(carbon_price_NETS!U28*jurisdiction_covered_NETS!U28)+(jurisdiction_covered_SupETS!U28*carbon_price_SupETS!U28)</f>
        <v>0</v>
      </c>
      <c r="V28" s="9">
        <f>(jurisdiction_covered_NCT!V28*carbon_price_NCT!V28)+(carbon_price_NETS!V28*jurisdiction_covered_NETS!V28)+(jurisdiction_covered_SupETS!V28*carbon_price_SupETS!V28)</f>
        <v>0</v>
      </c>
      <c r="W28" s="9">
        <f>(jurisdiction_covered_NCT!W28*carbon_price_NCT!W28)+(carbon_price_NETS!W28*jurisdiction_covered_NETS!W28)+(jurisdiction_covered_SupETS!W28*carbon_price_SupETS!W28)</f>
        <v>0</v>
      </c>
      <c r="X28" s="9">
        <f>(jurisdiction_covered_NCT!X28*carbon_price_NCT!X28)+(carbon_price_NETS!X28*jurisdiction_covered_NETS!X28)+(jurisdiction_covered_SupETS!X28*carbon_price_SupETS!X28)</f>
        <v>0</v>
      </c>
      <c r="Y28" s="9">
        <f>(jurisdiction_covered_NCT!Y28*carbon_price_NCT!Y28)+(carbon_price_NETS!Y28*jurisdiction_covered_NETS!Y28)+(jurisdiction_covered_SupETS!Y28*carbon_price_SupETS!Y28)</f>
        <v>0</v>
      </c>
      <c r="Z28" s="9">
        <f>(jurisdiction_covered_NCT!Z28*carbon_price_NCT!Z28)+(carbon_price_NETS!Z28*jurisdiction_covered_NETS!Z28)+(jurisdiction_covered_SupETS!Z28*carbon_price_SupETS!Z28)</f>
        <v>0</v>
      </c>
      <c r="AA28" s="9">
        <f>(jurisdiction_covered_NCT!AA28*carbon_price_NCT!AA28)+(carbon_price_NETS!AA28*jurisdiction_covered_NETS!AA28)+(jurisdiction_covered_SupETS!AA28*carbon_price_SupETS!AA28)</f>
        <v>0</v>
      </c>
    </row>
    <row r="29" spans="1:27" x14ac:dyDescent="0.2">
      <c r="A29" s="9" t="s">
        <v>144</v>
      </c>
      <c r="B29" s="9">
        <f>(jurisdiction_covered_NCT!B29*carbon_price_NCT!B29)+(carbon_price_NETS!B29*jurisdiction_covered_NETS!B29)+(jurisdiction_covered_SupETS!B29*carbon_price_SupETS!B29)</f>
        <v>0</v>
      </c>
      <c r="C29" s="9">
        <f>(jurisdiction_covered_NCT!C29*carbon_price_NCT!C29)+(carbon_price_NETS!C29*jurisdiction_covered_NETS!C29)+(jurisdiction_covered_SupETS!C29*carbon_price_SupETS!C29)</f>
        <v>0</v>
      </c>
      <c r="D29" s="9">
        <f>(jurisdiction_covered_NCT!D29*carbon_price_NCT!D29)+(carbon_price_NETS!D29*jurisdiction_covered_NETS!D29)+(jurisdiction_covered_SupETS!D29*carbon_price_SupETS!D29)</f>
        <v>0</v>
      </c>
      <c r="E29" s="9">
        <f>(jurisdiction_covered_NCT!E29*carbon_price_NCT!E29)+(carbon_price_NETS!E29*jurisdiction_covered_NETS!E29)+(jurisdiction_covered_SupETS!E29*carbon_price_SupETS!E29)</f>
        <v>0</v>
      </c>
      <c r="F29" s="9">
        <f>(jurisdiction_covered_NCT!F29*carbon_price_NCT!F29)+(carbon_price_NETS!F29*jurisdiction_covered_NETS!F29)+(jurisdiction_covered_SupETS!F29*carbon_price_SupETS!F29)</f>
        <v>0</v>
      </c>
      <c r="G29" s="9">
        <f>(jurisdiction_covered_NCT!G29*carbon_price_NCT!G29)+(carbon_price_NETS!G29*jurisdiction_covered_NETS!G29)+(jurisdiction_covered_SupETS!G29*carbon_price_SupETS!G29)</f>
        <v>0</v>
      </c>
      <c r="H29" s="9">
        <f>(jurisdiction_covered_NCT!H29*carbon_price_NCT!H29)+(carbon_price_NETS!H29*jurisdiction_covered_NETS!H29)+(jurisdiction_covered_SupETS!H29*carbon_price_SupETS!H29)</f>
        <v>0</v>
      </c>
      <c r="I29" s="9">
        <f>(jurisdiction_covered_NCT!I29*carbon_price_NCT!I29)+(carbon_price_NETS!I29*jurisdiction_covered_NETS!I29)+(jurisdiction_covered_SupETS!I29*carbon_price_SupETS!I29)</f>
        <v>0</v>
      </c>
      <c r="J29" s="9">
        <f>(jurisdiction_covered_NCT!J29*carbon_price_NCT!J29)+(carbon_price_NETS!J29*jurisdiction_covered_NETS!J29)+(jurisdiction_covered_SupETS!J29*carbon_price_SupETS!J29)</f>
        <v>0</v>
      </c>
      <c r="K29" s="9">
        <f>(jurisdiction_covered_NCT!K29*carbon_price_NCT!K29)+(carbon_price_NETS!K29*jurisdiction_covered_NETS!K29)+(jurisdiction_covered_SupETS!K29*carbon_price_SupETS!K29)</f>
        <v>0</v>
      </c>
      <c r="L29" s="9">
        <f>(jurisdiction_covered_NCT!L29*carbon_price_NCT!L29)+(carbon_price_NETS!L29*jurisdiction_covered_NETS!L29)+(jurisdiction_covered_SupETS!L29*carbon_price_SupETS!L29)</f>
        <v>0</v>
      </c>
      <c r="M29" s="9">
        <f>(jurisdiction_covered_NCT!M29*carbon_price_NCT!M29)+(carbon_price_NETS!M29*jurisdiction_covered_NETS!M29)+(jurisdiction_covered_SupETS!M29*carbon_price_SupETS!M29)</f>
        <v>0</v>
      </c>
      <c r="N29" s="9">
        <f>(jurisdiction_covered_NCT!N29*carbon_price_NCT!N29)+(carbon_price_NETS!N29*jurisdiction_covered_NETS!N29)+(jurisdiction_covered_SupETS!N29*carbon_price_SupETS!N29)</f>
        <v>0</v>
      </c>
      <c r="O29" s="9">
        <f>(jurisdiction_covered_NCT!O29*carbon_price_NCT!O29)+(carbon_price_NETS!O29*jurisdiction_covered_NETS!O29)+(jurisdiction_covered_SupETS!O29*carbon_price_SupETS!O29)</f>
        <v>0</v>
      </c>
      <c r="P29" s="9">
        <f>(jurisdiction_covered_NCT!P29*carbon_price_NCT!P29)+(carbon_price_NETS!P29*jurisdiction_covered_NETS!P29)+(jurisdiction_covered_SupETS!P29*carbon_price_SupETS!P29)</f>
        <v>0</v>
      </c>
      <c r="Q29" s="9">
        <f>(jurisdiction_covered_NCT!Q29*carbon_price_NCT!Q29)+(carbon_price_NETS!Q29*jurisdiction_covered_NETS!Q29)+(jurisdiction_covered_SupETS!Q29*carbon_price_SupETS!Q29)</f>
        <v>0</v>
      </c>
      <c r="R29" s="9">
        <f>(jurisdiction_covered_NCT!R29*carbon_price_NCT!R29)+(carbon_price_NETS!R29*jurisdiction_covered_NETS!R29)+(jurisdiction_covered_SupETS!R29*carbon_price_SupETS!R29)</f>
        <v>0</v>
      </c>
      <c r="S29" s="9">
        <f>(jurisdiction_covered_NCT!S29*carbon_price_NCT!S29)+(carbon_price_NETS!S29*jurisdiction_covered_NETS!S29)+(jurisdiction_covered_SupETS!S29*carbon_price_SupETS!S29)</f>
        <v>0</v>
      </c>
      <c r="T29" s="9">
        <f>(jurisdiction_covered_NCT!T29*carbon_price_NCT!T29)+(carbon_price_NETS!T29*jurisdiction_covered_NETS!T29)+(jurisdiction_covered_SupETS!T29*carbon_price_SupETS!T29)</f>
        <v>0</v>
      </c>
      <c r="U29" s="9">
        <f>(jurisdiction_covered_NCT!U29*carbon_price_NCT!U29)+(carbon_price_NETS!U29*jurisdiction_covered_NETS!U29)+(jurisdiction_covered_SupETS!U29*carbon_price_SupETS!U29)</f>
        <v>0</v>
      </c>
      <c r="V29" s="9">
        <f>(jurisdiction_covered_NCT!V29*carbon_price_NCT!V29)+(carbon_price_NETS!V29*jurisdiction_covered_NETS!V29)+(jurisdiction_covered_SupETS!V29*carbon_price_SupETS!V29)</f>
        <v>0</v>
      </c>
      <c r="W29" s="9">
        <f>(jurisdiction_covered_NCT!W29*carbon_price_NCT!W29)+(carbon_price_NETS!W29*jurisdiction_covered_NETS!W29)+(jurisdiction_covered_SupETS!W29*carbon_price_SupETS!W29)</f>
        <v>0</v>
      </c>
      <c r="X29" s="9">
        <f>(jurisdiction_covered_NCT!X29*carbon_price_NCT!X29)+(carbon_price_NETS!X29*jurisdiction_covered_NETS!X29)+(jurisdiction_covered_SupETS!X29*carbon_price_SupETS!X29)</f>
        <v>0</v>
      </c>
      <c r="Y29" s="9">
        <f>(jurisdiction_covered_NCT!Y29*carbon_price_NCT!Y29)+(carbon_price_NETS!Y29*jurisdiction_covered_NETS!Y29)+(jurisdiction_covered_SupETS!Y29*carbon_price_SupETS!Y29)</f>
        <v>0</v>
      </c>
      <c r="Z29" s="9">
        <f>(jurisdiction_covered_NCT!Z29*carbon_price_NCT!Z29)+(carbon_price_NETS!Z29*jurisdiction_covered_NETS!Z29)+(jurisdiction_covered_SupETS!Z29*carbon_price_SupETS!Z29)</f>
        <v>0</v>
      </c>
      <c r="AA29" s="9">
        <f>(jurisdiction_covered_NCT!AA29*carbon_price_NCT!AA29)+(carbon_price_NETS!AA29*jurisdiction_covered_NETS!AA29)+(jurisdiction_covered_SupETS!AA29*carbon_price_SupETS!AA29)</f>
        <v>0</v>
      </c>
    </row>
    <row r="30" spans="1:27" x14ac:dyDescent="0.2">
      <c r="A30" s="9" t="s">
        <v>147</v>
      </c>
      <c r="B30" s="9">
        <f>(jurisdiction_covered_NCT!B30*carbon_price_NCT!B30)+(carbon_price_NETS!B30*jurisdiction_covered_NETS!B30)+(jurisdiction_covered_SupETS!B30*carbon_price_SupETS!B30)</f>
        <v>0</v>
      </c>
      <c r="C30" s="9">
        <f>(jurisdiction_covered_NCT!C30*carbon_price_NCT!C30)+(carbon_price_NETS!C30*jurisdiction_covered_NETS!C30)+(jurisdiction_covered_SupETS!C30*carbon_price_SupETS!C30)</f>
        <v>0</v>
      </c>
      <c r="D30" s="9">
        <f>(jurisdiction_covered_NCT!D30*carbon_price_NCT!D30)+(carbon_price_NETS!D30*jurisdiction_covered_NETS!D30)+(jurisdiction_covered_SupETS!D30*carbon_price_SupETS!D30)</f>
        <v>0</v>
      </c>
      <c r="E30" s="9">
        <f>(jurisdiction_covered_NCT!E30*carbon_price_NCT!E30)+(carbon_price_NETS!E30*jurisdiction_covered_NETS!E30)+(jurisdiction_covered_SupETS!E30*carbon_price_SupETS!E30)</f>
        <v>0</v>
      </c>
      <c r="F30" s="9">
        <f>(jurisdiction_covered_NCT!F30*carbon_price_NCT!F30)+(carbon_price_NETS!F30*jurisdiction_covered_NETS!F30)+(jurisdiction_covered_SupETS!F30*carbon_price_SupETS!F30)</f>
        <v>0</v>
      </c>
      <c r="G30" s="9">
        <f>(jurisdiction_covered_NCT!G30*carbon_price_NCT!G30)+(carbon_price_NETS!G30*jurisdiction_covered_NETS!G30)+(jurisdiction_covered_SupETS!G30*carbon_price_SupETS!G30)</f>
        <v>0</v>
      </c>
      <c r="H30" s="9">
        <f>(jurisdiction_covered_NCT!H30*carbon_price_NCT!H30)+(carbon_price_NETS!H30*jurisdiction_covered_NETS!H30)+(jurisdiction_covered_SupETS!H30*carbon_price_SupETS!H30)</f>
        <v>0</v>
      </c>
      <c r="I30" s="9">
        <f>(jurisdiction_covered_NCT!I30*carbon_price_NCT!I30)+(carbon_price_NETS!I30*jurisdiction_covered_NETS!I30)+(jurisdiction_covered_SupETS!I30*carbon_price_SupETS!I30)</f>
        <v>0</v>
      </c>
      <c r="J30" s="9">
        <f>(jurisdiction_covered_NCT!J30*carbon_price_NCT!J30)+(carbon_price_NETS!J30*jurisdiction_covered_NETS!J30)+(jurisdiction_covered_SupETS!J30*carbon_price_SupETS!J30)</f>
        <v>0</v>
      </c>
      <c r="K30" s="9">
        <f>(jurisdiction_covered_NCT!K30*carbon_price_NCT!K30)+(carbon_price_NETS!K30*jurisdiction_covered_NETS!K30)+(jurisdiction_covered_SupETS!K30*carbon_price_SupETS!K30)</f>
        <v>0</v>
      </c>
      <c r="L30" s="9">
        <f>(jurisdiction_covered_NCT!L30*carbon_price_NCT!L30)+(carbon_price_NETS!L30*jurisdiction_covered_NETS!L30)+(jurisdiction_covered_SupETS!L30*carbon_price_SupETS!L30)</f>
        <v>0</v>
      </c>
      <c r="M30" s="9">
        <f>(jurisdiction_covered_NCT!M30*carbon_price_NCT!M30)+(carbon_price_NETS!M30*jurisdiction_covered_NETS!M30)+(jurisdiction_covered_SupETS!M30*carbon_price_SupETS!M30)</f>
        <v>0</v>
      </c>
      <c r="N30" s="9">
        <f>(jurisdiction_covered_NCT!N30*carbon_price_NCT!N30)+(carbon_price_NETS!N30*jurisdiction_covered_NETS!N30)+(jurisdiction_covered_SupETS!N30*carbon_price_SupETS!N30)</f>
        <v>0</v>
      </c>
      <c r="O30" s="9">
        <f>(jurisdiction_covered_NCT!O30*carbon_price_NCT!O30)+(carbon_price_NETS!O30*jurisdiction_covered_NETS!O30)+(jurisdiction_covered_SupETS!O30*carbon_price_SupETS!O30)</f>
        <v>0</v>
      </c>
      <c r="P30" s="9">
        <f>(jurisdiction_covered_NCT!P30*carbon_price_NCT!P30)+(carbon_price_NETS!P30*jurisdiction_covered_NETS!P30)+(jurisdiction_covered_SupETS!P30*carbon_price_SupETS!P30)</f>
        <v>0</v>
      </c>
      <c r="Q30" s="9">
        <f>(jurisdiction_covered_NCT!Q30*carbon_price_NCT!Q30)+(carbon_price_NETS!Q30*jurisdiction_covered_NETS!Q30)+(jurisdiction_covered_SupETS!Q30*carbon_price_SupETS!Q30)</f>
        <v>0</v>
      </c>
      <c r="R30" s="9">
        <f>(jurisdiction_covered_NCT!R30*carbon_price_NCT!R30)+(carbon_price_NETS!R30*jurisdiction_covered_NETS!R30)+(jurisdiction_covered_SupETS!R30*carbon_price_SupETS!R30)</f>
        <v>0</v>
      </c>
      <c r="S30" s="9">
        <f>(jurisdiction_covered_NCT!S30*carbon_price_NCT!S30)+(carbon_price_NETS!S30*jurisdiction_covered_NETS!S30)+(jurisdiction_covered_SupETS!S30*carbon_price_SupETS!S30)</f>
        <v>0</v>
      </c>
      <c r="T30" s="9">
        <f>(jurisdiction_covered_NCT!T30*carbon_price_NCT!T30)+(carbon_price_NETS!T30*jurisdiction_covered_NETS!T30)+(jurisdiction_covered_SupETS!T30*carbon_price_SupETS!T30)</f>
        <v>0</v>
      </c>
      <c r="U30" s="9">
        <f>(jurisdiction_covered_NCT!U30*carbon_price_NCT!U30)+(carbon_price_NETS!U30*jurisdiction_covered_NETS!U30)+(jurisdiction_covered_SupETS!U30*carbon_price_SupETS!U30)</f>
        <v>0</v>
      </c>
      <c r="V30" s="9">
        <f>(jurisdiction_covered_NCT!V30*carbon_price_NCT!V30)+(carbon_price_NETS!V30*jurisdiction_covered_NETS!V30)+(jurisdiction_covered_SupETS!V30*carbon_price_SupETS!V30)</f>
        <v>0</v>
      </c>
      <c r="W30" s="9">
        <f>(jurisdiction_covered_NCT!W30*carbon_price_NCT!W30)+(carbon_price_NETS!W30*jurisdiction_covered_NETS!W30)+(jurisdiction_covered_SupETS!W30*carbon_price_SupETS!W30)</f>
        <v>0</v>
      </c>
      <c r="X30" s="9">
        <f>(jurisdiction_covered_NCT!X30*carbon_price_NCT!X30)+(carbon_price_NETS!X30*jurisdiction_covered_NETS!X30)+(jurisdiction_covered_SupETS!X30*carbon_price_SupETS!X30)</f>
        <v>0</v>
      </c>
      <c r="Y30" s="9">
        <f>(jurisdiction_covered_NCT!Y30*carbon_price_NCT!Y30)+(carbon_price_NETS!Y30*jurisdiction_covered_NETS!Y30)+(jurisdiction_covered_SupETS!Y30*carbon_price_SupETS!Y30)</f>
        <v>0</v>
      </c>
      <c r="Z30" s="9">
        <f>(jurisdiction_covered_NCT!Z30*carbon_price_NCT!Z30)+(carbon_price_NETS!Z30*jurisdiction_covered_NETS!Z30)+(jurisdiction_covered_SupETS!Z30*carbon_price_SupETS!Z30)</f>
        <v>0</v>
      </c>
      <c r="AA30" s="9">
        <f>(jurisdiction_covered_NCT!AA30*carbon_price_NCT!AA30)+(carbon_price_NETS!AA30*jurisdiction_covered_NETS!AA30)+(jurisdiction_covered_SupETS!AA30*carbon_price_SupETS!AA30)</f>
        <v>0</v>
      </c>
    </row>
    <row r="31" spans="1:27" x14ac:dyDescent="0.2">
      <c r="A31" s="9" t="s">
        <v>150</v>
      </c>
      <c r="B31" s="9">
        <f>(jurisdiction_covered_NCT!B31*carbon_price_NCT!B31)+(carbon_price_NETS!B31*jurisdiction_covered_NETS!B31)+(jurisdiction_covered_SupETS!B31*carbon_price_SupETS!B31)</f>
        <v>0</v>
      </c>
      <c r="C31" s="9">
        <f>(jurisdiction_covered_NCT!C31*carbon_price_NCT!C31)+(carbon_price_NETS!C31*jurisdiction_covered_NETS!C31)+(jurisdiction_covered_SupETS!C31*carbon_price_SupETS!C31)</f>
        <v>0</v>
      </c>
      <c r="D31" s="9">
        <f>(jurisdiction_covered_NCT!D31*carbon_price_NCT!D31)+(carbon_price_NETS!D31*jurisdiction_covered_NETS!D31)+(jurisdiction_covered_SupETS!D31*carbon_price_SupETS!D31)</f>
        <v>0</v>
      </c>
      <c r="E31" s="9">
        <f>(jurisdiction_covered_NCT!E31*carbon_price_NCT!E31)+(carbon_price_NETS!E31*jurisdiction_covered_NETS!E31)+(jurisdiction_covered_SupETS!E31*carbon_price_SupETS!E31)</f>
        <v>0</v>
      </c>
      <c r="F31" s="9">
        <f>(jurisdiction_covered_NCT!F31*carbon_price_NCT!F31)+(carbon_price_NETS!F31*jurisdiction_covered_NETS!F31)+(jurisdiction_covered_SupETS!F31*carbon_price_SupETS!F31)</f>
        <v>0</v>
      </c>
      <c r="G31" s="9">
        <f>(jurisdiction_covered_NCT!G31*carbon_price_NCT!G31)+(carbon_price_NETS!G31*jurisdiction_covered_NETS!G31)+(jurisdiction_covered_SupETS!G31*carbon_price_SupETS!G31)</f>
        <v>0</v>
      </c>
      <c r="H31" s="9">
        <f>(jurisdiction_covered_NCT!H31*carbon_price_NCT!H31)+(carbon_price_NETS!H31*jurisdiction_covered_NETS!H31)+(jurisdiction_covered_SupETS!H31*carbon_price_SupETS!H31)</f>
        <v>0</v>
      </c>
      <c r="I31" s="9">
        <f>(jurisdiction_covered_NCT!I31*carbon_price_NCT!I31)+(carbon_price_NETS!I31*jurisdiction_covered_NETS!I31)+(jurisdiction_covered_SupETS!I31*carbon_price_SupETS!I31)</f>
        <v>0</v>
      </c>
      <c r="J31" s="9">
        <f>(jurisdiction_covered_NCT!J31*carbon_price_NCT!J31)+(carbon_price_NETS!J31*jurisdiction_covered_NETS!J31)+(jurisdiction_covered_SupETS!J31*carbon_price_SupETS!J31)</f>
        <v>0</v>
      </c>
      <c r="K31" s="9">
        <f>(jurisdiction_covered_NCT!K31*carbon_price_NCT!K31)+(carbon_price_NETS!K31*jurisdiction_covered_NETS!K31)+(jurisdiction_covered_SupETS!K31*carbon_price_SupETS!K31)</f>
        <v>0</v>
      </c>
      <c r="L31" s="9">
        <f>(jurisdiction_covered_NCT!L31*carbon_price_NCT!L31)+(carbon_price_NETS!L31*jurisdiction_covered_NETS!L31)+(jurisdiction_covered_SupETS!L31*carbon_price_SupETS!L31)</f>
        <v>0</v>
      </c>
      <c r="M31" s="9">
        <f>(jurisdiction_covered_NCT!M31*carbon_price_NCT!M31)+(carbon_price_NETS!M31*jurisdiction_covered_NETS!M31)+(jurisdiction_covered_SupETS!M31*carbon_price_SupETS!M31)</f>
        <v>0</v>
      </c>
      <c r="N31" s="9">
        <f>(jurisdiction_covered_NCT!N31*carbon_price_NCT!N31)+(carbon_price_NETS!N31*jurisdiction_covered_NETS!N31)+(jurisdiction_covered_SupETS!N31*carbon_price_SupETS!N31)</f>
        <v>0</v>
      </c>
      <c r="O31" s="9">
        <f>(jurisdiction_covered_NCT!O31*carbon_price_NCT!O31)+(carbon_price_NETS!O31*jurisdiction_covered_NETS!O31)+(jurisdiction_covered_SupETS!O31*carbon_price_SupETS!O31)</f>
        <v>0</v>
      </c>
      <c r="P31" s="9">
        <f>(jurisdiction_covered_NCT!P31*carbon_price_NCT!P31)+(carbon_price_NETS!P31*jurisdiction_covered_NETS!P31)+(jurisdiction_covered_SupETS!P31*carbon_price_SupETS!P31)</f>
        <v>0</v>
      </c>
      <c r="Q31" s="9">
        <f>(jurisdiction_covered_NCT!Q31*carbon_price_NCT!Q31)+(carbon_price_NETS!Q31*jurisdiction_covered_NETS!Q31)+(jurisdiction_covered_SupETS!Q31*carbon_price_SupETS!Q31)</f>
        <v>0</v>
      </c>
      <c r="R31" s="9">
        <f>(jurisdiction_covered_NCT!R31*carbon_price_NCT!R31)+(carbon_price_NETS!R31*jurisdiction_covered_NETS!R31)+(jurisdiction_covered_SupETS!R31*carbon_price_SupETS!R31)</f>
        <v>0</v>
      </c>
      <c r="S31" s="9">
        <f>(jurisdiction_covered_NCT!S31*carbon_price_NCT!S31)+(carbon_price_NETS!S31*jurisdiction_covered_NETS!S31)+(jurisdiction_covered_SupETS!S31*carbon_price_SupETS!S31)</f>
        <v>0</v>
      </c>
      <c r="T31" s="9">
        <f>(jurisdiction_covered_NCT!T31*carbon_price_NCT!T31)+(carbon_price_NETS!T31*jurisdiction_covered_NETS!T31)+(jurisdiction_covered_SupETS!T31*carbon_price_SupETS!T31)</f>
        <v>0</v>
      </c>
      <c r="U31" s="9">
        <f>(jurisdiction_covered_NCT!U31*carbon_price_NCT!U31)+(carbon_price_NETS!U31*jurisdiction_covered_NETS!U31)+(jurisdiction_covered_SupETS!U31*carbon_price_SupETS!U31)</f>
        <v>0</v>
      </c>
      <c r="V31" s="9">
        <f>(jurisdiction_covered_NCT!V31*carbon_price_NCT!V31)+(carbon_price_NETS!V31*jurisdiction_covered_NETS!V31)+(jurisdiction_covered_SupETS!V31*carbon_price_SupETS!V31)</f>
        <v>0</v>
      </c>
      <c r="W31" s="9">
        <f>(jurisdiction_covered_NCT!W31*carbon_price_NCT!W31)+(carbon_price_NETS!W31*jurisdiction_covered_NETS!W31)+(jurisdiction_covered_SupETS!W31*carbon_price_SupETS!W31)</f>
        <v>0</v>
      </c>
      <c r="X31" s="9">
        <f>(jurisdiction_covered_NCT!X31*carbon_price_NCT!X31)+(carbon_price_NETS!X31*jurisdiction_covered_NETS!X31)+(jurisdiction_covered_SupETS!X31*carbon_price_SupETS!X31)</f>
        <v>0</v>
      </c>
      <c r="Y31" s="9">
        <f>(jurisdiction_covered_NCT!Y31*carbon_price_NCT!Y31)+(carbon_price_NETS!Y31*jurisdiction_covered_NETS!Y31)+(jurisdiction_covered_SupETS!Y31*carbon_price_SupETS!Y31)</f>
        <v>0</v>
      </c>
      <c r="Z31" s="9">
        <f>(jurisdiction_covered_NCT!Z31*carbon_price_NCT!Z31)+(carbon_price_NETS!Z31*jurisdiction_covered_NETS!Z31)+(jurisdiction_covered_SupETS!Z31*carbon_price_SupETS!Z31)</f>
        <v>0</v>
      </c>
      <c r="AA31" s="9">
        <f>(jurisdiction_covered_NCT!AA31*carbon_price_NCT!AA31)+(carbon_price_NETS!AA31*jurisdiction_covered_NETS!AA31)+(jurisdiction_covered_SupETS!AA31*carbon_price_SupETS!AA31)</f>
        <v>0</v>
      </c>
    </row>
    <row r="32" spans="1:27" x14ac:dyDescent="0.2">
      <c r="A32" s="9" t="s">
        <v>153</v>
      </c>
      <c r="B32" s="9">
        <f>(jurisdiction_covered_NCT!B32*carbon_price_NCT!B32)+(carbon_price_NETS!B32*jurisdiction_covered_NETS!B32)+(jurisdiction_covered_SupETS!B32*carbon_price_SupETS!B32)</f>
        <v>0</v>
      </c>
      <c r="C32" s="9">
        <f>(jurisdiction_covered_NCT!C32*carbon_price_NCT!C32)+(carbon_price_NETS!C32*jurisdiction_covered_NETS!C32)+(jurisdiction_covered_SupETS!C32*carbon_price_SupETS!C32)</f>
        <v>0</v>
      </c>
      <c r="D32" s="9">
        <f>(jurisdiction_covered_NCT!D32*carbon_price_NCT!D32)+(carbon_price_NETS!D32*jurisdiction_covered_NETS!D32)+(jurisdiction_covered_SupETS!D32*carbon_price_SupETS!D32)</f>
        <v>0</v>
      </c>
      <c r="E32" s="9">
        <f>(jurisdiction_covered_NCT!E32*carbon_price_NCT!E32)+(carbon_price_NETS!E32*jurisdiction_covered_NETS!E32)+(jurisdiction_covered_SupETS!E32*carbon_price_SupETS!E32)</f>
        <v>0</v>
      </c>
      <c r="F32" s="9">
        <f>(jurisdiction_covered_NCT!F32*carbon_price_NCT!F32)+(carbon_price_NETS!F32*jurisdiction_covered_NETS!F32)+(jurisdiction_covered_SupETS!F32*carbon_price_SupETS!F32)</f>
        <v>0</v>
      </c>
      <c r="G32" s="9">
        <f>(jurisdiction_covered_NCT!G32*carbon_price_NCT!G32)+(carbon_price_NETS!G32*jurisdiction_covered_NETS!G32)+(jurisdiction_covered_SupETS!G32*carbon_price_SupETS!G32)</f>
        <v>0</v>
      </c>
      <c r="H32" s="9">
        <f>(jurisdiction_covered_NCT!H32*carbon_price_NCT!H32)+(carbon_price_NETS!H32*jurisdiction_covered_NETS!H32)+(jurisdiction_covered_SupETS!H32*carbon_price_SupETS!H32)</f>
        <v>0</v>
      </c>
      <c r="I32" s="9">
        <f>(jurisdiction_covered_NCT!I32*carbon_price_NCT!I32)+(carbon_price_NETS!I32*jurisdiction_covered_NETS!I32)+(jurisdiction_covered_SupETS!I32*carbon_price_SupETS!I32)</f>
        <v>0</v>
      </c>
      <c r="J32" s="9">
        <f>(jurisdiction_covered_NCT!J32*carbon_price_NCT!J32)+(carbon_price_NETS!J32*jurisdiction_covered_NETS!J32)+(jurisdiction_covered_SupETS!J32*carbon_price_SupETS!J32)</f>
        <v>0</v>
      </c>
      <c r="K32" s="9">
        <f>(jurisdiction_covered_NCT!K32*carbon_price_NCT!K32)+(carbon_price_NETS!K32*jurisdiction_covered_NETS!K32)+(jurisdiction_covered_SupETS!K32*carbon_price_SupETS!K32)</f>
        <v>0</v>
      </c>
      <c r="L32" s="9">
        <f>(jurisdiction_covered_NCT!L32*carbon_price_NCT!L32)+(carbon_price_NETS!L32*jurisdiction_covered_NETS!L32)+(jurisdiction_covered_SupETS!L32*carbon_price_SupETS!L32)</f>
        <v>0</v>
      </c>
      <c r="M32" s="9">
        <f>(jurisdiction_covered_NCT!M32*carbon_price_NCT!M32)+(carbon_price_NETS!M32*jurisdiction_covered_NETS!M32)+(jurisdiction_covered_SupETS!M32*carbon_price_SupETS!M32)</f>
        <v>0</v>
      </c>
      <c r="N32" s="9">
        <f>(jurisdiction_covered_NCT!N32*carbon_price_NCT!N32)+(carbon_price_NETS!N32*jurisdiction_covered_NETS!N32)+(jurisdiction_covered_SupETS!N32*carbon_price_SupETS!N32)</f>
        <v>0</v>
      </c>
      <c r="O32" s="9">
        <f>(jurisdiction_covered_NCT!O32*carbon_price_NCT!O32)+(carbon_price_NETS!O32*jurisdiction_covered_NETS!O32)+(jurisdiction_covered_SupETS!O32*carbon_price_SupETS!O32)</f>
        <v>0</v>
      </c>
      <c r="P32" s="9">
        <f>(jurisdiction_covered_NCT!P32*carbon_price_NCT!P32)+(carbon_price_NETS!P32*jurisdiction_covered_NETS!P32)+(jurisdiction_covered_SupETS!P32*carbon_price_SupETS!P32)</f>
        <v>0</v>
      </c>
      <c r="Q32" s="9">
        <f>(jurisdiction_covered_NCT!Q32*carbon_price_NCT!Q32)+(carbon_price_NETS!Q32*jurisdiction_covered_NETS!Q32)+(jurisdiction_covered_SupETS!Q32*carbon_price_SupETS!Q32)</f>
        <v>0</v>
      </c>
      <c r="R32" s="9">
        <f>(jurisdiction_covered_NCT!R32*carbon_price_NCT!R32)+(carbon_price_NETS!R32*jurisdiction_covered_NETS!R32)+(jurisdiction_covered_SupETS!R32*carbon_price_SupETS!R32)</f>
        <v>0</v>
      </c>
      <c r="S32" s="9">
        <f>(jurisdiction_covered_NCT!S32*carbon_price_NCT!S32)+(carbon_price_NETS!S32*jurisdiction_covered_NETS!S32)+(jurisdiction_covered_SupETS!S32*carbon_price_SupETS!S32)</f>
        <v>0</v>
      </c>
      <c r="T32" s="9">
        <f>(jurisdiction_covered_NCT!T32*carbon_price_NCT!T32)+(carbon_price_NETS!T32*jurisdiction_covered_NETS!T32)+(jurisdiction_covered_SupETS!T32*carbon_price_SupETS!T32)</f>
        <v>0</v>
      </c>
      <c r="U32" s="9">
        <f>(jurisdiction_covered_NCT!U32*carbon_price_NCT!U32)+(carbon_price_NETS!U32*jurisdiction_covered_NETS!U32)+(jurisdiction_covered_SupETS!U32*carbon_price_SupETS!U32)</f>
        <v>0</v>
      </c>
      <c r="V32" s="9">
        <f>(jurisdiction_covered_NCT!V32*carbon_price_NCT!V32)+(carbon_price_NETS!V32*jurisdiction_covered_NETS!V32)+(jurisdiction_covered_SupETS!V32*carbon_price_SupETS!V32)</f>
        <v>0</v>
      </c>
      <c r="W32" s="9">
        <f>(jurisdiction_covered_NCT!W32*carbon_price_NCT!W32)+(carbon_price_NETS!W32*jurisdiction_covered_NETS!W32)+(jurisdiction_covered_SupETS!W32*carbon_price_SupETS!W32)</f>
        <v>0</v>
      </c>
      <c r="X32" s="9">
        <f>(jurisdiction_covered_NCT!X32*carbon_price_NCT!X32)+(carbon_price_NETS!X32*jurisdiction_covered_NETS!X32)+(jurisdiction_covered_SupETS!X32*carbon_price_SupETS!X32)</f>
        <v>0</v>
      </c>
      <c r="Y32" s="9">
        <f>(jurisdiction_covered_NCT!Y32*carbon_price_NCT!Y32)+(carbon_price_NETS!Y32*jurisdiction_covered_NETS!Y32)+(jurisdiction_covered_SupETS!Y32*carbon_price_SupETS!Y32)</f>
        <v>0</v>
      </c>
      <c r="Z32" s="9">
        <f>(jurisdiction_covered_NCT!Z32*carbon_price_NCT!Z32)+(carbon_price_NETS!Z32*jurisdiction_covered_NETS!Z32)+(jurisdiction_covered_SupETS!Z32*carbon_price_SupETS!Z32)</f>
        <v>0</v>
      </c>
      <c r="AA32" s="9">
        <f>(jurisdiction_covered_NCT!AA32*carbon_price_NCT!AA32)+(carbon_price_NETS!AA32*jurisdiction_covered_NETS!AA32)+(jurisdiction_covered_SupETS!AA32*carbon_price_SupETS!AA32)</f>
        <v>0</v>
      </c>
    </row>
    <row r="33" spans="1:27" x14ac:dyDescent="0.2">
      <c r="A33" s="9" t="s">
        <v>158</v>
      </c>
      <c r="B33" s="9">
        <f>(jurisdiction_covered_NCT!B33*carbon_price_NCT!B33)+(carbon_price_NETS!B33*jurisdiction_covered_NETS!B33)+(jurisdiction_covered_SupETS!B33*carbon_price_SupETS!B33)</f>
        <v>0</v>
      </c>
      <c r="C33" s="9">
        <f>(jurisdiction_covered_NCT!C33*carbon_price_NCT!C33)+(carbon_price_NETS!C33*jurisdiction_covered_NETS!C33)+(jurisdiction_covered_SupETS!C33*carbon_price_SupETS!C33)</f>
        <v>0</v>
      </c>
      <c r="D33" s="9">
        <f>(jurisdiction_covered_NCT!D33*carbon_price_NCT!D33)+(carbon_price_NETS!D33*jurisdiction_covered_NETS!D33)+(jurisdiction_covered_SupETS!D33*carbon_price_SupETS!D33)</f>
        <v>0</v>
      </c>
      <c r="E33" s="9">
        <f>(jurisdiction_covered_NCT!E33*carbon_price_NCT!E33)+(carbon_price_NETS!E33*jurisdiction_covered_NETS!E33)+(jurisdiction_covered_SupETS!E33*carbon_price_SupETS!E33)</f>
        <v>0</v>
      </c>
      <c r="F33" s="9">
        <f>(jurisdiction_covered_NCT!F33*carbon_price_NCT!F33)+(carbon_price_NETS!F33*jurisdiction_covered_NETS!F33)+(jurisdiction_covered_SupETS!F33*carbon_price_SupETS!F33)</f>
        <v>0</v>
      </c>
      <c r="G33" s="9">
        <f>(jurisdiction_covered_NCT!G33*carbon_price_NCT!G33)+(carbon_price_NETS!G33*jurisdiction_covered_NETS!G33)+(jurisdiction_covered_SupETS!G33*carbon_price_SupETS!G33)</f>
        <v>0</v>
      </c>
      <c r="H33" s="9">
        <f>(jurisdiction_covered_NCT!H33*carbon_price_NCT!H33)+(carbon_price_NETS!H33*jurisdiction_covered_NETS!H33)+(jurisdiction_covered_SupETS!H33*carbon_price_SupETS!H33)</f>
        <v>0</v>
      </c>
      <c r="I33" s="9">
        <f>(jurisdiction_covered_NCT!I33*carbon_price_NCT!I33)+(carbon_price_NETS!I33*jurisdiction_covered_NETS!I33)+(jurisdiction_covered_SupETS!I33*carbon_price_SupETS!I33)</f>
        <v>0</v>
      </c>
      <c r="J33" s="9">
        <f>(jurisdiction_covered_NCT!J33*carbon_price_NCT!J33)+(carbon_price_NETS!J33*jurisdiction_covered_NETS!J33)+(jurisdiction_covered_SupETS!J33*carbon_price_SupETS!J33)</f>
        <v>0</v>
      </c>
      <c r="K33" s="9">
        <f>(jurisdiction_covered_NCT!K33*carbon_price_NCT!K33)+(carbon_price_NETS!K33*jurisdiction_covered_NETS!K33)+(jurisdiction_covered_SupETS!K33*carbon_price_SupETS!K33)</f>
        <v>0</v>
      </c>
      <c r="L33" s="9">
        <f>(jurisdiction_covered_NCT!L33*carbon_price_NCT!L33)+(carbon_price_NETS!L33*jurisdiction_covered_NETS!L33)+(jurisdiction_covered_SupETS!L33*carbon_price_SupETS!L33)</f>
        <v>0</v>
      </c>
      <c r="M33" s="9">
        <f>(jurisdiction_covered_NCT!M33*carbon_price_NCT!M33)+(carbon_price_NETS!M33*jurisdiction_covered_NETS!M33)+(jurisdiction_covered_SupETS!M33*carbon_price_SupETS!M33)</f>
        <v>0</v>
      </c>
      <c r="N33" s="9">
        <f>(jurisdiction_covered_NCT!N33*carbon_price_NCT!N33)+(carbon_price_NETS!N33*jurisdiction_covered_NETS!N33)+(jurisdiction_covered_SupETS!N33*carbon_price_SupETS!N33)</f>
        <v>0</v>
      </c>
      <c r="O33" s="9">
        <f>(jurisdiction_covered_NCT!O33*carbon_price_NCT!O33)+(carbon_price_NETS!O33*jurisdiction_covered_NETS!O33)+(jurisdiction_covered_SupETS!O33*carbon_price_SupETS!O33)</f>
        <v>0</v>
      </c>
      <c r="P33" s="9">
        <f>(jurisdiction_covered_NCT!P33*carbon_price_NCT!P33)+(carbon_price_NETS!P33*jurisdiction_covered_NETS!P33)+(jurisdiction_covered_SupETS!P33*carbon_price_SupETS!P33)</f>
        <v>0</v>
      </c>
      <c r="Q33" s="9">
        <f>(jurisdiction_covered_NCT!Q33*carbon_price_NCT!Q33)+(carbon_price_NETS!Q33*jurisdiction_covered_NETS!Q33)+(jurisdiction_covered_SupETS!Q33*carbon_price_SupETS!Q33)</f>
        <v>0</v>
      </c>
      <c r="R33" s="9">
        <f>(jurisdiction_covered_NCT!R33*carbon_price_NCT!R33)+(carbon_price_NETS!R33*jurisdiction_covered_NETS!R33)+(jurisdiction_covered_SupETS!R33*carbon_price_SupETS!R33)</f>
        <v>0</v>
      </c>
      <c r="S33" s="9">
        <f>(jurisdiction_covered_NCT!S33*carbon_price_NCT!S33)+(carbon_price_NETS!S33*jurisdiction_covered_NETS!S33)+(jurisdiction_covered_SupETS!S33*carbon_price_SupETS!S33)</f>
        <v>0</v>
      </c>
      <c r="T33" s="9">
        <f>(jurisdiction_covered_NCT!T33*carbon_price_NCT!T33)+(carbon_price_NETS!T33*jurisdiction_covered_NETS!T33)+(jurisdiction_covered_SupETS!T33*carbon_price_SupETS!T33)</f>
        <v>0</v>
      </c>
      <c r="U33" s="9">
        <f>(jurisdiction_covered_NCT!U33*carbon_price_NCT!U33)+(carbon_price_NETS!U33*jurisdiction_covered_NETS!U33)+(jurisdiction_covered_SupETS!U33*carbon_price_SupETS!U33)</f>
        <v>0</v>
      </c>
      <c r="V33" s="9">
        <f>(jurisdiction_covered_NCT!V33*carbon_price_NCT!V33)+(carbon_price_NETS!V33*jurisdiction_covered_NETS!V33)+(jurisdiction_covered_SupETS!V33*carbon_price_SupETS!V33)</f>
        <v>0</v>
      </c>
      <c r="W33" s="9">
        <f>(jurisdiction_covered_NCT!W33*carbon_price_NCT!W33)+(carbon_price_NETS!W33*jurisdiction_covered_NETS!W33)+(jurisdiction_covered_SupETS!W33*carbon_price_SupETS!W33)</f>
        <v>0</v>
      </c>
      <c r="X33" s="9">
        <f>(jurisdiction_covered_NCT!X33*carbon_price_NCT!X33)+(carbon_price_NETS!X33*jurisdiction_covered_NETS!X33)+(jurisdiction_covered_SupETS!X33*carbon_price_SupETS!X33)</f>
        <v>0</v>
      </c>
      <c r="Y33" s="9">
        <f>(jurisdiction_covered_NCT!Y33*carbon_price_NCT!Y33)+(carbon_price_NETS!Y33*jurisdiction_covered_NETS!Y33)+(jurisdiction_covered_SupETS!Y33*carbon_price_SupETS!Y33)</f>
        <v>0</v>
      </c>
      <c r="Z33" s="9">
        <f>(jurisdiction_covered_NCT!Z33*carbon_price_NCT!Z33)+(carbon_price_NETS!Z33*jurisdiction_covered_NETS!Z33)+(jurisdiction_covered_SupETS!Z33*carbon_price_SupETS!Z33)</f>
        <v>0</v>
      </c>
      <c r="AA33" s="9">
        <f>(jurisdiction_covered_NCT!AA33*carbon_price_NCT!AA33)+(carbon_price_NETS!AA33*jurisdiction_covered_NETS!AA33)+(jurisdiction_covered_SupETS!AA33*carbon_price_SupETS!AA33)</f>
        <v>0</v>
      </c>
    </row>
    <row r="34" spans="1:27" x14ac:dyDescent="0.2">
      <c r="A34" s="9" t="s">
        <v>161</v>
      </c>
      <c r="B34" s="9">
        <f>(jurisdiction_covered_NCT!B34*carbon_price_NCT!B34)+(carbon_price_NETS!B34*jurisdiction_covered_NETS!B34)+(jurisdiction_covered_SupETS!B34*carbon_price_SupETS!B34)</f>
        <v>0</v>
      </c>
      <c r="C34" s="9">
        <f>(jurisdiction_covered_NCT!C34*carbon_price_NCT!C34)+(carbon_price_NETS!C34*jurisdiction_covered_NETS!C34)+(jurisdiction_covered_SupETS!C34*carbon_price_SupETS!C34)</f>
        <v>0</v>
      </c>
      <c r="D34" s="9">
        <f>(jurisdiction_covered_NCT!D34*carbon_price_NCT!D34)+(carbon_price_NETS!D34*jurisdiction_covered_NETS!D34)+(jurisdiction_covered_SupETS!D34*carbon_price_SupETS!D34)</f>
        <v>0</v>
      </c>
      <c r="E34" s="9">
        <f>(jurisdiction_covered_NCT!E34*carbon_price_NCT!E34)+(carbon_price_NETS!E34*jurisdiction_covered_NETS!E34)+(jurisdiction_covered_SupETS!E34*carbon_price_SupETS!E34)</f>
        <v>0</v>
      </c>
      <c r="F34" s="9">
        <f>(jurisdiction_covered_NCT!F34*carbon_price_NCT!F34)+(carbon_price_NETS!F34*jurisdiction_covered_NETS!F34)+(jurisdiction_covered_SupETS!F34*carbon_price_SupETS!F34)</f>
        <v>0</v>
      </c>
      <c r="G34" s="9">
        <f>(jurisdiction_covered_NCT!G34*carbon_price_NCT!G34)+(carbon_price_NETS!G34*jurisdiction_covered_NETS!G34)+(jurisdiction_covered_SupETS!G34*carbon_price_SupETS!G34)</f>
        <v>0</v>
      </c>
      <c r="H34" s="9">
        <f>(jurisdiction_covered_NCT!H34*carbon_price_NCT!H34)+(carbon_price_NETS!H34*jurisdiction_covered_NETS!H34)+(jurisdiction_covered_SupETS!H34*carbon_price_SupETS!H34)</f>
        <v>0</v>
      </c>
      <c r="I34" s="9">
        <f>(jurisdiction_covered_NCT!I34*carbon_price_NCT!I34)+(carbon_price_NETS!I34*jurisdiction_covered_NETS!I34)+(jurisdiction_covered_SupETS!I34*carbon_price_SupETS!I34)</f>
        <v>0</v>
      </c>
      <c r="J34" s="9">
        <f>(jurisdiction_covered_NCT!J34*carbon_price_NCT!J34)+(carbon_price_NETS!J34*jurisdiction_covered_NETS!J34)+(jurisdiction_covered_SupETS!J34*carbon_price_SupETS!J34)</f>
        <v>0</v>
      </c>
      <c r="K34" s="9">
        <f>(jurisdiction_covered_NCT!K34*carbon_price_NCT!K34)+(carbon_price_NETS!K34*jurisdiction_covered_NETS!K34)+(jurisdiction_covered_SupETS!K34*carbon_price_SupETS!K34)</f>
        <v>0</v>
      </c>
      <c r="L34" s="9">
        <f>(jurisdiction_covered_NCT!L34*carbon_price_NCT!L34)+(carbon_price_NETS!L34*jurisdiction_covered_NETS!L34)+(jurisdiction_covered_SupETS!L34*carbon_price_SupETS!L34)</f>
        <v>0</v>
      </c>
      <c r="M34" s="9">
        <f>(jurisdiction_covered_NCT!M34*carbon_price_NCT!M34)+(carbon_price_NETS!M34*jurisdiction_covered_NETS!M34)+(jurisdiction_covered_SupETS!M34*carbon_price_SupETS!M34)</f>
        <v>0</v>
      </c>
      <c r="N34" s="9">
        <f>(jurisdiction_covered_NCT!N34*carbon_price_NCT!N34)+(carbon_price_NETS!N34*jurisdiction_covered_NETS!N34)+(jurisdiction_covered_SupETS!N34*carbon_price_SupETS!N34)</f>
        <v>0</v>
      </c>
      <c r="O34" s="9">
        <f>(jurisdiction_covered_NCT!O34*carbon_price_NCT!O34)+(carbon_price_NETS!O34*jurisdiction_covered_NETS!O34)+(jurisdiction_covered_SupETS!O34*carbon_price_SupETS!O34)</f>
        <v>0</v>
      </c>
      <c r="P34" s="9">
        <f>(jurisdiction_covered_NCT!P34*carbon_price_NCT!P34)+(carbon_price_NETS!P34*jurisdiction_covered_NETS!P34)+(jurisdiction_covered_SupETS!P34*carbon_price_SupETS!P34)</f>
        <v>0</v>
      </c>
      <c r="Q34" s="9">
        <f>(jurisdiction_covered_NCT!Q34*carbon_price_NCT!Q34)+(carbon_price_NETS!Q34*jurisdiction_covered_NETS!Q34)+(jurisdiction_covered_SupETS!Q34*carbon_price_SupETS!Q34)</f>
        <v>0</v>
      </c>
      <c r="R34" s="9">
        <f>(jurisdiction_covered_NCT!R34*carbon_price_NCT!R34)+(carbon_price_NETS!R34*jurisdiction_covered_NETS!R34)+(jurisdiction_covered_SupETS!R34*carbon_price_SupETS!R34)</f>
        <v>0</v>
      </c>
      <c r="S34" s="9">
        <f>(jurisdiction_covered_NCT!S34*carbon_price_NCT!S34)+(carbon_price_NETS!S34*jurisdiction_covered_NETS!S34)+(jurisdiction_covered_SupETS!S34*carbon_price_SupETS!S34)</f>
        <v>0</v>
      </c>
      <c r="T34" s="9">
        <f>(jurisdiction_covered_NCT!T34*carbon_price_NCT!T34)+(carbon_price_NETS!T34*jurisdiction_covered_NETS!T34)+(jurisdiction_covered_SupETS!T34*carbon_price_SupETS!T34)</f>
        <v>0</v>
      </c>
      <c r="U34" s="9">
        <f>(jurisdiction_covered_NCT!U34*carbon_price_NCT!U34)+(carbon_price_NETS!U34*jurisdiction_covered_NETS!U34)+(jurisdiction_covered_SupETS!U34*carbon_price_SupETS!U34)</f>
        <v>0</v>
      </c>
      <c r="V34" s="9">
        <f>(jurisdiction_covered_NCT!V34*carbon_price_NCT!V34)+(carbon_price_NETS!V34*jurisdiction_covered_NETS!V34)+(jurisdiction_covered_SupETS!V34*carbon_price_SupETS!V34)</f>
        <v>0</v>
      </c>
      <c r="W34" s="9">
        <f>(jurisdiction_covered_NCT!W34*carbon_price_NCT!W34)+(carbon_price_NETS!W34*jurisdiction_covered_NETS!W34)+(jurisdiction_covered_SupETS!W34*carbon_price_SupETS!W34)</f>
        <v>0</v>
      </c>
      <c r="X34" s="9">
        <f>(jurisdiction_covered_NCT!X34*carbon_price_NCT!X34)+(carbon_price_NETS!X34*jurisdiction_covered_NETS!X34)+(jurisdiction_covered_SupETS!X34*carbon_price_SupETS!X34)</f>
        <v>0</v>
      </c>
      <c r="Y34" s="9">
        <f>(jurisdiction_covered_NCT!Y34*carbon_price_NCT!Y34)+(carbon_price_NETS!Y34*jurisdiction_covered_NETS!Y34)+(jurisdiction_covered_SupETS!Y34*carbon_price_SupETS!Y34)</f>
        <v>0</v>
      </c>
      <c r="Z34" s="9">
        <f>(jurisdiction_covered_NCT!Z34*carbon_price_NCT!Z34)+(carbon_price_NETS!Z34*jurisdiction_covered_NETS!Z34)+(jurisdiction_covered_SupETS!Z34*carbon_price_SupETS!Z34)</f>
        <v>0</v>
      </c>
      <c r="AA34" s="9">
        <f>(jurisdiction_covered_NCT!AA34*carbon_price_NCT!AA34)+(carbon_price_NETS!AA34*jurisdiction_covered_NETS!AA34)+(jurisdiction_covered_SupETS!AA34*carbon_price_SupETS!AA34)</f>
        <v>0</v>
      </c>
    </row>
    <row r="35" spans="1:27" x14ac:dyDescent="0.2">
      <c r="A35" s="9" t="s">
        <v>164</v>
      </c>
      <c r="B35" s="9">
        <f>(jurisdiction_covered_NCT!B35*carbon_price_NCT!B35)+(carbon_price_NETS!B35*jurisdiction_covered_NETS!B35)+(jurisdiction_covered_SupETS!B35*carbon_price_SupETS!B35)</f>
        <v>0</v>
      </c>
      <c r="C35" s="9">
        <f>(jurisdiction_covered_NCT!C35*carbon_price_NCT!C35)+(carbon_price_NETS!C35*jurisdiction_covered_NETS!C35)+(jurisdiction_covered_SupETS!C35*carbon_price_SupETS!C35)</f>
        <v>0</v>
      </c>
      <c r="D35" s="9">
        <f>(jurisdiction_covered_NCT!D35*carbon_price_NCT!D35)+(carbon_price_NETS!D35*jurisdiction_covered_NETS!D35)+(jurisdiction_covered_SupETS!D35*carbon_price_SupETS!D35)</f>
        <v>0</v>
      </c>
      <c r="E35" s="9">
        <f>(jurisdiction_covered_NCT!E35*carbon_price_NCT!E35)+(carbon_price_NETS!E35*jurisdiction_covered_NETS!E35)+(jurisdiction_covered_SupETS!E35*carbon_price_SupETS!E35)</f>
        <v>0</v>
      </c>
      <c r="F35" s="9">
        <f>(jurisdiction_covered_NCT!F35*carbon_price_NCT!F35)+(carbon_price_NETS!F35*jurisdiction_covered_NETS!F35)+(jurisdiction_covered_SupETS!F35*carbon_price_SupETS!F35)</f>
        <v>0</v>
      </c>
      <c r="G35" s="9">
        <f>(jurisdiction_covered_NCT!G35*carbon_price_NCT!G35)+(carbon_price_NETS!G35*jurisdiction_covered_NETS!G35)+(jurisdiction_covered_SupETS!G35*carbon_price_SupETS!G35)</f>
        <v>0</v>
      </c>
      <c r="H35" s="9">
        <f>(jurisdiction_covered_NCT!H35*carbon_price_NCT!H35)+(carbon_price_NETS!H35*jurisdiction_covered_NETS!H35)+(jurisdiction_covered_SupETS!H35*carbon_price_SupETS!H35)</f>
        <v>0</v>
      </c>
      <c r="I35" s="9">
        <f>(jurisdiction_covered_NCT!I35*carbon_price_NCT!I35)+(carbon_price_NETS!I35*jurisdiction_covered_NETS!I35)+(jurisdiction_covered_SupETS!I35*carbon_price_SupETS!I35)</f>
        <v>0</v>
      </c>
      <c r="J35" s="9">
        <f>(jurisdiction_covered_NCT!J35*carbon_price_NCT!J35)+(carbon_price_NETS!J35*jurisdiction_covered_NETS!J35)+(jurisdiction_covered_SupETS!J35*carbon_price_SupETS!J35)</f>
        <v>0</v>
      </c>
      <c r="K35" s="9">
        <f>(jurisdiction_covered_NCT!K35*carbon_price_NCT!K35)+(carbon_price_NETS!K35*jurisdiction_covered_NETS!K35)+(jurisdiction_covered_SupETS!K35*carbon_price_SupETS!K35)</f>
        <v>0</v>
      </c>
      <c r="L35" s="9">
        <f>(jurisdiction_covered_NCT!L35*carbon_price_NCT!L35)+(carbon_price_NETS!L35*jurisdiction_covered_NETS!L35)+(jurisdiction_covered_SupETS!L35*carbon_price_SupETS!L35)</f>
        <v>0</v>
      </c>
      <c r="M35" s="9">
        <f>(jurisdiction_covered_NCT!M35*carbon_price_NCT!M35)+(carbon_price_NETS!M35*jurisdiction_covered_NETS!M35)+(jurisdiction_covered_SupETS!M35*carbon_price_SupETS!M35)</f>
        <v>0</v>
      </c>
      <c r="N35" s="9">
        <f>(jurisdiction_covered_NCT!N35*carbon_price_NCT!N35)+(carbon_price_NETS!N35*jurisdiction_covered_NETS!N35)+(jurisdiction_covered_SupETS!N35*carbon_price_SupETS!N35)</f>
        <v>0</v>
      </c>
      <c r="O35" s="9">
        <f>(jurisdiction_covered_NCT!O35*carbon_price_NCT!O35)+(carbon_price_NETS!O35*jurisdiction_covered_NETS!O35)+(jurisdiction_covered_SupETS!O35*carbon_price_SupETS!O35)</f>
        <v>0</v>
      </c>
      <c r="P35" s="9">
        <f>(jurisdiction_covered_NCT!P35*carbon_price_NCT!P35)+(carbon_price_NETS!P35*jurisdiction_covered_NETS!P35)+(jurisdiction_covered_SupETS!P35*carbon_price_SupETS!P35)</f>
        <v>0</v>
      </c>
      <c r="Q35" s="9">
        <f>(jurisdiction_covered_NCT!Q35*carbon_price_NCT!Q35)+(carbon_price_NETS!Q35*jurisdiction_covered_NETS!Q35)+(jurisdiction_covered_SupETS!Q35*carbon_price_SupETS!Q35)</f>
        <v>0</v>
      </c>
      <c r="R35" s="9">
        <f>(jurisdiction_covered_NCT!R35*carbon_price_NCT!R35)+(carbon_price_NETS!R35*jurisdiction_covered_NETS!R35)+(jurisdiction_covered_SupETS!R35*carbon_price_SupETS!R35)</f>
        <v>0</v>
      </c>
      <c r="S35" s="9">
        <f>(jurisdiction_covered_NCT!S35*carbon_price_NCT!S35)+(carbon_price_NETS!S35*jurisdiction_covered_NETS!S35)+(jurisdiction_covered_SupETS!S35*carbon_price_SupETS!S35)</f>
        <v>0</v>
      </c>
      <c r="T35" s="9">
        <f>(jurisdiction_covered_NCT!T35*carbon_price_NCT!T35)+(carbon_price_NETS!T35*jurisdiction_covered_NETS!T35)+(jurisdiction_covered_SupETS!T35*carbon_price_SupETS!T35)</f>
        <v>0</v>
      </c>
      <c r="U35" s="9">
        <f>(jurisdiction_covered_NCT!U35*carbon_price_NCT!U35)+(carbon_price_NETS!U35*jurisdiction_covered_NETS!U35)+(jurisdiction_covered_SupETS!U35*carbon_price_SupETS!U35)</f>
        <v>0</v>
      </c>
      <c r="V35" s="9">
        <f>(jurisdiction_covered_NCT!V35*carbon_price_NCT!V35)+(carbon_price_NETS!V35*jurisdiction_covered_NETS!V35)+(jurisdiction_covered_SupETS!V35*carbon_price_SupETS!V35)</f>
        <v>0</v>
      </c>
      <c r="W35" s="9">
        <f>(jurisdiction_covered_NCT!W35*carbon_price_NCT!W35)+(carbon_price_NETS!W35*jurisdiction_covered_NETS!W35)+(jurisdiction_covered_SupETS!W35*carbon_price_SupETS!W35)</f>
        <v>0</v>
      </c>
      <c r="X35" s="9">
        <f>(jurisdiction_covered_NCT!X35*carbon_price_NCT!X35)+(carbon_price_NETS!X35*jurisdiction_covered_NETS!X35)+(jurisdiction_covered_SupETS!X35*carbon_price_SupETS!X35)</f>
        <v>0</v>
      </c>
      <c r="Y35" s="9">
        <f>(jurisdiction_covered_NCT!Y35*carbon_price_NCT!Y35)+(carbon_price_NETS!Y35*jurisdiction_covered_NETS!Y35)+(jurisdiction_covered_SupETS!Y35*carbon_price_SupETS!Y35)</f>
        <v>0</v>
      </c>
      <c r="Z35" s="9">
        <f>(jurisdiction_covered_NCT!Z35*carbon_price_NCT!Z35)+(carbon_price_NETS!Z35*jurisdiction_covered_NETS!Z35)+(jurisdiction_covered_SupETS!Z35*carbon_price_SupETS!Z35)</f>
        <v>0</v>
      </c>
      <c r="AA35" s="9">
        <f>(jurisdiction_covered_NCT!AA35*carbon_price_NCT!AA35)+(carbon_price_NETS!AA35*jurisdiction_covered_NETS!AA35)+(jurisdiction_covered_SupETS!AA35*carbon_price_SupETS!AA35)</f>
        <v>0</v>
      </c>
    </row>
    <row r="36" spans="1:27" x14ac:dyDescent="0.2">
      <c r="A36" s="9" t="s">
        <v>168</v>
      </c>
      <c r="B36" s="9">
        <f>(jurisdiction_covered_NCT!B36*carbon_price_NCT!B36)+(carbon_price_NETS!B36*jurisdiction_covered_NETS!B36)+(jurisdiction_covered_SupETS!B36*carbon_price_SupETS!B36)</f>
        <v>0</v>
      </c>
      <c r="C36" s="9">
        <f>(jurisdiction_covered_NCT!C36*carbon_price_NCT!C36)+(carbon_price_NETS!C36*jurisdiction_covered_NETS!C36)+(jurisdiction_covered_SupETS!C36*carbon_price_SupETS!C36)</f>
        <v>0</v>
      </c>
      <c r="D36" s="9">
        <f>(jurisdiction_covered_NCT!D36*carbon_price_NCT!D36)+(carbon_price_NETS!D36*jurisdiction_covered_NETS!D36)+(jurisdiction_covered_SupETS!D36*carbon_price_SupETS!D36)</f>
        <v>0</v>
      </c>
      <c r="E36" s="9">
        <f>(jurisdiction_covered_NCT!E36*carbon_price_NCT!E36)+(carbon_price_NETS!E36*jurisdiction_covered_NETS!E36)+(jurisdiction_covered_SupETS!E36*carbon_price_SupETS!E36)</f>
        <v>0</v>
      </c>
      <c r="F36" s="9">
        <f>(jurisdiction_covered_NCT!F36*carbon_price_NCT!F36)+(carbon_price_NETS!F36*jurisdiction_covered_NETS!F36)+(jurisdiction_covered_SupETS!F36*carbon_price_SupETS!F36)</f>
        <v>0</v>
      </c>
      <c r="G36" s="9">
        <f>(jurisdiction_covered_NCT!G36*carbon_price_NCT!G36)+(carbon_price_NETS!G36*jurisdiction_covered_NETS!G36)+(jurisdiction_covered_SupETS!G36*carbon_price_SupETS!G36)</f>
        <v>0</v>
      </c>
      <c r="H36" s="9">
        <f>(jurisdiction_covered_NCT!H36*carbon_price_NCT!H36)+(carbon_price_NETS!H36*jurisdiction_covered_NETS!H36)+(jurisdiction_covered_SupETS!H36*carbon_price_SupETS!H36)</f>
        <v>0</v>
      </c>
      <c r="I36" s="9">
        <f>(jurisdiction_covered_NCT!I36*carbon_price_NCT!I36)+(carbon_price_NETS!I36*jurisdiction_covered_NETS!I36)+(jurisdiction_covered_SupETS!I36*carbon_price_SupETS!I36)</f>
        <v>0.91139586623227342</v>
      </c>
      <c r="J36" s="9">
        <f>(jurisdiction_covered_NCT!J36*carbon_price_NCT!J36)+(carbon_price_NETS!J36*jurisdiction_covered_NETS!J36)+(jurisdiction_covered_SupETS!J36*carbon_price_SupETS!J36)</f>
        <v>24.461036298823043</v>
      </c>
      <c r="K36" s="9">
        <f>(jurisdiction_covered_NCT!K36*carbon_price_NCT!K36)+(carbon_price_NETS!K36*jurisdiction_covered_NETS!K36)+(jurisdiction_covered_SupETS!K36*carbon_price_SupETS!K36)</f>
        <v>11.09558766695903</v>
      </c>
      <c r="L36" s="9">
        <f>(jurisdiction_covered_NCT!L36*carbon_price_NCT!L36)+(carbon_price_NETS!L36*jurisdiction_covered_NETS!L36)+(jurisdiction_covered_SupETS!L36*carbon_price_SupETS!L36)</f>
        <v>12.036082325125886</v>
      </c>
      <c r="M36" s="9">
        <f>(jurisdiction_covered_NCT!M36*carbon_price_NCT!M36)+(carbon_price_NETS!M36*jurisdiction_covered_NETS!M36)+(jurisdiction_covered_SupETS!M36*carbon_price_SupETS!M36)</f>
        <v>16.740482980072787</v>
      </c>
      <c r="N36" s="9">
        <f>(jurisdiction_covered_NCT!N36*carbon_price_NCT!N36)+(carbon_price_NETS!N36*jurisdiction_covered_NETS!N36)+(jurisdiction_covered_SupETS!N36*carbon_price_SupETS!N36)</f>
        <v>6.2540266109033595</v>
      </c>
      <c r="O36" s="9">
        <f>(jurisdiction_covered_NCT!O36*carbon_price_NCT!O36)+(carbon_price_NETS!O36*jurisdiction_covered_NETS!O36)+(jurisdiction_covered_SupETS!O36*carbon_price_SupETS!O36)</f>
        <v>4.152488827584266</v>
      </c>
      <c r="P36" s="9">
        <f>(jurisdiction_covered_NCT!P36*carbon_price_NCT!P36)+(carbon_price_NETS!P36*jurisdiction_covered_NETS!P36)+(jurisdiction_covered_SupETS!P36*carbon_price_SupETS!P36)</f>
        <v>4.683498564729943</v>
      </c>
      <c r="Q36" s="9">
        <f>(jurisdiction_covered_NCT!Q36*carbon_price_NCT!Q36)+(carbon_price_NETS!Q36*jurisdiction_covered_NETS!Q36)+(jurisdiction_covered_SupETS!Q36*carbon_price_SupETS!Q36)</f>
        <v>5.2450342209577503</v>
      </c>
      <c r="R36" s="9">
        <f>(jurisdiction_covered_NCT!R36*carbon_price_NCT!R36)+(carbon_price_NETS!R36*jurisdiction_covered_NETS!R36)+(jurisdiction_covered_SupETS!R36*carbon_price_SupETS!R36)</f>
        <v>3.335267135181009</v>
      </c>
      <c r="S36" s="9">
        <f>(jurisdiction_covered_NCT!S36*carbon_price_NCT!S36)+(carbon_price_NETS!S36*jurisdiction_covered_NETS!S36)+(jurisdiction_covered_SupETS!S36*carbon_price_SupETS!S36)</f>
        <v>3.8883616003552803</v>
      </c>
      <c r="T36" s="9">
        <f>(jurisdiction_covered_NCT!T36*carbon_price_NCT!T36)+(carbon_price_NETS!T36*jurisdiction_covered_NETS!T36)+(jurisdiction_covered_SupETS!T36*carbon_price_SupETS!T36)</f>
        <v>10.975356150676923</v>
      </c>
      <c r="U36" s="9">
        <f>(jurisdiction_covered_NCT!U36*carbon_price_NCT!U36)+(carbon_price_NETS!U36*jurisdiction_covered_NETS!U36)+(jurisdiction_covered_SupETS!U36*carbon_price_SupETS!U36)</f>
        <v>15.827191094609475</v>
      </c>
      <c r="V36" s="9">
        <f>(jurisdiction_covered_NCT!V36*carbon_price_NCT!V36)+(carbon_price_NETS!V36*jurisdiction_covered_NETS!V36)+(jurisdiction_covered_SupETS!V36*carbon_price_SupETS!V36)</f>
        <v>11.383368126526801</v>
      </c>
      <c r="W36" s="9">
        <f>(jurisdiction_covered_NCT!W36*carbon_price_NCT!W36)+(carbon_price_NETS!W36*jurisdiction_covered_NETS!W36)+(jurisdiction_covered_SupETS!W36*carbon_price_SupETS!W36)</f>
        <v>31.99956938281608</v>
      </c>
      <c r="X36" s="9">
        <f>(jurisdiction_covered_NCT!X36*carbon_price_NCT!X36)+(carbon_price_NETS!X36*jurisdiction_covered_NETS!X36)+(jurisdiction_covered_SupETS!X36*carbon_price_SupETS!X36)</f>
        <v>59.269305314333984</v>
      </c>
      <c r="Y36" s="9">
        <f>(jurisdiction_covered_NCT!Y36*carbon_price_NCT!Y36)+(carbon_price_NETS!Y36*jurisdiction_covered_NETS!Y36)+(jurisdiction_covered_SupETS!Y36*carbon_price_SupETS!Y36)</f>
        <v>65.963015137846</v>
      </c>
      <c r="Z36" s="9">
        <f>(jurisdiction_covered_NCT!Z36*carbon_price_NCT!Z36)+(carbon_price_NETS!Z36*jurisdiction_covered_NETS!Z36)+(jurisdiction_covered_SupETS!Z36*carbon_price_SupETS!Z36)</f>
        <v>29.424742559999999</v>
      </c>
      <c r="AA36" s="9">
        <f>(jurisdiction_covered_NCT!AA36*carbon_price_NCT!AA36)+(carbon_price_NETS!AA36*jurisdiction_covered_NETS!AA36)+(jurisdiction_covered_SupETS!AA36*carbon_price_SupETS!AA36)</f>
        <v>33.77765952</v>
      </c>
    </row>
    <row r="37" spans="1:27" x14ac:dyDescent="0.2">
      <c r="A37" s="9" t="s">
        <v>171</v>
      </c>
      <c r="B37" s="9">
        <f>(jurisdiction_covered_NCT!B37*carbon_price_NCT!B37)+(carbon_price_NETS!B37*jurisdiction_covered_NETS!B37)+(jurisdiction_covered_SupETS!B37*carbon_price_SupETS!B37)</f>
        <v>0</v>
      </c>
      <c r="C37" s="9">
        <f>(jurisdiction_covered_NCT!C37*carbon_price_NCT!C37)+(carbon_price_NETS!C37*jurisdiction_covered_NETS!C37)+(jurisdiction_covered_SupETS!C37*carbon_price_SupETS!C37)</f>
        <v>0</v>
      </c>
      <c r="D37" s="9">
        <f>(jurisdiction_covered_NCT!D37*carbon_price_NCT!D37)+(carbon_price_NETS!D37*jurisdiction_covered_NETS!D37)+(jurisdiction_covered_SupETS!D37*carbon_price_SupETS!D37)</f>
        <v>0</v>
      </c>
      <c r="E37" s="9">
        <f>(jurisdiction_covered_NCT!E37*carbon_price_NCT!E37)+(carbon_price_NETS!E37*jurisdiction_covered_NETS!E37)+(jurisdiction_covered_SupETS!E37*carbon_price_SupETS!E37)</f>
        <v>0</v>
      </c>
      <c r="F37" s="9">
        <f>(jurisdiction_covered_NCT!F37*carbon_price_NCT!F37)+(carbon_price_NETS!F37*jurisdiction_covered_NETS!F37)+(jurisdiction_covered_SupETS!F37*carbon_price_SupETS!F37)</f>
        <v>0</v>
      </c>
      <c r="G37" s="9">
        <f>(jurisdiction_covered_NCT!G37*carbon_price_NCT!G37)+(carbon_price_NETS!G37*jurisdiction_covered_NETS!G37)+(jurisdiction_covered_SupETS!G37*carbon_price_SupETS!G37)</f>
        <v>0</v>
      </c>
      <c r="H37" s="9">
        <f>(jurisdiction_covered_NCT!H37*carbon_price_NCT!H37)+(carbon_price_NETS!H37*jurisdiction_covered_NETS!H37)+(jurisdiction_covered_SupETS!H37*carbon_price_SupETS!H37)</f>
        <v>0</v>
      </c>
      <c r="I37" s="9">
        <f>(jurisdiction_covered_NCT!I37*carbon_price_NCT!I37)+(carbon_price_NETS!I37*jurisdiction_covered_NETS!I37)+(jurisdiction_covered_SupETS!I37*carbon_price_SupETS!I37)</f>
        <v>0</v>
      </c>
      <c r="J37" s="9">
        <f>(jurisdiction_covered_NCT!J37*carbon_price_NCT!J37)+(carbon_price_NETS!J37*jurisdiction_covered_NETS!J37)+(jurisdiction_covered_SupETS!J37*carbon_price_SupETS!J37)</f>
        <v>0</v>
      </c>
      <c r="K37" s="9">
        <f>(jurisdiction_covered_NCT!K37*carbon_price_NCT!K37)+(carbon_price_NETS!K37*jurisdiction_covered_NETS!K37)+(jurisdiction_covered_SupETS!K37*carbon_price_SupETS!K37)</f>
        <v>0</v>
      </c>
      <c r="L37" s="9">
        <f>(jurisdiction_covered_NCT!L37*carbon_price_NCT!L37)+(carbon_price_NETS!L37*jurisdiction_covered_NETS!L37)+(jurisdiction_covered_SupETS!L37*carbon_price_SupETS!L37)</f>
        <v>0</v>
      </c>
      <c r="M37" s="9">
        <f>(jurisdiction_covered_NCT!M37*carbon_price_NCT!M37)+(carbon_price_NETS!M37*jurisdiction_covered_NETS!M37)+(jurisdiction_covered_SupETS!M37*carbon_price_SupETS!M37)</f>
        <v>0</v>
      </c>
      <c r="N37" s="9">
        <f>(jurisdiction_covered_NCT!N37*carbon_price_NCT!N37)+(carbon_price_NETS!N37*jurisdiction_covered_NETS!N37)+(jurisdiction_covered_SupETS!N37*carbon_price_SupETS!N37)</f>
        <v>0</v>
      </c>
      <c r="O37" s="9">
        <f>(jurisdiction_covered_NCT!O37*carbon_price_NCT!O37)+(carbon_price_NETS!O37*jurisdiction_covered_NETS!O37)+(jurisdiction_covered_SupETS!O37*carbon_price_SupETS!O37)</f>
        <v>0</v>
      </c>
      <c r="P37" s="9">
        <f>(jurisdiction_covered_NCT!P37*carbon_price_NCT!P37)+(carbon_price_NETS!P37*jurisdiction_covered_NETS!P37)+(jurisdiction_covered_SupETS!P37*carbon_price_SupETS!P37)</f>
        <v>0</v>
      </c>
      <c r="Q37" s="9">
        <f>(jurisdiction_covered_NCT!Q37*carbon_price_NCT!Q37)+(carbon_price_NETS!Q37*jurisdiction_covered_NETS!Q37)+(jurisdiction_covered_SupETS!Q37*carbon_price_SupETS!Q37)</f>
        <v>0</v>
      </c>
      <c r="R37" s="9">
        <f>(jurisdiction_covered_NCT!R37*carbon_price_NCT!R37)+(carbon_price_NETS!R37*jurisdiction_covered_NETS!R37)+(jurisdiction_covered_SupETS!R37*carbon_price_SupETS!R37)</f>
        <v>0</v>
      </c>
      <c r="S37" s="9">
        <f>(jurisdiction_covered_NCT!S37*carbon_price_NCT!S37)+(carbon_price_NETS!S37*jurisdiction_covered_NETS!S37)+(jurisdiction_covered_SupETS!S37*carbon_price_SupETS!S37)</f>
        <v>0</v>
      </c>
      <c r="T37" s="9">
        <f>(jurisdiction_covered_NCT!T37*carbon_price_NCT!T37)+(carbon_price_NETS!T37*jurisdiction_covered_NETS!T37)+(jurisdiction_covered_SupETS!T37*carbon_price_SupETS!T37)</f>
        <v>0</v>
      </c>
      <c r="U37" s="9">
        <f>(jurisdiction_covered_NCT!U37*carbon_price_NCT!U37)+(carbon_price_NETS!U37*jurisdiction_covered_NETS!U37)+(jurisdiction_covered_SupETS!U37*carbon_price_SupETS!U37)</f>
        <v>0</v>
      </c>
      <c r="V37" s="9">
        <f>(jurisdiction_covered_NCT!V37*carbon_price_NCT!V37)+(carbon_price_NETS!V37*jurisdiction_covered_NETS!V37)+(jurisdiction_covered_SupETS!V37*carbon_price_SupETS!V37)</f>
        <v>0</v>
      </c>
      <c r="W37" s="9">
        <f>(jurisdiction_covered_NCT!W37*carbon_price_NCT!W37)+(carbon_price_NETS!W37*jurisdiction_covered_NETS!W37)+(jurisdiction_covered_SupETS!W37*carbon_price_SupETS!W37)</f>
        <v>0</v>
      </c>
      <c r="X37" s="9">
        <f>(jurisdiction_covered_NCT!X37*carbon_price_NCT!X37)+(carbon_price_NETS!X37*jurisdiction_covered_NETS!X37)+(jurisdiction_covered_SupETS!X37*carbon_price_SupETS!X37)</f>
        <v>0</v>
      </c>
      <c r="Y37" s="9">
        <f>(jurisdiction_covered_NCT!Y37*carbon_price_NCT!Y37)+(carbon_price_NETS!Y37*jurisdiction_covered_NETS!Y37)+(jurisdiction_covered_SupETS!Y37*carbon_price_SupETS!Y37)</f>
        <v>0</v>
      </c>
      <c r="Z37" s="9">
        <f>(jurisdiction_covered_NCT!Z37*carbon_price_NCT!Z37)+(carbon_price_NETS!Z37*jurisdiction_covered_NETS!Z37)+(jurisdiction_covered_SupETS!Z37*carbon_price_SupETS!Z37)</f>
        <v>0</v>
      </c>
      <c r="AA37" s="9">
        <f>(jurisdiction_covered_NCT!AA37*carbon_price_NCT!AA37)+(carbon_price_NETS!AA37*jurisdiction_covered_NETS!AA37)+(jurisdiction_covered_SupETS!AA37*carbon_price_SupETS!AA37)</f>
        <v>0</v>
      </c>
    </row>
    <row r="38" spans="1:27" x14ac:dyDescent="0.2">
      <c r="A38" s="9" t="s">
        <v>175</v>
      </c>
      <c r="B38" s="9">
        <f>(jurisdiction_covered_NCT!B38*carbon_price_NCT!B38)+(carbon_price_NETS!B38*jurisdiction_covered_NETS!B38)+(jurisdiction_covered_SupETS!B38*carbon_price_SupETS!B38)</f>
        <v>0</v>
      </c>
      <c r="C38" s="9">
        <f>(jurisdiction_covered_NCT!C38*carbon_price_NCT!C38)+(carbon_price_NETS!C38*jurisdiction_covered_NETS!C38)+(jurisdiction_covered_SupETS!C38*carbon_price_SupETS!C38)</f>
        <v>0</v>
      </c>
      <c r="D38" s="9">
        <f>(jurisdiction_covered_NCT!D38*carbon_price_NCT!D38)+(carbon_price_NETS!D38*jurisdiction_covered_NETS!D38)+(jurisdiction_covered_SupETS!D38*carbon_price_SupETS!D38)</f>
        <v>0</v>
      </c>
      <c r="E38" s="9">
        <f>(jurisdiction_covered_NCT!E38*carbon_price_NCT!E38)+(carbon_price_NETS!E38*jurisdiction_covered_NETS!E38)+(jurisdiction_covered_SupETS!E38*carbon_price_SupETS!E38)</f>
        <v>0</v>
      </c>
      <c r="F38" s="9">
        <f>(jurisdiction_covered_NCT!F38*carbon_price_NCT!F38)+(carbon_price_NETS!F38*jurisdiction_covered_NETS!F38)+(jurisdiction_covered_SupETS!F38*carbon_price_SupETS!F38)</f>
        <v>0</v>
      </c>
      <c r="G38" s="9">
        <f>(jurisdiction_covered_NCT!G38*carbon_price_NCT!G38)+(carbon_price_NETS!G38*jurisdiction_covered_NETS!G38)+(jurisdiction_covered_SupETS!G38*carbon_price_SupETS!G38)</f>
        <v>0</v>
      </c>
      <c r="H38" s="9">
        <f>(jurisdiction_covered_NCT!H38*carbon_price_NCT!H38)+(carbon_price_NETS!H38*jurisdiction_covered_NETS!H38)+(jurisdiction_covered_SupETS!H38*carbon_price_SupETS!H38)</f>
        <v>0</v>
      </c>
      <c r="I38" s="9">
        <f>(jurisdiction_covered_NCT!I38*carbon_price_NCT!I38)+(carbon_price_NETS!I38*jurisdiction_covered_NETS!I38)+(jurisdiction_covered_SupETS!I38*carbon_price_SupETS!I38)</f>
        <v>0</v>
      </c>
      <c r="J38" s="9">
        <f>(jurisdiction_covered_NCT!J38*carbon_price_NCT!J38)+(carbon_price_NETS!J38*jurisdiction_covered_NETS!J38)+(jurisdiction_covered_SupETS!J38*carbon_price_SupETS!J38)</f>
        <v>0</v>
      </c>
      <c r="K38" s="9">
        <f>(jurisdiction_covered_NCT!K38*carbon_price_NCT!K38)+(carbon_price_NETS!K38*jurisdiction_covered_NETS!K38)+(jurisdiction_covered_SupETS!K38*carbon_price_SupETS!K38)</f>
        <v>0</v>
      </c>
      <c r="L38" s="9">
        <f>(jurisdiction_covered_NCT!L38*carbon_price_NCT!L38)+(carbon_price_NETS!L38*jurisdiction_covered_NETS!L38)+(jurisdiction_covered_SupETS!L38*carbon_price_SupETS!L38)</f>
        <v>0</v>
      </c>
      <c r="M38" s="9">
        <f>(jurisdiction_covered_NCT!M38*carbon_price_NCT!M38)+(carbon_price_NETS!M38*jurisdiction_covered_NETS!M38)+(jurisdiction_covered_SupETS!M38*carbon_price_SupETS!M38)</f>
        <v>0</v>
      </c>
      <c r="N38" s="9">
        <f>(jurisdiction_covered_NCT!N38*carbon_price_NCT!N38)+(carbon_price_NETS!N38*jurisdiction_covered_NETS!N38)+(jurisdiction_covered_SupETS!N38*carbon_price_SupETS!N38)</f>
        <v>0</v>
      </c>
      <c r="O38" s="9">
        <f>(jurisdiction_covered_NCT!O38*carbon_price_NCT!O38)+(carbon_price_NETS!O38*jurisdiction_covered_NETS!O38)+(jurisdiction_covered_SupETS!O38*carbon_price_SupETS!O38)</f>
        <v>0</v>
      </c>
      <c r="P38" s="9">
        <f>(jurisdiction_covered_NCT!P38*carbon_price_NCT!P38)+(carbon_price_NETS!P38*jurisdiction_covered_NETS!P38)+(jurisdiction_covered_SupETS!P38*carbon_price_SupETS!P38)</f>
        <v>0</v>
      </c>
      <c r="Q38" s="9">
        <f>(jurisdiction_covered_NCT!Q38*carbon_price_NCT!Q38)+(carbon_price_NETS!Q38*jurisdiction_covered_NETS!Q38)+(jurisdiction_covered_SupETS!Q38*carbon_price_SupETS!Q38)</f>
        <v>0</v>
      </c>
      <c r="R38" s="9">
        <f>(jurisdiction_covered_NCT!R38*carbon_price_NCT!R38)+(carbon_price_NETS!R38*jurisdiction_covered_NETS!R38)+(jurisdiction_covered_SupETS!R38*carbon_price_SupETS!R38)</f>
        <v>0</v>
      </c>
      <c r="S38" s="9">
        <f>(jurisdiction_covered_NCT!S38*carbon_price_NCT!S38)+(carbon_price_NETS!S38*jurisdiction_covered_NETS!S38)+(jurisdiction_covered_SupETS!S38*carbon_price_SupETS!S38)</f>
        <v>0</v>
      </c>
      <c r="T38" s="9">
        <f>(jurisdiction_covered_NCT!T38*carbon_price_NCT!T38)+(carbon_price_NETS!T38*jurisdiction_covered_NETS!T38)+(jurisdiction_covered_SupETS!T38*carbon_price_SupETS!T38)</f>
        <v>0</v>
      </c>
      <c r="U38" s="9">
        <f>(jurisdiction_covered_NCT!U38*carbon_price_NCT!U38)+(carbon_price_NETS!U38*jurisdiction_covered_NETS!U38)+(jurisdiction_covered_SupETS!U38*carbon_price_SupETS!U38)</f>
        <v>0</v>
      </c>
      <c r="V38" s="9">
        <f>(jurisdiction_covered_NCT!V38*carbon_price_NCT!V38)+(carbon_price_NETS!V38*jurisdiction_covered_NETS!V38)+(jurisdiction_covered_SupETS!V38*carbon_price_SupETS!V38)</f>
        <v>0</v>
      </c>
      <c r="W38" s="9">
        <f>(jurisdiction_covered_NCT!W38*carbon_price_NCT!W38)+(carbon_price_NETS!W38*jurisdiction_covered_NETS!W38)+(jurisdiction_covered_SupETS!W38*carbon_price_SupETS!W38)</f>
        <v>0</v>
      </c>
      <c r="X38" s="9">
        <f>(jurisdiction_covered_NCT!X38*carbon_price_NCT!X38)+(carbon_price_NETS!X38*jurisdiction_covered_NETS!X38)+(jurisdiction_covered_SupETS!X38*carbon_price_SupETS!X38)</f>
        <v>0</v>
      </c>
      <c r="Y38" s="9">
        <f>(jurisdiction_covered_NCT!Y38*carbon_price_NCT!Y38)+(carbon_price_NETS!Y38*jurisdiction_covered_NETS!Y38)+(jurisdiction_covered_SupETS!Y38*carbon_price_SupETS!Y38)</f>
        <v>0</v>
      </c>
      <c r="Z38" s="9">
        <f>(jurisdiction_covered_NCT!Z38*carbon_price_NCT!Z38)+(carbon_price_NETS!Z38*jurisdiction_covered_NETS!Z38)+(jurisdiction_covered_SupETS!Z38*carbon_price_SupETS!Z38)</f>
        <v>0</v>
      </c>
      <c r="AA38" s="9">
        <f>(jurisdiction_covered_NCT!AA38*carbon_price_NCT!AA38)+(carbon_price_NETS!AA38*jurisdiction_covered_NETS!AA38)+(jurisdiction_covered_SupETS!AA38*carbon_price_SupETS!AA38)</f>
        <v>0</v>
      </c>
    </row>
    <row r="39" spans="1:27" x14ac:dyDescent="0.2">
      <c r="A39" s="9" t="s">
        <v>178</v>
      </c>
      <c r="B39" s="9">
        <f>(jurisdiction_covered_NCT!B39*carbon_price_NCT!B39)+(carbon_price_NETS!B39*jurisdiction_covered_NETS!B39)+(jurisdiction_covered_SupETS!B39*carbon_price_SupETS!B39)</f>
        <v>0</v>
      </c>
      <c r="C39" s="9">
        <f>(jurisdiction_covered_NCT!C39*carbon_price_NCT!C39)+(carbon_price_NETS!C39*jurisdiction_covered_NETS!C39)+(jurisdiction_covered_SupETS!C39*carbon_price_SupETS!C39)</f>
        <v>0</v>
      </c>
      <c r="D39" s="9">
        <f>(jurisdiction_covered_NCT!D39*carbon_price_NCT!D39)+(carbon_price_NETS!D39*jurisdiction_covered_NETS!D39)+(jurisdiction_covered_SupETS!D39*carbon_price_SupETS!D39)</f>
        <v>0</v>
      </c>
      <c r="E39" s="9">
        <f>(jurisdiction_covered_NCT!E39*carbon_price_NCT!E39)+(carbon_price_NETS!E39*jurisdiction_covered_NETS!E39)+(jurisdiction_covered_SupETS!E39*carbon_price_SupETS!E39)</f>
        <v>0</v>
      </c>
      <c r="F39" s="9">
        <f>(jurisdiction_covered_NCT!F39*carbon_price_NCT!F39)+(carbon_price_NETS!F39*jurisdiction_covered_NETS!F39)+(jurisdiction_covered_SupETS!F39*carbon_price_SupETS!F39)</f>
        <v>0</v>
      </c>
      <c r="G39" s="9">
        <f>(jurisdiction_covered_NCT!G39*carbon_price_NCT!G39)+(carbon_price_NETS!G39*jurisdiction_covered_NETS!G39)+(jurisdiction_covered_SupETS!G39*carbon_price_SupETS!G39)</f>
        <v>0</v>
      </c>
      <c r="H39" s="9">
        <f>(jurisdiction_covered_NCT!H39*carbon_price_NCT!H39)+(carbon_price_NETS!H39*jurisdiction_covered_NETS!H39)+(jurisdiction_covered_SupETS!H39*carbon_price_SupETS!H39)</f>
        <v>0</v>
      </c>
      <c r="I39" s="9">
        <f>(jurisdiction_covered_NCT!I39*carbon_price_NCT!I39)+(carbon_price_NETS!I39*jurisdiction_covered_NETS!I39)+(jurisdiction_covered_SupETS!I39*carbon_price_SupETS!I39)</f>
        <v>0</v>
      </c>
      <c r="J39" s="9">
        <f>(jurisdiction_covered_NCT!J39*carbon_price_NCT!J39)+(carbon_price_NETS!J39*jurisdiction_covered_NETS!J39)+(jurisdiction_covered_SupETS!J39*carbon_price_SupETS!J39)</f>
        <v>0</v>
      </c>
      <c r="K39" s="9">
        <f>(jurisdiction_covered_NCT!K39*carbon_price_NCT!K39)+(carbon_price_NETS!K39*jurisdiction_covered_NETS!K39)+(jurisdiction_covered_SupETS!K39*carbon_price_SupETS!K39)</f>
        <v>0</v>
      </c>
      <c r="L39" s="9">
        <f>(jurisdiction_covered_NCT!L39*carbon_price_NCT!L39)+(carbon_price_NETS!L39*jurisdiction_covered_NETS!L39)+(jurisdiction_covered_SupETS!L39*carbon_price_SupETS!L39)</f>
        <v>0</v>
      </c>
      <c r="M39" s="9">
        <f>(jurisdiction_covered_NCT!M39*carbon_price_NCT!M39)+(carbon_price_NETS!M39*jurisdiction_covered_NETS!M39)+(jurisdiction_covered_SupETS!M39*carbon_price_SupETS!M39)</f>
        <v>0</v>
      </c>
      <c r="N39" s="9">
        <f>(jurisdiction_covered_NCT!N39*carbon_price_NCT!N39)+(carbon_price_NETS!N39*jurisdiction_covered_NETS!N39)+(jurisdiction_covered_SupETS!N39*carbon_price_SupETS!N39)</f>
        <v>0</v>
      </c>
      <c r="O39" s="9">
        <f>(jurisdiction_covered_NCT!O39*carbon_price_NCT!O39)+(carbon_price_NETS!O39*jurisdiction_covered_NETS!O39)+(jurisdiction_covered_SupETS!O39*carbon_price_SupETS!O39)</f>
        <v>0</v>
      </c>
      <c r="P39" s="9">
        <f>(jurisdiction_covered_NCT!P39*carbon_price_NCT!P39)+(carbon_price_NETS!P39*jurisdiction_covered_NETS!P39)+(jurisdiction_covered_SupETS!P39*carbon_price_SupETS!P39)</f>
        <v>0</v>
      </c>
      <c r="Q39" s="9">
        <f>(jurisdiction_covered_NCT!Q39*carbon_price_NCT!Q39)+(carbon_price_NETS!Q39*jurisdiction_covered_NETS!Q39)+(jurisdiction_covered_SupETS!Q39*carbon_price_SupETS!Q39)</f>
        <v>0</v>
      </c>
      <c r="R39" s="9">
        <f>(jurisdiction_covered_NCT!R39*carbon_price_NCT!R39)+(carbon_price_NETS!R39*jurisdiction_covered_NETS!R39)+(jurisdiction_covered_SupETS!R39*carbon_price_SupETS!R39)</f>
        <v>0</v>
      </c>
      <c r="S39" s="9">
        <f>(jurisdiction_covered_NCT!S39*carbon_price_NCT!S39)+(carbon_price_NETS!S39*jurisdiction_covered_NETS!S39)+(jurisdiction_covered_SupETS!S39*carbon_price_SupETS!S39)</f>
        <v>0</v>
      </c>
      <c r="T39" s="9">
        <f>(jurisdiction_covered_NCT!T39*carbon_price_NCT!T39)+(carbon_price_NETS!T39*jurisdiction_covered_NETS!T39)+(jurisdiction_covered_SupETS!T39*carbon_price_SupETS!T39)</f>
        <v>0</v>
      </c>
      <c r="U39" s="9">
        <f>(jurisdiction_covered_NCT!U39*carbon_price_NCT!U39)+(carbon_price_NETS!U39*jurisdiction_covered_NETS!U39)+(jurisdiction_covered_SupETS!U39*carbon_price_SupETS!U39)</f>
        <v>0</v>
      </c>
      <c r="V39" s="9">
        <f>(jurisdiction_covered_NCT!V39*carbon_price_NCT!V39)+(carbon_price_NETS!V39*jurisdiction_covered_NETS!V39)+(jurisdiction_covered_SupETS!V39*carbon_price_SupETS!V39)</f>
        <v>0</v>
      </c>
      <c r="W39" s="9">
        <f>(jurisdiction_covered_NCT!W39*carbon_price_NCT!W39)+(carbon_price_NETS!W39*jurisdiction_covered_NETS!W39)+(jurisdiction_covered_SupETS!W39*carbon_price_SupETS!W39)</f>
        <v>0</v>
      </c>
      <c r="X39" s="9">
        <f>(jurisdiction_covered_NCT!X39*carbon_price_NCT!X39)+(carbon_price_NETS!X39*jurisdiction_covered_NETS!X39)+(jurisdiction_covered_SupETS!X39*carbon_price_SupETS!X39)</f>
        <v>0</v>
      </c>
      <c r="Y39" s="9">
        <f>(jurisdiction_covered_NCT!Y39*carbon_price_NCT!Y39)+(carbon_price_NETS!Y39*jurisdiction_covered_NETS!Y39)+(jurisdiction_covered_SupETS!Y39*carbon_price_SupETS!Y39)</f>
        <v>0</v>
      </c>
      <c r="Z39" s="9">
        <f>(jurisdiction_covered_NCT!Z39*carbon_price_NCT!Z39)+(carbon_price_NETS!Z39*jurisdiction_covered_NETS!Z39)+(jurisdiction_covered_SupETS!Z39*carbon_price_SupETS!Z39)</f>
        <v>0</v>
      </c>
      <c r="AA39" s="9">
        <f>(jurisdiction_covered_NCT!AA39*carbon_price_NCT!AA39)+(carbon_price_NETS!AA39*jurisdiction_covered_NETS!AA39)+(jurisdiction_covered_SupETS!AA39*carbon_price_SupETS!AA39)</f>
        <v>0</v>
      </c>
    </row>
    <row r="40" spans="1:27" x14ac:dyDescent="0.2">
      <c r="A40" s="9" t="s">
        <v>181</v>
      </c>
      <c r="B40" s="9">
        <f>(jurisdiction_covered_NCT!B40*carbon_price_NCT!B40)+(carbon_price_NETS!B40*jurisdiction_covered_NETS!B40)+(jurisdiction_covered_SupETS!B40*carbon_price_SupETS!B40)</f>
        <v>0</v>
      </c>
      <c r="C40" s="9">
        <f>(jurisdiction_covered_NCT!C40*carbon_price_NCT!C40)+(carbon_price_NETS!C40*jurisdiction_covered_NETS!C40)+(jurisdiction_covered_SupETS!C40*carbon_price_SupETS!C40)</f>
        <v>0</v>
      </c>
      <c r="D40" s="9">
        <f>(jurisdiction_covered_NCT!D40*carbon_price_NCT!D40)+(carbon_price_NETS!D40*jurisdiction_covered_NETS!D40)+(jurisdiction_covered_SupETS!D40*carbon_price_SupETS!D40)</f>
        <v>0</v>
      </c>
      <c r="E40" s="9">
        <f>(jurisdiction_covered_NCT!E40*carbon_price_NCT!E40)+(carbon_price_NETS!E40*jurisdiction_covered_NETS!E40)+(jurisdiction_covered_SupETS!E40*carbon_price_SupETS!E40)</f>
        <v>0</v>
      </c>
      <c r="F40" s="9">
        <f>(jurisdiction_covered_NCT!F40*carbon_price_NCT!F40)+(carbon_price_NETS!F40*jurisdiction_covered_NETS!F40)+(jurisdiction_covered_SupETS!F40*carbon_price_SupETS!F40)</f>
        <v>0</v>
      </c>
      <c r="G40" s="9">
        <f>(jurisdiction_covered_NCT!G40*carbon_price_NCT!G40)+(carbon_price_NETS!G40*jurisdiction_covered_NETS!G40)+(jurisdiction_covered_SupETS!G40*carbon_price_SupETS!G40)</f>
        <v>0</v>
      </c>
      <c r="H40" s="9">
        <f>(jurisdiction_covered_NCT!H40*carbon_price_NCT!H40)+(carbon_price_NETS!H40*jurisdiction_covered_NETS!H40)+(jurisdiction_covered_SupETS!H40*carbon_price_SupETS!H40)</f>
        <v>0</v>
      </c>
      <c r="I40" s="9">
        <f>(jurisdiction_covered_NCT!I40*carbon_price_NCT!I40)+(carbon_price_NETS!I40*jurisdiction_covered_NETS!I40)+(jurisdiction_covered_SupETS!I40*carbon_price_SupETS!I40)</f>
        <v>0</v>
      </c>
      <c r="J40" s="9">
        <f>(jurisdiction_covered_NCT!J40*carbon_price_NCT!J40)+(carbon_price_NETS!J40*jurisdiction_covered_NETS!J40)+(jurisdiction_covered_SupETS!J40*carbon_price_SupETS!J40)</f>
        <v>0</v>
      </c>
      <c r="K40" s="9">
        <f>(jurisdiction_covered_NCT!K40*carbon_price_NCT!K40)+(carbon_price_NETS!K40*jurisdiction_covered_NETS!K40)+(jurisdiction_covered_SupETS!K40*carbon_price_SupETS!K40)</f>
        <v>0</v>
      </c>
      <c r="L40" s="9">
        <f>(jurisdiction_covered_NCT!L40*carbon_price_NCT!L40)+(carbon_price_NETS!L40*jurisdiction_covered_NETS!L40)+(jurisdiction_covered_SupETS!L40*carbon_price_SupETS!L40)</f>
        <v>0</v>
      </c>
      <c r="M40" s="9">
        <f>(jurisdiction_covered_NCT!M40*carbon_price_NCT!M40)+(carbon_price_NETS!M40*jurisdiction_covered_NETS!M40)+(jurisdiction_covered_SupETS!M40*carbon_price_SupETS!M40)</f>
        <v>0</v>
      </c>
      <c r="N40" s="9">
        <f>(jurisdiction_covered_NCT!N40*carbon_price_NCT!N40)+(carbon_price_NETS!N40*jurisdiction_covered_NETS!N40)+(jurisdiction_covered_SupETS!N40*carbon_price_SupETS!N40)</f>
        <v>0</v>
      </c>
      <c r="O40" s="9">
        <f>(jurisdiction_covered_NCT!O40*carbon_price_NCT!O40)+(carbon_price_NETS!O40*jurisdiction_covered_NETS!O40)+(jurisdiction_covered_SupETS!O40*carbon_price_SupETS!O40)</f>
        <v>0</v>
      </c>
      <c r="P40" s="9">
        <f>(jurisdiction_covered_NCT!P40*carbon_price_NCT!P40)+(carbon_price_NETS!P40*jurisdiction_covered_NETS!P40)+(jurisdiction_covered_SupETS!P40*carbon_price_SupETS!P40)</f>
        <v>0</v>
      </c>
      <c r="Q40" s="9">
        <f>(jurisdiction_covered_NCT!Q40*carbon_price_NCT!Q40)+(carbon_price_NETS!Q40*jurisdiction_covered_NETS!Q40)+(jurisdiction_covered_SupETS!Q40*carbon_price_SupETS!Q40)</f>
        <v>0</v>
      </c>
      <c r="R40" s="9">
        <f>(jurisdiction_covered_NCT!R40*carbon_price_NCT!R40)+(carbon_price_NETS!R40*jurisdiction_covered_NETS!R40)+(jurisdiction_covered_SupETS!R40*carbon_price_SupETS!R40)</f>
        <v>0</v>
      </c>
      <c r="S40" s="9">
        <f>(jurisdiction_covered_NCT!S40*carbon_price_NCT!S40)+(carbon_price_NETS!S40*jurisdiction_covered_NETS!S40)+(jurisdiction_covered_SupETS!S40*carbon_price_SupETS!S40)</f>
        <v>0</v>
      </c>
      <c r="T40" s="9">
        <f>(jurisdiction_covered_NCT!T40*carbon_price_NCT!T40)+(carbon_price_NETS!T40*jurisdiction_covered_NETS!T40)+(jurisdiction_covered_SupETS!T40*carbon_price_SupETS!T40)</f>
        <v>0</v>
      </c>
      <c r="U40" s="9">
        <f>(jurisdiction_covered_NCT!U40*carbon_price_NCT!U40)+(carbon_price_NETS!U40*jurisdiction_covered_NETS!U40)+(jurisdiction_covered_SupETS!U40*carbon_price_SupETS!U40)</f>
        <v>0</v>
      </c>
      <c r="V40" s="9">
        <f>(jurisdiction_covered_NCT!V40*carbon_price_NCT!V40)+(carbon_price_NETS!V40*jurisdiction_covered_NETS!V40)+(jurisdiction_covered_SupETS!V40*carbon_price_SupETS!V40)</f>
        <v>0</v>
      </c>
      <c r="W40" s="9">
        <f>(jurisdiction_covered_NCT!W40*carbon_price_NCT!W40)+(carbon_price_NETS!W40*jurisdiction_covered_NETS!W40)+(jurisdiction_covered_SupETS!W40*carbon_price_SupETS!W40)</f>
        <v>0</v>
      </c>
      <c r="X40" s="9">
        <f>(jurisdiction_covered_NCT!X40*carbon_price_NCT!X40)+(carbon_price_NETS!X40*jurisdiction_covered_NETS!X40)+(jurisdiction_covered_SupETS!X40*carbon_price_SupETS!X40)</f>
        <v>0</v>
      </c>
      <c r="Y40" s="9">
        <f>(jurisdiction_covered_NCT!Y40*carbon_price_NCT!Y40)+(carbon_price_NETS!Y40*jurisdiction_covered_NETS!Y40)+(jurisdiction_covered_SupETS!Y40*carbon_price_SupETS!Y40)</f>
        <v>0</v>
      </c>
      <c r="Z40" s="9">
        <f>(jurisdiction_covered_NCT!Z40*carbon_price_NCT!Z40)+(carbon_price_NETS!Z40*jurisdiction_covered_NETS!Z40)+(jurisdiction_covered_SupETS!Z40*carbon_price_SupETS!Z40)</f>
        <v>0</v>
      </c>
      <c r="AA40" s="9">
        <f>(jurisdiction_covered_NCT!AA40*carbon_price_NCT!AA40)+(carbon_price_NETS!AA40*jurisdiction_covered_NETS!AA40)+(jurisdiction_covered_SupETS!AA40*carbon_price_SupETS!AA40)</f>
        <v>0</v>
      </c>
    </row>
    <row r="41" spans="1:27" x14ac:dyDescent="0.2">
      <c r="A41" s="9" t="s">
        <v>184</v>
      </c>
      <c r="B41" s="9">
        <f>Federated_cases!EB18</f>
        <v>0</v>
      </c>
      <c r="C41" s="9">
        <f>Federated_cases!EC18</f>
        <v>0</v>
      </c>
      <c r="D41" s="9">
        <f>Federated_cases!ED18</f>
        <v>0</v>
      </c>
      <c r="E41" s="9">
        <f>Federated_cases!EE18</f>
        <v>0</v>
      </c>
      <c r="F41" s="9">
        <f>Federated_cases!EF18</f>
        <v>0</v>
      </c>
      <c r="G41" s="9">
        <f>Federated_cases!EG18</f>
        <v>0</v>
      </c>
      <c r="H41" s="9">
        <f>Federated_cases!EH18</f>
        <v>0</v>
      </c>
      <c r="I41" s="9">
        <f>Federated_cases!EI18</f>
        <v>0</v>
      </c>
      <c r="J41" s="9">
        <f>Federated_cases!EJ18</f>
        <v>4.1456131934032978</v>
      </c>
      <c r="K41" s="9">
        <f>Federated_cases!EK18</f>
        <v>3.3673943028485751</v>
      </c>
      <c r="L41" s="9">
        <f>Federated_cases!EL18</f>
        <v>4.7433823088455771</v>
      </c>
      <c r="M41" s="9">
        <f>Federated_cases!EM18</f>
        <v>5.2340959520239876</v>
      </c>
      <c r="N41" s="9">
        <f>Federated_cases!EN18</f>
        <v>5.3457931034482753</v>
      </c>
      <c r="O41" s="9">
        <f>Federated_cases!EO18</f>
        <v>5.2144677661169414</v>
      </c>
      <c r="P41" s="9">
        <f>Federated_cases!EP18</f>
        <v>5.7957473313343328</v>
      </c>
      <c r="Q41" s="9">
        <f>Federated_cases!EQ18</f>
        <v>5.2588243928035983</v>
      </c>
      <c r="R41" s="9">
        <f>Federated_cases!ER18</f>
        <v>6.1145853073463261</v>
      </c>
      <c r="S41" s="9">
        <f>Federated_cases!ES18</f>
        <v>8.9163522358057268</v>
      </c>
      <c r="T41" s="9">
        <f>Federated_cases!ET18</f>
        <v>9.1923429646115924</v>
      </c>
      <c r="U41" s="9">
        <f>Federated_cases!EU18</f>
        <v>8.5119993026288032</v>
      </c>
      <c r="V41" s="9">
        <f>Federated_cases!EV18</f>
        <v>8.6257525272725886</v>
      </c>
      <c r="W41" s="9">
        <f>Federated_cases!EW18</f>
        <v>12.941988334638889</v>
      </c>
      <c r="X41" s="9">
        <f>Federated_cases!EX18</f>
        <v>19.792723191371067</v>
      </c>
      <c r="Y41" s="9">
        <f>Federated_cases!EY18</f>
        <v>23.501070645497471</v>
      </c>
      <c r="Z41" s="9">
        <f>Federated_cases!EZ18</f>
        <v>28.821785588554093</v>
      </c>
      <c r="AA41" s="9">
        <v>23.914350761528425</v>
      </c>
    </row>
    <row r="42" spans="1:27" x14ac:dyDescent="0.2">
      <c r="A42" s="9" t="s">
        <v>187</v>
      </c>
      <c r="B42" s="9">
        <f>(jurisdiction_covered_NCT!B42*carbon_price_NCT!B42)+(carbon_price_NETS!B42*jurisdiction_covered_NETS!B42)+(jurisdiction_covered_SupETS!B42*carbon_price_SupETS!B42)</f>
        <v>0</v>
      </c>
      <c r="C42" s="9">
        <f>(jurisdiction_covered_NCT!C42*carbon_price_NCT!C42)+(carbon_price_NETS!C42*jurisdiction_covered_NETS!C42)+(jurisdiction_covered_SupETS!C42*carbon_price_SupETS!C42)</f>
        <v>0</v>
      </c>
      <c r="D42" s="9">
        <f>(jurisdiction_covered_NCT!D42*carbon_price_NCT!D42)+(carbon_price_NETS!D42*jurisdiction_covered_NETS!D42)+(jurisdiction_covered_SupETS!D42*carbon_price_SupETS!D42)</f>
        <v>0</v>
      </c>
      <c r="E42" s="9">
        <f>(jurisdiction_covered_NCT!E42*carbon_price_NCT!E42)+(carbon_price_NETS!E42*jurisdiction_covered_NETS!E42)+(jurisdiction_covered_SupETS!E42*carbon_price_SupETS!E42)</f>
        <v>0</v>
      </c>
      <c r="F42" s="9">
        <f>(jurisdiction_covered_NCT!F42*carbon_price_NCT!F42)+(carbon_price_NETS!F42*jurisdiction_covered_NETS!F42)+(jurisdiction_covered_SupETS!F42*carbon_price_SupETS!F42)</f>
        <v>0</v>
      </c>
      <c r="G42" s="9">
        <f>(jurisdiction_covered_NCT!G42*carbon_price_NCT!G42)+(carbon_price_NETS!G42*jurisdiction_covered_NETS!G42)+(jurisdiction_covered_SupETS!G42*carbon_price_SupETS!G42)</f>
        <v>0</v>
      </c>
      <c r="H42" s="9">
        <f>(jurisdiction_covered_NCT!H42*carbon_price_NCT!H42)+(carbon_price_NETS!H42*jurisdiction_covered_NETS!H42)+(jurisdiction_covered_SupETS!H42*carbon_price_SupETS!H42)</f>
        <v>0</v>
      </c>
      <c r="I42" s="9">
        <f>(jurisdiction_covered_NCT!I42*carbon_price_NCT!I42)+(carbon_price_NETS!I42*jurisdiction_covered_NETS!I42)+(jurisdiction_covered_SupETS!I42*carbon_price_SupETS!I42)</f>
        <v>0</v>
      </c>
      <c r="J42" s="9">
        <f>(jurisdiction_covered_NCT!J42*carbon_price_NCT!J42)+(carbon_price_NETS!J42*jurisdiction_covered_NETS!J42)+(jurisdiction_covered_SupETS!J42*carbon_price_SupETS!J42)</f>
        <v>0</v>
      </c>
      <c r="K42" s="9">
        <f>(jurisdiction_covered_NCT!K42*carbon_price_NCT!K42)+(carbon_price_NETS!K42*jurisdiction_covered_NETS!K42)+(jurisdiction_covered_SupETS!K42*carbon_price_SupETS!K42)</f>
        <v>0</v>
      </c>
      <c r="L42" s="9">
        <f>(jurisdiction_covered_NCT!L42*carbon_price_NCT!L42)+(carbon_price_NETS!L42*jurisdiction_covered_NETS!L42)+(jurisdiction_covered_SupETS!L42*carbon_price_SupETS!L42)</f>
        <v>0</v>
      </c>
      <c r="M42" s="9">
        <f>(jurisdiction_covered_NCT!M42*carbon_price_NCT!M42)+(carbon_price_NETS!M42*jurisdiction_covered_NETS!M42)+(jurisdiction_covered_SupETS!M42*carbon_price_SupETS!M42)</f>
        <v>0</v>
      </c>
      <c r="N42" s="9">
        <f>(jurisdiction_covered_NCT!N42*carbon_price_NCT!N42)+(carbon_price_NETS!N42*jurisdiction_covered_NETS!N42)+(jurisdiction_covered_SupETS!N42*carbon_price_SupETS!N42)</f>
        <v>0</v>
      </c>
      <c r="O42" s="9">
        <f>(jurisdiction_covered_NCT!O42*carbon_price_NCT!O42)+(carbon_price_NETS!O42*jurisdiction_covered_NETS!O42)+(jurisdiction_covered_SupETS!O42*carbon_price_SupETS!O42)</f>
        <v>0</v>
      </c>
      <c r="P42" s="9">
        <f>(jurisdiction_covered_NCT!P42*carbon_price_NCT!P42)+(carbon_price_NETS!P42*jurisdiction_covered_NETS!P42)+(jurisdiction_covered_SupETS!P42*carbon_price_SupETS!P42)</f>
        <v>0</v>
      </c>
      <c r="Q42" s="9">
        <f>(jurisdiction_covered_NCT!Q42*carbon_price_NCT!Q42)+(carbon_price_NETS!Q42*jurisdiction_covered_NETS!Q42)+(jurisdiction_covered_SupETS!Q42*carbon_price_SupETS!Q42)</f>
        <v>0</v>
      </c>
      <c r="R42" s="9">
        <f>(jurisdiction_covered_NCT!R42*carbon_price_NCT!R42)+(carbon_price_NETS!R42*jurisdiction_covered_NETS!R42)+(jurisdiction_covered_SupETS!R42*carbon_price_SupETS!R42)</f>
        <v>0</v>
      </c>
      <c r="S42" s="9">
        <f>(jurisdiction_covered_NCT!S42*carbon_price_NCT!S42)+(carbon_price_NETS!S42*jurisdiction_covered_NETS!S42)+(jurisdiction_covered_SupETS!S42*carbon_price_SupETS!S42)</f>
        <v>0</v>
      </c>
      <c r="T42" s="9">
        <f>(jurisdiction_covered_NCT!T42*carbon_price_NCT!T42)+(carbon_price_NETS!T42*jurisdiction_covered_NETS!T42)+(jurisdiction_covered_SupETS!T42*carbon_price_SupETS!T42)</f>
        <v>0</v>
      </c>
      <c r="U42" s="9">
        <f>(jurisdiction_covered_NCT!U42*carbon_price_NCT!U42)+(carbon_price_NETS!U42*jurisdiction_covered_NETS!U42)+(jurisdiction_covered_SupETS!U42*carbon_price_SupETS!U42)</f>
        <v>0</v>
      </c>
      <c r="V42" s="9">
        <f>(jurisdiction_covered_NCT!V42*carbon_price_NCT!V42)+(carbon_price_NETS!V42*jurisdiction_covered_NETS!V42)+(jurisdiction_covered_SupETS!V42*carbon_price_SupETS!V42)</f>
        <v>0</v>
      </c>
      <c r="W42" s="9">
        <f>(jurisdiction_covered_NCT!W42*carbon_price_NCT!W42)+(carbon_price_NETS!W42*jurisdiction_covered_NETS!W42)+(jurisdiction_covered_SupETS!W42*carbon_price_SupETS!W42)</f>
        <v>0</v>
      </c>
      <c r="X42" s="9">
        <f>(jurisdiction_covered_NCT!X42*carbon_price_NCT!X42)+(carbon_price_NETS!X42*jurisdiction_covered_NETS!X42)+(jurisdiction_covered_SupETS!X42*carbon_price_SupETS!X42)</f>
        <v>0</v>
      </c>
      <c r="Y42" s="9">
        <f>(jurisdiction_covered_NCT!Y42*carbon_price_NCT!Y42)+(carbon_price_NETS!Y42*jurisdiction_covered_NETS!Y42)+(jurisdiction_covered_SupETS!Y42*carbon_price_SupETS!Y42)</f>
        <v>0</v>
      </c>
      <c r="Z42" s="9">
        <f>(jurisdiction_covered_NCT!Z42*carbon_price_NCT!Z42)+(carbon_price_NETS!Z42*jurisdiction_covered_NETS!Z42)+(jurisdiction_covered_SupETS!Z42*carbon_price_SupETS!Z42)</f>
        <v>0</v>
      </c>
      <c r="AA42" s="9">
        <f>(jurisdiction_covered_NCT!AA42*carbon_price_NCT!AA42)+(carbon_price_NETS!AA42*jurisdiction_covered_NETS!AA42)+(jurisdiction_covered_SupETS!AA42*carbon_price_SupETS!AA42)</f>
        <v>0</v>
      </c>
    </row>
    <row r="43" spans="1:27" x14ac:dyDescent="0.2">
      <c r="A43" s="9" t="s">
        <v>190</v>
      </c>
      <c r="B43" s="9">
        <f>(jurisdiction_covered_NCT!B43*carbon_price_NCT!B43)+(carbon_price_NETS!B43*jurisdiction_covered_NETS!B43)+(jurisdiction_covered_SupETS!B43*carbon_price_SupETS!B43)</f>
        <v>0</v>
      </c>
      <c r="C43" s="9">
        <f>(jurisdiction_covered_NCT!C43*carbon_price_NCT!C43)+(carbon_price_NETS!C43*jurisdiction_covered_NETS!C43)+(jurisdiction_covered_SupETS!C43*carbon_price_SupETS!C43)</f>
        <v>0</v>
      </c>
      <c r="D43" s="9">
        <f>(jurisdiction_covered_NCT!D43*carbon_price_NCT!D43)+(carbon_price_NETS!D43*jurisdiction_covered_NETS!D43)+(jurisdiction_covered_SupETS!D43*carbon_price_SupETS!D43)</f>
        <v>0</v>
      </c>
      <c r="E43" s="9">
        <f>(jurisdiction_covered_NCT!E43*carbon_price_NCT!E43)+(carbon_price_NETS!E43*jurisdiction_covered_NETS!E43)+(jurisdiction_covered_SupETS!E43*carbon_price_SupETS!E43)</f>
        <v>0</v>
      </c>
      <c r="F43" s="9">
        <f>(jurisdiction_covered_NCT!F43*carbon_price_NCT!F43)+(carbon_price_NETS!F43*jurisdiction_covered_NETS!F43)+(jurisdiction_covered_SupETS!F43*carbon_price_SupETS!F43)</f>
        <v>0</v>
      </c>
      <c r="G43" s="9">
        <f>(jurisdiction_covered_NCT!G43*carbon_price_NCT!G43)+(carbon_price_NETS!G43*jurisdiction_covered_NETS!G43)+(jurisdiction_covered_SupETS!G43*carbon_price_SupETS!G43)</f>
        <v>0</v>
      </c>
      <c r="H43" s="9">
        <f>(jurisdiction_covered_NCT!H43*carbon_price_NCT!H43)+(carbon_price_NETS!H43*jurisdiction_covered_NETS!H43)+(jurisdiction_covered_SupETS!H43*carbon_price_SupETS!H43)</f>
        <v>0</v>
      </c>
      <c r="I43" s="9">
        <f>(jurisdiction_covered_NCT!I43*carbon_price_NCT!I43)+(carbon_price_NETS!I43*jurisdiction_covered_NETS!I43)+(jurisdiction_covered_SupETS!I43*carbon_price_SupETS!I43)</f>
        <v>0</v>
      </c>
      <c r="J43" s="9">
        <f>(jurisdiction_covered_NCT!J43*carbon_price_NCT!J43)+(carbon_price_NETS!J43*jurisdiction_covered_NETS!J43)+(jurisdiction_covered_SupETS!J43*carbon_price_SupETS!J43)</f>
        <v>0</v>
      </c>
      <c r="K43" s="9">
        <f>(jurisdiction_covered_NCT!K43*carbon_price_NCT!K43)+(carbon_price_NETS!K43*jurisdiction_covered_NETS!K43)+(jurisdiction_covered_SupETS!K43*carbon_price_SupETS!K43)</f>
        <v>0</v>
      </c>
      <c r="L43" s="9">
        <f>(jurisdiction_covered_NCT!L43*carbon_price_NCT!L43)+(carbon_price_NETS!L43*jurisdiction_covered_NETS!L43)+(jurisdiction_covered_SupETS!L43*carbon_price_SupETS!L43)</f>
        <v>0</v>
      </c>
      <c r="M43" s="9">
        <f>(jurisdiction_covered_NCT!M43*carbon_price_NCT!M43)+(carbon_price_NETS!M43*jurisdiction_covered_NETS!M43)+(jurisdiction_covered_SupETS!M43*carbon_price_SupETS!M43)</f>
        <v>0</v>
      </c>
      <c r="N43" s="9">
        <f>(jurisdiction_covered_NCT!N43*carbon_price_NCT!N43)+(carbon_price_NETS!N43*jurisdiction_covered_NETS!N43)+(jurisdiction_covered_SupETS!N43*carbon_price_SupETS!N43)</f>
        <v>0</v>
      </c>
      <c r="O43" s="9">
        <f>(jurisdiction_covered_NCT!O43*carbon_price_NCT!O43)+(carbon_price_NETS!O43*jurisdiction_covered_NETS!O43)+(jurisdiction_covered_SupETS!O43*carbon_price_SupETS!O43)</f>
        <v>0</v>
      </c>
      <c r="P43" s="9">
        <f>(jurisdiction_covered_NCT!P43*carbon_price_NCT!P43)+(carbon_price_NETS!P43*jurisdiction_covered_NETS!P43)+(jurisdiction_covered_SupETS!P43*carbon_price_SupETS!P43)</f>
        <v>0</v>
      </c>
      <c r="Q43" s="9">
        <f>(jurisdiction_covered_NCT!Q43*carbon_price_NCT!Q43)+(carbon_price_NETS!Q43*jurisdiction_covered_NETS!Q43)+(jurisdiction_covered_SupETS!Q43*carbon_price_SupETS!Q43)</f>
        <v>0</v>
      </c>
      <c r="R43" s="9">
        <f>(jurisdiction_covered_NCT!R43*carbon_price_NCT!R43)+(carbon_price_NETS!R43*jurisdiction_covered_NETS!R43)+(jurisdiction_covered_SupETS!R43*carbon_price_SupETS!R43)</f>
        <v>0</v>
      </c>
      <c r="S43" s="9">
        <f>(jurisdiction_covered_NCT!S43*carbon_price_NCT!S43)+(carbon_price_NETS!S43*jurisdiction_covered_NETS!S43)+(jurisdiction_covered_SupETS!S43*carbon_price_SupETS!S43)</f>
        <v>0</v>
      </c>
      <c r="T43" s="9">
        <f>(jurisdiction_covered_NCT!T43*carbon_price_NCT!T43)+(carbon_price_NETS!T43*jurisdiction_covered_NETS!T43)+(jurisdiction_covered_SupETS!T43*carbon_price_SupETS!T43)</f>
        <v>0</v>
      </c>
      <c r="U43" s="9">
        <f>(jurisdiction_covered_NCT!U43*carbon_price_NCT!U43)+(carbon_price_NETS!U43*jurisdiction_covered_NETS!U43)+(jurisdiction_covered_SupETS!U43*carbon_price_SupETS!U43)</f>
        <v>0</v>
      </c>
      <c r="V43" s="9">
        <f>(jurisdiction_covered_NCT!V43*carbon_price_NCT!V43)+(carbon_price_NETS!V43*jurisdiction_covered_NETS!V43)+(jurisdiction_covered_SupETS!V43*carbon_price_SupETS!V43)</f>
        <v>0</v>
      </c>
      <c r="W43" s="9">
        <f>(jurisdiction_covered_NCT!W43*carbon_price_NCT!W43)+(carbon_price_NETS!W43*jurisdiction_covered_NETS!W43)+(jurisdiction_covered_SupETS!W43*carbon_price_SupETS!W43)</f>
        <v>0</v>
      </c>
      <c r="X43" s="9">
        <f>(jurisdiction_covered_NCT!X43*carbon_price_NCT!X43)+(carbon_price_NETS!X43*jurisdiction_covered_NETS!X43)+(jurisdiction_covered_SupETS!X43*carbon_price_SupETS!X43)</f>
        <v>0</v>
      </c>
      <c r="Y43" s="9">
        <f>(jurisdiction_covered_NCT!Y43*carbon_price_NCT!Y43)+(carbon_price_NETS!Y43*jurisdiction_covered_NETS!Y43)+(jurisdiction_covered_SupETS!Y43*carbon_price_SupETS!Y43)</f>
        <v>0</v>
      </c>
      <c r="Z43" s="9">
        <f>(jurisdiction_covered_NCT!Z43*carbon_price_NCT!Z43)+(carbon_price_NETS!Z43*jurisdiction_covered_NETS!Z43)+(jurisdiction_covered_SupETS!Z43*carbon_price_SupETS!Z43)</f>
        <v>0</v>
      </c>
      <c r="AA43" s="9">
        <f>(jurisdiction_covered_NCT!AA43*carbon_price_NCT!AA43)+(carbon_price_NETS!AA43*jurisdiction_covered_NETS!AA43)+(jurisdiction_covered_SupETS!AA43*carbon_price_SupETS!AA43)</f>
        <v>0</v>
      </c>
    </row>
    <row r="44" spans="1:27" x14ac:dyDescent="0.2">
      <c r="A44" s="9" t="s">
        <v>193</v>
      </c>
      <c r="B44" s="9">
        <f>(jurisdiction_covered_NCT!B44*carbon_price_NCT!B44)+(carbon_price_NETS!B44*jurisdiction_covered_NETS!B44)+(jurisdiction_covered_SupETS!B44*carbon_price_SupETS!B44)</f>
        <v>0</v>
      </c>
      <c r="C44" s="9">
        <f>(jurisdiction_covered_NCT!C44*carbon_price_NCT!C44)+(carbon_price_NETS!C44*jurisdiction_covered_NETS!C44)+(jurisdiction_covered_SupETS!C44*carbon_price_SupETS!C44)</f>
        <v>0</v>
      </c>
      <c r="D44" s="9">
        <f>(jurisdiction_covered_NCT!D44*carbon_price_NCT!D44)+(carbon_price_NETS!D44*jurisdiction_covered_NETS!D44)+(jurisdiction_covered_SupETS!D44*carbon_price_SupETS!D44)</f>
        <v>0</v>
      </c>
      <c r="E44" s="9">
        <f>(jurisdiction_covered_NCT!E44*carbon_price_NCT!E44)+(carbon_price_NETS!E44*jurisdiction_covered_NETS!E44)+(jurisdiction_covered_SupETS!E44*carbon_price_SupETS!E44)</f>
        <v>0</v>
      </c>
      <c r="F44" s="9">
        <f>(jurisdiction_covered_NCT!F44*carbon_price_NCT!F44)+(carbon_price_NETS!F44*jurisdiction_covered_NETS!F44)+(jurisdiction_covered_SupETS!F44*carbon_price_SupETS!F44)</f>
        <v>0</v>
      </c>
      <c r="G44" s="9">
        <f>(jurisdiction_covered_NCT!G44*carbon_price_NCT!G44)+(carbon_price_NETS!G44*jurisdiction_covered_NETS!G44)+(jurisdiction_covered_SupETS!G44*carbon_price_SupETS!G44)</f>
        <v>0</v>
      </c>
      <c r="H44" s="9">
        <f>(jurisdiction_covered_NCT!H44*carbon_price_NCT!H44)+(carbon_price_NETS!H44*jurisdiction_covered_NETS!H44)+(jurisdiction_covered_SupETS!H44*carbon_price_SupETS!H44)</f>
        <v>0</v>
      </c>
      <c r="I44" s="9">
        <f>(jurisdiction_covered_NCT!I44*carbon_price_NCT!I44)+(carbon_price_NETS!I44*jurisdiction_covered_NETS!I44)+(jurisdiction_covered_SupETS!I44*carbon_price_SupETS!I44)</f>
        <v>0</v>
      </c>
      <c r="J44" s="9">
        <f>(jurisdiction_covered_NCT!J44*carbon_price_NCT!J44)+(carbon_price_NETS!J44*jurisdiction_covered_NETS!J44)+(jurisdiction_covered_SupETS!J44*carbon_price_SupETS!J44)</f>
        <v>0</v>
      </c>
      <c r="K44" s="9">
        <f>(jurisdiction_covered_NCT!K44*carbon_price_NCT!K44)+(carbon_price_NETS!K44*jurisdiction_covered_NETS!K44)+(jurisdiction_covered_SupETS!K44*carbon_price_SupETS!K44)</f>
        <v>0</v>
      </c>
      <c r="L44" s="9">
        <f>(jurisdiction_covered_NCT!L44*carbon_price_NCT!L44)+(carbon_price_NETS!L44*jurisdiction_covered_NETS!L44)+(jurisdiction_covered_SupETS!L44*carbon_price_SupETS!L44)</f>
        <v>0</v>
      </c>
      <c r="M44" s="9">
        <f>(jurisdiction_covered_NCT!M44*carbon_price_NCT!M44)+(carbon_price_NETS!M44*jurisdiction_covered_NETS!M44)+(jurisdiction_covered_SupETS!M44*carbon_price_SupETS!M44)</f>
        <v>0</v>
      </c>
      <c r="N44" s="9">
        <f>(jurisdiction_covered_NCT!N44*carbon_price_NCT!N44)+(carbon_price_NETS!N44*jurisdiction_covered_NETS!N44)+(jurisdiction_covered_SupETS!N44*carbon_price_SupETS!N44)</f>
        <v>0</v>
      </c>
      <c r="O44" s="9">
        <f>(jurisdiction_covered_NCT!O44*carbon_price_NCT!O44)+(carbon_price_NETS!O44*jurisdiction_covered_NETS!O44)+(jurisdiction_covered_SupETS!O44*carbon_price_SupETS!O44)</f>
        <v>0</v>
      </c>
      <c r="P44" s="9">
        <f>(jurisdiction_covered_NCT!P44*carbon_price_NCT!P44)+(carbon_price_NETS!P44*jurisdiction_covered_NETS!P44)+(jurisdiction_covered_SupETS!P44*carbon_price_SupETS!P44)</f>
        <v>0</v>
      </c>
      <c r="Q44" s="9">
        <f>(jurisdiction_covered_NCT!Q44*carbon_price_NCT!Q44)+(carbon_price_NETS!Q44*jurisdiction_covered_NETS!Q44)+(jurisdiction_covered_SupETS!Q44*carbon_price_SupETS!Q44)</f>
        <v>0</v>
      </c>
      <c r="R44" s="9">
        <f>(jurisdiction_covered_NCT!R44*carbon_price_NCT!R44)+(carbon_price_NETS!R44*jurisdiction_covered_NETS!R44)+(jurisdiction_covered_SupETS!R44*carbon_price_SupETS!R44)</f>
        <v>0</v>
      </c>
      <c r="S44" s="9">
        <f>(jurisdiction_covered_NCT!S44*carbon_price_NCT!S44)+(carbon_price_NETS!S44*jurisdiction_covered_NETS!S44)+(jurisdiction_covered_SupETS!S44*carbon_price_SupETS!S44)</f>
        <v>0</v>
      </c>
      <c r="T44" s="9">
        <f>(jurisdiction_covered_NCT!T44*carbon_price_NCT!T44)+(carbon_price_NETS!T44*jurisdiction_covered_NETS!T44)+(jurisdiction_covered_SupETS!T44*carbon_price_SupETS!T44)</f>
        <v>0</v>
      </c>
      <c r="U44" s="9">
        <f>(jurisdiction_covered_NCT!U44*carbon_price_NCT!U44)+(carbon_price_NETS!U44*jurisdiction_covered_NETS!U44)+(jurisdiction_covered_SupETS!U44*carbon_price_SupETS!U44)</f>
        <v>0</v>
      </c>
      <c r="V44" s="9">
        <f>(jurisdiction_covered_NCT!V44*carbon_price_NCT!V44)+(carbon_price_NETS!V44*jurisdiction_covered_NETS!V44)+(jurisdiction_covered_SupETS!V44*carbon_price_SupETS!V44)</f>
        <v>0</v>
      </c>
      <c r="W44" s="9">
        <f>(jurisdiction_covered_NCT!W44*carbon_price_NCT!W44)+(carbon_price_NETS!W44*jurisdiction_covered_NETS!W44)+(jurisdiction_covered_SupETS!W44*carbon_price_SupETS!W44)</f>
        <v>0</v>
      </c>
      <c r="X44" s="9">
        <f>(jurisdiction_covered_NCT!X44*carbon_price_NCT!X44)+(carbon_price_NETS!X44*jurisdiction_covered_NETS!X44)+(jurisdiction_covered_SupETS!X44*carbon_price_SupETS!X44)</f>
        <v>0</v>
      </c>
      <c r="Y44" s="9">
        <f>(jurisdiction_covered_NCT!Y44*carbon_price_NCT!Y44)+(carbon_price_NETS!Y44*jurisdiction_covered_NETS!Y44)+(jurisdiction_covered_SupETS!Y44*carbon_price_SupETS!Y44)</f>
        <v>0</v>
      </c>
      <c r="Z44" s="9">
        <f>(jurisdiction_covered_NCT!Z44*carbon_price_NCT!Z44)+(carbon_price_NETS!Z44*jurisdiction_covered_NETS!Z44)+(jurisdiction_covered_SupETS!Z44*carbon_price_SupETS!Z44)</f>
        <v>0</v>
      </c>
      <c r="AA44" s="9">
        <f>(jurisdiction_covered_NCT!AA44*carbon_price_NCT!AA44)+(carbon_price_NETS!AA44*jurisdiction_covered_NETS!AA44)+(jurisdiction_covered_SupETS!AA44*carbon_price_SupETS!AA44)</f>
        <v>0</v>
      </c>
    </row>
    <row r="45" spans="1:27" x14ac:dyDescent="0.2">
      <c r="A45" s="9" t="s">
        <v>196</v>
      </c>
      <c r="B45" s="9">
        <f>(jurisdiction_covered_NCT!B45*carbon_price_NCT!B45)+(carbon_price_NETS!B45*jurisdiction_covered_NETS!B45)+(jurisdiction_covered_SupETS!B45*carbon_price_SupETS!B45)</f>
        <v>0</v>
      </c>
      <c r="C45" s="9">
        <f>(jurisdiction_covered_NCT!C45*carbon_price_NCT!C45)+(carbon_price_NETS!C45*jurisdiction_covered_NETS!C45)+(jurisdiction_covered_SupETS!C45*carbon_price_SupETS!C45)</f>
        <v>0</v>
      </c>
      <c r="D45" s="9">
        <f>(jurisdiction_covered_NCT!D45*carbon_price_NCT!D45)+(carbon_price_NETS!D45*jurisdiction_covered_NETS!D45)+(jurisdiction_covered_SupETS!D45*carbon_price_SupETS!D45)</f>
        <v>0</v>
      </c>
      <c r="E45" s="9">
        <f>(jurisdiction_covered_NCT!E45*carbon_price_NCT!E45)+(carbon_price_NETS!E45*jurisdiction_covered_NETS!E45)+(jurisdiction_covered_SupETS!E45*carbon_price_SupETS!E45)</f>
        <v>0</v>
      </c>
      <c r="F45" s="9">
        <f>(jurisdiction_covered_NCT!F45*carbon_price_NCT!F45)+(carbon_price_NETS!F45*jurisdiction_covered_NETS!F45)+(jurisdiction_covered_SupETS!F45*carbon_price_SupETS!F45)</f>
        <v>0</v>
      </c>
      <c r="G45" s="9">
        <f>(jurisdiction_covered_NCT!G45*carbon_price_NCT!G45)+(carbon_price_NETS!G45*jurisdiction_covered_NETS!G45)+(jurisdiction_covered_SupETS!G45*carbon_price_SupETS!G45)</f>
        <v>0</v>
      </c>
      <c r="H45" s="9">
        <f>(jurisdiction_covered_NCT!H45*carbon_price_NCT!H45)+(carbon_price_NETS!H45*jurisdiction_covered_NETS!H45)+(jurisdiction_covered_SupETS!H45*carbon_price_SupETS!H45)</f>
        <v>0</v>
      </c>
      <c r="I45" s="9">
        <f>(jurisdiction_covered_NCT!I45*carbon_price_NCT!I45)+(carbon_price_NETS!I45*jurisdiction_covered_NETS!I45)+(jurisdiction_covered_SupETS!I45*carbon_price_SupETS!I45)</f>
        <v>0</v>
      </c>
      <c r="J45" s="9">
        <f>(jurisdiction_covered_NCT!J45*carbon_price_NCT!J45)+(carbon_price_NETS!J45*jurisdiction_covered_NETS!J45)+(jurisdiction_covered_SupETS!J45*carbon_price_SupETS!J45)</f>
        <v>0</v>
      </c>
      <c r="K45" s="9">
        <f>(jurisdiction_covered_NCT!K45*carbon_price_NCT!K45)+(carbon_price_NETS!K45*jurisdiction_covered_NETS!K45)+(jurisdiction_covered_SupETS!K45*carbon_price_SupETS!K45)</f>
        <v>0</v>
      </c>
      <c r="L45" s="9">
        <f>(jurisdiction_covered_NCT!L45*carbon_price_NCT!L45)+(carbon_price_NETS!L45*jurisdiction_covered_NETS!L45)+(jurisdiction_covered_SupETS!L45*carbon_price_SupETS!L45)</f>
        <v>0</v>
      </c>
      <c r="M45" s="9">
        <f>(jurisdiction_covered_NCT!M45*carbon_price_NCT!M45)+(carbon_price_NETS!M45*jurisdiction_covered_NETS!M45)+(jurisdiction_covered_SupETS!M45*carbon_price_SupETS!M45)</f>
        <v>0</v>
      </c>
      <c r="N45" s="9">
        <f>(jurisdiction_covered_NCT!N45*carbon_price_NCT!N45)+(carbon_price_NETS!N45*jurisdiction_covered_NETS!N45)+(jurisdiction_covered_SupETS!N45*carbon_price_SupETS!N45)</f>
        <v>0</v>
      </c>
      <c r="O45" s="9">
        <f>(jurisdiction_covered_NCT!O45*carbon_price_NCT!O45)+(carbon_price_NETS!O45*jurisdiction_covered_NETS!O45)+(jurisdiction_covered_SupETS!O45*carbon_price_SupETS!O45)</f>
        <v>0</v>
      </c>
      <c r="P45" s="9">
        <f>(jurisdiction_covered_NCT!P45*carbon_price_NCT!P45)+(carbon_price_NETS!P45*jurisdiction_covered_NETS!P45)+(jurisdiction_covered_SupETS!P45*carbon_price_SupETS!P45)</f>
        <v>0</v>
      </c>
      <c r="Q45" s="9">
        <f>(jurisdiction_covered_NCT!Q45*carbon_price_NCT!Q45)+(carbon_price_NETS!Q45*jurisdiction_covered_NETS!Q45)+(jurisdiction_covered_SupETS!Q45*carbon_price_SupETS!Q45)</f>
        <v>0</v>
      </c>
      <c r="R45" s="9">
        <f>(jurisdiction_covered_NCT!R45*carbon_price_NCT!R45)+(carbon_price_NETS!R45*jurisdiction_covered_NETS!R45)+(jurisdiction_covered_SupETS!R45*carbon_price_SupETS!R45)</f>
        <v>0</v>
      </c>
      <c r="S45" s="9">
        <f>(jurisdiction_covered_NCT!S45*carbon_price_NCT!S45)+(carbon_price_NETS!S45*jurisdiction_covered_NETS!S45)+(jurisdiction_covered_SupETS!S45*carbon_price_SupETS!S45)</f>
        <v>0</v>
      </c>
      <c r="T45" s="9">
        <f>(jurisdiction_covered_NCT!T45*carbon_price_NCT!T45)+(carbon_price_NETS!T45*jurisdiction_covered_NETS!T45)+(jurisdiction_covered_SupETS!T45*carbon_price_SupETS!T45)</f>
        <v>0</v>
      </c>
      <c r="U45" s="9">
        <f>(jurisdiction_covered_NCT!U45*carbon_price_NCT!U45)+(carbon_price_NETS!U45*jurisdiction_covered_NETS!U45)+(jurisdiction_covered_SupETS!U45*carbon_price_SupETS!U45)</f>
        <v>0</v>
      </c>
      <c r="V45" s="9">
        <f>(jurisdiction_covered_NCT!V45*carbon_price_NCT!V45)+(carbon_price_NETS!V45*jurisdiction_covered_NETS!V45)+(jurisdiction_covered_SupETS!V45*carbon_price_SupETS!V45)</f>
        <v>0</v>
      </c>
      <c r="W45" s="9">
        <f>(jurisdiction_covered_NCT!W45*carbon_price_NCT!W45)+(carbon_price_NETS!W45*jurisdiction_covered_NETS!W45)+(jurisdiction_covered_SupETS!W45*carbon_price_SupETS!W45)</f>
        <v>0</v>
      </c>
      <c r="X45" s="9">
        <f>(jurisdiction_covered_NCT!X45*carbon_price_NCT!X45)+(carbon_price_NETS!X45*jurisdiction_covered_NETS!X45)+(jurisdiction_covered_SupETS!X45*carbon_price_SupETS!X45)</f>
        <v>0</v>
      </c>
      <c r="Y45" s="9">
        <f>(jurisdiction_covered_NCT!Y45*carbon_price_NCT!Y45)+(carbon_price_NETS!Y45*jurisdiction_covered_NETS!Y45)+(jurisdiction_covered_SupETS!Y45*carbon_price_SupETS!Y45)</f>
        <v>0</v>
      </c>
      <c r="Z45" s="9">
        <f>(jurisdiction_covered_NCT!Z45*carbon_price_NCT!Z45)+(carbon_price_NETS!Z45*jurisdiction_covered_NETS!Z45)+(jurisdiction_covered_SupETS!Z45*carbon_price_SupETS!Z45)</f>
        <v>0</v>
      </c>
      <c r="AA45" s="9">
        <f>(jurisdiction_covered_NCT!AA45*carbon_price_NCT!AA45)+(carbon_price_NETS!AA45*jurisdiction_covered_NETS!AA45)+(jurisdiction_covered_SupETS!AA45*carbon_price_SupETS!AA45)</f>
        <v>0</v>
      </c>
    </row>
    <row r="46" spans="1:27" x14ac:dyDescent="0.2">
      <c r="A46" s="9" t="s">
        <v>199</v>
      </c>
      <c r="B46" s="9">
        <f>(jurisdiction_covered_NCT!B46*carbon_price_NCT!B46)+(carbon_price_NETS!B46*jurisdiction_covered_NETS!B46)+(jurisdiction_covered_SupETS!B46*carbon_price_SupETS!B46)</f>
        <v>0</v>
      </c>
      <c r="C46" s="9">
        <f>(jurisdiction_covered_NCT!C46*carbon_price_NCT!C46)+(carbon_price_NETS!C46*jurisdiction_covered_NETS!C46)+(jurisdiction_covered_SupETS!C46*carbon_price_SupETS!C46)</f>
        <v>0</v>
      </c>
      <c r="D46" s="9">
        <f>(jurisdiction_covered_NCT!D46*carbon_price_NCT!D46)+(carbon_price_NETS!D46*jurisdiction_covered_NETS!D46)+(jurisdiction_covered_SupETS!D46*carbon_price_SupETS!D46)</f>
        <v>0</v>
      </c>
      <c r="E46" s="9">
        <f>(jurisdiction_covered_NCT!E46*carbon_price_NCT!E46)+(carbon_price_NETS!E46*jurisdiction_covered_NETS!E46)+(jurisdiction_covered_SupETS!E46*carbon_price_SupETS!E46)</f>
        <v>0</v>
      </c>
      <c r="F46" s="9">
        <f>(jurisdiction_covered_NCT!F46*carbon_price_NCT!F46)+(carbon_price_NETS!F46*jurisdiction_covered_NETS!F46)+(jurisdiction_covered_SupETS!F46*carbon_price_SupETS!F46)</f>
        <v>0</v>
      </c>
      <c r="G46" s="9">
        <f>(jurisdiction_covered_NCT!G46*carbon_price_NCT!G46)+(carbon_price_NETS!G46*jurisdiction_covered_NETS!G46)+(jurisdiction_covered_SupETS!G46*carbon_price_SupETS!G46)</f>
        <v>0</v>
      </c>
      <c r="H46" s="9">
        <f>(jurisdiction_covered_NCT!H46*carbon_price_NCT!H46)+(carbon_price_NETS!H46*jurisdiction_covered_NETS!H46)+(jurisdiction_covered_SupETS!H46*carbon_price_SupETS!H46)</f>
        <v>0</v>
      </c>
      <c r="I46" s="9">
        <f>(jurisdiction_covered_NCT!I46*carbon_price_NCT!I46)+(carbon_price_NETS!I46*jurisdiction_covered_NETS!I46)+(jurisdiction_covered_SupETS!I46*carbon_price_SupETS!I46)</f>
        <v>0</v>
      </c>
      <c r="J46" s="9">
        <f>(jurisdiction_covered_NCT!J46*carbon_price_NCT!J46)+(carbon_price_NETS!J46*jurisdiction_covered_NETS!J46)+(jurisdiction_covered_SupETS!J46*carbon_price_SupETS!J46)</f>
        <v>0</v>
      </c>
      <c r="K46" s="9">
        <f>(jurisdiction_covered_NCT!K46*carbon_price_NCT!K46)+(carbon_price_NETS!K46*jurisdiction_covered_NETS!K46)+(jurisdiction_covered_SupETS!K46*carbon_price_SupETS!K46)</f>
        <v>0</v>
      </c>
      <c r="L46" s="9">
        <f>(jurisdiction_covered_NCT!L46*carbon_price_NCT!L46)+(carbon_price_NETS!L46*jurisdiction_covered_NETS!L46)+(jurisdiction_covered_SupETS!L46*carbon_price_SupETS!L46)</f>
        <v>0</v>
      </c>
      <c r="M46" s="9">
        <f>(jurisdiction_covered_NCT!M46*carbon_price_NCT!M46)+(carbon_price_NETS!M46*jurisdiction_covered_NETS!M46)+(jurisdiction_covered_SupETS!M46*carbon_price_SupETS!M46)</f>
        <v>0</v>
      </c>
      <c r="N46" s="9">
        <f>(jurisdiction_covered_NCT!N46*carbon_price_NCT!N46)+(carbon_price_NETS!N46*jurisdiction_covered_NETS!N46)+(jurisdiction_covered_SupETS!N46*carbon_price_SupETS!N46)</f>
        <v>0</v>
      </c>
      <c r="O46" s="9">
        <f>(jurisdiction_covered_NCT!O46*carbon_price_NCT!O46)+(carbon_price_NETS!O46*jurisdiction_covered_NETS!O46)+(jurisdiction_covered_SupETS!O46*carbon_price_SupETS!O46)</f>
        <v>0</v>
      </c>
      <c r="P46" s="9">
        <f>(jurisdiction_covered_NCT!P46*carbon_price_NCT!P46)+(carbon_price_NETS!P46*jurisdiction_covered_NETS!P46)+(jurisdiction_covered_SupETS!P46*carbon_price_SupETS!P46)</f>
        <v>0</v>
      </c>
      <c r="Q46" s="9">
        <f>(jurisdiction_covered_NCT!Q46*carbon_price_NCT!Q46)+(carbon_price_NETS!Q46*jurisdiction_covered_NETS!Q46)+(jurisdiction_covered_SupETS!Q46*carbon_price_SupETS!Q46)</f>
        <v>0</v>
      </c>
      <c r="R46" s="9">
        <f>(jurisdiction_covered_NCT!R46*carbon_price_NCT!R46)+(carbon_price_NETS!R46*jurisdiction_covered_NETS!R46)+(jurisdiction_covered_SupETS!R46*carbon_price_SupETS!R46)</f>
        <v>0</v>
      </c>
      <c r="S46" s="9">
        <f>(jurisdiction_covered_NCT!S46*carbon_price_NCT!S46)+(carbon_price_NETS!S46*jurisdiction_covered_NETS!S46)+(jurisdiction_covered_SupETS!S46*carbon_price_SupETS!S46)</f>
        <v>2.75</v>
      </c>
      <c r="T46" s="9">
        <f>(jurisdiction_covered_NCT!T46*carbon_price_NCT!T46)+(carbon_price_NETS!T46*jurisdiction_covered_NETS!T46)+(jurisdiction_covered_SupETS!T46*carbon_price_SupETS!T46)</f>
        <v>2.75</v>
      </c>
      <c r="U46" s="9">
        <f>(jurisdiction_covered_NCT!U46*carbon_price_NCT!U46)+(carbon_price_NETS!U46*jurisdiction_covered_NETS!U46)+(jurisdiction_covered_SupETS!U46*carbon_price_SupETS!U46)</f>
        <v>2.75</v>
      </c>
      <c r="V46" s="9">
        <f>(jurisdiction_covered_NCT!V46*carbon_price_NCT!V46)+(carbon_price_NETS!V46*jurisdiction_covered_NETS!V46)+(jurisdiction_covered_SupETS!V46*carbon_price_SupETS!V46)</f>
        <v>2.75</v>
      </c>
      <c r="W46" s="9">
        <f>(jurisdiction_covered_NCT!W46*carbon_price_NCT!W46)+(carbon_price_NETS!W46*jurisdiction_covered_NETS!W46)+(jurisdiction_covered_SupETS!W46*carbon_price_SupETS!W46)</f>
        <v>2.75</v>
      </c>
      <c r="X46" s="9">
        <f>(jurisdiction_covered_NCT!X46*carbon_price_NCT!X46)+(carbon_price_NETS!X46*jurisdiction_covered_NETS!X46)+(jurisdiction_covered_SupETS!X46*carbon_price_SupETS!X46)</f>
        <v>2.75</v>
      </c>
      <c r="Y46" s="9">
        <f>(jurisdiction_covered_NCT!Y46*carbon_price_NCT!Y46)+(carbon_price_NETS!Y46*jurisdiction_covered_NETS!Y46)+(jurisdiction_covered_SupETS!Y46*carbon_price_SupETS!Y46)</f>
        <v>2.75</v>
      </c>
      <c r="Z46" s="9">
        <f>(jurisdiction_covered_NCT!Z46*carbon_price_NCT!Z46)+(carbon_price_NETS!Z46*jurisdiction_covered_NETS!Z46)+(jurisdiction_covered_SupETS!Z46*carbon_price_SupETS!Z46)</f>
        <v>2.75</v>
      </c>
      <c r="AA46" s="9">
        <f>(jurisdiction_covered_NCT!AA46*carbon_price_NCT!AA46)+(carbon_price_NETS!AA46*jurisdiction_covered_NETS!AA46)+(jurisdiction_covered_SupETS!AA46*carbon_price_SupETS!AA46)</f>
        <v>2.75</v>
      </c>
    </row>
    <row r="47" spans="1:27" x14ac:dyDescent="0.2">
      <c r="A47" s="9" t="s">
        <v>202</v>
      </c>
      <c r="B47" s="41">
        <f>Federated_cases!EB8</f>
        <v>0</v>
      </c>
      <c r="C47" s="41">
        <f>Federated_cases!EC8</f>
        <v>0</v>
      </c>
      <c r="D47" s="41">
        <f>Federated_cases!ED8</f>
        <v>0</v>
      </c>
      <c r="E47" s="41">
        <f>Federated_cases!EE8</f>
        <v>0</v>
      </c>
      <c r="F47" s="41">
        <f>Federated_cases!EF8</f>
        <v>0</v>
      </c>
      <c r="G47" s="41">
        <f>Federated_cases!EG8</f>
        <v>0</v>
      </c>
      <c r="H47" s="41">
        <f>Federated_cases!EH8</f>
        <v>0</v>
      </c>
      <c r="I47" s="41">
        <f>Federated_cases!EI8</f>
        <v>0</v>
      </c>
      <c r="J47" s="41">
        <f>Federated_cases!EJ8</f>
        <v>0</v>
      </c>
      <c r="K47" s="41">
        <f>Federated_cases!EK8</f>
        <v>0</v>
      </c>
      <c r="L47" s="41">
        <f>Federated_cases!EL8</f>
        <v>0</v>
      </c>
      <c r="M47" s="41">
        <f>Federated_cases!EM8</f>
        <v>0</v>
      </c>
      <c r="N47" s="41">
        <f>Federated_cases!EN8</f>
        <v>0</v>
      </c>
      <c r="O47" s="41">
        <f>Federated_cases!EO8</f>
        <v>0</v>
      </c>
      <c r="P47" s="36">
        <f>Federated_cases!EP8</f>
        <v>9.4111698000000008E-2</v>
      </c>
      <c r="Q47" s="36">
        <f>Federated_cases!EQ8</f>
        <v>9.1006108000000002E-2</v>
      </c>
      <c r="R47" s="36">
        <f>Federated_cases!ER8</f>
        <v>8.3429037250000004E-2</v>
      </c>
      <c r="S47" s="36">
        <f>Federated_cases!ES8</f>
        <v>0.15008450423424452</v>
      </c>
      <c r="T47" s="36">
        <f>Federated_cases!ET8</f>
        <v>0.17359175150943848</v>
      </c>
      <c r="U47" s="36">
        <f>Federated_cases!EU8</f>
        <v>0.15897244563432839</v>
      </c>
      <c r="V47" s="36">
        <f>Federated_cases!EV8</f>
        <v>0.22178501282761168</v>
      </c>
      <c r="W47" s="36">
        <f>Federated_cases!EW8</f>
        <v>0.22645609843412368</v>
      </c>
      <c r="X47" s="36">
        <f>Federated_cases!EX8</f>
        <v>3.3687070011812335</v>
      </c>
      <c r="Y47" s="36">
        <f>Federated_cases!EY8</f>
        <v>3.078581054427163</v>
      </c>
      <c r="Z47" s="36">
        <f>Federated_cases!EZ8</f>
        <v>4.4018324252473615</v>
      </c>
      <c r="AA47" s="9">
        <v>7.2452259736369271</v>
      </c>
    </row>
    <row r="48" spans="1:27" x14ac:dyDescent="0.2">
      <c r="A48" s="9" t="s">
        <v>207</v>
      </c>
      <c r="B48" s="9">
        <f>(jurisdiction_covered_NCT!B48*carbon_price_NCT!B48)+(carbon_price_NETS!B48*jurisdiction_covered_NETS!B48)+(jurisdiction_covered_SupETS!B48*carbon_price_SupETS!B48)</f>
        <v>0</v>
      </c>
      <c r="C48" s="9">
        <f>(jurisdiction_covered_NCT!C48*carbon_price_NCT!C48)+(carbon_price_NETS!C48*jurisdiction_covered_NETS!C48)+(jurisdiction_covered_SupETS!C48*carbon_price_SupETS!C48)</f>
        <v>0</v>
      </c>
      <c r="D48" s="9">
        <f>(jurisdiction_covered_NCT!D48*carbon_price_NCT!D48)+(carbon_price_NETS!D48*jurisdiction_covered_NETS!D48)+(jurisdiction_covered_SupETS!D48*carbon_price_SupETS!D48)</f>
        <v>0</v>
      </c>
      <c r="E48" s="9">
        <f>(jurisdiction_covered_NCT!E48*carbon_price_NCT!E48)+(carbon_price_NETS!E48*jurisdiction_covered_NETS!E48)+(jurisdiction_covered_SupETS!E48*carbon_price_SupETS!E48)</f>
        <v>0</v>
      </c>
      <c r="F48" s="9">
        <f>(jurisdiction_covered_NCT!F48*carbon_price_NCT!F48)+(carbon_price_NETS!F48*jurisdiction_covered_NETS!F48)+(jurisdiction_covered_SupETS!F48*carbon_price_SupETS!F48)</f>
        <v>0</v>
      </c>
      <c r="G48" s="9">
        <f>(jurisdiction_covered_NCT!G48*carbon_price_NCT!G48)+(carbon_price_NETS!G48*jurisdiction_covered_NETS!G48)+(jurisdiction_covered_SupETS!G48*carbon_price_SupETS!G48)</f>
        <v>0</v>
      </c>
      <c r="H48" s="9">
        <f>(jurisdiction_covered_NCT!H48*carbon_price_NCT!H48)+(carbon_price_NETS!H48*jurisdiction_covered_NETS!H48)+(jurisdiction_covered_SupETS!H48*carbon_price_SupETS!H48)</f>
        <v>0</v>
      </c>
      <c r="I48" s="9">
        <f>(jurisdiction_covered_NCT!I48*carbon_price_NCT!I48)+(carbon_price_NETS!I48*jurisdiction_covered_NETS!I48)+(jurisdiction_covered_SupETS!I48*carbon_price_SupETS!I48)</f>
        <v>0</v>
      </c>
      <c r="J48" s="9">
        <f>(jurisdiction_covered_NCT!J48*carbon_price_NCT!J48)+(carbon_price_NETS!J48*jurisdiction_covered_NETS!J48)+(jurisdiction_covered_SupETS!J48*carbon_price_SupETS!J48)</f>
        <v>0</v>
      </c>
      <c r="K48" s="9">
        <f>(jurisdiction_covered_NCT!K48*carbon_price_NCT!K48)+(carbon_price_NETS!K48*jurisdiction_covered_NETS!K48)+(jurisdiction_covered_SupETS!K48*carbon_price_SupETS!K48)</f>
        <v>0</v>
      </c>
      <c r="L48" s="9">
        <f>(jurisdiction_covered_NCT!L48*carbon_price_NCT!L48)+(carbon_price_NETS!L48*jurisdiction_covered_NETS!L48)+(jurisdiction_covered_SupETS!L48*carbon_price_SupETS!L48)</f>
        <v>0</v>
      </c>
      <c r="M48" s="9">
        <f>(jurisdiction_covered_NCT!M48*carbon_price_NCT!M48)+(carbon_price_NETS!M48*jurisdiction_covered_NETS!M48)+(jurisdiction_covered_SupETS!M48*carbon_price_SupETS!M48)</f>
        <v>0</v>
      </c>
      <c r="N48" s="9">
        <f>(jurisdiction_covered_NCT!N48*carbon_price_NCT!N48)+(carbon_price_NETS!N48*jurisdiction_covered_NETS!N48)+(jurisdiction_covered_SupETS!N48*carbon_price_SupETS!N48)</f>
        <v>0</v>
      </c>
      <c r="O48" s="9">
        <f>(jurisdiction_covered_NCT!O48*carbon_price_NCT!O48)+(carbon_price_NETS!O48*jurisdiction_covered_NETS!O48)+(jurisdiction_covered_SupETS!O48*carbon_price_SupETS!O48)</f>
        <v>0</v>
      </c>
      <c r="P48" s="9">
        <f>(jurisdiction_covered_NCT!P48*carbon_price_NCT!P48)+(carbon_price_NETS!P48*jurisdiction_covered_NETS!P48)+(jurisdiction_covered_SupETS!P48*carbon_price_SupETS!P48)</f>
        <v>0</v>
      </c>
      <c r="Q48" s="9">
        <f>(jurisdiction_covered_NCT!Q48*carbon_price_NCT!Q48)+(carbon_price_NETS!Q48*jurisdiction_covered_NETS!Q48)+(jurisdiction_covered_SupETS!Q48*carbon_price_SupETS!Q48)</f>
        <v>0</v>
      </c>
      <c r="R48" s="9">
        <f>(jurisdiction_covered_NCT!R48*carbon_price_NCT!R48)+(carbon_price_NETS!R48*jurisdiction_covered_NETS!R48)+(jurisdiction_covered_SupETS!R48*carbon_price_SupETS!R48)</f>
        <v>0</v>
      </c>
      <c r="S48" s="9">
        <f>(jurisdiction_covered_NCT!S48*carbon_price_NCT!S48)+(carbon_price_NETS!S48*jurisdiction_covered_NETS!S48)+(jurisdiction_covered_SupETS!S48*carbon_price_SupETS!S48)</f>
        <v>0</v>
      </c>
      <c r="T48" s="9">
        <f>(jurisdiction_covered_NCT!T48*carbon_price_NCT!T48)+(carbon_price_NETS!T48*jurisdiction_covered_NETS!T48)+(jurisdiction_covered_SupETS!T48*carbon_price_SupETS!T48)</f>
        <v>0</v>
      </c>
      <c r="U48" s="9">
        <f>(jurisdiction_covered_NCT!U48*carbon_price_NCT!U48)+(carbon_price_NETS!U48*jurisdiction_covered_NETS!U48)+(jurisdiction_covered_SupETS!U48*carbon_price_SupETS!U48)</f>
        <v>0</v>
      </c>
      <c r="V48" s="9">
        <f>(jurisdiction_covered_NCT!V48*carbon_price_NCT!V48)+(carbon_price_NETS!V48*jurisdiction_covered_NETS!V48)+(jurisdiction_covered_SupETS!V48*carbon_price_SupETS!V48)</f>
        <v>0</v>
      </c>
      <c r="W48" s="9">
        <f>(jurisdiction_covered_NCT!W48*carbon_price_NCT!W48)+(carbon_price_NETS!W48*jurisdiction_covered_NETS!W48)+(jurisdiction_covered_SupETS!W48*carbon_price_SupETS!W48)</f>
        <v>0</v>
      </c>
      <c r="X48" s="9">
        <f>(jurisdiction_covered_NCT!X48*carbon_price_NCT!X48)+(carbon_price_NETS!X48*jurisdiction_covered_NETS!X48)+(jurisdiction_covered_SupETS!X48*carbon_price_SupETS!X48)</f>
        <v>0</v>
      </c>
      <c r="Y48" s="9">
        <f>(jurisdiction_covered_NCT!Y48*carbon_price_NCT!Y48)+(carbon_price_NETS!Y48*jurisdiction_covered_NETS!Y48)+(jurisdiction_covered_SupETS!Y48*carbon_price_SupETS!Y48)</f>
        <v>0</v>
      </c>
      <c r="Z48" s="9">
        <f>(jurisdiction_covered_NCT!Z48*carbon_price_NCT!Z48)+(carbon_price_NETS!Z48*jurisdiction_covered_NETS!Z48)+(jurisdiction_covered_SupETS!Z48*carbon_price_SupETS!Z48)</f>
        <v>0</v>
      </c>
      <c r="AA48" s="9">
        <f>(jurisdiction_covered_NCT!AA48*carbon_price_NCT!AA48)+(carbon_price_NETS!AA48*jurisdiction_covered_NETS!AA48)+(jurisdiction_covered_SupETS!AA48*carbon_price_SupETS!AA48)</f>
        <v>0</v>
      </c>
    </row>
    <row r="49" spans="1:27" x14ac:dyDescent="0.2">
      <c r="A49" s="9" t="s">
        <v>210</v>
      </c>
      <c r="B49" s="9">
        <f>(jurisdiction_covered_NCT!B49*carbon_price_NCT!B49)+(carbon_price_NETS!B49*jurisdiction_covered_NETS!B49)+(jurisdiction_covered_SupETS!B49*carbon_price_SupETS!B49)</f>
        <v>0</v>
      </c>
      <c r="C49" s="9">
        <f>(jurisdiction_covered_NCT!C49*carbon_price_NCT!C49)+(carbon_price_NETS!C49*jurisdiction_covered_NETS!C49)+(jurisdiction_covered_SupETS!C49*carbon_price_SupETS!C49)</f>
        <v>0</v>
      </c>
      <c r="D49" s="9">
        <f>(jurisdiction_covered_NCT!D49*carbon_price_NCT!D49)+(carbon_price_NETS!D49*jurisdiction_covered_NETS!D49)+(jurisdiction_covered_SupETS!D49*carbon_price_SupETS!D49)</f>
        <v>0</v>
      </c>
      <c r="E49" s="9">
        <f>(jurisdiction_covered_NCT!E49*carbon_price_NCT!E49)+(carbon_price_NETS!E49*jurisdiction_covered_NETS!E49)+(jurisdiction_covered_SupETS!E49*carbon_price_SupETS!E49)</f>
        <v>0</v>
      </c>
      <c r="F49" s="9">
        <f>(jurisdiction_covered_NCT!F49*carbon_price_NCT!F49)+(carbon_price_NETS!F49*jurisdiction_covered_NETS!F49)+(jurisdiction_covered_SupETS!F49*carbon_price_SupETS!F49)</f>
        <v>0</v>
      </c>
      <c r="G49" s="9">
        <f>(jurisdiction_covered_NCT!G49*carbon_price_NCT!G49)+(carbon_price_NETS!G49*jurisdiction_covered_NETS!G49)+(jurisdiction_covered_SupETS!G49*carbon_price_SupETS!G49)</f>
        <v>0</v>
      </c>
      <c r="H49" s="9">
        <f>(jurisdiction_covered_NCT!H49*carbon_price_NCT!H49)+(carbon_price_NETS!H49*jurisdiction_covered_NETS!H49)+(jurisdiction_covered_SupETS!H49*carbon_price_SupETS!H49)</f>
        <v>0</v>
      </c>
      <c r="I49" s="9">
        <f>(jurisdiction_covered_NCT!I49*carbon_price_NCT!I49)+(carbon_price_NETS!I49*jurisdiction_covered_NETS!I49)+(jurisdiction_covered_SupETS!I49*carbon_price_SupETS!I49)</f>
        <v>0</v>
      </c>
      <c r="J49" s="9">
        <f>(jurisdiction_covered_NCT!J49*carbon_price_NCT!J49)+(carbon_price_NETS!J49*jurisdiction_covered_NETS!J49)+(jurisdiction_covered_SupETS!J49*carbon_price_SupETS!J49)</f>
        <v>0</v>
      </c>
      <c r="K49" s="9">
        <f>(jurisdiction_covered_NCT!K49*carbon_price_NCT!K49)+(carbon_price_NETS!K49*jurisdiction_covered_NETS!K49)+(jurisdiction_covered_SupETS!K49*carbon_price_SupETS!K49)</f>
        <v>0</v>
      </c>
      <c r="L49" s="9">
        <f>(jurisdiction_covered_NCT!L49*carbon_price_NCT!L49)+(carbon_price_NETS!L49*jurisdiction_covered_NETS!L49)+(jurisdiction_covered_SupETS!L49*carbon_price_SupETS!L49)</f>
        <v>0</v>
      </c>
      <c r="M49" s="9">
        <f>(jurisdiction_covered_NCT!M49*carbon_price_NCT!M49)+(carbon_price_NETS!M49*jurisdiction_covered_NETS!M49)+(jurisdiction_covered_SupETS!M49*carbon_price_SupETS!M49)</f>
        <v>0</v>
      </c>
      <c r="N49" s="9">
        <f>(jurisdiction_covered_NCT!N49*carbon_price_NCT!N49)+(carbon_price_NETS!N49*jurisdiction_covered_NETS!N49)+(jurisdiction_covered_SupETS!N49*carbon_price_SupETS!N49)</f>
        <v>0</v>
      </c>
      <c r="O49" s="9">
        <f>(jurisdiction_covered_NCT!O49*carbon_price_NCT!O49)+(carbon_price_NETS!O49*jurisdiction_covered_NETS!O49)+(jurisdiction_covered_SupETS!O49*carbon_price_SupETS!O49)</f>
        <v>0</v>
      </c>
      <c r="P49" s="9">
        <f>(jurisdiction_covered_NCT!P49*carbon_price_NCT!P49)+(carbon_price_NETS!P49*jurisdiction_covered_NETS!P49)+(jurisdiction_covered_SupETS!P49*carbon_price_SupETS!P49)</f>
        <v>0</v>
      </c>
      <c r="Q49" s="9">
        <f>(jurisdiction_covered_NCT!Q49*carbon_price_NCT!Q49)+(carbon_price_NETS!Q49*jurisdiction_covered_NETS!Q49)+(jurisdiction_covered_SupETS!Q49*carbon_price_SupETS!Q49)</f>
        <v>0</v>
      </c>
      <c r="R49" s="9">
        <f>(jurisdiction_covered_NCT!R49*carbon_price_NCT!R49)+(carbon_price_NETS!R49*jurisdiction_covered_NETS!R49)+(jurisdiction_covered_SupETS!R49*carbon_price_SupETS!R49)</f>
        <v>0</v>
      </c>
      <c r="S49" s="9">
        <f>(jurisdiction_covered_NCT!S49*carbon_price_NCT!S49)+(carbon_price_NETS!S49*jurisdiction_covered_NETS!S49)+(jurisdiction_covered_SupETS!S49*carbon_price_SupETS!S49)</f>
        <v>0</v>
      </c>
      <c r="T49" s="9">
        <f>(jurisdiction_covered_NCT!T49*carbon_price_NCT!T49)+(carbon_price_NETS!T49*jurisdiction_covered_NETS!T49)+(jurisdiction_covered_SupETS!T49*carbon_price_SupETS!T49)</f>
        <v>0</v>
      </c>
      <c r="U49" s="9">
        <f>(jurisdiction_covered_NCT!U49*carbon_price_NCT!U49)+(carbon_price_NETS!U49*jurisdiction_covered_NETS!U49)+(jurisdiction_covered_SupETS!U49*carbon_price_SupETS!U49)</f>
        <v>0</v>
      </c>
      <c r="V49" s="9">
        <f>(jurisdiction_covered_NCT!V49*carbon_price_NCT!V49)+(carbon_price_NETS!V49*jurisdiction_covered_NETS!V49)+(jurisdiction_covered_SupETS!V49*carbon_price_SupETS!V49)</f>
        <v>0</v>
      </c>
      <c r="W49" s="9">
        <f>(jurisdiction_covered_NCT!W49*carbon_price_NCT!W49)+(carbon_price_NETS!W49*jurisdiction_covered_NETS!W49)+(jurisdiction_covered_SupETS!W49*carbon_price_SupETS!W49)</f>
        <v>0</v>
      </c>
      <c r="X49" s="9">
        <f>(jurisdiction_covered_NCT!X49*carbon_price_NCT!X49)+(carbon_price_NETS!X49*jurisdiction_covered_NETS!X49)+(jurisdiction_covered_SupETS!X49*carbon_price_SupETS!X49)</f>
        <v>0</v>
      </c>
      <c r="Y49" s="9">
        <f>(jurisdiction_covered_NCT!Y49*carbon_price_NCT!Y49)+(carbon_price_NETS!Y49*jurisdiction_covered_NETS!Y49)+(jurisdiction_covered_SupETS!Y49*carbon_price_SupETS!Y49)</f>
        <v>0</v>
      </c>
      <c r="Z49" s="9">
        <f>(jurisdiction_covered_NCT!Z49*carbon_price_NCT!Z49)+(carbon_price_NETS!Z49*jurisdiction_covered_NETS!Z49)+(jurisdiction_covered_SupETS!Z49*carbon_price_SupETS!Z49)</f>
        <v>0</v>
      </c>
      <c r="AA49" s="9">
        <f>(jurisdiction_covered_NCT!AA49*carbon_price_NCT!AA49)+(carbon_price_NETS!AA49*jurisdiction_covered_NETS!AA49)+(jurisdiction_covered_SupETS!AA49*carbon_price_SupETS!AA49)</f>
        <v>0</v>
      </c>
    </row>
    <row r="50" spans="1:27" x14ac:dyDescent="0.2">
      <c r="A50" s="9" t="s">
        <v>213</v>
      </c>
      <c r="B50" s="9">
        <f>(jurisdiction_covered_NCT!B50*carbon_price_NCT!B50)+(carbon_price_NETS!B50*jurisdiction_covered_NETS!B50)+(jurisdiction_covered_SupETS!B50*carbon_price_SupETS!B50)</f>
        <v>0</v>
      </c>
      <c r="C50" s="9">
        <f>(jurisdiction_covered_NCT!C50*carbon_price_NCT!C50)+(carbon_price_NETS!C50*jurisdiction_covered_NETS!C50)+(jurisdiction_covered_SupETS!C50*carbon_price_SupETS!C50)</f>
        <v>0</v>
      </c>
      <c r="D50" s="9">
        <f>(jurisdiction_covered_NCT!D50*carbon_price_NCT!D50)+(carbon_price_NETS!D50*jurisdiction_covered_NETS!D50)+(jurisdiction_covered_SupETS!D50*carbon_price_SupETS!D50)</f>
        <v>0</v>
      </c>
      <c r="E50" s="9">
        <f>(jurisdiction_covered_NCT!E50*carbon_price_NCT!E50)+(carbon_price_NETS!E50*jurisdiction_covered_NETS!E50)+(jurisdiction_covered_SupETS!E50*carbon_price_SupETS!E50)</f>
        <v>0</v>
      </c>
      <c r="F50" s="9">
        <f>(jurisdiction_covered_NCT!F50*carbon_price_NCT!F50)+(carbon_price_NETS!F50*jurisdiction_covered_NETS!F50)+(jurisdiction_covered_SupETS!F50*carbon_price_SupETS!F50)</f>
        <v>0</v>
      </c>
      <c r="G50" s="9">
        <f>(jurisdiction_covered_NCT!G50*carbon_price_NCT!G50)+(carbon_price_NETS!G50*jurisdiction_covered_NETS!G50)+(jurisdiction_covered_SupETS!G50*carbon_price_SupETS!G50)</f>
        <v>0</v>
      </c>
      <c r="H50" s="9">
        <f>(jurisdiction_covered_NCT!H50*carbon_price_NCT!H50)+(carbon_price_NETS!H50*jurisdiction_covered_NETS!H50)+(jurisdiction_covered_SupETS!H50*carbon_price_SupETS!H50)</f>
        <v>0</v>
      </c>
      <c r="I50" s="9">
        <f>(jurisdiction_covered_NCT!I50*carbon_price_NCT!I50)+(carbon_price_NETS!I50*jurisdiction_covered_NETS!I50)+(jurisdiction_covered_SupETS!I50*carbon_price_SupETS!I50)</f>
        <v>0</v>
      </c>
      <c r="J50" s="9">
        <f>(jurisdiction_covered_NCT!J50*carbon_price_NCT!J50)+(carbon_price_NETS!J50*jurisdiction_covered_NETS!J50)+(jurisdiction_covered_SupETS!J50*carbon_price_SupETS!J50)</f>
        <v>0</v>
      </c>
      <c r="K50" s="9">
        <f>(jurisdiction_covered_NCT!K50*carbon_price_NCT!K50)+(carbon_price_NETS!K50*jurisdiction_covered_NETS!K50)+(jurisdiction_covered_SupETS!K50*carbon_price_SupETS!K50)</f>
        <v>0</v>
      </c>
      <c r="L50" s="9">
        <f>(jurisdiction_covered_NCT!L50*carbon_price_NCT!L50)+(carbon_price_NETS!L50*jurisdiction_covered_NETS!L50)+(jurisdiction_covered_SupETS!L50*carbon_price_SupETS!L50)</f>
        <v>0</v>
      </c>
      <c r="M50" s="9">
        <f>(jurisdiction_covered_NCT!M50*carbon_price_NCT!M50)+(carbon_price_NETS!M50*jurisdiction_covered_NETS!M50)+(jurisdiction_covered_SupETS!M50*carbon_price_SupETS!M50)</f>
        <v>0</v>
      </c>
      <c r="N50" s="9">
        <f>(jurisdiction_covered_NCT!N50*carbon_price_NCT!N50)+(carbon_price_NETS!N50*jurisdiction_covered_NETS!N50)+(jurisdiction_covered_SupETS!N50*carbon_price_SupETS!N50)</f>
        <v>0</v>
      </c>
      <c r="O50" s="9">
        <f>(jurisdiction_covered_NCT!O50*carbon_price_NCT!O50)+(carbon_price_NETS!O50*jurisdiction_covered_NETS!O50)+(jurisdiction_covered_SupETS!O50*carbon_price_SupETS!O50)</f>
        <v>0</v>
      </c>
      <c r="P50" s="9">
        <f>(jurisdiction_covered_NCT!P50*carbon_price_NCT!P50)+(carbon_price_NETS!P50*jurisdiction_covered_NETS!P50)+(jurisdiction_covered_SupETS!P50*carbon_price_SupETS!P50)</f>
        <v>0</v>
      </c>
      <c r="Q50" s="9">
        <f>(jurisdiction_covered_NCT!Q50*carbon_price_NCT!Q50)+(carbon_price_NETS!Q50*jurisdiction_covered_NETS!Q50)+(jurisdiction_covered_SupETS!Q50*carbon_price_SupETS!Q50)</f>
        <v>0</v>
      </c>
      <c r="R50" s="9">
        <f>(jurisdiction_covered_NCT!R50*carbon_price_NCT!R50)+(carbon_price_NETS!R50*jurisdiction_covered_NETS!R50)+(jurisdiction_covered_SupETS!R50*carbon_price_SupETS!R50)</f>
        <v>0</v>
      </c>
      <c r="S50" s="9">
        <f>(jurisdiction_covered_NCT!S50*carbon_price_NCT!S50)+(carbon_price_NETS!S50*jurisdiction_covered_NETS!S50)+(jurisdiction_covered_SupETS!S50*carbon_price_SupETS!S50)</f>
        <v>1.0415808395491355</v>
      </c>
      <c r="T50" s="9">
        <f>(jurisdiction_covered_NCT!T50*carbon_price_NCT!T50)+(carbon_price_NETS!T50*jurisdiction_covered_NETS!T50)+(jurisdiction_covered_SupETS!T50*carbon_price_SupETS!T50)</f>
        <v>1.1340830319805617</v>
      </c>
      <c r="U50" s="9">
        <f>(jurisdiction_covered_NCT!U50*carbon_price_NCT!U50)+(carbon_price_NETS!U50*jurisdiction_covered_NETS!U50)+(jurisdiction_covered_SupETS!U50*carbon_price_SupETS!U50)</f>
        <v>1.0345269123134329</v>
      </c>
      <c r="V50" s="9">
        <f>(jurisdiction_covered_NCT!V50*carbon_price_NCT!V50)+(carbon_price_NETS!V50*jurisdiction_covered_NETS!V50)+(jurisdiction_covered_SupETS!V50*carbon_price_SupETS!V50)</f>
        <v>0.84897315742241986</v>
      </c>
      <c r="W50" s="9">
        <f>(jurisdiction_covered_NCT!W50*carbon_price_NCT!W50)+(carbon_price_NETS!W50*jurisdiction_covered_NETS!W50)+(jurisdiction_covered_SupETS!W50*carbon_price_SupETS!W50)</f>
        <v>2.6760077176062578E-4</v>
      </c>
      <c r="X50" s="9">
        <f>(jurisdiction_covered_NCT!X50*carbon_price_NCT!X50)+(carbon_price_NETS!X50*jurisdiction_covered_NETS!X50)+(jurisdiction_covered_SupETS!X50*carbon_price_SupETS!X50)</f>
        <v>1.002654398394049</v>
      </c>
      <c r="Y50" s="9">
        <f>(jurisdiction_covered_NCT!Y50*carbon_price_NCT!Y50)+(carbon_price_NETS!Y50*jurisdiction_covered_NETS!Y50)+(jurisdiction_covered_SupETS!Y50*carbon_price_SupETS!Y50)</f>
        <v>1.0111620890935691</v>
      </c>
      <c r="Z50" s="9">
        <f>(jurisdiction_covered_NCT!Z50*carbon_price_NCT!Z50)+(carbon_price_NETS!Z50*jurisdiction_covered_NETS!Z50)+(jurisdiction_covered_SupETS!Z50*carbon_price_SupETS!Z50)</f>
        <v>1.3357093488305873</v>
      </c>
      <c r="AA50" s="9">
        <f>(jurisdiction_covered_NCT!AA50*carbon_price_NCT!AA50)+(carbon_price_NETS!AA50*jurisdiction_covered_NETS!AA50)+(jurisdiction_covered_SupETS!AA50*carbon_price_SupETS!AA50)</f>
        <v>1.3073238234</v>
      </c>
    </row>
    <row r="51" spans="1:27" x14ac:dyDescent="0.2">
      <c r="A51" s="9" t="s">
        <v>216</v>
      </c>
      <c r="B51" s="9">
        <f>(jurisdiction_covered_NCT!B51*carbon_price_NCT!B51)+(carbon_price_NETS!B51*jurisdiction_covered_NETS!B51)+(jurisdiction_covered_SupETS!B51*carbon_price_SupETS!B51)</f>
        <v>0</v>
      </c>
      <c r="C51" s="9">
        <f>(jurisdiction_covered_NCT!C51*carbon_price_NCT!C51)+(carbon_price_NETS!C51*jurisdiction_covered_NETS!C51)+(jurisdiction_covered_SupETS!C51*carbon_price_SupETS!C51)</f>
        <v>0</v>
      </c>
      <c r="D51" s="9">
        <f>(jurisdiction_covered_NCT!D51*carbon_price_NCT!D51)+(carbon_price_NETS!D51*jurisdiction_covered_NETS!D51)+(jurisdiction_covered_SupETS!D51*carbon_price_SupETS!D51)</f>
        <v>0</v>
      </c>
      <c r="E51" s="9">
        <f>(jurisdiction_covered_NCT!E51*carbon_price_NCT!E51)+(carbon_price_NETS!E51*jurisdiction_covered_NETS!E51)+(jurisdiction_covered_SupETS!E51*carbon_price_SupETS!E51)</f>
        <v>0</v>
      </c>
      <c r="F51" s="9">
        <f>(jurisdiction_covered_NCT!F51*carbon_price_NCT!F51)+(carbon_price_NETS!F51*jurisdiction_covered_NETS!F51)+(jurisdiction_covered_SupETS!F51*carbon_price_SupETS!F51)</f>
        <v>0</v>
      </c>
      <c r="G51" s="9">
        <f>(jurisdiction_covered_NCT!G51*carbon_price_NCT!G51)+(carbon_price_NETS!G51*jurisdiction_covered_NETS!G51)+(jurisdiction_covered_SupETS!G51*carbon_price_SupETS!G51)</f>
        <v>0</v>
      </c>
      <c r="H51" s="9">
        <f>(jurisdiction_covered_NCT!H51*carbon_price_NCT!H51)+(carbon_price_NETS!H51*jurisdiction_covered_NETS!H51)+(jurisdiction_covered_SupETS!H51*carbon_price_SupETS!H51)</f>
        <v>0</v>
      </c>
      <c r="I51" s="9">
        <f>(jurisdiction_covered_NCT!I51*carbon_price_NCT!I51)+(carbon_price_NETS!I51*jurisdiction_covered_NETS!I51)+(jurisdiction_covered_SupETS!I51*carbon_price_SupETS!I51)</f>
        <v>0</v>
      </c>
      <c r="J51" s="9">
        <f>(jurisdiction_covered_NCT!J51*carbon_price_NCT!J51)+(carbon_price_NETS!J51*jurisdiction_covered_NETS!J51)+(jurisdiction_covered_SupETS!J51*carbon_price_SupETS!J51)</f>
        <v>0</v>
      </c>
      <c r="K51" s="9">
        <f>(jurisdiction_covered_NCT!K51*carbon_price_NCT!K51)+(carbon_price_NETS!K51*jurisdiction_covered_NETS!K51)+(jurisdiction_covered_SupETS!K51*carbon_price_SupETS!K51)</f>
        <v>0</v>
      </c>
      <c r="L51" s="9">
        <f>(jurisdiction_covered_NCT!L51*carbon_price_NCT!L51)+(carbon_price_NETS!L51*jurisdiction_covered_NETS!L51)+(jurisdiction_covered_SupETS!L51*carbon_price_SupETS!L51)</f>
        <v>0</v>
      </c>
      <c r="M51" s="9">
        <f>(jurisdiction_covered_NCT!M51*carbon_price_NCT!M51)+(carbon_price_NETS!M51*jurisdiction_covered_NETS!M51)+(jurisdiction_covered_SupETS!M51*carbon_price_SupETS!M51)</f>
        <v>0</v>
      </c>
      <c r="N51" s="9">
        <f>(jurisdiction_covered_NCT!N51*carbon_price_NCT!N51)+(carbon_price_NETS!N51*jurisdiction_covered_NETS!N51)+(jurisdiction_covered_SupETS!N51*carbon_price_SupETS!N51)</f>
        <v>0</v>
      </c>
      <c r="O51" s="9">
        <f>(jurisdiction_covered_NCT!O51*carbon_price_NCT!O51)+(carbon_price_NETS!O51*jurisdiction_covered_NETS!O51)+(jurisdiction_covered_SupETS!O51*carbon_price_SupETS!O51)</f>
        <v>0</v>
      </c>
      <c r="P51" s="9">
        <f>(jurisdiction_covered_NCT!P51*carbon_price_NCT!P51)+(carbon_price_NETS!P51*jurisdiction_covered_NETS!P51)+(jurisdiction_covered_SupETS!P51*carbon_price_SupETS!P51)</f>
        <v>0</v>
      </c>
      <c r="Q51" s="9">
        <f>(jurisdiction_covered_NCT!Q51*carbon_price_NCT!Q51)+(carbon_price_NETS!Q51*jurisdiction_covered_NETS!Q51)+(jurisdiction_covered_SupETS!Q51*carbon_price_SupETS!Q51)</f>
        <v>0</v>
      </c>
      <c r="R51" s="9">
        <f>(jurisdiction_covered_NCT!R51*carbon_price_NCT!R51)+(carbon_price_NETS!R51*jurisdiction_covered_NETS!R51)+(jurisdiction_covered_SupETS!R51*carbon_price_SupETS!R51)</f>
        <v>0</v>
      </c>
      <c r="S51" s="9">
        <f>(jurisdiction_covered_NCT!S51*carbon_price_NCT!S51)+(carbon_price_NETS!S51*jurisdiction_covered_NETS!S51)+(jurisdiction_covered_SupETS!S51*carbon_price_SupETS!S51)</f>
        <v>0</v>
      </c>
      <c r="T51" s="9">
        <f>(jurisdiction_covered_NCT!T51*carbon_price_NCT!T51)+(carbon_price_NETS!T51*jurisdiction_covered_NETS!T51)+(jurisdiction_covered_SupETS!T51*carbon_price_SupETS!T51)</f>
        <v>0</v>
      </c>
      <c r="U51" s="9">
        <f>(jurisdiction_covered_NCT!U51*carbon_price_NCT!U51)+(carbon_price_NETS!U51*jurisdiction_covered_NETS!U51)+(jurisdiction_covered_SupETS!U51*carbon_price_SupETS!U51)</f>
        <v>0</v>
      </c>
      <c r="V51" s="9">
        <f>(jurisdiction_covered_NCT!V51*carbon_price_NCT!V51)+(carbon_price_NETS!V51*jurisdiction_covered_NETS!V51)+(jurisdiction_covered_SupETS!V51*carbon_price_SupETS!V51)</f>
        <v>0</v>
      </c>
      <c r="W51" s="9">
        <f>(jurisdiction_covered_NCT!W51*carbon_price_NCT!W51)+(carbon_price_NETS!W51*jurisdiction_covered_NETS!W51)+(jurisdiction_covered_SupETS!W51*carbon_price_SupETS!W51)</f>
        <v>0</v>
      </c>
      <c r="X51" s="9">
        <f>(jurisdiction_covered_NCT!X51*carbon_price_NCT!X51)+(carbon_price_NETS!X51*jurisdiction_covered_NETS!X51)+(jurisdiction_covered_SupETS!X51*carbon_price_SupETS!X51)</f>
        <v>0</v>
      </c>
      <c r="Y51" s="9">
        <f>(jurisdiction_covered_NCT!Y51*carbon_price_NCT!Y51)+(carbon_price_NETS!Y51*jurisdiction_covered_NETS!Y51)+(jurisdiction_covered_SupETS!Y51*carbon_price_SupETS!Y51)</f>
        <v>0</v>
      </c>
      <c r="Z51" s="9">
        <f>(jurisdiction_covered_NCT!Z51*carbon_price_NCT!Z51)+(carbon_price_NETS!Z51*jurisdiction_covered_NETS!Z51)+(jurisdiction_covered_SupETS!Z51*carbon_price_SupETS!Z51)</f>
        <v>0</v>
      </c>
      <c r="AA51" s="9">
        <f>(jurisdiction_covered_NCT!AA51*carbon_price_NCT!AA51)+(carbon_price_NETS!AA51*jurisdiction_covered_NETS!AA51)+(jurisdiction_covered_SupETS!AA51*carbon_price_SupETS!AA51)</f>
        <v>0</v>
      </c>
    </row>
    <row r="52" spans="1:27" x14ac:dyDescent="0.2">
      <c r="A52" s="9" t="s">
        <v>219</v>
      </c>
      <c r="B52" s="9">
        <f>(jurisdiction_covered_NCT!B52*carbon_price_NCT!B52)+(carbon_price_NETS!B52*jurisdiction_covered_NETS!B52)+(jurisdiction_covered_SupETS!B52*carbon_price_SupETS!B52)</f>
        <v>0</v>
      </c>
      <c r="C52" s="9">
        <f>(jurisdiction_covered_NCT!C52*carbon_price_NCT!C52)+(carbon_price_NETS!C52*jurisdiction_covered_NETS!C52)+(jurisdiction_covered_SupETS!C52*carbon_price_SupETS!C52)</f>
        <v>0</v>
      </c>
      <c r="D52" s="9">
        <f>(jurisdiction_covered_NCT!D52*carbon_price_NCT!D52)+(carbon_price_NETS!D52*jurisdiction_covered_NETS!D52)+(jurisdiction_covered_SupETS!D52*carbon_price_SupETS!D52)</f>
        <v>0</v>
      </c>
      <c r="E52" s="9">
        <f>(jurisdiction_covered_NCT!E52*carbon_price_NCT!E52)+(carbon_price_NETS!E52*jurisdiction_covered_NETS!E52)+(jurisdiction_covered_SupETS!E52*carbon_price_SupETS!E52)</f>
        <v>0</v>
      </c>
      <c r="F52" s="9">
        <f>(jurisdiction_covered_NCT!F52*carbon_price_NCT!F52)+(carbon_price_NETS!F52*jurisdiction_covered_NETS!F52)+(jurisdiction_covered_SupETS!F52*carbon_price_SupETS!F52)</f>
        <v>0</v>
      </c>
      <c r="G52" s="9">
        <f>(jurisdiction_covered_NCT!G52*carbon_price_NCT!G52)+(carbon_price_NETS!G52*jurisdiction_covered_NETS!G52)+(jurisdiction_covered_SupETS!G52*carbon_price_SupETS!G52)</f>
        <v>0</v>
      </c>
      <c r="H52" s="9">
        <f>(jurisdiction_covered_NCT!H52*carbon_price_NCT!H52)+(carbon_price_NETS!H52*jurisdiction_covered_NETS!H52)+(jurisdiction_covered_SupETS!H52*carbon_price_SupETS!H52)</f>
        <v>0</v>
      </c>
      <c r="I52" s="9">
        <f>(jurisdiction_covered_NCT!I52*carbon_price_NCT!I52)+(carbon_price_NETS!I52*jurisdiction_covered_NETS!I52)+(jurisdiction_covered_SupETS!I52*carbon_price_SupETS!I52)</f>
        <v>0</v>
      </c>
      <c r="J52" s="9">
        <f>(jurisdiction_covered_NCT!J52*carbon_price_NCT!J52)+(carbon_price_NETS!J52*jurisdiction_covered_NETS!J52)+(jurisdiction_covered_SupETS!J52*carbon_price_SupETS!J52)</f>
        <v>0</v>
      </c>
      <c r="K52" s="9">
        <f>(jurisdiction_covered_NCT!K52*carbon_price_NCT!K52)+(carbon_price_NETS!K52*jurisdiction_covered_NETS!K52)+(jurisdiction_covered_SupETS!K52*carbon_price_SupETS!K52)</f>
        <v>0</v>
      </c>
      <c r="L52" s="9">
        <f>(jurisdiction_covered_NCT!L52*carbon_price_NCT!L52)+(carbon_price_NETS!L52*jurisdiction_covered_NETS!L52)+(jurisdiction_covered_SupETS!L52*carbon_price_SupETS!L52)</f>
        <v>0</v>
      </c>
      <c r="M52" s="9">
        <f>(jurisdiction_covered_NCT!M52*carbon_price_NCT!M52)+(carbon_price_NETS!M52*jurisdiction_covered_NETS!M52)+(jurisdiction_covered_SupETS!M52*carbon_price_SupETS!M52)</f>
        <v>0</v>
      </c>
      <c r="N52" s="9">
        <f>(jurisdiction_covered_NCT!N52*carbon_price_NCT!N52)+(carbon_price_NETS!N52*jurisdiction_covered_NETS!N52)+(jurisdiction_covered_SupETS!N52*carbon_price_SupETS!N52)</f>
        <v>0</v>
      </c>
      <c r="O52" s="9">
        <f>(jurisdiction_covered_NCT!O52*carbon_price_NCT!O52)+(carbon_price_NETS!O52*jurisdiction_covered_NETS!O52)+(jurisdiction_covered_SupETS!O52*carbon_price_SupETS!O52)</f>
        <v>0</v>
      </c>
      <c r="P52" s="9">
        <f>(jurisdiction_covered_NCT!P52*carbon_price_NCT!P52)+(carbon_price_NETS!P52*jurisdiction_covered_NETS!P52)+(jurisdiction_covered_SupETS!P52*carbon_price_SupETS!P52)</f>
        <v>0</v>
      </c>
      <c r="Q52" s="9">
        <f>(jurisdiction_covered_NCT!Q52*carbon_price_NCT!Q52)+(carbon_price_NETS!Q52*jurisdiction_covered_NETS!Q52)+(jurisdiction_covered_SupETS!Q52*carbon_price_SupETS!Q52)</f>
        <v>0</v>
      </c>
      <c r="R52" s="9">
        <f>(jurisdiction_covered_NCT!R52*carbon_price_NCT!R52)+(carbon_price_NETS!R52*jurisdiction_covered_NETS!R52)+(jurisdiction_covered_SupETS!R52*carbon_price_SupETS!R52)</f>
        <v>0</v>
      </c>
      <c r="S52" s="9">
        <f>(jurisdiction_covered_NCT!S52*carbon_price_NCT!S52)+(carbon_price_NETS!S52*jurisdiction_covered_NETS!S52)+(jurisdiction_covered_SupETS!S52*carbon_price_SupETS!S52)</f>
        <v>0</v>
      </c>
      <c r="T52" s="9">
        <f>(jurisdiction_covered_NCT!T52*carbon_price_NCT!T52)+(carbon_price_NETS!T52*jurisdiction_covered_NETS!T52)+(jurisdiction_covered_SupETS!T52*carbon_price_SupETS!T52)</f>
        <v>0</v>
      </c>
      <c r="U52" s="9">
        <f>(jurisdiction_covered_NCT!U52*carbon_price_NCT!U52)+(carbon_price_NETS!U52*jurisdiction_covered_NETS!U52)+(jurisdiction_covered_SupETS!U52*carbon_price_SupETS!U52)</f>
        <v>0</v>
      </c>
      <c r="V52" s="9">
        <f>(jurisdiction_covered_NCT!V52*carbon_price_NCT!V52)+(carbon_price_NETS!V52*jurisdiction_covered_NETS!V52)+(jurisdiction_covered_SupETS!V52*carbon_price_SupETS!V52)</f>
        <v>0</v>
      </c>
      <c r="W52" s="9">
        <f>(jurisdiction_covered_NCT!W52*carbon_price_NCT!W52)+(carbon_price_NETS!W52*jurisdiction_covered_NETS!W52)+(jurisdiction_covered_SupETS!W52*carbon_price_SupETS!W52)</f>
        <v>0</v>
      </c>
      <c r="X52" s="9">
        <f>(jurisdiction_covered_NCT!X52*carbon_price_NCT!X52)+(carbon_price_NETS!X52*jurisdiction_covered_NETS!X52)+(jurisdiction_covered_SupETS!X52*carbon_price_SupETS!X52)</f>
        <v>0</v>
      </c>
      <c r="Y52" s="9">
        <f>(jurisdiction_covered_NCT!Y52*carbon_price_NCT!Y52)+(carbon_price_NETS!Y52*jurisdiction_covered_NETS!Y52)+(jurisdiction_covered_SupETS!Y52*carbon_price_SupETS!Y52)</f>
        <v>0</v>
      </c>
      <c r="Z52" s="9">
        <f>(jurisdiction_covered_NCT!Z52*carbon_price_NCT!Z52)+(carbon_price_NETS!Z52*jurisdiction_covered_NETS!Z52)+(jurisdiction_covered_SupETS!Z52*carbon_price_SupETS!Z52)</f>
        <v>0</v>
      </c>
      <c r="AA52" s="9">
        <f>(jurisdiction_covered_NCT!AA52*carbon_price_NCT!AA52)+(carbon_price_NETS!AA52*jurisdiction_covered_NETS!AA52)+(jurisdiction_covered_SupETS!AA52*carbon_price_SupETS!AA52)</f>
        <v>0</v>
      </c>
    </row>
    <row r="53" spans="1:27" x14ac:dyDescent="0.2">
      <c r="A53" s="9" t="s">
        <v>224</v>
      </c>
      <c r="B53" s="9">
        <f>(jurisdiction_covered_NCT!B53*carbon_price_NCT!B53)+(carbon_price_NETS!B53*jurisdiction_covered_NETS!B53)+(jurisdiction_covered_SupETS!B53*carbon_price_SupETS!B53)</f>
        <v>0</v>
      </c>
      <c r="C53" s="9">
        <f>(jurisdiction_covered_NCT!C53*carbon_price_NCT!C53)+(carbon_price_NETS!C53*jurisdiction_covered_NETS!C53)+(jurisdiction_covered_SupETS!C53*carbon_price_SupETS!C53)</f>
        <v>0</v>
      </c>
      <c r="D53" s="9">
        <f>(jurisdiction_covered_NCT!D53*carbon_price_NCT!D53)+(carbon_price_NETS!D53*jurisdiction_covered_NETS!D53)+(jurisdiction_covered_SupETS!D53*carbon_price_SupETS!D53)</f>
        <v>0</v>
      </c>
      <c r="E53" s="9">
        <f>(jurisdiction_covered_NCT!E53*carbon_price_NCT!E53)+(carbon_price_NETS!E53*jurisdiction_covered_NETS!E53)+(jurisdiction_covered_SupETS!E53*carbon_price_SupETS!E53)</f>
        <v>0</v>
      </c>
      <c r="F53" s="9">
        <f>(jurisdiction_covered_NCT!F53*carbon_price_NCT!F53)+(carbon_price_NETS!F53*jurisdiction_covered_NETS!F53)+(jurisdiction_covered_SupETS!F53*carbon_price_SupETS!F53)</f>
        <v>0</v>
      </c>
      <c r="G53" s="9">
        <f>(jurisdiction_covered_NCT!G53*carbon_price_NCT!G53)+(carbon_price_NETS!G53*jurisdiction_covered_NETS!G53)+(jurisdiction_covered_SupETS!G53*carbon_price_SupETS!G53)</f>
        <v>0</v>
      </c>
      <c r="H53" s="9">
        <f>(jurisdiction_covered_NCT!H53*carbon_price_NCT!H53)+(carbon_price_NETS!H53*jurisdiction_covered_NETS!H53)+(jurisdiction_covered_SupETS!H53*carbon_price_SupETS!H53)</f>
        <v>0</v>
      </c>
      <c r="I53" s="9">
        <f>(jurisdiction_covered_NCT!I53*carbon_price_NCT!I53)+(carbon_price_NETS!I53*jurisdiction_covered_NETS!I53)+(jurisdiction_covered_SupETS!I53*carbon_price_SupETS!I53)</f>
        <v>0</v>
      </c>
      <c r="J53" s="9">
        <f>(jurisdiction_covered_NCT!J53*carbon_price_NCT!J53)+(carbon_price_NETS!J53*jurisdiction_covered_NETS!J53)+(jurisdiction_covered_SupETS!J53*carbon_price_SupETS!J53)</f>
        <v>0</v>
      </c>
      <c r="K53" s="9">
        <f>(jurisdiction_covered_NCT!K53*carbon_price_NCT!K53)+(carbon_price_NETS!K53*jurisdiction_covered_NETS!K53)+(jurisdiction_covered_SupETS!K53*carbon_price_SupETS!K53)</f>
        <v>0</v>
      </c>
      <c r="L53" s="9">
        <f>(jurisdiction_covered_NCT!L53*carbon_price_NCT!L53)+(carbon_price_NETS!L53*jurisdiction_covered_NETS!L53)+(jurisdiction_covered_SupETS!L53*carbon_price_SupETS!L53)</f>
        <v>0</v>
      </c>
      <c r="M53" s="9">
        <f>(jurisdiction_covered_NCT!M53*carbon_price_NCT!M53)+(carbon_price_NETS!M53*jurisdiction_covered_NETS!M53)+(jurisdiction_covered_SupETS!M53*carbon_price_SupETS!M53)</f>
        <v>0</v>
      </c>
      <c r="N53" s="9">
        <f>(jurisdiction_covered_NCT!N53*carbon_price_NCT!N53)+(carbon_price_NETS!N53*jurisdiction_covered_NETS!N53)+(jurisdiction_covered_SupETS!N53*carbon_price_SupETS!N53)</f>
        <v>0</v>
      </c>
      <c r="O53" s="9">
        <f>(jurisdiction_covered_NCT!O53*carbon_price_NCT!O53)+(carbon_price_NETS!O53*jurisdiction_covered_NETS!O53)+(jurisdiction_covered_SupETS!O53*carbon_price_SupETS!O53)</f>
        <v>0</v>
      </c>
      <c r="P53" s="9">
        <f>(jurisdiction_covered_NCT!P53*carbon_price_NCT!P53)+(carbon_price_NETS!P53*jurisdiction_covered_NETS!P53)+(jurisdiction_covered_SupETS!P53*carbon_price_SupETS!P53)</f>
        <v>0</v>
      </c>
      <c r="Q53" s="9">
        <f>(jurisdiction_covered_NCT!Q53*carbon_price_NCT!Q53)+(carbon_price_NETS!Q53*jurisdiction_covered_NETS!Q53)+(jurisdiction_covered_SupETS!Q53*carbon_price_SupETS!Q53)</f>
        <v>0</v>
      </c>
      <c r="R53" s="9">
        <f>(jurisdiction_covered_NCT!R53*carbon_price_NCT!R53)+(carbon_price_NETS!R53*jurisdiction_covered_NETS!R53)+(jurisdiction_covered_SupETS!R53*carbon_price_SupETS!R53)</f>
        <v>0</v>
      </c>
      <c r="S53" s="9">
        <f>(jurisdiction_covered_NCT!S53*carbon_price_NCT!S53)+(carbon_price_NETS!S53*jurisdiction_covered_NETS!S53)+(jurisdiction_covered_SupETS!S53*carbon_price_SupETS!S53)</f>
        <v>0</v>
      </c>
      <c r="T53" s="9">
        <f>(jurisdiction_covered_NCT!T53*carbon_price_NCT!T53)+(carbon_price_NETS!T53*jurisdiction_covered_NETS!T53)+(jurisdiction_covered_SupETS!T53*carbon_price_SupETS!T53)</f>
        <v>0</v>
      </c>
      <c r="U53" s="9">
        <f>(jurisdiction_covered_NCT!U53*carbon_price_NCT!U53)+(carbon_price_NETS!U53*jurisdiction_covered_NETS!U53)+(jurisdiction_covered_SupETS!U53*carbon_price_SupETS!U53)</f>
        <v>0</v>
      </c>
      <c r="V53" s="9">
        <f>(jurisdiction_covered_NCT!V53*carbon_price_NCT!V53)+(carbon_price_NETS!V53*jurisdiction_covered_NETS!V53)+(jurisdiction_covered_SupETS!V53*carbon_price_SupETS!V53)</f>
        <v>0</v>
      </c>
      <c r="W53" s="9">
        <f>(jurisdiction_covered_NCT!W53*carbon_price_NCT!W53)+(carbon_price_NETS!W53*jurisdiction_covered_NETS!W53)+(jurisdiction_covered_SupETS!W53*carbon_price_SupETS!W53)</f>
        <v>0</v>
      </c>
      <c r="X53" s="9">
        <f>(jurisdiction_covered_NCT!X53*carbon_price_NCT!X53)+(carbon_price_NETS!X53*jurisdiction_covered_NETS!X53)+(jurisdiction_covered_SupETS!X53*carbon_price_SupETS!X53)</f>
        <v>0</v>
      </c>
      <c r="Y53" s="9">
        <f>(jurisdiction_covered_NCT!Y53*carbon_price_NCT!Y53)+(carbon_price_NETS!Y53*jurisdiction_covered_NETS!Y53)+(jurisdiction_covered_SupETS!Y53*carbon_price_SupETS!Y53)</f>
        <v>0</v>
      </c>
      <c r="Z53" s="9">
        <f>(jurisdiction_covered_NCT!Z53*carbon_price_NCT!Z53)+(carbon_price_NETS!Z53*jurisdiction_covered_NETS!Z53)+(jurisdiction_covered_SupETS!Z53*carbon_price_SupETS!Z53)</f>
        <v>0</v>
      </c>
      <c r="AA53" s="9">
        <f>(jurisdiction_covered_NCT!AA53*carbon_price_NCT!AA53)+(carbon_price_NETS!AA53*jurisdiction_covered_NETS!AA53)+(jurisdiction_covered_SupETS!AA53*carbon_price_SupETS!AA53)</f>
        <v>0</v>
      </c>
    </row>
    <row r="54" spans="1:27" x14ac:dyDescent="0.2">
      <c r="A54" s="9" t="s">
        <v>227</v>
      </c>
      <c r="B54" s="9">
        <f>(jurisdiction_covered_NCT!B54*carbon_price_NCT!B54)+(carbon_price_NETS!B54*jurisdiction_covered_NETS!B54)+(jurisdiction_covered_SupETS!B54*carbon_price_SupETS!B54)</f>
        <v>0</v>
      </c>
      <c r="C54" s="9">
        <f>(jurisdiction_covered_NCT!C54*carbon_price_NCT!C54)+(carbon_price_NETS!C54*jurisdiction_covered_NETS!C54)+(jurisdiction_covered_SupETS!C54*carbon_price_SupETS!C54)</f>
        <v>0</v>
      </c>
      <c r="D54" s="9">
        <f>(jurisdiction_covered_NCT!D54*carbon_price_NCT!D54)+(carbon_price_NETS!D54*jurisdiction_covered_NETS!D54)+(jurisdiction_covered_SupETS!D54*carbon_price_SupETS!D54)</f>
        <v>0</v>
      </c>
      <c r="E54" s="9">
        <f>(jurisdiction_covered_NCT!E54*carbon_price_NCT!E54)+(carbon_price_NETS!E54*jurisdiction_covered_NETS!E54)+(jurisdiction_covered_SupETS!E54*carbon_price_SupETS!E54)</f>
        <v>0</v>
      </c>
      <c r="F54" s="9">
        <f>(jurisdiction_covered_NCT!F54*carbon_price_NCT!F54)+(carbon_price_NETS!F54*jurisdiction_covered_NETS!F54)+(jurisdiction_covered_SupETS!F54*carbon_price_SupETS!F54)</f>
        <v>0</v>
      </c>
      <c r="G54" s="9">
        <f>(jurisdiction_covered_NCT!G54*carbon_price_NCT!G54)+(carbon_price_NETS!G54*jurisdiction_covered_NETS!G54)+(jurisdiction_covered_SupETS!G54*carbon_price_SupETS!G54)</f>
        <v>0</v>
      </c>
      <c r="H54" s="9">
        <f>(jurisdiction_covered_NCT!H54*carbon_price_NCT!H54)+(carbon_price_NETS!H54*jurisdiction_covered_NETS!H54)+(jurisdiction_covered_SupETS!H54*carbon_price_SupETS!H54)</f>
        <v>0</v>
      </c>
      <c r="I54" s="9">
        <f>(jurisdiction_covered_NCT!I54*carbon_price_NCT!I54)+(carbon_price_NETS!I54*jurisdiction_covered_NETS!I54)+(jurisdiction_covered_SupETS!I54*carbon_price_SupETS!I54)</f>
        <v>0</v>
      </c>
      <c r="J54" s="9">
        <f>(jurisdiction_covered_NCT!J54*carbon_price_NCT!J54)+(carbon_price_NETS!J54*jurisdiction_covered_NETS!J54)+(jurisdiction_covered_SupETS!J54*carbon_price_SupETS!J54)</f>
        <v>0</v>
      </c>
      <c r="K54" s="9">
        <f>(jurisdiction_covered_NCT!K54*carbon_price_NCT!K54)+(carbon_price_NETS!K54*jurisdiction_covered_NETS!K54)+(jurisdiction_covered_SupETS!K54*carbon_price_SupETS!K54)</f>
        <v>0</v>
      </c>
      <c r="L54" s="9">
        <f>(jurisdiction_covered_NCT!L54*carbon_price_NCT!L54)+(carbon_price_NETS!L54*jurisdiction_covered_NETS!L54)+(jurisdiction_covered_SupETS!L54*carbon_price_SupETS!L54)</f>
        <v>0</v>
      </c>
      <c r="M54" s="9">
        <f>(jurisdiction_covered_NCT!M54*carbon_price_NCT!M54)+(carbon_price_NETS!M54*jurisdiction_covered_NETS!M54)+(jurisdiction_covered_SupETS!M54*carbon_price_SupETS!M54)</f>
        <v>0</v>
      </c>
      <c r="N54" s="9">
        <f>(jurisdiction_covered_NCT!N54*carbon_price_NCT!N54)+(carbon_price_NETS!N54*jurisdiction_covered_NETS!N54)+(jurisdiction_covered_SupETS!N54*carbon_price_SupETS!N54)</f>
        <v>0</v>
      </c>
      <c r="O54" s="9">
        <f>(jurisdiction_covered_NCT!O54*carbon_price_NCT!O54)+(carbon_price_NETS!O54*jurisdiction_covered_NETS!O54)+(jurisdiction_covered_SupETS!O54*carbon_price_SupETS!O54)</f>
        <v>0</v>
      </c>
      <c r="P54" s="9">
        <f>(jurisdiction_covered_NCT!P54*carbon_price_NCT!P54)+(carbon_price_NETS!P54*jurisdiction_covered_NETS!P54)+(jurisdiction_covered_SupETS!P54*carbon_price_SupETS!P54)</f>
        <v>0</v>
      </c>
      <c r="Q54" s="9">
        <f>(jurisdiction_covered_NCT!Q54*carbon_price_NCT!Q54)+(carbon_price_NETS!Q54*jurisdiction_covered_NETS!Q54)+(jurisdiction_covered_SupETS!Q54*carbon_price_SupETS!Q54)</f>
        <v>0</v>
      </c>
      <c r="R54" s="9">
        <f>(jurisdiction_covered_NCT!R54*carbon_price_NCT!R54)+(carbon_price_NETS!R54*jurisdiction_covered_NETS!R54)+(jurisdiction_covered_SupETS!R54*carbon_price_SupETS!R54)</f>
        <v>0</v>
      </c>
      <c r="S54" s="9">
        <f>(jurisdiction_covered_NCT!S54*carbon_price_NCT!S54)+(carbon_price_NETS!S54*jurisdiction_covered_NETS!S54)+(jurisdiction_covered_SupETS!S54*carbon_price_SupETS!S54)</f>
        <v>0</v>
      </c>
      <c r="T54" s="9">
        <f>(jurisdiction_covered_NCT!T54*carbon_price_NCT!T54)+(carbon_price_NETS!T54*jurisdiction_covered_NETS!T54)+(jurisdiction_covered_SupETS!T54*carbon_price_SupETS!T54)</f>
        <v>0</v>
      </c>
      <c r="U54" s="9">
        <f>(jurisdiction_covered_NCT!U54*carbon_price_NCT!U54)+(carbon_price_NETS!U54*jurisdiction_covered_NETS!U54)+(jurisdiction_covered_SupETS!U54*carbon_price_SupETS!U54)</f>
        <v>0</v>
      </c>
      <c r="V54" s="9">
        <f>(jurisdiction_covered_NCT!V54*carbon_price_NCT!V54)+(carbon_price_NETS!V54*jurisdiction_covered_NETS!V54)+(jurisdiction_covered_SupETS!V54*carbon_price_SupETS!V54)</f>
        <v>0</v>
      </c>
      <c r="W54" s="9">
        <f>(jurisdiction_covered_NCT!W54*carbon_price_NCT!W54)+(carbon_price_NETS!W54*jurisdiction_covered_NETS!W54)+(jurisdiction_covered_SupETS!W54*carbon_price_SupETS!W54)</f>
        <v>0</v>
      </c>
      <c r="X54" s="9">
        <f>(jurisdiction_covered_NCT!X54*carbon_price_NCT!X54)+(carbon_price_NETS!X54*jurisdiction_covered_NETS!X54)+(jurisdiction_covered_SupETS!X54*carbon_price_SupETS!X54)</f>
        <v>0</v>
      </c>
      <c r="Y54" s="9">
        <f>(jurisdiction_covered_NCT!Y54*carbon_price_NCT!Y54)+(carbon_price_NETS!Y54*jurisdiction_covered_NETS!Y54)+(jurisdiction_covered_SupETS!Y54*carbon_price_SupETS!Y54)</f>
        <v>0</v>
      </c>
      <c r="Z54" s="9">
        <f>(jurisdiction_covered_NCT!Z54*carbon_price_NCT!Z54)+(carbon_price_NETS!Z54*jurisdiction_covered_NETS!Z54)+(jurisdiction_covered_SupETS!Z54*carbon_price_SupETS!Z54)</f>
        <v>0</v>
      </c>
      <c r="AA54" s="9">
        <f>(jurisdiction_covered_NCT!AA54*carbon_price_NCT!AA54)+(carbon_price_NETS!AA54*jurisdiction_covered_NETS!AA54)+(jurisdiction_covered_SupETS!AA54*carbon_price_SupETS!AA54)</f>
        <v>0</v>
      </c>
    </row>
    <row r="55" spans="1:27" x14ac:dyDescent="0.2">
      <c r="A55" s="9" t="s">
        <v>230</v>
      </c>
      <c r="B55" s="9">
        <f>(jurisdiction_covered_NCT!B55*carbon_price_NCT!B55)+(carbon_price_NETS!B55*jurisdiction_covered_NETS!B55)+(jurisdiction_covered_SupETS!B55*carbon_price_SupETS!B55)</f>
        <v>0</v>
      </c>
      <c r="C55" s="9">
        <f>(jurisdiction_covered_NCT!C55*carbon_price_NCT!C55)+(carbon_price_NETS!C55*jurisdiction_covered_NETS!C55)+(jurisdiction_covered_SupETS!C55*carbon_price_SupETS!C55)</f>
        <v>0</v>
      </c>
      <c r="D55" s="9">
        <f>(jurisdiction_covered_NCT!D55*carbon_price_NCT!D55)+(carbon_price_NETS!D55*jurisdiction_covered_NETS!D55)+(jurisdiction_covered_SupETS!D55*carbon_price_SupETS!D55)</f>
        <v>0</v>
      </c>
      <c r="E55" s="9">
        <f>(jurisdiction_covered_NCT!E55*carbon_price_NCT!E55)+(carbon_price_NETS!E55*jurisdiction_covered_NETS!E55)+(jurisdiction_covered_SupETS!E55*carbon_price_SupETS!E55)</f>
        <v>0</v>
      </c>
      <c r="F55" s="9">
        <f>(jurisdiction_covered_NCT!F55*carbon_price_NCT!F55)+(carbon_price_NETS!F55*jurisdiction_covered_NETS!F55)+(jurisdiction_covered_SupETS!F55*carbon_price_SupETS!F55)</f>
        <v>0</v>
      </c>
      <c r="G55" s="9">
        <f>(jurisdiction_covered_NCT!G55*carbon_price_NCT!G55)+(carbon_price_NETS!G55*jurisdiction_covered_NETS!G55)+(jurisdiction_covered_SupETS!G55*carbon_price_SupETS!G55)</f>
        <v>0</v>
      </c>
      <c r="H55" s="9">
        <f>(jurisdiction_covered_NCT!H55*carbon_price_NCT!H55)+(carbon_price_NETS!H55*jurisdiction_covered_NETS!H55)+(jurisdiction_covered_SupETS!H55*carbon_price_SupETS!H55)</f>
        <v>0</v>
      </c>
      <c r="I55" s="9">
        <f>(jurisdiction_covered_NCT!I55*carbon_price_NCT!I55)+(carbon_price_NETS!I55*jurisdiction_covered_NETS!I55)+(jurisdiction_covered_SupETS!I55*carbon_price_SupETS!I55)</f>
        <v>0</v>
      </c>
      <c r="J55" s="9">
        <f>(jurisdiction_covered_NCT!J55*carbon_price_NCT!J55)+(carbon_price_NETS!J55*jurisdiction_covered_NETS!J55)+(jurisdiction_covered_SupETS!J55*carbon_price_SupETS!J55)</f>
        <v>0</v>
      </c>
      <c r="K55" s="9">
        <f>(jurisdiction_covered_NCT!K55*carbon_price_NCT!K55)+(carbon_price_NETS!K55*jurisdiction_covered_NETS!K55)+(jurisdiction_covered_SupETS!K55*carbon_price_SupETS!K55)</f>
        <v>0</v>
      </c>
      <c r="L55" s="9">
        <f>(jurisdiction_covered_NCT!L55*carbon_price_NCT!L55)+(carbon_price_NETS!L55*jurisdiction_covered_NETS!L55)+(jurisdiction_covered_SupETS!L55*carbon_price_SupETS!L55)</f>
        <v>0</v>
      </c>
      <c r="M55" s="9">
        <f>(jurisdiction_covered_NCT!M55*carbon_price_NCT!M55)+(carbon_price_NETS!M55*jurisdiction_covered_NETS!M55)+(jurisdiction_covered_SupETS!M55*carbon_price_SupETS!M55)</f>
        <v>0</v>
      </c>
      <c r="N55" s="9">
        <f>(jurisdiction_covered_NCT!N55*carbon_price_NCT!N55)+(carbon_price_NETS!N55*jurisdiction_covered_NETS!N55)+(jurisdiction_covered_SupETS!N55*carbon_price_SupETS!N55)</f>
        <v>0</v>
      </c>
      <c r="O55" s="9">
        <f>(jurisdiction_covered_NCT!O55*carbon_price_NCT!O55)+(carbon_price_NETS!O55*jurisdiction_covered_NETS!O55)+(jurisdiction_covered_SupETS!O55*carbon_price_SupETS!O55)</f>
        <v>0</v>
      </c>
      <c r="P55" s="9">
        <f>(jurisdiction_covered_NCT!P55*carbon_price_NCT!P55)+(carbon_price_NETS!P55*jurisdiction_covered_NETS!P55)+(jurisdiction_covered_SupETS!P55*carbon_price_SupETS!P55)</f>
        <v>0</v>
      </c>
      <c r="Q55" s="9">
        <f>(jurisdiction_covered_NCT!Q55*carbon_price_NCT!Q55)+(carbon_price_NETS!Q55*jurisdiction_covered_NETS!Q55)+(jurisdiction_covered_SupETS!Q55*carbon_price_SupETS!Q55)</f>
        <v>0</v>
      </c>
      <c r="R55" s="9">
        <f>(jurisdiction_covered_NCT!R55*carbon_price_NCT!R55)+(carbon_price_NETS!R55*jurisdiction_covered_NETS!R55)+(jurisdiction_covered_SupETS!R55*carbon_price_SupETS!R55)</f>
        <v>0</v>
      </c>
      <c r="S55" s="9">
        <f>(jurisdiction_covered_NCT!S55*carbon_price_NCT!S55)+(carbon_price_NETS!S55*jurisdiction_covered_NETS!S55)+(jurisdiction_covered_SupETS!S55*carbon_price_SupETS!S55)</f>
        <v>0</v>
      </c>
      <c r="T55" s="9">
        <f>(jurisdiction_covered_NCT!T55*carbon_price_NCT!T55)+(carbon_price_NETS!T55*jurisdiction_covered_NETS!T55)+(jurisdiction_covered_SupETS!T55*carbon_price_SupETS!T55)</f>
        <v>0</v>
      </c>
      <c r="U55" s="9">
        <f>(jurisdiction_covered_NCT!U55*carbon_price_NCT!U55)+(carbon_price_NETS!U55*jurisdiction_covered_NETS!U55)+(jurisdiction_covered_SupETS!U55*carbon_price_SupETS!U55)</f>
        <v>0</v>
      </c>
      <c r="V55" s="9">
        <f>(jurisdiction_covered_NCT!V55*carbon_price_NCT!V55)+(carbon_price_NETS!V55*jurisdiction_covered_NETS!V55)+(jurisdiction_covered_SupETS!V55*carbon_price_SupETS!V55)</f>
        <v>0</v>
      </c>
      <c r="W55" s="9">
        <f>(jurisdiction_covered_NCT!W55*carbon_price_NCT!W55)+(carbon_price_NETS!W55*jurisdiction_covered_NETS!W55)+(jurisdiction_covered_SupETS!W55*carbon_price_SupETS!W55)</f>
        <v>0</v>
      </c>
      <c r="X55" s="9">
        <f>(jurisdiction_covered_NCT!X55*carbon_price_NCT!X55)+(carbon_price_NETS!X55*jurisdiction_covered_NETS!X55)+(jurisdiction_covered_SupETS!X55*carbon_price_SupETS!X55)</f>
        <v>0</v>
      </c>
      <c r="Y55" s="9">
        <f>(jurisdiction_covered_NCT!Y55*carbon_price_NCT!Y55)+(carbon_price_NETS!Y55*jurisdiction_covered_NETS!Y55)+(jurisdiction_covered_SupETS!Y55*carbon_price_SupETS!Y55)</f>
        <v>0</v>
      </c>
      <c r="Z55" s="9">
        <f>(jurisdiction_covered_NCT!Z55*carbon_price_NCT!Z55)+(carbon_price_NETS!Z55*jurisdiction_covered_NETS!Z55)+(jurisdiction_covered_SupETS!Z55*carbon_price_SupETS!Z55)</f>
        <v>0</v>
      </c>
      <c r="AA55" s="9">
        <f>(jurisdiction_covered_NCT!AA55*carbon_price_NCT!AA55)+(carbon_price_NETS!AA55*jurisdiction_covered_NETS!AA55)+(jurisdiction_covered_SupETS!AA55*carbon_price_SupETS!AA55)</f>
        <v>0</v>
      </c>
    </row>
    <row r="56" spans="1:27" x14ac:dyDescent="0.2">
      <c r="A56" s="9" t="s">
        <v>233</v>
      </c>
      <c r="B56" s="9">
        <f>(jurisdiction_covered_NCT!B56*carbon_price_NCT!B56)+(carbon_price_NETS!B56*jurisdiction_covered_NETS!B56)+(jurisdiction_covered_SupETS!B56*carbon_price_SupETS!B56)</f>
        <v>0</v>
      </c>
      <c r="C56" s="9">
        <f>(jurisdiction_covered_NCT!C56*carbon_price_NCT!C56)+(carbon_price_NETS!C56*jurisdiction_covered_NETS!C56)+(jurisdiction_covered_SupETS!C56*carbon_price_SupETS!C56)</f>
        <v>0</v>
      </c>
      <c r="D56" s="9">
        <f>(jurisdiction_covered_NCT!D56*carbon_price_NCT!D56)+(carbon_price_NETS!D56*jurisdiction_covered_NETS!D56)+(jurisdiction_covered_SupETS!D56*carbon_price_SupETS!D56)</f>
        <v>0</v>
      </c>
      <c r="E56" s="9">
        <f>(jurisdiction_covered_NCT!E56*carbon_price_NCT!E56)+(carbon_price_NETS!E56*jurisdiction_covered_NETS!E56)+(jurisdiction_covered_SupETS!E56*carbon_price_SupETS!E56)</f>
        <v>0</v>
      </c>
      <c r="F56" s="9">
        <f>(jurisdiction_covered_NCT!F56*carbon_price_NCT!F56)+(carbon_price_NETS!F56*jurisdiction_covered_NETS!F56)+(jurisdiction_covered_SupETS!F56*carbon_price_SupETS!F56)</f>
        <v>0</v>
      </c>
      <c r="G56" s="9">
        <f>(jurisdiction_covered_NCT!G56*carbon_price_NCT!G56)+(carbon_price_NETS!G56*jurisdiction_covered_NETS!G56)+(jurisdiction_covered_SupETS!G56*carbon_price_SupETS!G56)</f>
        <v>0</v>
      </c>
      <c r="H56" s="9">
        <f>(jurisdiction_covered_NCT!H56*carbon_price_NCT!H56)+(carbon_price_NETS!H56*jurisdiction_covered_NETS!H56)+(jurisdiction_covered_SupETS!H56*carbon_price_SupETS!H56)</f>
        <v>0</v>
      </c>
      <c r="I56" s="9">
        <f>(jurisdiction_covered_NCT!I56*carbon_price_NCT!I56)+(carbon_price_NETS!I56*jurisdiction_covered_NETS!I56)+(jurisdiction_covered_SupETS!I56*carbon_price_SupETS!I56)</f>
        <v>0</v>
      </c>
      <c r="J56" s="9">
        <f>(jurisdiction_covered_NCT!J56*carbon_price_NCT!J56)+(carbon_price_NETS!J56*jurisdiction_covered_NETS!J56)+(jurisdiction_covered_SupETS!J56*carbon_price_SupETS!J56)</f>
        <v>0</v>
      </c>
      <c r="K56" s="9">
        <f>(jurisdiction_covered_NCT!K56*carbon_price_NCT!K56)+(carbon_price_NETS!K56*jurisdiction_covered_NETS!K56)+(jurisdiction_covered_SupETS!K56*carbon_price_SupETS!K56)</f>
        <v>0</v>
      </c>
      <c r="L56" s="9">
        <f>(jurisdiction_covered_NCT!L56*carbon_price_NCT!L56)+(carbon_price_NETS!L56*jurisdiction_covered_NETS!L56)+(jurisdiction_covered_SupETS!L56*carbon_price_SupETS!L56)</f>
        <v>0</v>
      </c>
      <c r="M56" s="9">
        <f>(jurisdiction_covered_NCT!M56*carbon_price_NCT!M56)+(carbon_price_NETS!M56*jurisdiction_covered_NETS!M56)+(jurisdiction_covered_SupETS!M56*carbon_price_SupETS!M56)</f>
        <v>0</v>
      </c>
      <c r="N56" s="9">
        <f>(jurisdiction_covered_NCT!N56*carbon_price_NCT!N56)+(carbon_price_NETS!N56*jurisdiction_covered_NETS!N56)+(jurisdiction_covered_SupETS!N56*carbon_price_SupETS!N56)</f>
        <v>0</v>
      </c>
      <c r="O56" s="9">
        <f>(jurisdiction_covered_NCT!O56*carbon_price_NCT!O56)+(carbon_price_NETS!O56*jurisdiction_covered_NETS!O56)+(jurisdiction_covered_SupETS!O56*carbon_price_SupETS!O56)</f>
        <v>0</v>
      </c>
      <c r="P56" s="9">
        <f>(jurisdiction_covered_NCT!P56*carbon_price_NCT!P56)+(carbon_price_NETS!P56*jurisdiction_covered_NETS!P56)+(jurisdiction_covered_SupETS!P56*carbon_price_SupETS!P56)</f>
        <v>0</v>
      </c>
      <c r="Q56" s="9">
        <f>(jurisdiction_covered_NCT!Q56*carbon_price_NCT!Q56)+(carbon_price_NETS!Q56*jurisdiction_covered_NETS!Q56)+(jurisdiction_covered_SupETS!Q56*carbon_price_SupETS!Q56)</f>
        <v>0</v>
      </c>
      <c r="R56" s="9">
        <f>(jurisdiction_covered_NCT!R56*carbon_price_NCT!R56)+(carbon_price_NETS!R56*jurisdiction_covered_NETS!R56)+(jurisdiction_covered_SupETS!R56*carbon_price_SupETS!R56)</f>
        <v>0</v>
      </c>
      <c r="S56" s="9">
        <f>(jurisdiction_covered_NCT!S56*carbon_price_NCT!S56)+(carbon_price_NETS!S56*jurisdiction_covered_NETS!S56)+(jurisdiction_covered_SupETS!S56*carbon_price_SupETS!S56)</f>
        <v>0</v>
      </c>
      <c r="T56" s="9">
        <f>(jurisdiction_covered_NCT!T56*carbon_price_NCT!T56)+(carbon_price_NETS!T56*jurisdiction_covered_NETS!T56)+(jurisdiction_covered_SupETS!T56*carbon_price_SupETS!T56)</f>
        <v>0</v>
      </c>
      <c r="U56" s="9">
        <f>(jurisdiction_covered_NCT!U56*carbon_price_NCT!U56)+(carbon_price_NETS!U56*jurisdiction_covered_NETS!U56)+(jurisdiction_covered_SupETS!U56*carbon_price_SupETS!U56)</f>
        <v>0</v>
      </c>
      <c r="V56" s="9">
        <f>(jurisdiction_covered_NCT!V56*carbon_price_NCT!V56)+(carbon_price_NETS!V56*jurisdiction_covered_NETS!V56)+(jurisdiction_covered_SupETS!V56*carbon_price_SupETS!V56)</f>
        <v>0</v>
      </c>
      <c r="W56" s="9">
        <f>(jurisdiction_covered_NCT!W56*carbon_price_NCT!W56)+(carbon_price_NETS!W56*jurisdiction_covered_NETS!W56)+(jurisdiction_covered_SupETS!W56*carbon_price_SupETS!W56)</f>
        <v>0</v>
      </c>
      <c r="X56" s="9">
        <f>(jurisdiction_covered_NCT!X56*carbon_price_NCT!X56)+(carbon_price_NETS!X56*jurisdiction_covered_NETS!X56)+(jurisdiction_covered_SupETS!X56*carbon_price_SupETS!X56)</f>
        <v>0</v>
      </c>
      <c r="Y56" s="9">
        <f>(jurisdiction_covered_NCT!Y56*carbon_price_NCT!Y56)+(carbon_price_NETS!Y56*jurisdiction_covered_NETS!Y56)+(jurisdiction_covered_SupETS!Y56*carbon_price_SupETS!Y56)</f>
        <v>0</v>
      </c>
      <c r="Z56" s="9">
        <f>(jurisdiction_covered_NCT!Z56*carbon_price_NCT!Z56)+(carbon_price_NETS!Z56*jurisdiction_covered_NETS!Z56)+(jurisdiction_covered_SupETS!Z56*carbon_price_SupETS!Z56)</f>
        <v>0</v>
      </c>
      <c r="AA56" s="9">
        <f>(jurisdiction_covered_NCT!AA56*carbon_price_NCT!AA56)+(carbon_price_NETS!AA56*jurisdiction_covered_NETS!AA56)+(jurisdiction_covered_SupETS!AA56*carbon_price_SupETS!AA56)</f>
        <v>0</v>
      </c>
    </row>
    <row r="57" spans="1:27" x14ac:dyDescent="0.2">
      <c r="A57" s="9" t="s">
        <v>237</v>
      </c>
      <c r="B57" s="9">
        <f>(jurisdiction_covered_NCT!B57*carbon_price_NCT!B57)+(carbon_price_NETS!B57*jurisdiction_covered_NETS!B57)+(jurisdiction_covered_SupETS!B57*carbon_price_SupETS!B57)</f>
        <v>0</v>
      </c>
      <c r="C57" s="9">
        <f>(jurisdiction_covered_NCT!C57*carbon_price_NCT!C57)+(carbon_price_NETS!C57*jurisdiction_covered_NETS!C57)+(jurisdiction_covered_SupETS!C57*carbon_price_SupETS!C57)</f>
        <v>0</v>
      </c>
      <c r="D57" s="9">
        <f>(jurisdiction_covered_NCT!D57*carbon_price_NCT!D57)+(carbon_price_NETS!D57*jurisdiction_covered_NETS!D57)+(jurisdiction_covered_SupETS!D57*carbon_price_SupETS!D57)</f>
        <v>0</v>
      </c>
      <c r="E57" s="9">
        <f>(jurisdiction_covered_NCT!E57*carbon_price_NCT!E57)+(carbon_price_NETS!E57*jurisdiction_covered_NETS!E57)+(jurisdiction_covered_SupETS!E57*carbon_price_SupETS!E57)</f>
        <v>0</v>
      </c>
      <c r="F57" s="9">
        <f>(jurisdiction_covered_NCT!F57*carbon_price_NCT!F57)+(carbon_price_NETS!F57*jurisdiction_covered_NETS!F57)+(jurisdiction_covered_SupETS!F57*carbon_price_SupETS!F57)</f>
        <v>0</v>
      </c>
      <c r="G57" s="9">
        <f>(jurisdiction_covered_NCT!G57*carbon_price_NCT!G57)+(carbon_price_NETS!G57*jurisdiction_covered_NETS!G57)+(jurisdiction_covered_SupETS!G57*carbon_price_SupETS!G57)</f>
        <v>0</v>
      </c>
      <c r="H57" s="9">
        <f>(jurisdiction_covered_NCT!H57*carbon_price_NCT!H57)+(carbon_price_NETS!H57*jurisdiction_covered_NETS!H57)+(jurisdiction_covered_SupETS!H57*carbon_price_SupETS!H57)</f>
        <v>0</v>
      </c>
      <c r="I57" s="9">
        <f>(jurisdiction_covered_NCT!I57*carbon_price_NCT!I57)+(carbon_price_NETS!I57*jurisdiction_covered_NETS!I57)+(jurisdiction_covered_SupETS!I57*carbon_price_SupETS!I57)</f>
        <v>0</v>
      </c>
      <c r="J57" s="9">
        <f>(jurisdiction_covered_NCT!J57*carbon_price_NCT!J57)+(carbon_price_NETS!J57*jurisdiction_covered_NETS!J57)+(jurisdiction_covered_SupETS!J57*carbon_price_SupETS!J57)</f>
        <v>0</v>
      </c>
      <c r="K57" s="9">
        <f>(jurisdiction_covered_NCT!K57*carbon_price_NCT!K57)+(carbon_price_NETS!K57*jurisdiction_covered_NETS!K57)+(jurisdiction_covered_SupETS!K57*carbon_price_SupETS!K57)</f>
        <v>0</v>
      </c>
      <c r="L57" s="9">
        <f>(jurisdiction_covered_NCT!L57*carbon_price_NCT!L57)+(carbon_price_NETS!L57*jurisdiction_covered_NETS!L57)+(jurisdiction_covered_SupETS!L57*carbon_price_SupETS!L57)</f>
        <v>0</v>
      </c>
      <c r="M57" s="9">
        <f>(jurisdiction_covered_NCT!M57*carbon_price_NCT!M57)+(carbon_price_NETS!M57*jurisdiction_covered_NETS!M57)+(jurisdiction_covered_SupETS!M57*carbon_price_SupETS!M57)</f>
        <v>0</v>
      </c>
      <c r="N57" s="9">
        <f>(jurisdiction_covered_NCT!N57*carbon_price_NCT!N57)+(carbon_price_NETS!N57*jurisdiction_covered_NETS!N57)+(jurisdiction_covered_SupETS!N57*carbon_price_SupETS!N57)</f>
        <v>0</v>
      </c>
      <c r="O57" s="9">
        <f>(jurisdiction_covered_NCT!O57*carbon_price_NCT!O57)+(carbon_price_NETS!O57*jurisdiction_covered_NETS!O57)+(jurisdiction_covered_SupETS!O57*carbon_price_SupETS!O57)</f>
        <v>2.5690488938248404</v>
      </c>
      <c r="P57" s="9">
        <f>(jurisdiction_covered_NCT!P57*carbon_price_NCT!P57)+(carbon_price_NETS!P57*jurisdiction_covered_NETS!P57)+(jurisdiction_covered_SupETS!P57*carbon_price_SupETS!P57)</f>
        <v>2.8032026269792141</v>
      </c>
      <c r="Q57" s="9">
        <f>(jurisdiction_covered_NCT!Q57*carbon_price_NCT!Q57)+(carbon_price_NETS!Q57*jurisdiction_covered_NETS!Q57)+(jurisdiction_covered_SupETS!Q57*carbon_price_SupETS!Q57)</f>
        <v>3.0689619894121511</v>
      </c>
      <c r="R57" s="9">
        <f>(jurisdiction_covered_NCT!R57*carbon_price_NCT!R57)+(carbon_price_NETS!R57*jurisdiction_covered_NETS!R57)+(jurisdiction_covered_SupETS!R57*carbon_price_SupETS!R57)</f>
        <v>1.8984260899910728</v>
      </c>
      <c r="S57" s="9">
        <f>(jurisdiction_covered_NCT!S57*carbon_price_NCT!S57)+(carbon_price_NETS!S57*jurisdiction_covered_NETS!S57)+(jurisdiction_covered_SupETS!S57*carbon_price_SupETS!S57)</f>
        <v>2.0567966520774053</v>
      </c>
      <c r="T57" s="9">
        <f>(jurisdiction_covered_NCT!T57*carbon_price_NCT!T57)+(carbon_price_NETS!T57*jurisdiction_covered_NETS!T57)+(jurisdiction_covered_SupETS!T57*carbon_price_SupETS!T57)</f>
        <v>5.7035581569646467</v>
      </c>
      <c r="U57" s="9">
        <f>(jurisdiction_covered_NCT!U57*carbon_price_NCT!U57)+(carbon_price_NETS!U57*jurisdiction_covered_NETS!U57)+(jurisdiction_covered_SupETS!U57*carbon_price_SupETS!U57)</f>
        <v>8.6843146468972812</v>
      </c>
      <c r="V57" s="9">
        <f>(jurisdiction_covered_NCT!V57*carbon_price_NCT!V57)+(carbon_price_NETS!V57*jurisdiction_covered_NETS!V57)+(jurisdiction_covered_SupETS!V57*carbon_price_SupETS!V57)</f>
        <v>6.8624605087424291</v>
      </c>
      <c r="W57" s="9">
        <f>(jurisdiction_covered_NCT!W57*carbon_price_NCT!W57)+(carbon_price_NETS!W57*jurisdiction_covered_NETS!W57)+(jurisdiction_covered_SupETS!W57*carbon_price_SupETS!W57)</f>
        <v>17.226363581567494</v>
      </c>
      <c r="X57" s="9">
        <f>(jurisdiction_covered_NCT!X57*carbon_price_NCT!X57)+(carbon_price_NETS!X57*jurisdiction_covered_NETS!X57)+(jurisdiction_covered_SupETS!X57*carbon_price_SupETS!X57)</f>
        <v>26.11203039460452</v>
      </c>
      <c r="Y57" s="9">
        <f>(jurisdiction_covered_NCT!Y57*carbon_price_NCT!Y57)+(carbon_price_NETS!Y57*jurisdiction_covered_NETS!Y57)+(jurisdiction_covered_SupETS!Y57*carbon_price_SupETS!Y57)</f>
        <v>28.889437499999993</v>
      </c>
      <c r="Z57" s="9">
        <f>(jurisdiction_covered_NCT!Z57*carbon_price_NCT!Z57)+(carbon_price_NETS!Z57*jurisdiction_covered_NETS!Z57)+(jurisdiction_covered_SupETS!Z57*carbon_price_SupETS!Z57)</f>
        <v>15.93840222</v>
      </c>
      <c r="AA57" s="9">
        <f>(jurisdiction_covered_NCT!AA57*carbon_price_NCT!AA57)+(carbon_price_NETS!AA57*jurisdiction_covered_NETS!AA57)+(jurisdiction_covered_SupETS!AA57*carbon_price_SupETS!AA57)</f>
        <v>18.296232240000002</v>
      </c>
    </row>
    <row r="58" spans="1:27" x14ac:dyDescent="0.2">
      <c r="A58" s="9" t="s">
        <v>240</v>
      </c>
      <c r="B58" s="9">
        <f>(jurisdiction_covered_NCT!B58*carbon_price_NCT!B58)+(carbon_price_NETS!B58*jurisdiction_covered_NETS!B58)+(jurisdiction_covered_SupETS!B58*carbon_price_SupETS!B58)</f>
        <v>0</v>
      </c>
      <c r="C58" s="9">
        <f>(jurisdiction_covered_NCT!C58*carbon_price_NCT!C58)+(carbon_price_NETS!C58*jurisdiction_covered_NETS!C58)+(jurisdiction_covered_SupETS!C58*carbon_price_SupETS!C58)</f>
        <v>0</v>
      </c>
      <c r="D58" s="9">
        <f>(jurisdiction_covered_NCT!D58*carbon_price_NCT!D58)+(carbon_price_NETS!D58*jurisdiction_covered_NETS!D58)+(jurisdiction_covered_SupETS!D58*carbon_price_SupETS!D58)</f>
        <v>0</v>
      </c>
      <c r="E58" s="9">
        <f>(jurisdiction_covered_NCT!E58*carbon_price_NCT!E58)+(carbon_price_NETS!E58*jurisdiction_covered_NETS!E58)+(jurisdiction_covered_SupETS!E58*carbon_price_SupETS!E58)</f>
        <v>0</v>
      </c>
      <c r="F58" s="9">
        <f>(jurisdiction_covered_NCT!F58*carbon_price_NCT!F58)+(carbon_price_NETS!F58*jurisdiction_covered_NETS!F58)+(jurisdiction_covered_SupETS!F58*carbon_price_SupETS!F58)</f>
        <v>0</v>
      </c>
      <c r="G58" s="9">
        <f>(jurisdiction_covered_NCT!G58*carbon_price_NCT!G58)+(carbon_price_NETS!G58*jurisdiction_covered_NETS!G58)+(jurisdiction_covered_SupETS!G58*carbon_price_SupETS!G58)</f>
        <v>0</v>
      </c>
      <c r="H58" s="9">
        <f>(jurisdiction_covered_NCT!H58*carbon_price_NCT!H58)+(carbon_price_NETS!H58*jurisdiction_covered_NETS!H58)+(jurisdiction_covered_SupETS!H58*carbon_price_SupETS!H58)</f>
        <v>0</v>
      </c>
      <c r="I58" s="9">
        <f>(jurisdiction_covered_NCT!I58*carbon_price_NCT!I58)+(carbon_price_NETS!I58*jurisdiction_covered_NETS!I58)+(jurisdiction_covered_SupETS!I58*carbon_price_SupETS!I58)</f>
        <v>0</v>
      </c>
      <c r="J58" s="9">
        <f>(jurisdiction_covered_NCT!J58*carbon_price_NCT!J58)+(carbon_price_NETS!J58*jurisdiction_covered_NETS!J58)+(jurisdiction_covered_SupETS!J58*carbon_price_SupETS!J58)</f>
        <v>0</v>
      </c>
      <c r="K58" s="9">
        <f>(jurisdiction_covered_NCT!K58*carbon_price_NCT!K58)+(carbon_price_NETS!K58*jurisdiction_covered_NETS!K58)+(jurisdiction_covered_SupETS!K58*carbon_price_SupETS!K58)</f>
        <v>0</v>
      </c>
      <c r="L58" s="9">
        <f>(jurisdiction_covered_NCT!L58*carbon_price_NCT!L58)+(carbon_price_NETS!L58*jurisdiction_covered_NETS!L58)+(jurisdiction_covered_SupETS!L58*carbon_price_SupETS!L58)</f>
        <v>0</v>
      </c>
      <c r="M58" s="9">
        <f>(jurisdiction_covered_NCT!M58*carbon_price_NCT!M58)+(carbon_price_NETS!M58*jurisdiction_covered_NETS!M58)+(jurisdiction_covered_SupETS!M58*carbon_price_SupETS!M58)</f>
        <v>0</v>
      </c>
      <c r="N58" s="9">
        <f>(jurisdiction_covered_NCT!N58*carbon_price_NCT!N58)+(carbon_price_NETS!N58*jurisdiction_covered_NETS!N58)+(jurisdiction_covered_SupETS!N58*carbon_price_SupETS!N58)</f>
        <v>0</v>
      </c>
      <c r="O58" s="9">
        <f>(jurisdiction_covered_NCT!O58*carbon_price_NCT!O58)+(carbon_price_NETS!O58*jurisdiction_covered_NETS!O58)+(jurisdiction_covered_SupETS!O58*carbon_price_SupETS!O58)</f>
        <v>0</v>
      </c>
      <c r="P58" s="9">
        <f>(jurisdiction_covered_NCT!P58*carbon_price_NCT!P58)+(carbon_price_NETS!P58*jurisdiction_covered_NETS!P58)+(jurisdiction_covered_SupETS!P58*carbon_price_SupETS!P58)</f>
        <v>0</v>
      </c>
      <c r="Q58" s="9">
        <f>(jurisdiction_covered_NCT!Q58*carbon_price_NCT!Q58)+(carbon_price_NETS!Q58*jurisdiction_covered_NETS!Q58)+(jurisdiction_covered_SupETS!Q58*carbon_price_SupETS!Q58)</f>
        <v>0</v>
      </c>
      <c r="R58" s="9">
        <f>(jurisdiction_covered_NCT!R58*carbon_price_NCT!R58)+(carbon_price_NETS!R58*jurisdiction_covered_NETS!R58)+(jurisdiction_covered_SupETS!R58*carbon_price_SupETS!R58)</f>
        <v>0</v>
      </c>
      <c r="S58" s="9">
        <f>(jurisdiction_covered_NCT!S58*carbon_price_NCT!S58)+(carbon_price_NETS!S58*jurisdiction_covered_NETS!S58)+(jurisdiction_covered_SupETS!S58*carbon_price_SupETS!S58)</f>
        <v>0</v>
      </c>
      <c r="T58" s="9">
        <f>(jurisdiction_covered_NCT!T58*carbon_price_NCT!T58)+(carbon_price_NETS!T58*jurisdiction_covered_NETS!T58)+(jurisdiction_covered_SupETS!T58*carbon_price_SupETS!T58)</f>
        <v>0</v>
      </c>
      <c r="U58" s="9">
        <f>(jurisdiction_covered_NCT!U58*carbon_price_NCT!U58)+(carbon_price_NETS!U58*jurisdiction_covered_NETS!U58)+(jurisdiction_covered_SupETS!U58*carbon_price_SupETS!U58)</f>
        <v>0</v>
      </c>
      <c r="V58" s="9">
        <f>(jurisdiction_covered_NCT!V58*carbon_price_NCT!V58)+(carbon_price_NETS!V58*jurisdiction_covered_NETS!V58)+(jurisdiction_covered_SupETS!V58*carbon_price_SupETS!V58)</f>
        <v>0</v>
      </c>
      <c r="W58" s="9">
        <f>(jurisdiction_covered_NCT!W58*carbon_price_NCT!W58)+(carbon_price_NETS!W58*jurisdiction_covered_NETS!W58)+(jurisdiction_covered_SupETS!W58*carbon_price_SupETS!W58)</f>
        <v>0</v>
      </c>
      <c r="X58" s="9">
        <f>(jurisdiction_covered_NCT!X58*carbon_price_NCT!X58)+(carbon_price_NETS!X58*jurisdiction_covered_NETS!X58)+(jurisdiction_covered_SupETS!X58*carbon_price_SupETS!X58)</f>
        <v>0</v>
      </c>
      <c r="Y58" s="9">
        <f>(jurisdiction_covered_NCT!Y58*carbon_price_NCT!Y58)+(carbon_price_NETS!Y58*jurisdiction_covered_NETS!Y58)+(jurisdiction_covered_SupETS!Y58*carbon_price_SupETS!Y58)</f>
        <v>0</v>
      </c>
      <c r="Z58" s="9">
        <f>(jurisdiction_covered_NCT!Z58*carbon_price_NCT!Z58)+(carbon_price_NETS!Z58*jurisdiction_covered_NETS!Z58)+(jurisdiction_covered_SupETS!Z58*carbon_price_SupETS!Z58)</f>
        <v>0</v>
      </c>
      <c r="AA58" s="9">
        <f>(jurisdiction_covered_NCT!AA58*carbon_price_NCT!AA58)+(carbon_price_NETS!AA58*jurisdiction_covered_NETS!AA58)+(jurisdiction_covered_SupETS!AA58*carbon_price_SupETS!AA58)</f>
        <v>0</v>
      </c>
    </row>
    <row r="59" spans="1:27" x14ac:dyDescent="0.2">
      <c r="A59" s="9" t="s">
        <v>243</v>
      </c>
      <c r="B59" s="9">
        <f>(jurisdiction_covered_NCT!B59*carbon_price_NCT!B59)+(carbon_price_NETS!B59*jurisdiction_covered_NETS!B59)+(jurisdiction_covered_SupETS!B59*carbon_price_SupETS!B59)</f>
        <v>0</v>
      </c>
      <c r="C59" s="9">
        <f>(jurisdiction_covered_NCT!C59*carbon_price_NCT!C59)+(carbon_price_NETS!C59*jurisdiction_covered_NETS!C59)+(jurisdiction_covered_SupETS!C59*carbon_price_SupETS!C59)</f>
        <v>0</v>
      </c>
      <c r="D59" s="9">
        <f>(jurisdiction_covered_NCT!D59*carbon_price_NCT!D59)+(carbon_price_NETS!D59*jurisdiction_covered_NETS!D59)+(jurisdiction_covered_SupETS!D59*carbon_price_SupETS!D59)</f>
        <v>0</v>
      </c>
      <c r="E59" s="9">
        <f>(jurisdiction_covered_NCT!E59*carbon_price_NCT!E59)+(carbon_price_NETS!E59*jurisdiction_covered_NETS!E59)+(jurisdiction_covered_SupETS!E59*carbon_price_SupETS!E59)</f>
        <v>0</v>
      </c>
      <c r="F59" s="9">
        <f>(jurisdiction_covered_NCT!F59*carbon_price_NCT!F59)+(carbon_price_NETS!F59*jurisdiction_covered_NETS!F59)+(jurisdiction_covered_SupETS!F59*carbon_price_SupETS!F59)</f>
        <v>0</v>
      </c>
      <c r="G59" s="9">
        <f>(jurisdiction_covered_NCT!G59*carbon_price_NCT!G59)+(carbon_price_NETS!G59*jurisdiction_covered_NETS!G59)+(jurisdiction_covered_SupETS!G59*carbon_price_SupETS!G59)</f>
        <v>0</v>
      </c>
      <c r="H59" s="9">
        <f>(jurisdiction_covered_NCT!H59*carbon_price_NCT!H59)+(carbon_price_NETS!H59*jurisdiction_covered_NETS!H59)+(jurisdiction_covered_SupETS!H59*carbon_price_SupETS!H59)</f>
        <v>0</v>
      </c>
      <c r="I59" s="9">
        <f>(jurisdiction_covered_NCT!I59*carbon_price_NCT!I59)+(carbon_price_NETS!I59*jurisdiction_covered_NETS!I59)+(jurisdiction_covered_SupETS!I59*carbon_price_SupETS!I59)</f>
        <v>0</v>
      </c>
      <c r="J59" s="9">
        <f>(jurisdiction_covered_NCT!J59*carbon_price_NCT!J59)+(carbon_price_NETS!J59*jurisdiction_covered_NETS!J59)+(jurisdiction_covered_SupETS!J59*carbon_price_SupETS!J59)</f>
        <v>0</v>
      </c>
      <c r="K59" s="9">
        <f>(jurisdiction_covered_NCT!K59*carbon_price_NCT!K59)+(carbon_price_NETS!K59*jurisdiction_covered_NETS!K59)+(jurisdiction_covered_SupETS!K59*carbon_price_SupETS!K59)</f>
        <v>0</v>
      </c>
      <c r="L59" s="9">
        <f>(jurisdiction_covered_NCT!L59*carbon_price_NCT!L59)+(carbon_price_NETS!L59*jurisdiction_covered_NETS!L59)+(jurisdiction_covered_SupETS!L59*carbon_price_SupETS!L59)</f>
        <v>0</v>
      </c>
      <c r="M59" s="9">
        <f>(jurisdiction_covered_NCT!M59*carbon_price_NCT!M59)+(carbon_price_NETS!M59*jurisdiction_covered_NETS!M59)+(jurisdiction_covered_SupETS!M59*carbon_price_SupETS!M59)</f>
        <v>0</v>
      </c>
      <c r="N59" s="9">
        <f>(jurisdiction_covered_NCT!N59*carbon_price_NCT!N59)+(carbon_price_NETS!N59*jurisdiction_covered_NETS!N59)+(jurisdiction_covered_SupETS!N59*carbon_price_SupETS!N59)</f>
        <v>0</v>
      </c>
      <c r="O59" s="9">
        <f>(jurisdiction_covered_NCT!O59*carbon_price_NCT!O59)+(carbon_price_NETS!O59*jurisdiction_covered_NETS!O59)+(jurisdiction_covered_SupETS!O59*carbon_price_SupETS!O59)</f>
        <v>0</v>
      </c>
      <c r="P59" s="9">
        <f>(jurisdiction_covered_NCT!P59*carbon_price_NCT!P59)+(carbon_price_NETS!P59*jurisdiction_covered_NETS!P59)+(jurisdiction_covered_SupETS!P59*carbon_price_SupETS!P59)</f>
        <v>0</v>
      </c>
      <c r="Q59" s="9">
        <f>(jurisdiction_covered_NCT!Q59*carbon_price_NCT!Q59)+(carbon_price_NETS!Q59*jurisdiction_covered_NETS!Q59)+(jurisdiction_covered_SupETS!Q59*carbon_price_SupETS!Q59)</f>
        <v>0</v>
      </c>
      <c r="R59" s="9">
        <f>(jurisdiction_covered_NCT!R59*carbon_price_NCT!R59)+(carbon_price_NETS!R59*jurisdiction_covered_NETS!R59)+(jurisdiction_covered_SupETS!R59*carbon_price_SupETS!R59)</f>
        <v>0</v>
      </c>
      <c r="S59" s="9">
        <f>(jurisdiction_covered_NCT!S59*carbon_price_NCT!S59)+(carbon_price_NETS!S59*jurisdiction_covered_NETS!S59)+(jurisdiction_covered_SupETS!S59*carbon_price_SupETS!S59)</f>
        <v>0</v>
      </c>
      <c r="T59" s="9">
        <f>(jurisdiction_covered_NCT!T59*carbon_price_NCT!T59)+(carbon_price_NETS!T59*jurisdiction_covered_NETS!T59)+(jurisdiction_covered_SupETS!T59*carbon_price_SupETS!T59)</f>
        <v>0</v>
      </c>
      <c r="U59" s="9">
        <f>(jurisdiction_covered_NCT!U59*carbon_price_NCT!U59)+(carbon_price_NETS!U59*jurisdiction_covered_NETS!U59)+(jurisdiction_covered_SupETS!U59*carbon_price_SupETS!U59)</f>
        <v>0</v>
      </c>
      <c r="V59" s="9">
        <f>(jurisdiction_covered_NCT!V59*carbon_price_NCT!V59)+(carbon_price_NETS!V59*jurisdiction_covered_NETS!V59)+(jurisdiction_covered_SupETS!V59*carbon_price_SupETS!V59)</f>
        <v>0</v>
      </c>
      <c r="W59" s="9">
        <f>(jurisdiction_covered_NCT!W59*carbon_price_NCT!W59)+(carbon_price_NETS!W59*jurisdiction_covered_NETS!W59)+(jurisdiction_covered_SupETS!W59*carbon_price_SupETS!W59)</f>
        <v>0</v>
      </c>
      <c r="X59" s="9">
        <f>(jurisdiction_covered_NCT!X59*carbon_price_NCT!X59)+(carbon_price_NETS!X59*jurisdiction_covered_NETS!X59)+(jurisdiction_covered_SupETS!X59*carbon_price_SupETS!X59)</f>
        <v>0</v>
      </c>
      <c r="Y59" s="9">
        <f>(jurisdiction_covered_NCT!Y59*carbon_price_NCT!Y59)+(carbon_price_NETS!Y59*jurisdiction_covered_NETS!Y59)+(jurisdiction_covered_SupETS!Y59*carbon_price_SupETS!Y59)</f>
        <v>0</v>
      </c>
      <c r="Z59" s="9">
        <f>(jurisdiction_covered_NCT!Z59*carbon_price_NCT!Z59)+(carbon_price_NETS!Z59*jurisdiction_covered_NETS!Z59)+(jurisdiction_covered_SupETS!Z59*carbon_price_SupETS!Z59)</f>
        <v>0</v>
      </c>
      <c r="AA59" s="9">
        <f>(jurisdiction_covered_NCT!AA59*carbon_price_NCT!AA59)+(carbon_price_NETS!AA59*jurisdiction_covered_NETS!AA59)+(jurisdiction_covered_SupETS!AA59*carbon_price_SupETS!AA59)</f>
        <v>0</v>
      </c>
    </row>
    <row r="60" spans="1:27" x14ac:dyDescent="0.2">
      <c r="A60" s="9" t="s">
        <v>245</v>
      </c>
      <c r="B60" s="9">
        <f>(jurisdiction_covered_NCT!B60*carbon_price_NCT!B60)+(carbon_price_NETS!B60*jurisdiction_covered_NETS!B60)+(jurisdiction_covered_SupETS!B60*carbon_price_SupETS!B60)</f>
        <v>0</v>
      </c>
      <c r="C60" s="9">
        <f>(jurisdiction_covered_NCT!C60*carbon_price_NCT!C60)+(carbon_price_NETS!C60*jurisdiction_covered_NETS!C60)+(jurisdiction_covered_SupETS!C60*carbon_price_SupETS!C60)</f>
        <v>0</v>
      </c>
      <c r="D60" s="9">
        <f>(jurisdiction_covered_NCT!D60*carbon_price_NCT!D60)+(carbon_price_NETS!D60*jurisdiction_covered_NETS!D60)+(jurisdiction_covered_SupETS!D60*carbon_price_SupETS!D60)</f>
        <v>0</v>
      </c>
      <c r="E60" s="9">
        <f>(jurisdiction_covered_NCT!E60*carbon_price_NCT!E60)+(carbon_price_NETS!E60*jurisdiction_covered_NETS!E60)+(jurisdiction_covered_SupETS!E60*carbon_price_SupETS!E60)</f>
        <v>0</v>
      </c>
      <c r="F60" s="9">
        <f>(jurisdiction_covered_NCT!F60*carbon_price_NCT!F60)+(carbon_price_NETS!F60*jurisdiction_covered_NETS!F60)+(jurisdiction_covered_SupETS!F60*carbon_price_SupETS!F60)</f>
        <v>0</v>
      </c>
      <c r="G60" s="9">
        <f>(jurisdiction_covered_NCT!G60*carbon_price_NCT!G60)+(carbon_price_NETS!G60*jurisdiction_covered_NETS!G60)+(jurisdiction_covered_SupETS!G60*carbon_price_SupETS!G60)</f>
        <v>9.8096572686603558</v>
      </c>
      <c r="H60" s="9">
        <f>(jurisdiction_covered_NCT!H60*carbon_price_NCT!H60)+(carbon_price_NETS!H60*jurisdiction_covered_NETS!H60)+(jurisdiction_covered_SupETS!H60*carbon_price_SupETS!H60)</f>
        <v>16.770910641395332</v>
      </c>
      <c r="I60" s="9">
        <f>(jurisdiction_covered_NCT!I60*carbon_price_NCT!I60)+(carbon_price_NETS!I60*jurisdiction_covered_NETS!I60)+(jurisdiction_covered_SupETS!I60*carbon_price_SupETS!I60)</f>
        <v>0.64408213398348413</v>
      </c>
      <c r="J60" s="9">
        <f>(jurisdiction_covered_NCT!J60*carbon_price_NCT!J60)+(carbon_price_NETS!J60*jurisdiction_covered_NETS!J60)+(jurisdiction_covered_SupETS!J60*carbon_price_SupETS!J60)</f>
        <v>18.039741311240295</v>
      </c>
      <c r="K60" s="9">
        <f>(jurisdiction_covered_NCT!K60*carbon_price_NCT!K60)+(carbon_price_NETS!K60*jurisdiction_covered_NETS!K60)+(jurisdiction_covered_SupETS!K60*carbon_price_SupETS!K60)</f>
        <v>8.0572026314814753</v>
      </c>
      <c r="L60" s="9">
        <f>(jurisdiction_covered_NCT!L60*carbon_price_NCT!L60)+(carbon_price_NETS!L60*jurisdiction_covered_NETS!L60)+(jurisdiction_covered_SupETS!L60*carbon_price_SupETS!L60)</f>
        <v>8.6904491928782086</v>
      </c>
      <c r="M60" s="9">
        <f>(jurisdiction_covered_NCT!M60*carbon_price_NCT!M60)+(carbon_price_NETS!M60*jurisdiction_covered_NETS!M60)+(jurisdiction_covered_SupETS!M60*carbon_price_SupETS!M60)</f>
        <v>11.22089643972533</v>
      </c>
      <c r="N60" s="9">
        <f>(jurisdiction_covered_NCT!N60*carbon_price_NCT!N60)+(carbon_price_NETS!N60*jurisdiction_covered_NETS!N60)+(jurisdiction_covered_SupETS!N60*carbon_price_SupETS!N60)</f>
        <v>4.4367327654659503</v>
      </c>
      <c r="O60" s="9">
        <f>(jurisdiction_covered_NCT!O60*carbon_price_NCT!O60)+(carbon_price_NETS!O60*jurisdiction_covered_NETS!O60)+(jurisdiction_covered_SupETS!O60*carbon_price_SupETS!O60)</f>
        <v>2.8985116538900466</v>
      </c>
      <c r="P60" s="9">
        <f>(jurisdiction_covered_NCT!P60*carbon_price_NCT!P60)+(carbon_price_NETS!P60*jurisdiction_covered_NETS!P60)+(jurisdiction_covered_SupETS!P60*carbon_price_SupETS!P60)</f>
        <v>3.4329836315799871</v>
      </c>
      <c r="Q60" s="9">
        <f>(jurisdiction_covered_NCT!Q60*carbon_price_NCT!Q60)+(carbon_price_NETS!Q60*jurisdiction_covered_NETS!Q60)+(jurisdiction_covered_SupETS!Q60*carbon_price_SupETS!Q60)</f>
        <v>3.808635758697037</v>
      </c>
      <c r="R60" s="9">
        <f>(jurisdiction_covered_NCT!R60*carbon_price_NCT!R60)+(carbon_price_NETS!R60*jurisdiction_covered_NETS!R60)+(jurisdiction_covered_SupETS!R60*carbon_price_SupETS!R60)</f>
        <v>2.3901223511458558</v>
      </c>
      <c r="S60" s="9">
        <f>(jurisdiction_covered_NCT!S60*carbon_price_NCT!S60)+(carbon_price_NETS!S60*jurisdiction_covered_NETS!S60)+(jurisdiction_covered_SupETS!S60*carbon_price_SupETS!S60)</f>
        <v>2.7343775860457211</v>
      </c>
      <c r="T60" s="9">
        <f>(jurisdiction_covered_NCT!T60*carbon_price_NCT!T60)+(carbon_price_NETS!T60*jurisdiction_covered_NETS!T60)+(jurisdiction_covered_SupETS!T60*carbon_price_SupETS!T60)</f>
        <v>7.8262776583009552</v>
      </c>
      <c r="U60" s="9">
        <f>(jurisdiction_covered_NCT!U60*carbon_price_NCT!U60)+(carbon_price_NETS!U60*jurisdiction_covered_NETS!U60)+(jurisdiction_covered_SupETS!U60*carbon_price_SupETS!U60)</f>
        <v>11.374769167360919</v>
      </c>
      <c r="V60" s="9">
        <f>(jurisdiction_covered_NCT!V60*carbon_price_NCT!V60)+(carbon_price_NETS!V60*jurisdiction_covered_NETS!V60)+(jurisdiction_covered_SupETS!V60*carbon_price_SupETS!V60)</f>
        <v>9.3069167386578897</v>
      </c>
      <c r="W60" s="9">
        <f>(jurisdiction_covered_NCT!W60*carbon_price_NCT!W60)+(carbon_price_NETS!W60*jurisdiction_covered_NETS!W60)+(jurisdiction_covered_SupETS!W60*carbon_price_SupETS!W60)</f>
        <v>23.736268482909292</v>
      </c>
      <c r="X60" s="9">
        <f>(jurisdiction_covered_NCT!X60*carbon_price_NCT!X60)+(carbon_price_NETS!X60*jurisdiction_covered_NETS!X60)+(jurisdiction_covered_SupETS!X60*carbon_price_SupETS!X60)</f>
        <v>40.385723302500111</v>
      </c>
      <c r="Y60" s="9">
        <f>(jurisdiction_covered_NCT!Y60*carbon_price_NCT!Y60)+(carbon_price_NETS!Y60*jurisdiction_covered_NETS!Y60)+(jurisdiction_covered_SupETS!Y60*carbon_price_SupETS!Y60)</f>
        <v>44.94677410891483</v>
      </c>
      <c r="Z60" s="9">
        <f>(jurisdiction_covered_NCT!Z60*carbon_price_NCT!Z60)+(carbon_price_NETS!Z60*jurisdiction_covered_NETS!Z60)+(jurisdiction_covered_SupETS!Z60*carbon_price_SupETS!Z60)</f>
        <v>31.26378897</v>
      </c>
      <c r="AA60" s="9">
        <f>(jurisdiction_covered_NCT!AA60*carbon_price_NCT!AA60)+(carbon_price_NETS!AA60*jurisdiction_covered_NETS!AA60)+(jurisdiction_covered_SupETS!AA60*carbon_price_SupETS!AA60)</f>
        <v>35.888763240000003</v>
      </c>
    </row>
    <row r="61" spans="1:27" x14ac:dyDescent="0.2">
      <c r="A61" s="9" t="s">
        <v>248</v>
      </c>
      <c r="B61" s="9">
        <f>(jurisdiction_covered_NCT!B61*carbon_price_NCT!B61)+(carbon_price_NETS!B61*jurisdiction_covered_NETS!B61)+(jurisdiction_covered_SupETS!B61*carbon_price_SupETS!B61)</f>
        <v>0</v>
      </c>
      <c r="C61" s="9">
        <f>(jurisdiction_covered_NCT!C61*carbon_price_NCT!C61)+(carbon_price_NETS!C61*jurisdiction_covered_NETS!C61)+(jurisdiction_covered_SupETS!C61*carbon_price_SupETS!C61)</f>
        <v>0</v>
      </c>
      <c r="D61" s="9">
        <f>(jurisdiction_covered_NCT!D61*carbon_price_NCT!D61)+(carbon_price_NETS!D61*jurisdiction_covered_NETS!D61)+(jurisdiction_covered_SupETS!D61*carbon_price_SupETS!D61)</f>
        <v>0</v>
      </c>
      <c r="E61" s="9">
        <f>(jurisdiction_covered_NCT!E61*carbon_price_NCT!E61)+(carbon_price_NETS!E61*jurisdiction_covered_NETS!E61)+(jurisdiction_covered_SupETS!E61*carbon_price_SupETS!E61)</f>
        <v>0</v>
      </c>
      <c r="F61" s="9">
        <f>(jurisdiction_covered_NCT!F61*carbon_price_NCT!F61)+(carbon_price_NETS!F61*jurisdiction_covered_NETS!F61)+(jurisdiction_covered_SupETS!F61*carbon_price_SupETS!F61)</f>
        <v>0</v>
      </c>
      <c r="G61" s="9">
        <f>(jurisdiction_covered_NCT!G61*carbon_price_NCT!G61)+(carbon_price_NETS!G61*jurisdiction_covered_NETS!G61)+(jurisdiction_covered_SupETS!G61*carbon_price_SupETS!G61)</f>
        <v>11.002056909796224</v>
      </c>
      <c r="H61" s="9">
        <f>(jurisdiction_covered_NCT!H61*carbon_price_NCT!H61)+(carbon_price_NETS!H61*jurisdiction_covered_NETS!H61)+(jurisdiction_covered_SupETS!H61*carbon_price_SupETS!H61)</f>
        <v>18.57084543437103</v>
      </c>
      <c r="I61" s="9">
        <f>(jurisdiction_covered_NCT!I61*carbon_price_NCT!I61)+(carbon_price_NETS!I61*jurisdiction_covered_NETS!I61)+(jurisdiction_covered_SupETS!I61*carbon_price_SupETS!I61)</f>
        <v>0.74623453444300059</v>
      </c>
      <c r="J61" s="9">
        <f>(jurisdiction_covered_NCT!J61*carbon_price_NCT!J61)+(carbon_price_NETS!J61*jurisdiction_covered_NETS!J61)+(jurisdiction_covered_SupETS!J61*carbon_price_SupETS!J61)</f>
        <v>19.686767015541015</v>
      </c>
      <c r="K61" s="9">
        <f>(jurisdiction_covered_NCT!K61*carbon_price_NCT!K61)+(carbon_price_NETS!K61*jurisdiction_covered_NETS!K61)+(jurisdiction_covered_SupETS!K61*carbon_price_SupETS!K61)</f>
        <v>8.7464713734700066</v>
      </c>
      <c r="L61" s="9">
        <f>(jurisdiction_covered_NCT!L61*carbon_price_NCT!L61)+(carbon_price_NETS!L61*jurisdiction_covered_NETS!L61)+(jurisdiction_covered_SupETS!L61*carbon_price_SupETS!L61)</f>
        <v>9.6797507932586253</v>
      </c>
      <c r="M61" s="9">
        <f>(jurisdiction_covered_NCT!M61*carbon_price_NCT!M61)+(carbon_price_NETS!M61*jurisdiction_covered_NETS!M61)+(jurisdiction_covered_SupETS!M61*carbon_price_SupETS!M61)</f>
        <v>13.276682141934158</v>
      </c>
      <c r="N61" s="9">
        <f>(jurisdiction_covered_NCT!N61*carbon_price_NCT!N61)+(carbon_price_NETS!N61*jurisdiction_covered_NETS!N61)+(jurisdiction_covered_SupETS!N61*carbon_price_SupETS!N61)</f>
        <v>5.0126753447838199</v>
      </c>
      <c r="O61" s="9">
        <f>(jurisdiction_covered_NCT!O61*carbon_price_NCT!O61)+(carbon_price_NETS!O61*jurisdiction_covered_NETS!O61)+(jurisdiction_covered_SupETS!O61*carbon_price_SupETS!O61)</f>
        <v>3.3203973952093118</v>
      </c>
      <c r="P61" s="9">
        <f>(jurisdiction_covered_NCT!P61*carbon_price_NCT!P61)+(carbon_price_NETS!P61*jurisdiction_covered_NETS!P61)+(jurisdiction_covered_SupETS!P61*carbon_price_SupETS!P61)</f>
        <v>3.7063706433925274</v>
      </c>
      <c r="Q61" s="9">
        <f>(jurisdiction_covered_NCT!Q61*carbon_price_NCT!Q61)+(carbon_price_NETS!Q61*jurisdiction_covered_NETS!Q61)+(jurisdiction_covered_SupETS!Q61*carbon_price_SupETS!Q61)</f>
        <v>4.1577951930255752</v>
      </c>
      <c r="R61" s="9">
        <f>(jurisdiction_covered_NCT!R61*carbon_price_NCT!R61)+(carbon_price_NETS!R61*jurisdiction_covered_NETS!R61)+(jurisdiction_covered_SupETS!R61*carbon_price_SupETS!R61)</f>
        <v>2.6185027116459607</v>
      </c>
      <c r="S61" s="9">
        <f>(jurisdiction_covered_NCT!S61*carbon_price_NCT!S61)+(carbon_price_NETS!S61*jurisdiction_covered_NETS!S61)+(jurisdiction_covered_SupETS!S61*carbon_price_SupETS!S61)</f>
        <v>2.9509359112674138</v>
      </c>
      <c r="T61" s="9">
        <f>(jurisdiction_covered_NCT!T61*carbon_price_NCT!T61)+(carbon_price_NETS!T61*jurisdiction_covered_NETS!T61)+(jurisdiction_covered_SupETS!T61*carbon_price_SupETS!T61)</f>
        <v>8.312043399217945</v>
      </c>
      <c r="U61" s="9">
        <f>(jurisdiction_covered_NCT!U61*carbon_price_NCT!U61)+(carbon_price_NETS!U61*jurisdiction_covered_NETS!U61)+(jurisdiction_covered_SupETS!U61*carbon_price_SupETS!U61)</f>
        <v>11.574237590724932</v>
      </c>
      <c r="V61" s="9">
        <f>(jurisdiction_covered_NCT!V61*carbon_price_NCT!V61)+(carbon_price_NETS!V61*jurisdiction_covered_NETS!V61)+(jurisdiction_covered_SupETS!V61*carbon_price_SupETS!V61)</f>
        <v>8.1674671559448218</v>
      </c>
      <c r="W61" s="9">
        <f>(jurisdiction_covered_NCT!W61*carbon_price_NCT!W61)+(carbon_price_NETS!W61*jurisdiction_covered_NETS!W61)+(jurisdiction_covered_SupETS!W61*carbon_price_SupETS!W61)</f>
        <v>22.776286787798075</v>
      </c>
      <c r="X61" s="9">
        <f>(jurisdiction_covered_NCT!X61*carbon_price_NCT!X61)+(carbon_price_NETS!X61*jurisdiction_covered_NETS!X61)+(jurisdiction_covered_SupETS!X61*carbon_price_SupETS!X61)</f>
        <v>40.498251083602568</v>
      </c>
      <c r="Y61" s="9">
        <f>(jurisdiction_covered_NCT!Y61*carbon_price_NCT!Y61)+(carbon_price_NETS!Y61*jurisdiction_covered_NETS!Y61)+(jurisdiction_covered_SupETS!Y61*carbon_price_SupETS!Y61)</f>
        <v>45.26011874999999</v>
      </c>
      <c r="Z61" s="9">
        <f>(jurisdiction_covered_NCT!Z61*carbon_price_NCT!Z61)+(carbon_price_NETS!Z61*jurisdiction_covered_NETS!Z61)+(jurisdiction_covered_SupETS!Z61*carbon_price_SupETS!Z61)</f>
        <v>28.198711620000001</v>
      </c>
      <c r="AA61" s="9">
        <f>(jurisdiction_covered_NCT!AA61*carbon_price_NCT!AA61)+(carbon_price_NETS!AA61*jurisdiction_covered_NETS!AA61)+(jurisdiction_covered_SupETS!AA61*carbon_price_SupETS!AA61)</f>
        <v>32.370257040000006</v>
      </c>
    </row>
    <row r="62" spans="1:27" x14ac:dyDescent="0.2">
      <c r="A62" s="9" t="s">
        <v>251</v>
      </c>
      <c r="B62" s="9">
        <f>(jurisdiction_covered_NCT!B62*carbon_price_NCT!B62)+(carbon_price_NETS!B62*jurisdiction_covered_NETS!B62)+(jurisdiction_covered_SupETS!B62*carbon_price_SupETS!B62)</f>
        <v>5.6539999999999999</v>
      </c>
      <c r="C62" s="9">
        <f>(jurisdiction_covered_NCT!C62*carbon_price_NCT!C62)+(carbon_price_NETS!C62*jurisdiction_covered_NETS!C62)+(jurisdiction_covered_SupETS!C62*carbon_price_SupETS!C62)</f>
        <v>5.2096</v>
      </c>
      <c r="D62" s="9">
        <f>(jurisdiction_covered_NCT!D62*carbon_price_NCT!D62)+(carbon_price_NETS!D62*jurisdiction_covered_NETS!D62)+(jurisdiction_covered_SupETS!D62*carbon_price_SupETS!D62)</f>
        <v>5.1612</v>
      </c>
      <c r="E62" s="9">
        <f>(jurisdiction_covered_NCT!E62*carbon_price_NCT!E62)+(carbon_price_NETS!E62*jurisdiction_covered_NETS!E62)+(jurisdiction_covered_SupETS!E62*carbon_price_SupETS!E62)</f>
        <v>6.4504000000000001</v>
      </c>
      <c r="F62" s="9">
        <f>(jurisdiction_covered_NCT!F62*carbon_price_NCT!F62)+(carbon_price_NETS!F62*jurisdiction_covered_NETS!F62)+(jurisdiction_covered_SupETS!F62*carbon_price_SupETS!F62)</f>
        <v>7.2775999999999996</v>
      </c>
      <c r="G62" s="9">
        <f>(jurisdiction_covered_NCT!G62*carbon_price_NCT!G62)+(carbon_price_NETS!G62*jurisdiction_covered_NETS!G62)+(jurisdiction_covered_SupETS!G62*carbon_price_SupETS!G62)</f>
        <v>13.560761287454561</v>
      </c>
      <c r="H62" s="9">
        <f>(jurisdiction_covered_NCT!H62*carbon_price_NCT!H62)+(carbon_price_NETS!H62*jurisdiction_covered_NETS!H62)+(jurisdiction_covered_SupETS!H62*carbon_price_SupETS!H62)</f>
        <v>19.579486558067927</v>
      </c>
      <c r="I62" s="9">
        <f>(jurisdiction_covered_NCT!I62*carbon_price_NCT!I62)+(carbon_price_NETS!I62*jurisdiction_covered_NETS!I62)+(jurisdiction_covered_SupETS!I62*carbon_price_SupETS!I62)</f>
        <v>7.6318459636758798</v>
      </c>
      <c r="J62" s="9">
        <f>(jurisdiction_covered_NCT!J62*carbon_price_NCT!J62)+(carbon_price_NETS!J62*jurisdiction_covered_NETS!J62)+(jurisdiction_covered_SupETS!J62*carbon_price_SupETS!J62)</f>
        <v>26.213699613877466</v>
      </c>
      <c r="K62" s="9">
        <f>(jurisdiction_covered_NCT!K62*carbon_price_NCT!K62)+(carbon_price_NETS!K62*jurisdiction_covered_NETS!K62)+(jurisdiction_covered_SupETS!K62*carbon_price_SupETS!K62)</f>
        <v>17.582505696567544</v>
      </c>
      <c r="L62" s="9">
        <f>(jurisdiction_covered_NCT!L62*carbon_price_NCT!L62)+(carbon_price_NETS!L62*jurisdiction_covered_NETS!L62)+(jurisdiction_covered_SupETS!L62*carbon_price_SupETS!L62)</f>
        <v>18.577627519391495</v>
      </c>
      <c r="M62" s="9">
        <f>(jurisdiction_covered_NCT!M62*carbon_price_NCT!M62)+(carbon_price_NETS!M62*jurisdiction_covered_NETS!M62)+(jurisdiction_covered_SupETS!M62*carbon_price_SupETS!M62)</f>
        <v>21.219735385943057</v>
      </c>
      <c r="N62" s="9">
        <f>(jurisdiction_covered_NCT!N62*carbon_price_NCT!N62)+(carbon_price_NETS!N62*jurisdiction_covered_NETS!N62)+(jurisdiction_covered_SupETS!N62*carbon_price_SupETS!N62)</f>
        <v>15.577826176911785</v>
      </c>
      <c r="O62" s="9">
        <f>(jurisdiction_covered_NCT!O62*carbon_price_NCT!O62)+(carbon_price_NETS!O62*jurisdiction_covered_NETS!O62)+(jurisdiction_covered_SupETS!O62*carbon_price_SupETS!O62)</f>
        <v>14.615595353359499</v>
      </c>
      <c r="P62" s="9">
        <f>(jurisdiction_covered_NCT!P62*carbon_price_NCT!P62)+(carbon_price_NETS!P62*jurisdiction_covered_NETS!P62)+(jurisdiction_covered_SupETS!P62*carbon_price_SupETS!P62)</f>
        <v>15.777774939290415</v>
      </c>
      <c r="Q62" s="9">
        <f>(jurisdiction_covered_NCT!Q62*carbon_price_NCT!Q62)+(carbon_price_NETS!Q62*jurisdiction_covered_NETS!Q62)+(jurisdiction_covered_SupETS!Q62*carbon_price_SupETS!Q62)</f>
        <v>13.090006402816826</v>
      </c>
      <c r="R62" s="9">
        <f>(jurisdiction_covered_NCT!R62*carbon_price_NCT!R62)+(carbon_price_NETS!R62*jurisdiction_covered_NETS!R62)+(jurisdiction_covered_SupETS!R62*carbon_price_SupETS!R62)</f>
        <v>12.78276799270169</v>
      </c>
      <c r="S62" s="9">
        <f>(jurisdiction_covered_NCT!S62*carbon_price_NCT!S62)+(carbon_price_NETS!S62*jurisdiction_covered_NETS!S62)+(jurisdiction_covered_SupETS!S62*carbon_price_SupETS!S62)</f>
        <v>12.50797212680248</v>
      </c>
      <c r="T62" s="9">
        <f>(jurisdiction_covered_NCT!T62*carbon_price_NCT!T62)+(carbon_price_NETS!T62*jurisdiction_covered_NETS!T62)+(jurisdiction_covered_SupETS!T62*carbon_price_SupETS!T62)</f>
        <v>17.151130785021564</v>
      </c>
      <c r="U62" s="9">
        <f>(jurisdiction_covered_NCT!U62*carbon_price_NCT!U62)+(carbon_price_NETS!U62*jurisdiction_covered_NETS!U62)+(jurisdiction_covered_SupETS!U62*carbon_price_SupETS!U62)</f>
        <v>17.522074156230804</v>
      </c>
      <c r="V62" s="9">
        <f>(jurisdiction_covered_NCT!V62*carbon_price_NCT!V62)+(carbon_price_NETS!V62*jurisdiction_covered_NETS!V62)+(jurisdiction_covered_SupETS!V62*carbon_price_SupETS!V62)</f>
        <v>15.887164137439418</v>
      </c>
      <c r="W62" s="9">
        <f>(jurisdiction_covered_NCT!W62*carbon_price_NCT!W62)+(carbon_price_NETS!W62*jurisdiction_covered_NETS!W62)+(jurisdiction_covered_SupETS!W62*carbon_price_SupETS!W62)</f>
        <v>25.223385496997544</v>
      </c>
      <c r="X62" s="9">
        <f>(jurisdiction_covered_NCT!X62*carbon_price_NCT!X62)+(carbon_price_NETS!X62*jurisdiction_covered_NETS!X62)+(jurisdiction_covered_SupETS!X62*carbon_price_SupETS!X62)</f>
        <v>33.836729678992143</v>
      </c>
      <c r="Y62" s="9">
        <f>(jurisdiction_covered_NCT!Y62*carbon_price_NCT!Y62)+(carbon_price_NETS!Y62*jurisdiction_covered_NETS!Y62)+(jurisdiction_covered_SupETS!Y62*carbon_price_SupETS!Y62)</f>
        <v>36.293055740614768</v>
      </c>
      <c r="Z62" s="9">
        <f>(jurisdiction_covered_NCT!Z62*carbon_price_NCT!Z62)+(carbon_price_NETS!Z62*jurisdiction_covered_NETS!Z62)+(jurisdiction_covered_SupETS!Z62*carbon_price_SupETS!Z62)</f>
        <v>27.122546389894069</v>
      </c>
      <c r="AA62" s="9">
        <f>(jurisdiction_covered_NCT!AA62*carbon_price_NCT!AA62)+(carbon_price_NETS!AA62*jurisdiction_covered_NETS!AA62)+(jurisdiction_covered_SupETS!AA62*carbon_price_SupETS!AA62)</f>
        <v>64.600133004</v>
      </c>
    </row>
    <row r="63" spans="1:27" x14ac:dyDescent="0.2">
      <c r="A63" s="9" t="s">
        <v>254</v>
      </c>
      <c r="B63" s="9">
        <f>(jurisdiction_covered_NCT!B63*carbon_price_NCT!B63)+(carbon_price_NETS!B63*jurisdiction_covered_NETS!B63)+(jurisdiction_covered_SupETS!B63*carbon_price_SupETS!B63)</f>
        <v>0</v>
      </c>
      <c r="C63" s="9">
        <f>(jurisdiction_covered_NCT!C63*carbon_price_NCT!C63)+(carbon_price_NETS!C63*jurisdiction_covered_NETS!C63)+(jurisdiction_covered_SupETS!C63*carbon_price_SupETS!C63)</f>
        <v>0</v>
      </c>
      <c r="D63" s="9">
        <f>(jurisdiction_covered_NCT!D63*carbon_price_NCT!D63)+(carbon_price_NETS!D63*jurisdiction_covered_NETS!D63)+(jurisdiction_covered_SupETS!D63*carbon_price_SupETS!D63)</f>
        <v>0</v>
      </c>
      <c r="E63" s="9">
        <f>(jurisdiction_covered_NCT!E63*carbon_price_NCT!E63)+(carbon_price_NETS!E63*jurisdiction_covered_NETS!E63)+(jurisdiction_covered_SupETS!E63*carbon_price_SupETS!E63)</f>
        <v>0</v>
      </c>
      <c r="F63" s="9">
        <f>(jurisdiction_covered_NCT!F63*carbon_price_NCT!F63)+(carbon_price_NETS!F63*jurisdiction_covered_NETS!F63)+(jurisdiction_covered_SupETS!F63*carbon_price_SupETS!F63)</f>
        <v>0</v>
      </c>
      <c r="G63" s="9">
        <f>(jurisdiction_covered_NCT!G63*carbon_price_NCT!G63)+(carbon_price_NETS!G63*jurisdiction_covered_NETS!G63)+(jurisdiction_covered_SupETS!G63*carbon_price_SupETS!G63)</f>
        <v>0</v>
      </c>
      <c r="H63" s="9">
        <f>(jurisdiction_covered_NCT!H63*carbon_price_NCT!H63)+(carbon_price_NETS!H63*jurisdiction_covered_NETS!H63)+(jurisdiction_covered_SupETS!H63*carbon_price_SupETS!H63)</f>
        <v>0</v>
      </c>
      <c r="I63" s="9">
        <f>(jurisdiction_covered_NCT!I63*carbon_price_NCT!I63)+(carbon_price_NETS!I63*jurisdiction_covered_NETS!I63)+(jurisdiction_covered_SupETS!I63*carbon_price_SupETS!I63)</f>
        <v>0</v>
      </c>
      <c r="J63" s="9">
        <f>(jurisdiction_covered_NCT!J63*carbon_price_NCT!J63)+(carbon_price_NETS!J63*jurisdiction_covered_NETS!J63)+(jurisdiction_covered_SupETS!J63*carbon_price_SupETS!J63)</f>
        <v>0</v>
      </c>
      <c r="K63" s="9">
        <f>(jurisdiction_covered_NCT!K63*carbon_price_NCT!K63)+(carbon_price_NETS!K63*jurisdiction_covered_NETS!K63)+(jurisdiction_covered_SupETS!K63*carbon_price_SupETS!K63)</f>
        <v>0</v>
      </c>
      <c r="L63" s="9">
        <f>(jurisdiction_covered_NCT!L63*carbon_price_NCT!L63)+(carbon_price_NETS!L63*jurisdiction_covered_NETS!L63)+(jurisdiction_covered_SupETS!L63*carbon_price_SupETS!L63)</f>
        <v>0</v>
      </c>
      <c r="M63" s="9">
        <f>(jurisdiction_covered_NCT!M63*carbon_price_NCT!M63)+(carbon_price_NETS!M63*jurisdiction_covered_NETS!M63)+(jurisdiction_covered_SupETS!M63*carbon_price_SupETS!M63)</f>
        <v>0</v>
      </c>
      <c r="N63" s="9">
        <f>(jurisdiction_covered_NCT!N63*carbon_price_NCT!N63)+(carbon_price_NETS!N63*jurisdiction_covered_NETS!N63)+(jurisdiction_covered_SupETS!N63*carbon_price_SupETS!N63)</f>
        <v>0</v>
      </c>
      <c r="O63" s="9">
        <f>(jurisdiction_covered_NCT!O63*carbon_price_NCT!O63)+(carbon_price_NETS!O63*jurisdiction_covered_NETS!O63)+(jurisdiction_covered_SupETS!O63*carbon_price_SupETS!O63)</f>
        <v>0</v>
      </c>
      <c r="P63" s="9">
        <f>(jurisdiction_covered_NCT!P63*carbon_price_NCT!P63)+(carbon_price_NETS!P63*jurisdiction_covered_NETS!P63)+(jurisdiction_covered_SupETS!P63*carbon_price_SupETS!P63)</f>
        <v>0</v>
      </c>
      <c r="Q63" s="9">
        <f>(jurisdiction_covered_NCT!Q63*carbon_price_NCT!Q63)+(carbon_price_NETS!Q63*jurisdiction_covered_NETS!Q63)+(jurisdiction_covered_SupETS!Q63*carbon_price_SupETS!Q63)</f>
        <v>0</v>
      </c>
      <c r="R63" s="9">
        <f>(jurisdiction_covered_NCT!R63*carbon_price_NCT!R63)+(carbon_price_NETS!R63*jurisdiction_covered_NETS!R63)+(jurisdiction_covered_SupETS!R63*carbon_price_SupETS!R63)</f>
        <v>0</v>
      </c>
      <c r="S63" s="9">
        <f>(jurisdiction_covered_NCT!S63*carbon_price_NCT!S63)+(carbon_price_NETS!S63*jurisdiction_covered_NETS!S63)+(jurisdiction_covered_SupETS!S63*carbon_price_SupETS!S63)</f>
        <v>0</v>
      </c>
      <c r="T63" s="9">
        <f>(jurisdiction_covered_NCT!T63*carbon_price_NCT!T63)+(carbon_price_NETS!T63*jurisdiction_covered_NETS!T63)+(jurisdiction_covered_SupETS!T63*carbon_price_SupETS!T63)</f>
        <v>0</v>
      </c>
      <c r="U63" s="9">
        <f>(jurisdiction_covered_NCT!U63*carbon_price_NCT!U63)+(carbon_price_NETS!U63*jurisdiction_covered_NETS!U63)+(jurisdiction_covered_SupETS!U63*carbon_price_SupETS!U63)</f>
        <v>0</v>
      </c>
      <c r="V63" s="9">
        <f>(jurisdiction_covered_NCT!V63*carbon_price_NCT!V63)+(carbon_price_NETS!V63*jurisdiction_covered_NETS!V63)+(jurisdiction_covered_SupETS!V63*carbon_price_SupETS!V63)</f>
        <v>0</v>
      </c>
      <c r="W63" s="9">
        <f>(jurisdiction_covered_NCT!W63*carbon_price_NCT!W63)+(carbon_price_NETS!W63*jurisdiction_covered_NETS!W63)+(jurisdiction_covered_SupETS!W63*carbon_price_SupETS!W63)</f>
        <v>0</v>
      </c>
      <c r="X63" s="9">
        <f>(jurisdiction_covered_NCT!X63*carbon_price_NCT!X63)+(carbon_price_NETS!X63*jurisdiction_covered_NETS!X63)+(jurisdiction_covered_SupETS!X63*carbon_price_SupETS!X63)</f>
        <v>0</v>
      </c>
      <c r="Y63" s="9">
        <f>(jurisdiction_covered_NCT!Y63*carbon_price_NCT!Y63)+(carbon_price_NETS!Y63*jurisdiction_covered_NETS!Y63)+(jurisdiction_covered_SupETS!Y63*carbon_price_SupETS!Y63)</f>
        <v>0</v>
      </c>
      <c r="Z63" s="9">
        <f>(jurisdiction_covered_NCT!Z63*carbon_price_NCT!Z63)+(carbon_price_NETS!Z63*jurisdiction_covered_NETS!Z63)+(jurisdiction_covered_SupETS!Z63*carbon_price_SupETS!Z63)</f>
        <v>0</v>
      </c>
      <c r="AA63" s="9">
        <f>(jurisdiction_covered_NCT!AA63*carbon_price_NCT!AA63)+(carbon_price_NETS!AA63*jurisdiction_covered_NETS!AA63)+(jurisdiction_covered_SupETS!AA63*carbon_price_SupETS!AA63)</f>
        <v>0</v>
      </c>
    </row>
    <row r="64" spans="1:27" x14ac:dyDescent="0.2">
      <c r="A64" s="9" t="s">
        <v>258</v>
      </c>
      <c r="B64" s="9">
        <f>(jurisdiction_covered_NCT!B64*carbon_price_NCT!B64)+(carbon_price_NETS!B64*jurisdiction_covered_NETS!B64)+(jurisdiction_covered_SupETS!B64*carbon_price_SupETS!B64)</f>
        <v>0</v>
      </c>
      <c r="C64" s="9">
        <f>(jurisdiction_covered_NCT!C64*carbon_price_NCT!C64)+(carbon_price_NETS!C64*jurisdiction_covered_NETS!C64)+(jurisdiction_covered_SupETS!C64*carbon_price_SupETS!C64)</f>
        <v>0</v>
      </c>
      <c r="D64" s="9">
        <f>(jurisdiction_covered_NCT!D64*carbon_price_NCT!D64)+(carbon_price_NETS!D64*jurisdiction_covered_NETS!D64)+(jurisdiction_covered_SupETS!D64*carbon_price_SupETS!D64)</f>
        <v>0</v>
      </c>
      <c r="E64" s="9">
        <f>(jurisdiction_covered_NCT!E64*carbon_price_NCT!E64)+(carbon_price_NETS!E64*jurisdiction_covered_NETS!E64)+(jurisdiction_covered_SupETS!E64*carbon_price_SupETS!E64)</f>
        <v>0</v>
      </c>
      <c r="F64" s="9">
        <f>(jurisdiction_covered_NCT!F64*carbon_price_NCT!F64)+(carbon_price_NETS!F64*jurisdiction_covered_NETS!F64)+(jurisdiction_covered_SupETS!F64*carbon_price_SupETS!F64)</f>
        <v>0</v>
      </c>
      <c r="G64" s="9">
        <f>(jurisdiction_covered_NCT!G64*carbon_price_NCT!G64)+(carbon_price_NETS!G64*jurisdiction_covered_NETS!G64)+(jurisdiction_covered_SupETS!G64*carbon_price_SupETS!G64)</f>
        <v>0</v>
      </c>
      <c r="H64" s="9">
        <f>(jurisdiction_covered_NCT!H64*carbon_price_NCT!H64)+(carbon_price_NETS!H64*jurisdiction_covered_NETS!H64)+(jurisdiction_covered_SupETS!H64*carbon_price_SupETS!H64)</f>
        <v>0</v>
      </c>
      <c r="I64" s="9">
        <f>(jurisdiction_covered_NCT!I64*carbon_price_NCT!I64)+(carbon_price_NETS!I64*jurisdiction_covered_NETS!I64)+(jurisdiction_covered_SupETS!I64*carbon_price_SupETS!I64)</f>
        <v>0</v>
      </c>
      <c r="J64" s="9">
        <f>(jurisdiction_covered_NCT!J64*carbon_price_NCT!J64)+(carbon_price_NETS!J64*jurisdiction_covered_NETS!J64)+(jurisdiction_covered_SupETS!J64*carbon_price_SupETS!J64)</f>
        <v>0</v>
      </c>
      <c r="K64" s="9">
        <f>(jurisdiction_covered_NCT!K64*carbon_price_NCT!K64)+(carbon_price_NETS!K64*jurisdiction_covered_NETS!K64)+(jurisdiction_covered_SupETS!K64*carbon_price_SupETS!K64)</f>
        <v>0</v>
      </c>
      <c r="L64" s="9">
        <f>(jurisdiction_covered_NCT!L64*carbon_price_NCT!L64)+(carbon_price_NETS!L64*jurisdiction_covered_NETS!L64)+(jurisdiction_covered_SupETS!L64*carbon_price_SupETS!L64)</f>
        <v>0</v>
      </c>
      <c r="M64" s="9">
        <f>(jurisdiction_covered_NCT!M64*carbon_price_NCT!M64)+(carbon_price_NETS!M64*jurisdiction_covered_NETS!M64)+(jurisdiction_covered_SupETS!M64*carbon_price_SupETS!M64)</f>
        <v>0</v>
      </c>
      <c r="N64" s="9">
        <f>(jurisdiction_covered_NCT!N64*carbon_price_NCT!N64)+(carbon_price_NETS!N64*jurisdiction_covered_NETS!N64)+(jurisdiction_covered_SupETS!N64*carbon_price_SupETS!N64)</f>
        <v>0</v>
      </c>
      <c r="O64" s="9">
        <f>(jurisdiction_covered_NCT!O64*carbon_price_NCT!O64)+(carbon_price_NETS!O64*jurisdiction_covered_NETS!O64)+(jurisdiction_covered_SupETS!O64*carbon_price_SupETS!O64)</f>
        <v>0</v>
      </c>
      <c r="P64" s="9">
        <f>(jurisdiction_covered_NCT!P64*carbon_price_NCT!P64)+(carbon_price_NETS!P64*jurisdiction_covered_NETS!P64)+(jurisdiction_covered_SupETS!P64*carbon_price_SupETS!P64)</f>
        <v>0</v>
      </c>
      <c r="Q64" s="9">
        <f>(jurisdiction_covered_NCT!Q64*carbon_price_NCT!Q64)+(carbon_price_NETS!Q64*jurisdiction_covered_NETS!Q64)+(jurisdiction_covered_SupETS!Q64*carbon_price_SupETS!Q64)</f>
        <v>0</v>
      </c>
      <c r="R64" s="9">
        <f>(jurisdiction_covered_NCT!R64*carbon_price_NCT!R64)+(carbon_price_NETS!R64*jurisdiction_covered_NETS!R64)+(jurisdiction_covered_SupETS!R64*carbon_price_SupETS!R64)</f>
        <v>0</v>
      </c>
      <c r="S64" s="9">
        <f>(jurisdiction_covered_NCT!S64*carbon_price_NCT!S64)+(carbon_price_NETS!S64*jurisdiction_covered_NETS!S64)+(jurisdiction_covered_SupETS!S64*carbon_price_SupETS!S64)</f>
        <v>0</v>
      </c>
      <c r="T64" s="9">
        <f>(jurisdiction_covered_NCT!T64*carbon_price_NCT!T64)+(carbon_price_NETS!T64*jurisdiction_covered_NETS!T64)+(jurisdiction_covered_SupETS!T64*carbon_price_SupETS!T64)</f>
        <v>0</v>
      </c>
      <c r="U64" s="9">
        <f>(jurisdiction_covered_NCT!U64*carbon_price_NCT!U64)+(carbon_price_NETS!U64*jurisdiction_covered_NETS!U64)+(jurisdiction_covered_SupETS!U64*carbon_price_SupETS!U64)</f>
        <v>0</v>
      </c>
      <c r="V64" s="9">
        <f>(jurisdiction_covered_NCT!V64*carbon_price_NCT!V64)+(carbon_price_NETS!V64*jurisdiction_covered_NETS!V64)+(jurisdiction_covered_SupETS!V64*carbon_price_SupETS!V64)</f>
        <v>0</v>
      </c>
      <c r="W64" s="9">
        <f>(jurisdiction_covered_NCT!W64*carbon_price_NCT!W64)+(carbon_price_NETS!W64*jurisdiction_covered_NETS!W64)+(jurisdiction_covered_SupETS!W64*carbon_price_SupETS!W64)</f>
        <v>0</v>
      </c>
      <c r="X64" s="9">
        <f>(jurisdiction_covered_NCT!X64*carbon_price_NCT!X64)+(carbon_price_NETS!X64*jurisdiction_covered_NETS!X64)+(jurisdiction_covered_SupETS!X64*carbon_price_SupETS!X64)</f>
        <v>0</v>
      </c>
      <c r="Y64" s="9">
        <f>(jurisdiction_covered_NCT!Y64*carbon_price_NCT!Y64)+(carbon_price_NETS!Y64*jurisdiction_covered_NETS!Y64)+(jurisdiction_covered_SupETS!Y64*carbon_price_SupETS!Y64)</f>
        <v>0</v>
      </c>
      <c r="Z64" s="9">
        <f>(jurisdiction_covered_NCT!Z64*carbon_price_NCT!Z64)+(carbon_price_NETS!Z64*jurisdiction_covered_NETS!Z64)+(jurisdiction_covered_SupETS!Z64*carbon_price_SupETS!Z64)</f>
        <v>0</v>
      </c>
      <c r="AA64" s="9">
        <f>(jurisdiction_covered_NCT!AA64*carbon_price_NCT!AA64)+(carbon_price_NETS!AA64*jurisdiction_covered_NETS!AA64)+(jurisdiction_covered_SupETS!AA64*carbon_price_SupETS!AA64)</f>
        <v>0</v>
      </c>
    </row>
    <row r="65" spans="1:27" x14ac:dyDescent="0.2">
      <c r="A65" s="9" t="s">
        <v>261</v>
      </c>
      <c r="B65" s="9">
        <f>(jurisdiction_covered_NCT!B65*carbon_price_NCT!B65)+(carbon_price_NETS!B65*jurisdiction_covered_NETS!B65)+(jurisdiction_covered_SupETS!B65*carbon_price_SupETS!B65)</f>
        <v>0</v>
      </c>
      <c r="C65" s="9">
        <f>(jurisdiction_covered_NCT!C65*carbon_price_NCT!C65)+(carbon_price_NETS!C65*jurisdiction_covered_NETS!C65)+(jurisdiction_covered_SupETS!C65*carbon_price_SupETS!C65)</f>
        <v>0</v>
      </c>
      <c r="D65" s="9">
        <f>(jurisdiction_covered_NCT!D65*carbon_price_NCT!D65)+(carbon_price_NETS!D65*jurisdiction_covered_NETS!D65)+(jurisdiction_covered_SupETS!D65*carbon_price_SupETS!D65)</f>
        <v>0</v>
      </c>
      <c r="E65" s="9">
        <f>(jurisdiction_covered_NCT!E65*carbon_price_NCT!E65)+(carbon_price_NETS!E65*jurisdiction_covered_NETS!E65)+(jurisdiction_covered_SupETS!E65*carbon_price_SupETS!E65)</f>
        <v>0</v>
      </c>
      <c r="F65" s="9">
        <f>(jurisdiction_covered_NCT!F65*carbon_price_NCT!F65)+(carbon_price_NETS!F65*jurisdiction_covered_NETS!F65)+(jurisdiction_covered_SupETS!F65*carbon_price_SupETS!F65)</f>
        <v>0</v>
      </c>
      <c r="G65" s="9">
        <f>(jurisdiction_covered_NCT!G65*carbon_price_NCT!G65)+(carbon_price_NETS!G65*jurisdiction_covered_NETS!G65)+(jurisdiction_covered_SupETS!G65*carbon_price_SupETS!G65)</f>
        <v>0</v>
      </c>
      <c r="H65" s="9">
        <f>(jurisdiction_covered_NCT!H65*carbon_price_NCT!H65)+(carbon_price_NETS!H65*jurisdiction_covered_NETS!H65)+(jurisdiction_covered_SupETS!H65*carbon_price_SupETS!H65)</f>
        <v>0</v>
      </c>
      <c r="I65" s="9">
        <f>(jurisdiction_covered_NCT!I65*carbon_price_NCT!I65)+(carbon_price_NETS!I65*jurisdiction_covered_NETS!I65)+(jurisdiction_covered_SupETS!I65*carbon_price_SupETS!I65)</f>
        <v>0</v>
      </c>
      <c r="J65" s="9">
        <f>(jurisdiction_covered_NCT!J65*carbon_price_NCT!J65)+(carbon_price_NETS!J65*jurisdiction_covered_NETS!J65)+(jurisdiction_covered_SupETS!J65*carbon_price_SupETS!J65)</f>
        <v>0</v>
      </c>
      <c r="K65" s="9">
        <f>(jurisdiction_covered_NCT!K65*carbon_price_NCT!K65)+(carbon_price_NETS!K65*jurisdiction_covered_NETS!K65)+(jurisdiction_covered_SupETS!K65*carbon_price_SupETS!K65)</f>
        <v>0</v>
      </c>
      <c r="L65" s="9">
        <f>(jurisdiction_covered_NCT!L65*carbon_price_NCT!L65)+(carbon_price_NETS!L65*jurisdiction_covered_NETS!L65)+(jurisdiction_covered_SupETS!L65*carbon_price_SupETS!L65)</f>
        <v>0</v>
      </c>
      <c r="M65" s="9">
        <f>(jurisdiction_covered_NCT!M65*carbon_price_NCT!M65)+(carbon_price_NETS!M65*jurisdiction_covered_NETS!M65)+(jurisdiction_covered_SupETS!M65*carbon_price_SupETS!M65)</f>
        <v>0</v>
      </c>
      <c r="N65" s="9">
        <f>(jurisdiction_covered_NCT!N65*carbon_price_NCT!N65)+(carbon_price_NETS!N65*jurisdiction_covered_NETS!N65)+(jurisdiction_covered_SupETS!N65*carbon_price_SupETS!N65)</f>
        <v>0</v>
      </c>
      <c r="O65" s="9">
        <f>(jurisdiction_covered_NCT!O65*carbon_price_NCT!O65)+(carbon_price_NETS!O65*jurisdiction_covered_NETS!O65)+(jurisdiction_covered_SupETS!O65*carbon_price_SupETS!O65)</f>
        <v>0</v>
      </c>
      <c r="P65" s="9">
        <f>(jurisdiction_covered_NCT!P65*carbon_price_NCT!P65)+(carbon_price_NETS!P65*jurisdiction_covered_NETS!P65)+(jurisdiction_covered_SupETS!P65*carbon_price_SupETS!P65)</f>
        <v>0</v>
      </c>
      <c r="Q65" s="9">
        <f>(jurisdiction_covered_NCT!Q65*carbon_price_NCT!Q65)+(carbon_price_NETS!Q65*jurisdiction_covered_NETS!Q65)+(jurisdiction_covered_SupETS!Q65*carbon_price_SupETS!Q65)</f>
        <v>0</v>
      </c>
      <c r="R65" s="9">
        <f>(jurisdiction_covered_NCT!R65*carbon_price_NCT!R65)+(carbon_price_NETS!R65*jurisdiction_covered_NETS!R65)+(jurisdiction_covered_SupETS!R65*carbon_price_SupETS!R65)</f>
        <v>0</v>
      </c>
      <c r="S65" s="9">
        <f>(jurisdiction_covered_NCT!S65*carbon_price_NCT!S65)+(carbon_price_NETS!S65*jurisdiction_covered_NETS!S65)+(jurisdiction_covered_SupETS!S65*carbon_price_SupETS!S65)</f>
        <v>0</v>
      </c>
      <c r="T65" s="9">
        <f>(jurisdiction_covered_NCT!T65*carbon_price_NCT!T65)+(carbon_price_NETS!T65*jurisdiction_covered_NETS!T65)+(jurisdiction_covered_SupETS!T65*carbon_price_SupETS!T65)</f>
        <v>0</v>
      </c>
      <c r="U65" s="9">
        <f>(jurisdiction_covered_NCT!U65*carbon_price_NCT!U65)+(carbon_price_NETS!U65*jurisdiction_covered_NETS!U65)+(jurisdiction_covered_SupETS!U65*carbon_price_SupETS!U65)</f>
        <v>0</v>
      </c>
      <c r="V65" s="9">
        <f>(jurisdiction_covered_NCT!V65*carbon_price_NCT!V65)+(carbon_price_NETS!V65*jurisdiction_covered_NETS!V65)+(jurisdiction_covered_SupETS!V65*carbon_price_SupETS!V65)</f>
        <v>0</v>
      </c>
      <c r="W65" s="9">
        <f>(jurisdiction_covered_NCT!W65*carbon_price_NCT!W65)+(carbon_price_NETS!W65*jurisdiction_covered_NETS!W65)+(jurisdiction_covered_SupETS!W65*carbon_price_SupETS!W65)</f>
        <v>0</v>
      </c>
      <c r="X65" s="9">
        <f>(jurisdiction_covered_NCT!X65*carbon_price_NCT!X65)+(carbon_price_NETS!X65*jurisdiction_covered_NETS!X65)+(jurisdiction_covered_SupETS!X65*carbon_price_SupETS!X65)</f>
        <v>0</v>
      </c>
      <c r="Y65" s="9">
        <f>(jurisdiction_covered_NCT!Y65*carbon_price_NCT!Y65)+(carbon_price_NETS!Y65*jurisdiction_covered_NETS!Y65)+(jurisdiction_covered_SupETS!Y65*carbon_price_SupETS!Y65)</f>
        <v>0</v>
      </c>
      <c r="Z65" s="9">
        <f>(jurisdiction_covered_NCT!Z65*carbon_price_NCT!Z65)+(carbon_price_NETS!Z65*jurisdiction_covered_NETS!Z65)+(jurisdiction_covered_SupETS!Z65*carbon_price_SupETS!Z65)</f>
        <v>0</v>
      </c>
      <c r="AA65" s="9">
        <f>(jurisdiction_covered_NCT!AA65*carbon_price_NCT!AA65)+(carbon_price_NETS!AA65*jurisdiction_covered_NETS!AA65)+(jurisdiction_covered_SupETS!AA65*carbon_price_SupETS!AA65)</f>
        <v>0</v>
      </c>
    </row>
    <row r="66" spans="1:27" x14ac:dyDescent="0.2">
      <c r="A66" s="9" t="s">
        <v>264</v>
      </c>
      <c r="B66" s="9">
        <f>(jurisdiction_covered_NCT!B66*carbon_price_NCT!B66)+(carbon_price_NETS!B66*jurisdiction_covered_NETS!B66)+(jurisdiction_covered_SupETS!B66*carbon_price_SupETS!B66)</f>
        <v>0</v>
      </c>
      <c r="C66" s="9">
        <f>(jurisdiction_covered_NCT!C66*carbon_price_NCT!C66)+(carbon_price_NETS!C66*jurisdiction_covered_NETS!C66)+(jurisdiction_covered_SupETS!C66*carbon_price_SupETS!C66)</f>
        <v>0</v>
      </c>
      <c r="D66" s="9">
        <f>(jurisdiction_covered_NCT!D66*carbon_price_NCT!D66)+(carbon_price_NETS!D66*jurisdiction_covered_NETS!D66)+(jurisdiction_covered_SupETS!D66*carbon_price_SupETS!D66)</f>
        <v>0</v>
      </c>
      <c r="E66" s="9">
        <f>(jurisdiction_covered_NCT!E66*carbon_price_NCT!E66)+(carbon_price_NETS!E66*jurisdiction_covered_NETS!E66)+(jurisdiction_covered_SupETS!E66*carbon_price_SupETS!E66)</f>
        <v>0</v>
      </c>
      <c r="F66" s="9">
        <f>(jurisdiction_covered_NCT!F66*carbon_price_NCT!F66)+(carbon_price_NETS!F66*jurisdiction_covered_NETS!F66)+(jurisdiction_covered_SupETS!F66*carbon_price_SupETS!F66)</f>
        <v>0</v>
      </c>
      <c r="G66" s="9">
        <f>(jurisdiction_covered_NCT!G66*carbon_price_NCT!G66)+(carbon_price_NETS!G66*jurisdiction_covered_NETS!G66)+(jurisdiction_covered_SupETS!G66*carbon_price_SupETS!G66)</f>
        <v>0</v>
      </c>
      <c r="H66" s="9">
        <f>(jurisdiction_covered_NCT!H66*carbon_price_NCT!H66)+(carbon_price_NETS!H66*jurisdiction_covered_NETS!H66)+(jurisdiction_covered_SupETS!H66*carbon_price_SupETS!H66)</f>
        <v>0</v>
      </c>
      <c r="I66" s="9">
        <f>(jurisdiction_covered_NCT!I66*carbon_price_NCT!I66)+(carbon_price_NETS!I66*jurisdiction_covered_NETS!I66)+(jurisdiction_covered_SupETS!I66*carbon_price_SupETS!I66)</f>
        <v>0</v>
      </c>
      <c r="J66" s="9">
        <f>(jurisdiction_covered_NCT!J66*carbon_price_NCT!J66)+(carbon_price_NETS!J66*jurisdiction_covered_NETS!J66)+(jurisdiction_covered_SupETS!J66*carbon_price_SupETS!J66)</f>
        <v>0</v>
      </c>
      <c r="K66" s="9">
        <f>(jurisdiction_covered_NCT!K66*carbon_price_NCT!K66)+(carbon_price_NETS!K66*jurisdiction_covered_NETS!K66)+(jurisdiction_covered_SupETS!K66*carbon_price_SupETS!K66)</f>
        <v>0</v>
      </c>
      <c r="L66" s="9">
        <f>(jurisdiction_covered_NCT!L66*carbon_price_NCT!L66)+(carbon_price_NETS!L66*jurisdiction_covered_NETS!L66)+(jurisdiction_covered_SupETS!L66*carbon_price_SupETS!L66)</f>
        <v>0</v>
      </c>
      <c r="M66" s="9">
        <f>(jurisdiction_covered_NCT!M66*carbon_price_NCT!M66)+(carbon_price_NETS!M66*jurisdiction_covered_NETS!M66)+(jurisdiction_covered_SupETS!M66*carbon_price_SupETS!M66)</f>
        <v>0</v>
      </c>
      <c r="N66" s="9">
        <f>(jurisdiction_covered_NCT!N66*carbon_price_NCT!N66)+(carbon_price_NETS!N66*jurisdiction_covered_NETS!N66)+(jurisdiction_covered_SupETS!N66*carbon_price_SupETS!N66)</f>
        <v>0</v>
      </c>
      <c r="O66" s="9">
        <f>(jurisdiction_covered_NCT!O66*carbon_price_NCT!O66)+(carbon_price_NETS!O66*jurisdiction_covered_NETS!O66)+(jurisdiction_covered_SupETS!O66*carbon_price_SupETS!O66)</f>
        <v>0</v>
      </c>
      <c r="P66" s="9">
        <f>(jurisdiction_covered_NCT!P66*carbon_price_NCT!P66)+(carbon_price_NETS!P66*jurisdiction_covered_NETS!P66)+(jurisdiction_covered_SupETS!P66*carbon_price_SupETS!P66)</f>
        <v>0</v>
      </c>
      <c r="Q66" s="9">
        <f>(jurisdiction_covered_NCT!Q66*carbon_price_NCT!Q66)+(carbon_price_NETS!Q66*jurisdiction_covered_NETS!Q66)+(jurisdiction_covered_SupETS!Q66*carbon_price_SupETS!Q66)</f>
        <v>0</v>
      </c>
      <c r="R66" s="9">
        <f>(jurisdiction_covered_NCT!R66*carbon_price_NCT!R66)+(carbon_price_NETS!R66*jurisdiction_covered_NETS!R66)+(jurisdiction_covered_SupETS!R66*carbon_price_SupETS!R66)</f>
        <v>0</v>
      </c>
      <c r="S66" s="9">
        <f>(jurisdiction_covered_NCT!S66*carbon_price_NCT!S66)+(carbon_price_NETS!S66*jurisdiction_covered_NETS!S66)+(jurisdiction_covered_SupETS!S66*carbon_price_SupETS!S66)</f>
        <v>0</v>
      </c>
      <c r="T66" s="9">
        <f>(jurisdiction_covered_NCT!T66*carbon_price_NCT!T66)+(carbon_price_NETS!T66*jurisdiction_covered_NETS!T66)+(jurisdiction_covered_SupETS!T66*carbon_price_SupETS!T66)</f>
        <v>0</v>
      </c>
      <c r="U66" s="9">
        <f>(jurisdiction_covered_NCT!U66*carbon_price_NCT!U66)+(carbon_price_NETS!U66*jurisdiction_covered_NETS!U66)+(jurisdiction_covered_SupETS!U66*carbon_price_SupETS!U66)</f>
        <v>0</v>
      </c>
      <c r="V66" s="9">
        <f>(jurisdiction_covered_NCT!V66*carbon_price_NCT!V66)+(carbon_price_NETS!V66*jurisdiction_covered_NETS!V66)+(jurisdiction_covered_SupETS!V66*carbon_price_SupETS!V66)</f>
        <v>0</v>
      </c>
      <c r="W66" s="9">
        <f>(jurisdiction_covered_NCT!W66*carbon_price_NCT!W66)+(carbon_price_NETS!W66*jurisdiction_covered_NETS!W66)+(jurisdiction_covered_SupETS!W66*carbon_price_SupETS!W66)</f>
        <v>0</v>
      </c>
      <c r="X66" s="9">
        <f>(jurisdiction_covered_NCT!X66*carbon_price_NCT!X66)+(carbon_price_NETS!X66*jurisdiction_covered_NETS!X66)+(jurisdiction_covered_SupETS!X66*carbon_price_SupETS!X66)</f>
        <v>0</v>
      </c>
      <c r="Y66" s="9">
        <f>(jurisdiction_covered_NCT!Y66*carbon_price_NCT!Y66)+(carbon_price_NETS!Y66*jurisdiction_covered_NETS!Y66)+(jurisdiction_covered_SupETS!Y66*carbon_price_SupETS!Y66)</f>
        <v>0</v>
      </c>
      <c r="Z66" s="9">
        <f>(jurisdiction_covered_NCT!Z66*carbon_price_NCT!Z66)+(carbon_price_NETS!Z66*jurisdiction_covered_NETS!Z66)+(jurisdiction_covered_SupETS!Z66*carbon_price_SupETS!Z66)</f>
        <v>0</v>
      </c>
      <c r="AA66" s="9">
        <f>(jurisdiction_covered_NCT!AA66*carbon_price_NCT!AA66)+(carbon_price_NETS!AA66*jurisdiction_covered_NETS!AA66)+(jurisdiction_covered_SupETS!AA66*carbon_price_SupETS!AA66)</f>
        <v>0</v>
      </c>
    </row>
    <row r="67" spans="1:27" x14ac:dyDescent="0.2">
      <c r="A67" s="9" t="s">
        <v>267</v>
      </c>
      <c r="B67" s="9">
        <f>(jurisdiction_covered_NCT!B67*carbon_price_NCT!B67)+(carbon_price_NETS!B67*jurisdiction_covered_NETS!B67)+(jurisdiction_covered_SupETS!B67*carbon_price_SupETS!B67)</f>
        <v>0</v>
      </c>
      <c r="C67" s="9">
        <f>(jurisdiction_covered_NCT!C67*carbon_price_NCT!C67)+(carbon_price_NETS!C67*jurisdiction_covered_NETS!C67)+(jurisdiction_covered_SupETS!C67*carbon_price_SupETS!C67)</f>
        <v>0</v>
      </c>
      <c r="D67" s="9">
        <f>(jurisdiction_covered_NCT!D67*carbon_price_NCT!D67)+(carbon_price_NETS!D67*jurisdiction_covered_NETS!D67)+(jurisdiction_covered_SupETS!D67*carbon_price_SupETS!D67)</f>
        <v>0</v>
      </c>
      <c r="E67" s="9">
        <f>(jurisdiction_covered_NCT!E67*carbon_price_NCT!E67)+(carbon_price_NETS!E67*jurisdiction_covered_NETS!E67)+(jurisdiction_covered_SupETS!E67*carbon_price_SupETS!E67)</f>
        <v>0</v>
      </c>
      <c r="F67" s="9">
        <f>(jurisdiction_covered_NCT!F67*carbon_price_NCT!F67)+(carbon_price_NETS!F67*jurisdiction_covered_NETS!F67)+(jurisdiction_covered_SupETS!F67*carbon_price_SupETS!F67)</f>
        <v>0</v>
      </c>
      <c r="G67" s="9">
        <f>(jurisdiction_covered_NCT!G67*carbon_price_NCT!G67)+(carbon_price_NETS!G67*jurisdiction_covered_NETS!G67)+(jurisdiction_covered_SupETS!G67*carbon_price_SupETS!G67)</f>
        <v>0</v>
      </c>
      <c r="H67" s="9">
        <f>(jurisdiction_covered_NCT!H67*carbon_price_NCT!H67)+(carbon_price_NETS!H67*jurisdiction_covered_NETS!H67)+(jurisdiction_covered_SupETS!H67*carbon_price_SupETS!H67)</f>
        <v>0</v>
      </c>
      <c r="I67" s="9">
        <f>(jurisdiction_covered_NCT!I67*carbon_price_NCT!I67)+(carbon_price_NETS!I67*jurisdiction_covered_NETS!I67)+(jurisdiction_covered_SupETS!I67*carbon_price_SupETS!I67)</f>
        <v>0</v>
      </c>
      <c r="J67" s="9">
        <f>(jurisdiction_covered_NCT!J67*carbon_price_NCT!J67)+(carbon_price_NETS!J67*jurisdiction_covered_NETS!J67)+(jurisdiction_covered_SupETS!J67*carbon_price_SupETS!J67)</f>
        <v>0</v>
      </c>
      <c r="K67" s="9">
        <f>(jurisdiction_covered_NCT!K67*carbon_price_NCT!K67)+(carbon_price_NETS!K67*jurisdiction_covered_NETS!K67)+(jurisdiction_covered_SupETS!K67*carbon_price_SupETS!K67)</f>
        <v>0</v>
      </c>
      <c r="L67" s="9">
        <f>(jurisdiction_covered_NCT!L67*carbon_price_NCT!L67)+(carbon_price_NETS!L67*jurisdiction_covered_NETS!L67)+(jurisdiction_covered_SupETS!L67*carbon_price_SupETS!L67)</f>
        <v>0</v>
      </c>
      <c r="M67" s="9">
        <f>(jurisdiction_covered_NCT!M67*carbon_price_NCT!M67)+(carbon_price_NETS!M67*jurisdiction_covered_NETS!M67)+(jurisdiction_covered_SupETS!M67*carbon_price_SupETS!M67)</f>
        <v>0</v>
      </c>
      <c r="N67" s="9">
        <f>(jurisdiction_covered_NCT!N67*carbon_price_NCT!N67)+(carbon_price_NETS!N67*jurisdiction_covered_NETS!N67)+(jurisdiction_covered_SupETS!N67*carbon_price_SupETS!N67)</f>
        <v>0</v>
      </c>
      <c r="O67" s="9">
        <f>(jurisdiction_covered_NCT!O67*carbon_price_NCT!O67)+(carbon_price_NETS!O67*jurisdiction_covered_NETS!O67)+(jurisdiction_covered_SupETS!O67*carbon_price_SupETS!O67)</f>
        <v>0</v>
      </c>
      <c r="P67" s="9">
        <f>(jurisdiction_covered_NCT!P67*carbon_price_NCT!P67)+(carbon_price_NETS!P67*jurisdiction_covered_NETS!P67)+(jurisdiction_covered_SupETS!P67*carbon_price_SupETS!P67)</f>
        <v>0</v>
      </c>
      <c r="Q67" s="9">
        <f>(jurisdiction_covered_NCT!Q67*carbon_price_NCT!Q67)+(carbon_price_NETS!Q67*jurisdiction_covered_NETS!Q67)+(jurisdiction_covered_SupETS!Q67*carbon_price_SupETS!Q67)</f>
        <v>0</v>
      </c>
      <c r="R67" s="9">
        <f>(jurisdiction_covered_NCT!R67*carbon_price_NCT!R67)+(carbon_price_NETS!R67*jurisdiction_covered_NETS!R67)+(jurisdiction_covered_SupETS!R67*carbon_price_SupETS!R67)</f>
        <v>0</v>
      </c>
      <c r="S67" s="9">
        <f>(jurisdiction_covered_NCT!S67*carbon_price_NCT!S67)+(carbon_price_NETS!S67*jurisdiction_covered_NETS!S67)+(jurisdiction_covered_SupETS!S67*carbon_price_SupETS!S67)</f>
        <v>0</v>
      </c>
      <c r="T67" s="9">
        <f>(jurisdiction_covered_NCT!T67*carbon_price_NCT!T67)+(carbon_price_NETS!T67*jurisdiction_covered_NETS!T67)+(jurisdiction_covered_SupETS!T67*carbon_price_SupETS!T67)</f>
        <v>0</v>
      </c>
      <c r="U67" s="9">
        <f>(jurisdiction_covered_NCT!U67*carbon_price_NCT!U67)+(carbon_price_NETS!U67*jurisdiction_covered_NETS!U67)+(jurisdiction_covered_SupETS!U67*carbon_price_SupETS!U67)</f>
        <v>0</v>
      </c>
      <c r="V67" s="9">
        <f>(jurisdiction_covered_NCT!V67*carbon_price_NCT!V67)+(carbon_price_NETS!V67*jurisdiction_covered_NETS!V67)+(jurisdiction_covered_SupETS!V67*carbon_price_SupETS!V67)</f>
        <v>0</v>
      </c>
      <c r="W67" s="9">
        <f>(jurisdiction_covered_NCT!W67*carbon_price_NCT!W67)+(carbon_price_NETS!W67*jurisdiction_covered_NETS!W67)+(jurisdiction_covered_SupETS!W67*carbon_price_SupETS!W67)</f>
        <v>0</v>
      </c>
      <c r="X67" s="9">
        <f>(jurisdiction_covered_NCT!X67*carbon_price_NCT!X67)+(carbon_price_NETS!X67*jurisdiction_covered_NETS!X67)+(jurisdiction_covered_SupETS!X67*carbon_price_SupETS!X67)</f>
        <v>0</v>
      </c>
      <c r="Y67" s="9">
        <f>(jurisdiction_covered_NCT!Y67*carbon_price_NCT!Y67)+(carbon_price_NETS!Y67*jurisdiction_covered_NETS!Y67)+(jurisdiction_covered_SupETS!Y67*carbon_price_SupETS!Y67)</f>
        <v>0</v>
      </c>
      <c r="Z67" s="9">
        <f>(jurisdiction_covered_NCT!Z67*carbon_price_NCT!Z67)+(carbon_price_NETS!Z67*jurisdiction_covered_NETS!Z67)+(jurisdiction_covered_SupETS!Z67*carbon_price_SupETS!Z67)</f>
        <v>0</v>
      </c>
      <c r="AA67" s="9">
        <f>(jurisdiction_covered_NCT!AA67*carbon_price_NCT!AA67)+(carbon_price_NETS!AA67*jurisdiction_covered_NETS!AA67)+(jurisdiction_covered_SupETS!AA67*carbon_price_SupETS!AA67)</f>
        <v>0</v>
      </c>
    </row>
    <row r="68" spans="1:27" x14ac:dyDescent="0.2">
      <c r="A68" s="9" t="s">
        <v>270</v>
      </c>
      <c r="B68" s="9">
        <f>(jurisdiction_covered_NCT!B68*carbon_price_NCT!B68)+(carbon_price_NETS!B68*jurisdiction_covered_NETS!B68)+(jurisdiction_covered_SupETS!B68*carbon_price_SupETS!B68)</f>
        <v>0</v>
      </c>
      <c r="C68" s="9">
        <f>(jurisdiction_covered_NCT!C68*carbon_price_NCT!C68)+(carbon_price_NETS!C68*jurisdiction_covered_NETS!C68)+(jurisdiction_covered_SupETS!C68*carbon_price_SupETS!C68)</f>
        <v>0</v>
      </c>
      <c r="D68" s="9">
        <f>(jurisdiction_covered_NCT!D68*carbon_price_NCT!D68)+(carbon_price_NETS!D68*jurisdiction_covered_NETS!D68)+(jurisdiction_covered_SupETS!D68*carbon_price_SupETS!D68)</f>
        <v>0</v>
      </c>
      <c r="E68" s="9">
        <f>(jurisdiction_covered_NCT!E68*carbon_price_NCT!E68)+(carbon_price_NETS!E68*jurisdiction_covered_NETS!E68)+(jurisdiction_covered_SupETS!E68*carbon_price_SupETS!E68)</f>
        <v>0</v>
      </c>
      <c r="F68" s="9">
        <f>(jurisdiction_covered_NCT!F68*carbon_price_NCT!F68)+(carbon_price_NETS!F68*jurisdiction_covered_NETS!F68)+(jurisdiction_covered_SupETS!F68*carbon_price_SupETS!F68)</f>
        <v>0</v>
      </c>
      <c r="G68" s="9">
        <f>(jurisdiction_covered_NCT!G68*carbon_price_NCT!G68)+(carbon_price_NETS!G68*jurisdiction_covered_NETS!G68)+(jurisdiction_covered_SupETS!G68*carbon_price_SupETS!G68)</f>
        <v>0</v>
      </c>
      <c r="H68" s="9">
        <f>(jurisdiction_covered_NCT!H68*carbon_price_NCT!H68)+(carbon_price_NETS!H68*jurisdiction_covered_NETS!H68)+(jurisdiction_covered_SupETS!H68*carbon_price_SupETS!H68)</f>
        <v>0</v>
      </c>
      <c r="I68" s="9">
        <f>(jurisdiction_covered_NCT!I68*carbon_price_NCT!I68)+(carbon_price_NETS!I68*jurisdiction_covered_NETS!I68)+(jurisdiction_covered_SupETS!I68*carbon_price_SupETS!I68)</f>
        <v>0</v>
      </c>
      <c r="J68" s="9">
        <f>(jurisdiction_covered_NCT!J68*carbon_price_NCT!J68)+(carbon_price_NETS!J68*jurisdiction_covered_NETS!J68)+(jurisdiction_covered_SupETS!J68*carbon_price_SupETS!J68)</f>
        <v>0</v>
      </c>
      <c r="K68" s="9">
        <f>(jurisdiction_covered_NCT!K68*carbon_price_NCT!K68)+(carbon_price_NETS!K68*jurisdiction_covered_NETS!K68)+(jurisdiction_covered_SupETS!K68*carbon_price_SupETS!K68)</f>
        <v>0</v>
      </c>
      <c r="L68" s="9">
        <f>(jurisdiction_covered_NCT!L68*carbon_price_NCT!L68)+(carbon_price_NETS!L68*jurisdiction_covered_NETS!L68)+(jurisdiction_covered_SupETS!L68*carbon_price_SupETS!L68)</f>
        <v>0</v>
      </c>
      <c r="M68" s="9">
        <f>(jurisdiction_covered_NCT!M68*carbon_price_NCT!M68)+(carbon_price_NETS!M68*jurisdiction_covered_NETS!M68)+(jurisdiction_covered_SupETS!M68*carbon_price_SupETS!M68)</f>
        <v>0</v>
      </c>
      <c r="N68" s="9">
        <f>(jurisdiction_covered_NCT!N68*carbon_price_NCT!N68)+(carbon_price_NETS!N68*jurisdiction_covered_NETS!N68)+(jurisdiction_covered_SupETS!N68*carbon_price_SupETS!N68)</f>
        <v>0</v>
      </c>
      <c r="O68" s="9">
        <f>(jurisdiction_covered_NCT!O68*carbon_price_NCT!O68)+(carbon_price_NETS!O68*jurisdiction_covered_NETS!O68)+(jurisdiction_covered_SupETS!O68*carbon_price_SupETS!O68)</f>
        <v>0</v>
      </c>
      <c r="P68" s="9">
        <f>(jurisdiction_covered_NCT!P68*carbon_price_NCT!P68)+(carbon_price_NETS!P68*jurisdiction_covered_NETS!P68)+(jurisdiction_covered_SupETS!P68*carbon_price_SupETS!P68)</f>
        <v>0</v>
      </c>
      <c r="Q68" s="9">
        <f>(jurisdiction_covered_NCT!Q68*carbon_price_NCT!Q68)+(carbon_price_NETS!Q68*jurisdiction_covered_NETS!Q68)+(jurisdiction_covered_SupETS!Q68*carbon_price_SupETS!Q68)</f>
        <v>0</v>
      </c>
      <c r="R68" s="9">
        <f>(jurisdiction_covered_NCT!R68*carbon_price_NCT!R68)+(carbon_price_NETS!R68*jurisdiction_covered_NETS!R68)+(jurisdiction_covered_SupETS!R68*carbon_price_SupETS!R68)</f>
        <v>0</v>
      </c>
      <c r="S68" s="9">
        <f>(jurisdiction_covered_NCT!S68*carbon_price_NCT!S68)+(carbon_price_NETS!S68*jurisdiction_covered_NETS!S68)+(jurisdiction_covered_SupETS!S68*carbon_price_SupETS!S68)</f>
        <v>0</v>
      </c>
      <c r="T68" s="9">
        <f>(jurisdiction_covered_NCT!T68*carbon_price_NCT!T68)+(carbon_price_NETS!T68*jurisdiction_covered_NETS!T68)+(jurisdiction_covered_SupETS!T68*carbon_price_SupETS!T68)</f>
        <v>0</v>
      </c>
      <c r="U68" s="9">
        <f>(jurisdiction_covered_NCT!U68*carbon_price_NCT!U68)+(carbon_price_NETS!U68*jurisdiction_covered_NETS!U68)+(jurisdiction_covered_SupETS!U68*carbon_price_SupETS!U68)</f>
        <v>0</v>
      </c>
      <c r="V68" s="9">
        <f>(jurisdiction_covered_NCT!V68*carbon_price_NCT!V68)+(carbon_price_NETS!V68*jurisdiction_covered_NETS!V68)+(jurisdiction_covered_SupETS!V68*carbon_price_SupETS!V68)</f>
        <v>0</v>
      </c>
      <c r="W68" s="9">
        <f>(jurisdiction_covered_NCT!W68*carbon_price_NCT!W68)+(carbon_price_NETS!W68*jurisdiction_covered_NETS!W68)+(jurisdiction_covered_SupETS!W68*carbon_price_SupETS!W68)</f>
        <v>0</v>
      </c>
      <c r="X68" s="9">
        <f>(jurisdiction_covered_NCT!X68*carbon_price_NCT!X68)+(carbon_price_NETS!X68*jurisdiction_covered_NETS!X68)+(jurisdiction_covered_SupETS!X68*carbon_price_SupETS!X68)</f>
        <v>0</v>
      </c>
      <c r="Y68" s="9">
        <f>(jurisdiction_covered_NCT!Y68*carbon_price_NCT!Y68)+(carbon_price_NETS!Y68*jurisdiction_covered_NETS!Y68)+(jurisdiction_covered_SupETS!Y68*carbon_price_SupETS!Y68)</f>
        <v>0</v>
      </c>
      <c r="Z68" s="9">
        <f>(jurisdiction_covered_NCT!Z68*carbon_price_NCT!Z68)+(carbon_price_NETS!Z68*jurisdiction_covered_NETS!Z68)+(jurisdiction_covered_SupETS!Z68*carbon_price_SupETS!Z68)</f>
        <v>0</v>
      </c>
      <c r="AA68" s="9">
        <f>(jurisdiction_covered_NCT!AA68*carbon_price_NCT!AA68)+(carbon_price_NETS!AA68*jurisdiction_covered_NETS!AA68)+(jurisdiction_covered_SupETS!AA68*carbon_price_SupETS!AA68)</f>
        <v>0</v>
      </c>
    </row>
    <row r="69" spans="1:27" x14ac:dyDescent="0.2">
      <c r="A69" s="9" t="s">
        <v>273</v>
      </c>
      <c r="B69" s="9">
        <f>(jurisdiction_covered_NCT!B69*carbon_price_NCT!B69)+(carbon_price_NETS!B69*jurisdiction_covered_NETS!B69)+(jurisdiction_covered_SupETS!B69*carbon_price_SupETS!B69)</f>
        <v>0</v>
      </c>
      <c r="C69" s="9">
        <f>(jurisdiction_covered_NCT!C69*carbon_price_NCT!C69)+(carbon_price_NETS!C69*jurisdiction_covered_NETS!C69)+(jurisdiction_covered_SupETS!C69*carbon_price_SupETS!C69)</f>
        <v>0</v>
      </c>
      <c r="D69" s="9">
        <f>(jurisdiction_covered_NCT!D69*carbon_price_NCT!D69)+(carbon_price_NETS!D69*jurisdiction_covered_NETS!D69)+(jurisdiction_covered_SupETS!D69*carbon_price_SupETS!D69)</f>
        <v>0</v>
      </c>
      <c r="E69" s="9">
        <f>(jurisdiction_covered_NCT!E69*carbon_price_NCT!E69)+(carbon_price_NETS!E69*jurisdiction_covered_NETS!E69)+(jurisdiction_covered_SupETS!E69*carbon_price_SupETS!E69)</f>
        <v>0</v>
      </c>
      <c r="F69" s="9">
        <f>(jurisdiction_covered_NCT!F69*carbon_price_NCT!F69)+(carbon_price_NETS!F69*jurisdiction_covered_NETS!F69)+(jurisdiction_covered_SupETS!F69*carbon_price_SupETS!F69)</f>
        <v>0</v>
      </c>
      <c r="G69" s="9">
        <f>(jurisdiction_covered_NCT!G69*carbon_price_NCT!G69)+(carbon_price_NETS!G69*jurisdiction_covered_NETS!G69)+(jurisdiction_covered_SupETS!G69*carbon_price_SupETS!G69)</f>
        <v>0</v>
      </c>
      <c r="H69" s="9">
        <f>(jurisdiction_covered_NCT!H69*carbon_price_NCT!H69)+(carbon_price_NETS!H69*jurisdiction_covered_NETS!H69)+(jurisdiction_covered_SupETS!H69*carbon_price_SupETS!H69)</f>
        <v>0</v>
      </c>
      <c r="I69" s="9">
        <f>(jurisdiction_covered_NCT!I69*carbon_price_NCT!I69)+(carbon_price_NETS!I69*jurisdiction_covered_NETS!I69)+(jurisdiction_covered_SupETS!I69*carbon_price_SupETS!I69)</f>
        <v>0</v>
      </c>
      <c r="J69" s="9">
        <f>(jurisdiction_covered_NCT!J69*carbon_price_NCT!J69)+(carbon_price_NETS!J69*jurisdiction_covered_NETS!J69)+(jurisdiction_covered_SupETS!J69*carbon_price_SupETS!J69)</f>
        <v>0</v>
      </c>
      <c r="K69" s="9">
        <f>(jurisdiction_covered_NCT!K69*carbon_price_NCT!K69)+(carbon_price_NETS!K69*jurisdiction_covered_NETS!K69)+(jurisdiction_covered_SupETS!K69*carbon_price_SupETS!K69)</f>
        <v>0</v>
      </c>
      <c r="L69" s="9">
        <f>(jurisdiction_covered_NCT!L69*carbon_price_NCT!L69)+(carbon_price_NETS!L69*jurisdiction_covered_NETS!L69)+(jurisdiction_covered_SupETS!L69*carbon_price_SupETS!L69)</f>
        <v>0</v>
      </c>
      <c r="M69" s="9">
        <f>(jurisdiction_covered_NCT!M69*carbon_price_NCT!M69)+(carbon_price_NETS!M69*jurisdiction_covered_NETS!M69)+(jurisdiction_covered_SupETS!M69*carbon_price_SupETS!M69)</f>
        <v>0</v>
      </c>
      <c r="N69" s="9">
        <f>(jurisdiction_covered_NCT!N69*carbon_price_NCT!N69)+(carbon_price_NETS!N69*jurisdiction_covered_NETS!N69)+(jurisdiction_covered_SupETS!N69*carbon_price_SupETS!N69)</f>
        <v>0</v>
      </c>
      <c r="O69" s="9">
        <f>(jurisdiction_covered_NCT!O69*carbon_price_NCT!O69)+(carbon_price_NETS!O69*jurisdiction_covered_NETS!O69)+(jurisdiction_covered_SupETS!O69*carbon_price_SupETS!O69)</f>
        <v>0</v>
      </c>
      <c r="P69" s="9">
        <f>(jurisdiction_covered_NCT!P69*carbon_price_NCT!P69)+(carbon_price_NETS!P69*jurisdiction_covered_NETS!P69)+(jurisdiction_covered_SupETS!P69*carbon_price_SupETS!P69)</f>
        <v>0</v>
      </c>
      <c r="Q69" s="9">
        <f>(jurisdiction_covered_NCT!Q69*carbon_price_NCT!Q69)+(carbon_price_NETS!Q69*jurisdiction_covered_NETS!Q69)+(jurisdiction_covered_SupETS!Q69*carbon_price_SupETS!Q69)</f>
        <v>0</v>
      </c>
      <c r="R69" s="9">
        <f>(jurisdiction_covered_NCT!R69*carbon_price_NCT!R69)+(carbon_price_NETS!R69*jurisdiction_covered_NETS!R69)+(jurisdiction_covered_SupETS!R69*carbon_price_SupETS!R69)</f>
        <v>0</v>
      </c>
      <c r="S69" s="9">
        <f>(jurisdiction_covered_NCT!S69*carbon_price_NCT!S69)+(carbon_price_NETS!S69*jurisdiction_covered_NETS!S69)+(jurisdiction_covered_SupETS!S69*carbon_price_SupETS!S69)</f>
        <v>0</v>
      </c>
      <c r="T69" s="9">
        <f>(jurisdiction_covered_NCT!T69*carbon_price_NCT!T69)+(carbon_price_NETS!T69*jurisdiction_covered_NETS!T69)+(jurisdiction_covered_SupETS!T69*carbon_price_SupETS!T69)</f>
        <v>0</v>
      </c>
      <c r="U69" s="9">
        <f>(jurisdiction_covered_NCT!U69*carbon_price_NCT!U69)+(carbon_price_NETS!U69*jurisdiction_covered_NETS!U69)+(jurisdiction_covered_SupETS!U69*carbon_price_SupETS!U69)</f>
        <v>0</v>
      </c>
      <c r="V69" s="9">
        <f>(jurisdiction_covered_NCT!V69*carbon_price_NCT!V69)+(carbon_price_NETS!V69*jurisdiction_covered_NETS!V69)+(jurisdiction_covered_SupETS!V69*carbon_price_SupETS!V69)</f>
        <v>0</v>
      </c>
      <c r="W69" s="9">
        <f>(jurisdiction_covered_NCT!W69*carbon_price_NCT!W69)+(carbon_price_NETS!W69*jurisdiction_covered_NETS!W69)+(jurisdiction_covered_SupETS!W69*carbon_price_SupETS!W69)</f>
        <v>0</v>
      </c>
      <c r="X69" s="9">
        <f>(jurisdiction_covered_NCT!X69*carbon_price_NCT!X69)+(carbon_price_NETS!X69*jurisdiction_covered_NETS!X69)+(jurisdiction_covered_SupETS!X69*carbon_price_SupETS!X69)</f>
        <v>0</v>
      </c>
      <c r="Y69" s="9">
        <f>(jurisdiction_covered_NCT!Y69*carbon_price_NCT!Y69)+(carbon_price_NETS!Y69*jurisdiction_covered_NETS!Y69)+(jurisdiction_covered_SupETS!Y69*carbon_price_SupETS!Y69)</f>
        <v>0</v>
      </c>
      <c r="Z69" s="9">
        <f>(jurisdiction_covered_NCT!Z69*carbon_price_NCT!Z69)+(carbon_price_NETS!Z69*jurisdiction_covered_NETS!Z69)+(jurisdiction_covered_SupETS!Z69*carbon_price_SupETS!Z69)</f>
        <v>0</v>
      </c>
      <c r="AA69" s="9">
        <f>(jurisdiction_covered_NCT!AA69*carbon_price_NCT!AA69)+(carbon_price_NETS!AA69*jurisdiction_covered_NETS!AA69)+(jurisdiction_covered_SupETS!AA69*carbon_price_SupETS!AA69)</f>
        <v>0</v>
      </c>
    </row>
    <row r="70" spans="1:27" x14ac:dyDescent="0.2">
      <c r="A70" s="9" t="s">
        <v>276</v>
      </c>
      <c r="B70" s="9">
        <f>(jurisdiction_covered_NCT!B70*carbon_price_NCT!B70)+(carbon_price_NETS!B70*jurisdiction_covered_NETS!B70)+(jurisdiction_covered_SupETS!B70*carbon_price_SupETS!B70)</f>
        <v>0</v>
      </c>
      <c r="C70" s="9">
        <f>(jurisdiction_covered_NCT!C70*carbon_price_NCT!C70)+(carbon_price_NETS!C70*jurisdiction_covered_NETS!C70)+(jurisdiction_covered_SupETS!C70*carbon_price_SupETS!C70)</f>
        <v>0</v>
      </c>
      <c r="D70" s="9">
        <f>(jurisdiction_covered_NCT!D70*carbon_price_NCT!D70)+(carbon_price_NETS!D70*jurisdiction_covered_NETS!D70)+(jurisdiction_covered_SupETS!D70*carbon_price_SupETS!D70)</f>
        <v>0</v>
      </c>
      <c r="E70" s="9">
        <f>(jurisdiction_covered_NCT!E70*carbon_price_NCT!E70)+(carbon_price_NETS!E70*jurisdiction_covered_NETS!E70)+(jurisdiction_covered_SupETS!E70*carbon_price_SupETS!E70)</f>
        <v>0</v>
      </c>
      <c r="F70" s="9">
        <f>(jurisdiction_covered_NCT!F70*carbon_price_NCT!F70)+(carbon_price_NETS!F70*jurisdiction_covered_NETS!F70)+(jurisdiction_covered_SupETS!F70*carbon_price_SupETS!F70)</f>
        <v>0</v>
      </c>
      <c r="G70" s="9">
        <f>(jurisdiction_covered_NCT!G70*carbon_price_NCT!G70)+(carbon_price_NETS!G70*jurisdiction_covered_NETS!G70)+(jurisdiction_covered_SupETS!G70*carbon_price_SupETS!G70)</f>
        <v>0</v>
      </c>
      <c r="H70" s="9">
        <f>(jurisdiction_covered_NCT!H70*carbon_price_NCT!H70)+(carbon_price_NETS!H70*jurisdiction_covered_NETS!H70)+(jurisdiction_covered_SupETS!H70*carbon_price_SupETS!H70)</f>
        <v>0</v>
      </c>
      <c r="I70" s="9">
        <f>(jurisdiction_covered_NCT!I70*carbon_price_NCT!I70)+(carbon_price_NETS!I70*jurisdiction_covered_NETS!I70)+(jurisdiction_covered_SupETS!I70*carbon_price_SupETS!I70)</f>
        <v>0</v>
      </c>
      <c r="J70" s="9">
        <f>(jurisdiction_covered_NCT!J70*carbon_price_NCT!J70)+(carbon_price_NETS!J70*jurisdiction_covered_NETS!J70)+(jurisdiction_covered_SupETS!J70*carbon_price_SupETS!J70)</f>
        <v>0</v>
      </c>
      <c r="K70" s="9">
        <f>(jurisdiction_covered_NCT!K70*carbon_price_NCT!K70)+(carbon_price_NETS!K70*jurisdiction_covered_NETS!K70)+(jurisdiction_covered_SupETS!K70*carbon_price_SupETS!K70)</f>
        <v>0</v>
      </c>
      <c r="L70" s="9">
        <f>(jurisdiction_covered_NCT!L70*carbon_price_NCT!L70)+(carbon_price_NETS!L70*jurisdiction_covered_NETS!L70)+(jurisdiction_covered_SupETS!L70*carbon_price_SupETS!L70)</f>
        <v>0</v>
      </c>
      <c r="M70" s="9">
        <f>(jurisdiction_covered_NCT!M70*carbon_price_NCT!M70)+(carbon_price_NETS!M70*jurisdiction_covered_NETS!M70)+(jurisdiction_covered_SupETS!M70*carbon_price_SupETS!M70)</f>
        <v>0</v>
      </c>
      <c r="N70" s="9">
        <f>(jurisdiction_covered_NCT!N70*carbon_price_NCT!N70)+(carbon_price_NETS!N70*jurisdiction_covered_NETS!N70)+(jurisdiction_covered_SupETS!N70*carbon_price_SupETS!N70)</f>
        <v>0</v>
      </c>
      <c r="O70" s="9">
        <f>(jurisdiction_covered_NCT!O70*carbon_price_NCT!O70)+(carbon_price_NETS!O70*jurisdiction_covered_NETS!O70)+(jurisdiction_covered_SupETS!O70*carbon_price_SupETS!O70)</f>
        <v>0</v>
      </c>
      <c r="P70" s="9">
        <f>(jurisdiction_covered_NCT!P70*carbon_price_NCT!P70)+(carbon_price_NETS!P70*jurisdiction_covered_NETS!P70)+(jurisdiction_covered_SupETS!P70*carbon_price_SupETS!P70)</f>
        <v>0</v>
      </c>
      <c r="Q70" s="9">
        <f>(jurisdiction_covered_NCT!Q70*carbon_price_NCT!Q70)+(carbon_price_NETS!Q70*jurisdiction_covered_NETS!Q70)+(jurisdiction_covered_SupETS!Q70*carbon_price_SupETS!Q70)</f>
        <v>0</v>
      </c>
      <c r="R70" s="9">
        <f>(jurisdiction_covered_NCT!R70*carbon_price_NCT!R70)+(carbon_price_NETS!R70*jurisdiction_covered_NETS!R70)+(jurisdiction_covered_SupETS!R70*carbon_price_SupETS!R70)</f>
        <v>0</v>
      </c>
      <c r="S70" s="9">
        <f>(jurisdiction_covered_NCT!S70*carbon_price_NCT!S70)+(carbon_price_NETS!S70*jurisdiction_covered_NETS!S70)+(jurisdiction_covered_SupETS!S70*carbon_price_SupETS!S70)</f>
        <v>0</v>
      </c>
      <c r="T70" s="9">
        <f>(jurisdiction_covered_NCT!T70*carbon_price_NCT!T70)+(carbon_price_NETS!T70*jurisdiction_covered_NETS!T70)+(jurisdiction_covered_SupETS!T70*carbon_price_SupETS!T70)</f>
        <v>0</v>
      </c>
      <c r="U70" s="9">
        <f>(jurisdiction_covered_NCT!U70*carbon_price_NCT!U70)+(carbon_price_NETS!U70*jurisdiction_covered_NETS!U70)+(jurisdiction_covered_SupETS!U70*carbon_price_SupETS!U70)</f>
        <v>0</v>
      </c>
      <c r="V70" s="9">
        <f>(jurisdiction_covered_NCT!V70*carbon_price_NCT!V70)+(carbon_price_NETS!V70*jurisdiction_covered_NETS!V70)+(jurisdiction_covered_SupETS!V70*carbon_price_SupETS!V70)</f>
        <v>0</v>
      </c>
      <c r="W70" s="9">
        <f>(jurisdiction_covered_NCT!W70*carbon_price_NCT!W70)+(carbon_price_NETS!W70*jurisdiction_covered_NETS!W70)+(jurisdiction_covered_SupETS!W70*carbon_price_SupETS!W70)</f>
        <v>0</v>
      </c>
      <c r="X70" s="9">
        <f>(jurisdiction_covered_NCT!X70*carbon_price_NCT!X70)+(carbon_price_NETS!X70*jurisdiction_covered_NETS!X70)+(jurisdiction_covered_SupETS!X70*carbon_price_SupETS!X70)</f>
        <v>0</v>
      </c>
      <c r="Y70" s="9">
        <f>(jurisdiction_covered_NCT!Y70*carbon_price_NCT!Y70)+(carbon_price_NETS!Y70*jurisdiction_covered_NETS!Y70)+(jurisdiction_covered_SupETS!Y70*carbon_price_SupETS!Y70)</f>
        <v>0</v>
      </c>
      <c r="Z70" s="9">
        <f>(jurisdiction_covered_NCT!Z70*carbon_price_NCT!Z70)+(carbon_price_NETS!Z70*jurisdiction_covered_NETS!Z70)+(jurisdiction_covered_SupETS!Z70*carbon_price_SupETS!Z70)</f>
        <v>0</v>
      </c>
      <c r="AA70" s="9">
        <f>(jurisdiction_covered_NCT!AA70*carbon_price_NCT!AA70)+(carbon_price_NETS!AA70*jurisdiction_covered_NETS!AA70)+(jurisdiction_covered_SupETS!AA70*carbon_price_SupETS!AA70)</f>
        <v>0</v>
      </c>
    </row>
    <row r="71" spans="1:27" x14ac:dyDescent="0.2">
      <c r="A71" s="9" t="s">
        <v>279</v>
      </c>
      <c r="B71" s="9">
        <f>(jurisdiction_covered_NCT!B71*carbon_price_NCT!B71)+(carbon_price_NETS!B71*jurisdiction_covered_NETS!B71)+(jurisdiction_covered_SupETS!B71*carbon_price_SupETS!B71)</f>
        <v>2.7E-2</v>
      </c>
      <c r="C71" s="9">
        <f>(jurisdiction_covered_NCT!C71*carbon_price_NCT!C71)+(carbon_price_NETS!C71*jurisdiction_covered_NETS!C71)+(jurisdiction_covered_SupETS!C71*carbon_price_SupETS!C71)</f>
        <v>3.78E-2</v>
      </c>
      <c r="D71" s="9">
        <f>(jurisdiction_covered_NCT!D71*carbon_price_NCT!D71)+(carbon_price_NETS!D71*jurisdiction_covered_NETS!D71)+(jurisdiction_covered_SupETS!D71*carbon_price_SupETS!D71)</f>
        <v>3.6899999999999995E-2</v>
      </c>
      <c r="E71" s="9">
        <f>(jurisdiction_covered_NCT!E71*carbon_price_NCT!E71)+(carbon_price_NETS!E71*jurisdiction_covered_NETS!E71)+(jurisdiction_covered_SupETS!E71*carbon_price_SupETS!E71)</f>
        <v>4.6800000000000001E-2</v>
      </c>
      <c r="F71" s="9">
        <f>(jurisdiction_covered_NCT!F71*carbon_price_NCT!F71)+(carbon_price_NETS!F71*jurisdiction_covered_NETS!F71)+(jurisdiction_covered_SupETS!F71*carbon_price_SupETS!F71)</f>
        <v>5.3099999999999994E-2</v>
      </c>
      <c r="G71" s="9">
        <f>(jurisdiction_covered_NCT!G71*carbon_price_NCT!G71)+(carbon_price_NETS!G71*jurisdiction_covered_NETS!G71)+(jurisdiction_covered_SupETS!G71*carbon_price_SupETS!G71)</f>
        <v>12.644245163851359</v>
      </c>
      <c r="H71" s="9">
        <f>(jurisdiction_covered_NCT!H71*carbon_price_NCT!H71)+(carbon_price_NETS!H71*jurisdiction_covered_NETS!H71)+(jurisdiction_covered_SupETS!H71*carbon_price_SupETS!H71)</f>
        <v>21.228431806725943</v>
      </c>
      <c r="I71" s="9">
        <f>(jurisdiction_covered_NCT!I71*carbon_price_NCT!I71)+(carbon_price_NETS!I71*jurisdiction_covered_NETS!I71)+(jurisdiction_covered_SupETS!I71*carbon_price_SupETS!I71)</f>
        <v>0.98956206073195385</v>
      </c>
      <c r="J71" s="9">
        <f>(jurisdiction_covered_NCT!J71*carbon_price_NCT!J71)+(carbon_price_NETS!J71*jurisdiction_covered_NETS!J71)+(jurisdiction_covered_SupETS!J71*carbon_price_SupETS!J71)</f>
        <v>23.636924234551284</v>
      </c>
      <c r="K71" s="9">
        <f>(jurisdiction_covered_NCT!K71*carbon_price_NCT!K71)+(carbon_price_NETS!K71*jurisdiction_covered_NETS!K71)+(jurisdiction_covered_SupETS!K71*carbon_price_SupETS!K71)</f>
        <v>10.021393370823574</v>
      </c>
      <c r="L71" s="9">
        <f>(jurisdiction_covered_NCT!L71*carbon_price_NCT!L71)+(carbon_price_NETS!L71*jurisdiction_covered_NETS!L71)+(jurisdiction_covered_SupETS!L71*carbon_price_SupETS!L71)</f>
        <v>12.118013457361638</v>
      </c>
      <c r="M71" s="9">
        <f>(jurisdiction_covered_NCT!M71*carbon_price_NCT!M71)+(carbon_price_NETS!M71*jurisdiction_covered_NETS!M71)+(jurisdiction_covered_SupETS!M71*carbon_price_SupETS!M71)</f>
        <v>16.959922967334862</v>
      </c>
      <c r="N71" s="9">
        <f>(jurisdiction_covered_NCT!N71*carbon_price_NCT!N71)+(carbon_price_NETS!N71*jurisdiction_covered_NETS!N71)+(jurisdiction_covered_SupETS!N71*carbon_price_SupETS!N71)</f>
        <v>6.5488449594949332</v>
      </c>
      <c r="O71" s="9">
        <f>(jurisdiction_covered_NCT!O71*carbon_price_NCT!O71)+(carbon_price_NETS!O71*jurisdiction_covered_NETS!O71)+(jurisdiction_covered_SupETS!O71*carbon_price_SupETS!O71)</f>
        <v>4.652349177337598</v>
      </c>
      <c r="P71" s="9">
        <f>(jurisdiction_covered_NCT!P71*carbon_price_NCT!P71)+(carbon_price_NETS!P71*jurisdiction_covered_NETS!P71)+(jurisdiction_covered_SupETS!P71*carbon_price_SupETS!P71)</f>
        <v>4.9515139623020898</v>
      </c>
      <c r="Q71" s="9">
        <f>(jurisdiction_covered_NCT!Q71*carbon_price_NCT!Q71)+(carbon_price_NETS!Q71*jurisdiction_covered_NETS!Q71)+(jurisdiction_covered_SupETS!Q71*carbon_price_SupETS!Q71)</f>
        <v>5.0105223603913966</v>
      </c>
      <c r="R71" s="9">
        <f>(jurisdiction_covered_NCT!R71*carbon_price_NCT!R71)+(carbon_price_NETS!R71*jurisdiction_covered_NETS!R71)+(jurisdiction_covered_SupETS!R71*carbon_price_SupETS!R71)</f>
        <v>3.2355351904980489</v>
      </c>
      <c r="S71" s="9">
        <f>(jurisdiction_covered_NCT!S71*carbon_price_NCT!S71)+(carbon_price_NETS!S71*jurisdiction_covered_NETS!S71)+(jurisdiction_covered_SupETS!S71*carbon_price_SupETS!S71)</f>
        <v>3.8389865692861562</v>
      </c>
      <c r="T71" s="9">
        <f>(jurisdiction_covered_NCT!T71*carbon_price_NCT!T71)+(carbon_price_NETS!T71*jurisdiction_covered_NETS!T71)+(jurisdiction_covered_SupETS!T71*carbon_price_SupETS!T71)</f>
        <v>9.8170753764786625</v>
      </c>
      <c r="U71" s="9">
        <f>(jurisdiction_covered_NCT!U71*carbon_price_NCT!U71)+(carbon_price_NETS!U71*jurisdiction_covered_NETS!U71)+(jurisdiction_covered_SupETS!U71*carbon_price_SupETS!U71)</f>
        <v>11.756558541722935</v>
      </c>
      <c r="V71" s="9">
        <f>(jurisdiction_covered_NCT!V71*carbon_price_NCT!V71)+(carbon_price_NETS!V71*jurisdiction_covered_NETS!V71)+(jurisdiction_covered_SupETS!V71*carbon_price_SupETS!V71)</f>
        <v>8.4224492064807883</v>
      </c>
      <c r="W71" s="9">
        <f>(jurisdiction_covered_NCT!W71*carbon_price_NCT!W71)+(carbon_price_NETS!W71*jurisdiction_covered_NETS!W71)+(jurisdiction_covered_SupETS!W71*carbon_price_SupETS!W71)</f>
        <v>25.431515273632481</v>
      </c>
      <c r="X71" s="9">
        <f>(jurisdiction_covered_NCT!X71*carbon_price_NCT!X71)+(carbon_price_NETS!X71*jurisdiction_covered_NETS!X71)+(jurisdiction_covered_SupETS!X71*carbon_price_SupETS!X71)</f>
        <v>50.492562620203131</v>
      </c>
      <c r="Y71" s="9">
        <f>(jurisdiction_covered_NCT!Y71*carbon_price_NCT!Y71)+(carbon_price_NETS!Y71*jurisdiction_covered_NETS!Y71)+(jurisdiction_covered_SupETS!Y71*carbon_price_SupETS!Y71)</f>
        <v>56.048662499999985</v>
      </c>
      <c r="Z71" s="9">
        <f>(jurisdiction_covered_NCT!Z71*carbon_price_NCT!Z71)+(carbon_price_NETS!Z71*jurisdiction_covered_NETS!Z71)+(jurisdiction_covered_SupETS!Z71*carbon_price_SupETS!Z71)</f>
        <v>29.618224559999998</v>
      </c>
      <c r="AA71" s="9">
        <f>(jurisdiction_covered_NCT!AA71*carbon_price_NCT!AA71)+(carbon_price_NETS!AA71*jurisdiction_covered_NETS!AA71)+(jurisdiction_covered_SupETS!AA71*carbon_price_SupETS!AA71)</f>
        <v>36.204959520000003</v>
      </c>
    </row>
    <row r="72" spans="1:27" x14ac:dyDescent="0.2">
      <c r="A72" s="9" t="s">
        <v>282</v>
      </c>
      <c r="B72" s="9">
        <f>(jurisdiction_covered_NCT!B72*carbon_price_NCT!B72)+(carbon_price_NETS!B72*jurisdiction_covered_NETS!B72)+(jurisdiction_covered_SupETS!B72*carbon_price_SupETS!B72)</f>
        <v>0</v>
      </c>
      <c r="C72" s="9">
        <f>(jurisdiction_covered_NCT!C72*carbon_price_NCT!C72)+(carbon_price_NETS!C72*jurisdiction_covered_NETS!C72)+(jurisdiction_covered_SupETS!C72*carbon_price_SupETS!C72)</f>
        <v>0</v>
      </c>
      <c r="D72" s="9">
        <f>(jurisdiction_covered_NCT!D72*carbon_price_NCT!D72)+(carbon_price_NETS!D72*jurisdiction_covered_NETS!D72)+(jurisdiction_covered_SupETS!D72*carbon_price_SupETS!D72)</f>
        <v>0</v>
      </c>
      <c r="E72" s="9">
        <f>(jurisdiction_covered_NCT!E72*carbon_price_NCT!E72)+(carbon_price_NETS!E72*jurisdiction_covered_NETS!E72)+(jurisdiction_covered_SupETS!E72*carbon_price_SupETS!E72)</f>
        <v>0</v>
      </c>
      <c r="F72" s="9">
        <f>(jurisdiction_covered_NCT!F72*carbon_price_NCT!F72)+(carbon_price_NETS!F72*jurisdiction_covered_NETS!F72)+(jurisdiction_covered_SupETS!F72*carbon_price_SupETS!F72)</f>
        <v>0</v>
      </c>
      <c r="G72" s="9">
        <f>(jurisdiction_covered_NCT!G72*carbon_price_NCT!G72)+(carbon_price_NETS!G72*jurisdiction_covered_NETS!G72)+(jurisdiction_covered_SupETS!G72*carbon_price_SupETS!G72)</f>
        <v>0</v>
      </c>
      <c r="H72" s="9">
        <f>(jurisdiction_covered_NCT!H72*carbon_price_NCT!H72)+(carbon_price_NETS!H72*jurisdiction_covered_NETS!H72)+(jurisdiction_covered_SupETS!H72*carbon_price_SupETS!H72)</f>
        <v>0</v>
      </c>
      <c r="I72" s="9">
        <f>(jurisdiction_covered_NCT!I72*carbon_price_NCT!I72)+(carbon_price_NETS!I72*jurisdiction_covered_NETS!I72)+(jurisdiction_covered_SupETS!I72*carbon_price_SupETS!I72)</f>
        <v>0</v>
      </c>
      <c r="J72" s="9">
        <f>(jurisdiction_covered_NCT!J72*carbon_price_NCT!J72)+(carbon_price_NETS!J72*jurisdiction_covered_NETS!J72)+(jurisdiction_covered_SupETS!J72*carbon_price_SupETS!J72)</f>
        <v>0</v>
      </c>
      <c r="K72" s="9">
        <f>(jurisdiction_covered_NCT!K72*carbon_price_NCT!K72)+(carbon_price_NETS!K72*jurisdiction_covered_NETS!K72)+(jurisdiction_covered_SupETS!K72*carbon_price_SupETS!K72)</f>
        <v>0</v>
      </c>
      <c r="L72" s="9">
        <f>(jurisdiction_covered_NCT!L72*carbon_price_NCT!L72)+(carbon_price_NETS!L72*jurisdiction_covered_NETS!L72)+(jurisdiction_covered_SupETS!L72*carbon_price_SupETS!L72)</f>
        <v>0</v>
      </c>
      <c r="M72" s="9">
        <f>(jurisdiction_covered_NCT!M72*carbon_price_NCT!M72)+(carbon_price_NETS!M72*jurisdiction_covered_NETS!M72)+(jurisdiction_covered_SupETS!M72*carbon_price_SupETS!M72)</f>
        <v>0</v>
      </c>
      <c r="N72" s="9">
        <f>(jurisdiction_covered_NCT!N72*carbon_price_NCT!N72)+(carbon_price_NETS!N72*jurisdiction_covered_NETS!N72)+(jurisdiction_covered_SupETS!N72*carbon_price_SupETS!N72)</f>
        <v>0</v>
      </c>
      <c r="O72" s="9">
        <f>(jurisdiction_covered_NCT!O72*carbon_price_NCT!O72)+(carbon_price_NETS!O72*jurisdiction_covered_NETS!O72)+(jurisdiction_covered_SupETS!O72*carbon_price_SupETS!O72)</f>
        <v>0</v>
      </c>
      <c r="P72" s="9">
        <f>(jurisdiction_covered_NCT!P72*carbon_price_NCT!P72)+(carbon_price_NETS!P72*jurisdiction_covered_NETS!P72)+(jurisdiction_covered_SupETS!P72*carbon_price_SupETS!P72)</f>
        <v>0</v>
      </c>
      <c r="Q72" s="9">
        <f>(jurisdiction_covered_NCT!Q72*carbon_price_NCT!Q72)+(carbon_price_NETS!Q72*jurisdiction_covered_NETS!Q72)+(jurisdiction_covered_SupETS!Q72*carbon_price_SupETS!Q72)</f>
        <v>0</v>
      </c>
      <c r="R72" s="9">
        <f>(jurisdiction_covered_NCT!R72*carbon_price_NCT!R72)+(carbon_price_NETS!R72*jurisdiction_covered_NETS!R72)+(jurisdiction_covered_SupETS!R72*carbon_price_SupETS!R72)</f>
        <v>0</v>
      </c>
      <c r="S72" s="9">
        <f>(jurisdiction_covered_NCT!S72*carbon_price_NCT!S72)+(carbon_price_NETS!S72*jurisdiction_covered_NETS!S72)+(jurisdiction_covered_SupETS!S72*carbon_price_SupETS!S72)</f>
        <v>0</v>
      </c>
      <c r="T72" s="9">
        <f>(jurisdiction_covered_NCT!T72*carbon_price_NCT!T72)+(carbon_price_NETS!T72*jurisdiction_covered_NETS!T72)+(jurisdiction_covered_SupETS!T72*carbon_price_SupETS!T72)</f>
        <v>0</v>
      </c>
      <c r="U72" s="9">
        <f>(jurisdiction_covered_NCT!U72*carbon_price_NCT!U72)+(carbon_price_NETS!U72*jurisdiction_covered_NETS!U72)+(jurisdiction_covered_SupETS!U72*carbon_price_SupETS!U72)</f>
        <v>0</v>
      </c>
      <c r="V72" s="9">
        <f>(jurisdiction_covered_NCT!V72*carbon_price_NCT!V72)+(carbon_price_NETS!V72*jurisdiction_covered_NETS!V72)+(jurisdiction_covered_SupETS!V72*carbon_price_SupETS!V72)</f>
        <v>0</v>
      </c>
      <c r="W72" s="9">
        <f>(jurisdiction_covered_NCT!W72*carbon_price_NCT!W72)+(carbon_price_NETS!W72*jurisdiction_covered_NETS!W72)+(jurisdiction_covered_SupETS!W72*carbon_price_SupETS!W72)</f>
        <v>0</v>
      </c>
      <c r="X72" s="9">
        <f>(jurisdiction_covered_NCT!X72*carbon_price_NCT!X72)+(carbon_price_NETS!X72*jurisdiction_covered_NETS!X72)+(jurisdiction_covered_SupETS!X72*carbon_price_SupETS!X72)</f>
        <v>0</v>
      </c>
      <c r="Y72" s="9">
        <f>(jurisdiction_covered_NCT!Y72*carbon_price_NCT!Y72)+(carbon_price_NETS!Y72*jurisdiction_covered_NETS!Y72)+(jurisdiction_covered_SupETS!Y72*carbon_price_SupETS!Y72)</f>
        <v>0</v>
      </c>
      <c r="Z72" s="9">
        <f>(jurisdiction_covered_NCT!Z72*carbon_price_NCT!Z72)+(carbon_price_NETS!Z72*jurisdiction_covered_NETS!Z72)+(jurisdiction_covered_SupETS!Z72*carbon_price_SupETS!Z72)</f>
        <v>0</v>
      </c>
      <c r="AA72" s="9">
        <f>(jurisdiction_covered_NCT!AA72*carbon_price_NCT!AA72)+(carbon_price_NETS!AA72*jurisdiction_covered_NETS!AA72)+(jurisdiction_covered_SupETS!AA72*carbon_price_SupETS!AA72)</f>
        <v>0</v>
      </c>
    </row>
    <row r="73" spans="1:27" x14ac:dyDescent="0.2">
      <c r="A73" s="9" t="s">
        <v>285</v>
      </c>
      <c r="B73" s="9">
        <f>(jurisdiction_covered_NCT!B73*carbon_price_NCT!B73)+(carbon_price_NETS!B73*jurisdiction_covered_NETS!B73)+(jurisdiction_covered_SupETS!B73*carbon_price_SupETS!B73)</f>
        <v>0</v>
      </c>
      <c r="C73" s="9">
        <f>(jurisdiction_covered_NCT!C73*carbon_price_NCT!C73)+(carbon_price_NETS!C73*jurisdiction_covered_NETS!C73)+(jurisdiction_covered_SupETS!C73*carbon_price_SupETS!C73)</f>
        <v>0</v>
      </c>
      <c r="D73" s="9">
        <f>(jurisdiction_covered_NCT!D73*carbon_price_NCT!D73)+(carbon_price_NETS!D73*jurisdiction_covered_NETS!D73)+(jurisdiction_covered_SupETS!D73*carbon_price_SupETS!D73)</f>
        <v>0</v>
      </c>
      <c r="E73" s="9">
        <f>(jurisdiction_covered_NCT!E73*carbon_price_NCT!E73)+(carbon_price_NETS!E73*jurisdiction_covered_NETS!E73)+(jurisdiction_covered_SupETS!E73*carbon_price_SupETS!E73)</f>
        <v>0</v>
      </c>
      <c r="F73" s="9">
        <f>(jurisdiction_covered_NCT!F73*carbon_price_NCT!F73)+(carbon_price_NETS!F73*jurisdiction_covered_NETS!F73)+(jurisdiction_covered_SupETS!F73*carbon_price_SupETS!F73)</f>
        <v>0</v>
      </c>
      <c r="G73" s="9">
        <f>(jurisdiction_covered_NCT!G73*carbon_price_NCT!G73)+(carbon_price_NETS!G73*jurisdiction_covered_NETS!G73)+(jurisdiction_covered_SupETS!G73*carbon_price_SupETS!G73)</f>
        <v>0</v>
      </c>
      <c r="H73" s="9">
        <f>(jurisdiction_covered_NCT!H73*carbon_price_NCT!H73)+(carbon_price_NETS!H73*jurisdiction_covered_NETS!H73)+(jurisdiction_covered_SupETS!H73*carbon_price_SupETS!H73)</f>
        <v>0</v>
      </c>
      <c r="I73" s="9">
        <f>(jurisdiction_covered_NCT!I73*carbon_price_NCT!I73)+(carbon_price_NETS!I73*jurisdiction_covered_NETS!I73)+(jurisdiction_covered_SupETS!I73*carbon_price_SupETS!I73)</f>
        <v>0</v>
      </c>
      <c r="J73" s="9">
        <f>(jurisdiction_covered_NCT!J73*carbon_price_NCT!J73)+(carbon_price_NETS!J73*jurisdiction_covered_NETS!J73)+(jurisdiction_covered_SupETS!J73*carbon_price_SupETS!J73)</f>
        <v>0</v>
      </c>
      <c r="K73" s="9">
        <f>(jurisdiction_covered_NCT!K73*carbon_price_NCT!K73)+(carbon_price_NETS!K73*jurisdiction_covered_NETS!K73)+(jurisdiction_covered_SupETS!K73*carbon_price_SupETS!K73)</f>
        <v>0</v>
      </c>
      <c r="L73" s="9">
        <f>(jurisdiction_covered_NCT!L73*carbon_price_NCT!L73)+(carbon_price_NETS!L73*jurisdiction_covered_NETS!L73)+(jurisdiction_covered_SupETS!L73*carbon_price_SupETS!L73)</f>
        <v>0</v>
      </c>
      <c r="M73" s="9">
        <f>(jurisdiction_covered_NCT!M73*carbon_price_NCT!M73)+(carbon_price_NETS!M73*jurisdiction_covered_NETS!M73)+(jurisdiction_covered_SupETS!M73*carbon_price_SupETS!M73)</f>
        <v>0</v>
      </c>
      <c r="N73" s="9">
        <f>(jurisdiction_covered_NCT!N73*carbon_price_NCT!N73)+(carbon_price_NETS!N73*jurisdiction_covered_NETS!N73)+(jurisdiction_covered_SupETS!N73*carbon_price_SupETS!N73)</f>
        <v>0</v>
      </c>
      <c r="O73" s="9">
        <f>(jurisdiction_covered_NCT!O73*carbon_price_NCT!O73)+(carbon_price_NETS!O73*jurisdiction_covered_NETS!O73)+(jurisdiction_covered_SupETS!O73*carbon_price_SupETS!O73)</f>
        <v>0</v>
      </c>
      <c r="P73" s="9">
        <f>(jurisdiction_covered_NCT!P73*carbon_price_NCT!P73)+(carbon_price_NETS!P73*jurisdiction_covered_NETS!P73)+(jurisdiction_covered_SupETS!P73*carbon_price_SupETS!P73)</f>
        <v>0</v>
      </c>
      <c r="Q73" s="9">
        <f>(jurisdiction_covered_NCT!Q73*carbon_price_NCT!Q73)+(carbon_price_NETS!Q73*jurisdiction_covered_NETS!Q73)+(jurisdiction_covered_SupETS!Q73*carbon_price_SupETS!Q73)</f>
        <v>0</v>
      </c>
      <c r="R73" s="9">
        <f>(jurisdiction_covered_NCT!R73*carbon_price_NCT!R73)+(carbon_price_NETS!R73*jurisdiction_covered_NETS!R73)+(jurisdiction_covered_SupETS!R73*carbon_price_SupETS!R73)</f>
        <v>0</v>
      </c>
      <c r="S73" s="9">
        <f>(jurisdiction_covered_NCT!S73*carbon_price_NCT!S73)+(carbon_price_NETS!S73*jurisdiction_covered_NETS!S73)+(jurisdiction_covered_SupETS!S73*carbon_price_SupETS!S73)</f>
        <v>0</v>
      </c>
      <c r="T73" s="9">
        <f>(jurisdiction_covered_NCT!T73*carbon_price_NCT!T73)+(carbon_price_NETS!T73*jurisdiction_covered_NETS!T73)+(jurisdiction_covered_SupETS!T73*carbon_price_SupETS!T73)</f>
        <v>0</v>
      </c>
      <c r="U73" s="9">
        <f>(jurisdiction_covered_NCT!U73*carbon_price_NCT!U73)+(carbon_price_NETS!U73*jurisdiction_covered_NETS!U73)+(jurisdiction_covered_SupETS!U73*carbon_price_SupETS!U73)</f>
        <v>0</v>
      </c>
      <c r="V73" s="9">
        <f>(jurisdiction_covered_NCT!V73*carbon_price_NCT!V73)+(carbon_price_NETS!V73*jurisdiction_covered_NETS!V73)+(jurisdiction_covered_SupETS!V73*carbon_price_SupETS!V73)</f>
        <v>0</v>
      </c>
      <c r="W73" s="9">
        <f>(jurisdiction_covered_NCT!W73*carbon_price_NCT!W73)+(carbon_price_NETS!W73*jurisdiction_covered_NETS!W73)+(jurisdiction_covered_SupETS!W73*carbon_price_SupETS!W73)</f>
        <v>0</v>
      </c>
      <c r="X73" s="9">
        <f>(jurisdiction_covered_NCT!X73*carbon_price_NCT!X73)+(carbon_price_NETS!X73*jurisdiction_covered_NETS!X73)+(jurisdiction_covered_SupETS!X73*carbon_price_SupETS!X73)</f>
        <v>0</v>
      </c>
      <c r="Y73" s="9">
        <f>(jurisdiction_covered_NCT!Y73*carbon_price_NCT!Y73)+(carbon_price_NETS!Y73*jurisdiction_covered_NETS!Y73)+(jurisdiction_covered_SupETS!Y73*carbon_price_SupETS!Y73)</f>
        <v>0</v>
      </c>
      <c r="Z73" s="9">
        <f>(jurisdiction_covered_NCT!Z73*carbon_price_NCT!Z73)+(carbon_price_NETS!Z73*jurisdiction_covered_NETS!Z73)+(jurisdiction_covered_SupETS!Z73*carbon_price_SupETS!Z73)</f>
        <v>0</v>
      </c>
      <c r="AA73" s="9">
        <f>(jurisdiction_covered_NCT!AA73*carbon_price_NCT!AA73)+(carbon_price_NETS!AA73*jurisdiction_covered_NETS!AA73)+(jurisdiction_covered_SupETS!AA73*carbon_price_SupETS!AA73)</f>
        <v>0</v>
      </c>
    </row>
    <row r="74" spans="1:27" x14ac:dyDescent="0.2">
      <c r="A74" s="9" t="s">
        <v>288</v>
      </c>
      <c r="B74" s="9">
        <f>(jurisdiction_covered_NCT!B74*carbon_price_NCT!B74)+(carbon_price_NETS!B74*jurisdiction_covered_NETS!B74)+(jurisdiction_covered_SupETS!B74*carbon_price_SupETS!B74)</f>
        <v>0</v>
      </c>
      <c r="C74" s="9">
        <f>(jurisdiction_covered_NCT!C74*carbon_price_NCT!C74)+(carbon_price_NETS!C74*jurisdiction_covered_NETS!C74)+(jurisdiction_covered_SupETS!C74*carbon_price_SupETS!C74)</f>
        <v>0</v>
      </c>
      <c r="D74" s="9">
        <f>(jurisdiction_covered_NCT!D74*carbon_price_NCT!D74)+(carbon_price_NETS!D74*jurisdiction_covered_NETS!D74)+(jurisdiction_covered_SupETS!D74*carbon_price_SupETS!D74)</f>
        <v>0</v>
      </c>
      <c r="E74" s="9">
        <f>(jurisdiction_covered_NCT!E74*carbon_price_NCT!E74)+(carbon_price_NETS!E74*jurisdiction_covered_NETS!E74)+(jurisdiction_covered_SupETS!E74*carbon_price_SupETS!E74)</f>
        <v>0</v>
      </c>
      <c r="F74" s="9">
        <f>(jurisdiction_covered_NCT!F74*carbon_price_NCT!F74)+(carbon_price_NETS!F74*jurisdiction_covered_NETS!F74)+(jurisdiction_covered_SupETS!F74*carbon_price_SupETS!F74)</f>
        <v>0</v>
      </c>
      <c r="G74" s="9">
        <f>(jurisdiction_covered_NCT!G74*carbon_price_NCT!G74)+(carbon_price_NETS!G74*jurisdiction_covered_NETS!G74)+(jurisdiction_covered_SupETS!G74*carbon_price_SupETS!G74)</f>
        <v>0</v>
      </c>
      <c r="H74" s="9">
        <f>(jurisdiction_covered_NCT!H74*carbon_price_NCT!H74)+(carbon_price_NETS!H74*jurisdiction_covered_NETS!H74)+(jurisdiction_covered_SupETS!H74*carbon_price_SupETS!H74)</f>
        <v>0</v>
      </c>
      <c r="I74" s="9">
        <f>(jurisdiction_covered_NCT!I74*carbon_price_NCT!I74)+(carbon_price_NETS!I74*jurisdiction_covered_NETS!I74)+(jurisdiction_covered_SupETS!I74*carbon_price_SupETS!I74)</f>
        <v>0</v>
      </c>
      <c r="J74" s="9">
        <f>(jurisdiction_covered_NCT!J74*carbon_price_NCT!J74)+(carbon_price_NETS!J74*jurisdiction_covered_NETS!J74)+(jurisdiction_covered_SupETS!J74*carbon_price_SupETS!J74)</f>
        <v>0</v>
      </c>
      <c r="K74" s="9">
        <f>(jurisdiction_covered_NCT!K74*carbon_price_NCT!K74)+(carbon_price_NETS!K74*jurisdiction_covered_NETS!K74)+(jurisdiction_covered_SupETS!K74*carbon_price_SupETS!K74)</f>
        <v>0</v>
      </c>
      <c r="L74" s="9">
        <f>(jurisdiction_covered_NCT!L74*carbon_price_NCT!L74)+(carbon_price_NETS!L74*jurisdiction_covered_NETS!L74)+(jurisdiction_covered_SupETS!L74*carbon_price_SupETS!L74)</f>
        <v>0</v>
      </c>
      <c r="M74" s="9">
        <f>(jurisdiction_covered_NCT!M74*carbon_price_NCT!M74)+(carbon_price_NETS!M74*jurisdiction_covered_NETS!M74)+(jurisdiction_covered_SupETS!M74*carbon_price_SupETS!M74)</f>
        <v>0</v>
      </c>
      <c r="N74" s="9">
        <f>(jurisdiction_covered_NCT!N74*carbon_price_NCT!N74)+(carbon_price_NETS!N74*jurisdiction_covered_NETS!N74)+(jurisdiction_covered_SupETS!N74*carbon_price_SupETS!N74)</f>
        <v>0</v>
      </c>
      <c r="O74" s="9">
        <f>(jurisdiction_covered_NCT!O74*carbon_price_NCT!O74)+(carbon_price_NETS!O74*jurisdiction_covered_NETS!O74)+(jurisdiction_covered_SupETS!O74*carbon_price_SupETS!O74)</f>
        <v>0</v>
      </c>
      <c r="P74" s="9">
        <f>(jurisdiction_covered_NCT!P74*carbon_price_NCT!P74)+(carbon_price_NETS!P74*jurisdiction_covered_NETS!P74)+(jurisdiction_covered_SupETS!P74*carbon_price_SupETS!P74)</f>
        <v>0</v>
      </c>
      <c r="Q74" s="9">
        <f>(jurisdiction_covered_NCT!Q74*carbon_price_NCT!Q74)+(carbon_price_NETS!Q74*jurisdiction_covered_NETS!Q74)+(jurisdiction_covered_SupETS!Q74*carbon_price_SupETS!Q74)</f>
        <v>0</v>
      </c>
      <c r="R74" s="9">
        <f>(jurisdiction_covered_NCT!R74*carbon_price_NCT!R74)+(carbon_price_NETS!R74*jurisdiction_covered_NETS!R74)+(jurisdiction_covered_SupETS!R74*carbon_price_SupETS!R74)</f>
        <v>0</v>
      </c>
      <c r="S74" s="9">
        <f>(jurisdiction_covered_NCT!S74*carbon_price_NCT!S74)+(carbon_price_NETS!S74*jurisdiction_covered_NETS!S74)+(jurisdiction_covered_SupETS!S74*carbon_price_SupETS!S74)</f>
        <v>0</v>
      </c>
      <c r="T74" s="9">
        <f>(jurisdiction_covered_NCT!T74*carbon_price_NCT!T74)+(carbon_price_NETS!T74*jurisdiction_covered_NETS!T74)+(jurisdiction_covered_SupETS!T74*carbon_price_SupETS!T74)</f>
        <v>0</v>
      </c>
      <c r="U74" s="9">
        <f>(jurisdiction_covered_NCT!U74*carbon_price_NCT!U74)+(carbon_price_NETS!U74*jurisdiction_covered_NETS!U74)+(jurisdiction_covered_SupETS!U74*carbon_price_SupETS!U74)</f>
        <v>0</v>
      </c>
      <c r="V74" s="9">
        <f>(jurisdiction_covered_NCT!V74*carbon_price_NCT!V74)+(carbon_price_NETS!V74*jurisdiction_covered_NETS!V74)+(jurisdiction_covered_SupETS!V74*carbon_price_SupETS!V74)</f>
        <v>0</v>
      </c>
      <c r="W74" s="9">
        <f>(jurisdiction_covered_NCT!W74*carbon_price_NCT!W74)+(carbon_price_NETS!W74*jurisdiction_covered_NETS!W74)+(jurisdiction_covered_SupETS!W74*carbon_price_SupETS!W74)</f>
        <v>0</v>
      </c>
      <c r="X74" s="9">
        <f>(jurisdiction_covered_NCT!X74*carbon_price_NCT!X74)+(carbon_price_NETS!X74*jurisdiction_covered_NETS!X74)+(jurisdiction_covered_SupETS!X74*carbon_price_SupETS!X74)</f>
        <v>0</v>
      </c>
      <c r="Y74" s="9">
        <f>(jurisdiction_covered_NCT!Y74*carbon_price_NCT!Y74)+(carbon_price_NETS!Y74*jurisdiction_covered_NETS!Y74)+(jurisdiction_covered_SupETS!Y74*carbon_price_SupETS!Y74)</f>
        <v>0</v>
      </c>
      <c r="Z74" s="9">
        <f>(jurisdiction_covered_NCT!Z74*carbon_price_NCT!Z74)+(carbon_price_NETS!Z74*jurisdiction_covered_NETS!Z74)+(jurisdiction_covered_SupETS!Z74*carbon_price_SupETS!Z74)</f>
        <v>0</v>
      </c>
      <c r="AA74" s="9">
        <f>(jurisdiction_covered_NCT!AA74*carbon_price_NCT!AA74)+(carbon_price_NETS!AA74*jurisdiction_covered_NETS!AA74)+(jurisdiction_covered_SupETS!AA74*carbon_price_SupETS!AA74)</f>
        <v>0</v>
      </c>
    </row>
    <row r="75" spans="1:27" x14ac:dyDescent="0.2">
      <c r="A75" s="9" t="s">
        <v>291</v>
      </c>
      <c r="B75" s="9">
        <f>(jurisdiction_covered_NCT!B75*carbon_price_NCT!B75)+(carbon_price_NETS!B75*jurisdiction_covered_NETS!B75)+(jurisdiction_covered_SupETS!B75*carbon_price_SupETS!B75)</f>
        <v>0</v>
      </c>
      <c r="C75" s="9">
        <f>(jurisdiction_covered_NCT!C75*carbon_price_NCT!C75)+(carbon_price_NETS!C75*jurisdiction_covered_NETS!C75)+(jurisdiction_covered_SupETS!C75*carbon_price_SupETS!C75)</f>
        <v>0</v>
      </c>
      <c r="D75" s="9">
        <f>(jurisdiction_covered_NCT!D75*carbon_price_NCT!D75)+(carbon_price_NETS!D75*jurisdiction_covered_NETS!D75)+(jurisdiction_covered_SupETS!D75*carbon_price_SupETS!D75)</f>
        <v>0</v>
      </c>
      <c r="E75" s="9">
        <f>(jurisdiction_covered_NCT!E75*carbon_price_NCT!E75)+(carbon_price_NETS!E75*jurisdiction_covered_NETS!E75)+(jurisdiction_covered_SupETS!E75*carbon_price_SupETS!E75)</f>
        <v>0</v>
      </c>
      <c r="F75" s="9">
        <f>(jurisdiction_covered_NCT!F75*carbon_price_NCT!F75)+(carbon_price_NETS!F75*jurisdiction_covered_NETS!F75)+(jurisdiction_covered_SupETS!F75*carbon_price_SupETS!F75)</f>
        <v>0</v>
      </c>
      <c r="G75" s="9">
        <f>(jurisdiction_covered_NCT!G75*carbon_price_NCT!G75)+(carbon_price_NETS!G75*jurisdiction_covered_NETS!G75)+(jurisdiction_covered_SupETS!G75*carbon_price_SupETS!G75)</f>
        <v>0</v>
      </c>
      <c r="H75" s="9">
        <f>(jurisdiction_covered_NCT!H75*carbon_price_NCT!H75)+(carbon_price_NETS!H75*jurisdiction_covered_NETS!H75)+(jurisdiction_covered_SupETS!H75*carbon_price_SupETS!H75)</f>
        <v>0</v>
      </c>
      <c r="I75" s="9">
        <f>(jurisdiction_covered_NCT!I75*carbon_price_NCT!I75)+(carbon_price_NETS!I75*jurisdiction_covered_NETS!I75)+(jurisdiction_covered_SupETS!I75*carbon_price_SupETS!I75)</f>
        <v>0</v>
      </c>
      <c r="J75" s="9">
        <f>(jurisdiction_covered_NCT!J75*carbon_price_NCT!J75)+(carbon_price_NETS!J75*jurisdiction_covered_NETS!J75)+(jurisdiction_covered_SupETS!J75*carbon_price_SupETS!J75)</f>
        <v>0</v>
      </c>
      <c r="K75" s="9">
        <f>(jurisdiction_covered_NCT!K75*carbon_price_NCT!K75)+(carbon_price_NETS!K75*jurisdiction_covered_NETS!K75)+(jurisdiction_covered_SupETS!K75*carbon_price_SupETS!K75)</f>
        <v>0</v>
      </c>
      <c r="L75" s="9">
        <f>(jurisdiction_covered_NCT!L75*carbon_price_NCT!L75)+(carbon_price_NETS!L75*jurisdiction_covered_NETS!L75)+(jurisdiction_covered_SupETS!L75*carbon_price_SupETS!L75)</f>
        <v>0</v>
      </c>
      <c r="M75" s="9">
        <f>(jurisdiction_covered_NCT!M75*carbon_price_NCT!M75)+(carbon_price_NETS!M75*jurisdiction_covered_NETS!M75)+(jurisdiction_covered_SupETS!M75*carbon_price_SupETS!M75)</f>
        <v>0</v>
      </c>
      <c r="N75" s="9">
        <f>(jurisdiction_covered_NCT!N75*carbon_price_NCT!N75)+(carbon_price_NETS!N75*jurisdiction_covered_NETS!N75)+(jurisdiction_covered_SupETS!N75*carbon_price_SupETS!N75)</f>
        <v>0</v>
      </c>
      <c r="O75" s="9">
        <f>(jurisdiction_covered_NCT!O75*carbon_price_NCT!O75)+(carbon_price_NETS!O75*jurisdiction_covered_NETS!O75)+(jurisdiction_covered_SupETS!O75*carbon_price_SupETS!O75)</f>
        <v>0</v>
      </c>
      <c r="P75" s="9">
        <f>(jurisdiction_covered_NCT!P75*carbon_price_NCT!P75)+(carbon_price_NETS!P75*jurisdiction_covered_NETS!P75)+(jurisdiction_covered_SupETS!P75*carbon_price_SupETS!P75)</f>
        <v>0</v>
      </c>
      <c r="Q75" s="9">
        <f>(jurisdiction_covered_NCT!Q75*carbon_price_NCT!Q75)+(carbon_price_NETS!Q75*jurisdiction_covered_NETS!Q75)+(jurisdiction_covered_SupETS!Q75*carbon_price_SupETS!Q75)</f>
        <v>0</v>
      </c>
      <c r="R75" s="9">
        <f>(jurisdiction_covered_NCT!R75*carbon_price_NCT!R75)+(carbon_price_NETS!R75*jurisdiction_covered_NETS!R75)+(jurisdiction_covered_SupETS!R75*carbon_price_SupETS!R75)</f>
        <v>0</v>
      </c>
      <c r="S75" s="9">
        <f>(jurisdiction_covered_NCT!S75*carbon_price_NCT!S75)+(carbon_price_NETS!S75*jurisdiction_covered_NETS!S75)+(jurisdiction_covered_SupETS!S75*carbon_price_SupETS!S75)</f>
        <v>0</v>
      </c>
      <c r="T75" s="9">
        <f>(jurisdiction_covered_NCT!T75*carbon_price_NCT!T75)+(carbon_price_NETS!T75*jurisdiction_covered_NETS!T75)+(jurisdiction_covered_SupETS!T75*carbon_price_SupETS!T75)</f>
        <v>0</v>
      </c>
      <c r="U75" s="9">
        <f>(jurisdiction_covered_NCT!U75*carbon_price_NCT!U75)+(carbon_price_NETS!U75*jurisdiction_covered_NETS!U75)+(jurisdiction_covered_SupETS!U75*carbon_price_SupETS!U75)</f>
        <v>0</v>
      </c>
      <c r="V75" s="9">
        <f>(jurisdiction_covered_NCT!V75*carbon_price_NCT!V75)+(carbon_price_NETS!V75*jurisdiction_covered_NETS!V75)+(jurisdiction_covered_SupETS!V75*carbon_price_SupETS!V75)</f>
        <v>0</v>
      </c>
      <c r="W75" s="9">
        <f>(jurisdiction_covered_NCT!W75*carbon_price_NCT!W75)+(carbon_price_NETS!W75*jurisdiction_covered_NETS!W75)+(jurisdiction_covered_SupETS!W75*carbon_price_SupETS!W75)</f>
        <v>0</v>
      </c>
      <c r="X75" s="9">
        <f>(jurisdiction_covered_NCT!X75*carbon_price_NCT!X75)+(carbon_price_NETS!X75*jurisdiction_covered_NETS!X75)+(jurisdiction_covered_SupETS!X75*carbon_price_SupETS!X75)</f>
        <v>0</v>
      </c>
      <c r="Y75" s="9">
        <f>(jurisdiction_covered_NCT!Y75*carbon_price_NCT!Y75)+(carbon_price_NETS!Y75*jurisdiction_covered_NETS!Y75)+(jurisdiction_covered_SupETS!Y75*carbon_price_SupETS!Y75)</f>
        <v>0</v>
      </c>
      <c r="Z75" s="9">
        <f>(jurisdiction_covered_NCT!Z75*carbon_price_NCT!Z75)+(carbon_price_NETS!Z75*jurisdiction_covered_NETS!Z75)+(jurisdiction_covered_SupETS!Z75*carbon_price_SupETS!Z75)</f>
        <v>0</v>
      </c>
      <c r="AA75" s="9">
        <f>(jurisdiction_covered_NCT!AA75*carbon_price_NCT!AA75)+(carbon_price_NETS!AA75*jurisdiction_covered_NETS!AA75)+(jurisdiction_covered_SupETS!AA75*carbon_price_SupETS!AA75)</f>
        <v>0</v>
      </c>
    </row>
    <row r="76" spans="1:27" x14ac:dyDescent="0.2">
      <c r="A76" s="9" t="s">
        <v>294</v>
      </c>
      <c r="B76" s="9">
        <f>(jurisdiction_covered_NCT!B76*carbon_price_NCT!B76)+(carbon_price_NETS!B76*jurisdiction_covered_NETS!B76)+(jurisdiction_covered_SupETS!B76*carbon_price_SupETS!B76)</f>
        <v>7.0044000000000004</v>
      </c>
      <c r="C76" s="9">
        <f>(jurisdiction_covered_NCT!C76*carbon_price_NCT!C76)+(carbon_price_NETS!C76*jurisdiction_covered_NETS!C76)+(jurisdiction_covered_SupETS!C76*carbon_price_SupETS!C76)</f>
        <v>7.5738000000000012</v>
      </c>
      <c r="D76" s="9">
        <f>(jurisdiction_covered_NCT!D76*carbon_price_NCT!D76)+(carbon_price_NETS!D76*jurisdiction_covered_NETS!D76)+(jurisdiction_covered_SupETS!D76*carbon_price_SupETS!D76)</f>
        <v>7.6674000000000007</v>
      </c>
      <c r="E76" s="9">
        <f>(jurisdiction_covered_NCT!E76*carbon_price_NCT!E76)+(carbon_price_NETS!E76*jurisdiction_covered_NETS!E76)+(jurisdiction_covered_SupETS!E76*carbon_price_SupETS!E76)</f>
        <v>6.4622999999999999</v>
      </c>
      <c r="F76" s="9">
        <f>(jurisdiction_covered_NCT!F76*carbon_price_NCT!F76)+(carbon_price_NETS!F76*jurisdiction_covered_NETS!F76)+(jurisdiction_covered_SupETS!F76*carbon_price_SupETS!F76)</f>
        <v>5.7135000000000007</v>
      </c>
      <c r="G76" s="9">
        <f>(jurisdiction_covered_NCT!G76*carbon_price_NCT!G76)+(carbon_price_NETS!G76*jurisdiction_covered_NETS!G76)+(jurisdiction_covered_SupETS!G76*carbon_price_SupETS!G76)</f>
        <v>13.897766082031737</v>
      </c>
      <c r="H76" s="9">
        <f>(jurisdiction_covered_NCT!H76*carbon_price_NCT!H76)+(carbon_price_NETS!H76*jurisdiction_covered_NETS!H76)+(jurisdiction_covered_SupETS!H76*carbon_price_SupETS!H76)</f>
        <v>21.677955188421947</v>
      </c>
      <c r="I76" s="9">
        <f>(jurisdiction_covered_NCT!I76*carbon_price_NCT!I76)+(carbon_price_NETS!I76*jurisdiction_covered_NETS!I76)+(jurisdiction_covered_SupETS!I76*carbon_price_SupETS!I76)</f>
        <v>5.8791192521127753</v>
      </c>
      <c r="J76" s="9">
        <f>(jurisdiction_covered_NCT!J76*carbon_price_NCT!J76)+(carbon_price_NETS!J76*jurisdiction_covered_NETS!J76)+(jurisdiction_covered_SupETS!J76*carbon_price_SupETS!J76)</f>
        <v>20.70791983346006</v>
      </c>
      <c r="K76" s="9">
        <f>(jurisdiction_covered_NCT!K76*carbon_price_NCT!K76)+(carbon_price_NETS!K76*jurisdiction_covered_NETS!K76)+(jurisdiction_covered_SupETS!K76*carbon_price_SupETS!K76)</f>
        <v>13.127649800264729</v>
      </c>
      <c r="L76" s="9">
        <f>(jurisdiction_covered_NCT!L76*carbon_price_NCT!L76)+(carbon_price_NETS!L76*jurisdiction_covered_NETS!L76)+(jurisdiction_covered_SupETS!L76*carbon_price_SupETS!L76)</f>
        <v>14.490562219790593</v>
      </c>
      <c r="M76" s="9">
        <f>(jurisdiction_covered_NCT!M76*carbon_price_NCT!M76)+(carbon_price_NETS!M76*jurisdiction_covered_NETS!M76)+(jurisdiction_covered_SupETS!M76*carbon_price_SupETS!M76)</f>
        <v>24.90526339606426</v>
      </c>
      <c r="N76" s="9">
        <f>(jurisdiction_covered_NCT!N76*carbon_price_NCT!N76)+(carbon_price_NETS!N76*jurisdiction_covered_NETS!N76)+(jurisdiction_covered_SupETS!N76*carbon_price_SupETS!N76)</f>
        <v>21.648398809893528</v>
      </c>
      <c r="O76" s="9">
        <f>(jurisdiction_covered_NCT!O76*carbon_price_NCT!O76)+(carbon_price_NETS!O76*jurisdiction_covered_NETS!O76)+(jurisdiction_covered_SupETS!O76*carbon_price_SupETS!O76)</f>
        <v>17.894081333693663</v>
      </c>
      <c r="P76" s="9">
        <f>(jurisdiction_covered_NCT!P76*carbon_price_NCT!P76)+(carbon_price_NETS!P76*jurisdiction_covered_NETS!P76)+(jurisdiction_covered_SupETS!P76*carbon_price_SupETS!P76)</f>
        <v>19.435237597308298</v>
      </c>
      <c r="Q76" s="9">
        <f>(jurisdiction_covered_NCT!Q76*carbon_price_NCT!Q76)+(carbon_price_NETS!Q76*jurisdiction_covered_NETS!Q76)+(jurisdiction_covered_SupETS!Q76*carbon_price_SupETS!Q76)</f>
        <v>24.340038793912797</v>
      </c>
      <c r="R76" s="9">
        <f>(jurisdiction_covered_NCT!R76*carbon_price_NCT!R76)+(carbon_price_NETS!R76*jurisdiction_covered_NETS!R76)+(jurisdiction_covered_SupETS!R76*carbon_price_SupETS!R76)</f>
        <v>27.995619867947177</v>
      </c>
      <c r="S76" s="9">
        <f>(jurisdiction_covered_NCT!S76*carbon_price_NCT!S76)+(carbon_price_NETS!S76*jurisdiction_covered_NETS!S76)+(jurisdiction_covered_SupETS!S76*carbon_price_SupETS!S76)</f>
        <v>26.583892213884237</v>
      </c>
      <c r="T76" s="9">
        <f>(jurisdiction_covered_NCT!T76*carbon_price_NCT!T76)+(carbon_price_NETS!T76*jurisdiction_covered_NETS!T76)+(jurisdiction_covered_SupETS!T76*carbon_price_SupETS!T76)</f>
        <v>42.777922048731888</v>
      </c>
      <c r="U76" s="9">
        <f>(jurisdiction_covered_NCT!U76*carbon_price_NCT!U76)+(carbon_price_NETS!U76*jurisdiction_covered_NETS!U76)+(jurisdiction_covered_SupETS!U76*carbon_price_SupETS!U76)</f>
        <v>43.825540086377238</v>
      </c>
      <c r="V76" s="9">
        <f>(jurisdiction_covered_NCT!V76*carbon_price_NCT!V76)+(carbon_price_NETS!V76*jurisdiction_covered_NETS!V76)+(jurisdiction_covered_SupETS!V76*carbon_price_SupETS!V76)</f>
        <v>39.901017319163905</v>
      </c>
      <c r="W76" s="9">
        <f>(jurisdiction_covered_NCT!W76*carbon_price_NCT!W76)+(carbon_price_NETS!W76*jurisdiction_covered_NETS!W76)+(jurisdiction_covered_SupETS!W76*carbon_price_SupETS!W76)</f>
        <v>55.020315479078491</v>
      </c>
      <c r="X76" s="9">
        <f>(jurisdiction_covered_NCT!X76*carbon_price_NCT!X76)+(carbon_price_NETS!X76*jurisdiction_covered_NETS!X76)+(jurisdiction_covered_SupETS!X76*carbon_price_SupETS!X76)</f>
        <v>66.604970705435846</v>
      </c>
      <c r="Y76" s="9">
        <f>(jurisdiction_covered_NCT!Y76*carbon_price_NCT!Y76)+(carbon_price_NETS!Y76*jurisdiction_covered_NETS!Y76)+(jurisdiction_covered_SupETS!Y76*carbon_price_SupETS!Y76)</f>
        <v>69.847328499444345</v>
      </c>
      <c r="Z76" s="9">
        <f>(jurisdiction_covered_NCT!Z76*carbon_price_NCT!Z76)+(carbon_price_NETS!Z76*jurisdiction_covered_NETS!Z76)+(jurisdiction_covered_SupETS!Z76*carbon_price_SupETS!Z76)</f>
        <v>61.675668977140354</v>
      </c>
      <c r="AA76" s="9">
        <f>(jurisdiction_covered_NCT!AA76*carbon_price_NCT!AA76)+(carbon_price_NETS!AA76*jurisdiction_covered_NETS!AA76)+(jurisdiction_covered_SupETS!AA76*carbon_price_SupETS!AA76)</f>
        <v>52.122329880000002</v>
      </c>
    </row>
    <row r="77" spans="1:27" x14ac:dyDescent="0.2">
      <c r="A77" s="9" t="s">
        <v>297</v>
      </c>
      <c r="B77" s="9">
        <f>(jurisdiction_covered_NCT!B77*carbon_price_NCT!B77)+(carbon_price_NETS!B77*jurisdiction_covered_NETS!B77)+(jurisdiction_covered_SupETS!B77*carbon_price_SupETS!B77)</f>
        <v>0</v>
      </c>
      <c r="C77" s="9">
        <f>(jurisdiction_covered_NCT!C77*carbon_price_NCT!C77)+(carbon_price_NETS!C77*jurisdiction_covered_NETS!C77)+(jurisdiction_covered_SupETS!C77*carbon_price_SupETS!C77)</f>
        <v>0</v>
      </c>
      <c r="D77" s="9">
        <f>(jurisdiction_covered_NCT!D77*carbon_price_NCT!D77)+(carbon_price_NETS!D77*jurisdiction_covered_NETS!D77)+(jurisdiction_covered_SupETS!D77*carbon_price_SupETS!D77)</f>
        <v>0</v>
      </c>
      <c r="E77" s="9">
        <f>(jurisdiction_covered_NCT!E77*carbon_price_NCT!E77)+(carbon_price_NETS!E77*jurisdiction_covered_NETS!E77)+(jurisdiction_covered_SupETS!E77*carbon_price_SupETS!E77)</f>
        <v>0</v>
      </c>
      <c r="F77" s="9">
        <f>(jurisdiction_covered_NCT!F77*carbon_price_NCT!F77)+(carbon_price_NETS!F77*jurisdiction_covered_NETS!F77)+(jurisdiction_covered_SupETS!F77*carbon_price_SupETS!F77)</f>
        <v>0</v>
      </c>
      <c r="G77" s="9">
        <f>(jurisdiction_covered_NCT!G77*carbon_price_NCT!G77)+(carbon_price_NETS!G77*jurisdiction_covered_NETS!G77)+(jurisdiction_covered_SupETS!G77*carbon_price_SupETS!G77)</f>
        <v>4.8711292239113488</v>
      </c>
      <c r="H77" s="9">
        <f>(jurisdiction_covered_NCT!H77*carbon_price_NCT!H77)+(carbon_price_NETS!H77*jurisdiction_covered_NETS!H77)+(jurisdiction_covered_SupETS!H77*carbon_price_SupETS!H77)</f>
        <v>8.1229795004370704</v>
      </c>
      <c r="I77" s="9">
        <f>(jurisdiction_covered_NCT!I77*carbon_price_NCT!I77)+(carbon_price_NETS!I77*jurisdiction_covered_NETS!I77)+(jurisdiction_covered_SupETS!I77*carbon_price_SupETS!I77)</f>
        <v>0.31729837270986638</v>
      </c>
      <c r="J77" s="9">
        <f>(jurisdiction_covered_NCT!J77*carbon_price_NCT!J77)+(carbon_price_NETS!J77*jurisdiction_covered_NETS!J77)+(jurisdiction_covered_SupETS!J77*carbon_price_SupETS!J77)</f>
        <v>8.6499037950684929</v>
      </c>
      <c r="K77" s="9">
        <f>(jurisdiction_covered_NCT!K77*carbon_price_NCT!K77)+(carbon_price_NETS!K77*jurisdiction_covered_NETS!K77)+(jurisdiction_covered_SupETS!K77*carbon_price_SupETS!K77)</f>
        <v>3.569727949713331</v>
      </c>
      <c r="L77" s="9">
        <f>(jurisdiction_covered_NCT!L77*carbon_price_NCT!L77)+(carbon_price_NETS!L77*jurisdiction_covered_NETS!L77)+(jurisdiction_covered_SupETS!L77*carbon_price_SupETS!L77)</f>
        <v>4.1043545472974117</v>
      </c>
      <c r="M77" s="9">
        <f>(jurisdiction_covered_NCT!M77*carbon_price_NCT!M77)+(carbon_price_NETS!M77*jurisdiction_covered_NETS!M77)+(jurisdiction_covered_SupETS!M77*carbon_price_SupETS!M77)</f>
        <v>5.4424492947856367</v>
      </c>
      <c r="N77" s="9">
        <f>(jurisdiction_covered_NCT!N77*carbon_price_NCT!N77)+(carbon_price_NETS!N77*jurisdiction_covered_NETS!N77)+(jurisdiction_covered_SupETS!N77*carbon_price_SupETS!N77)</f>
        <v>2.1010996874776611</v>
      </c>
      <c r="O77" s="9">
        <f>(jurisdiction_covered_NCT!O77*carbon_price_NCT!O77)+(carbon_price_NETS!O77*jurisdiction_covered_NETS!O77)+(jurisdiction_covered_SupETS!O77*carbon_price_SupETS!O77)</f>
        <v>1.5332537493045757</v>
      </c>
      <c r="P77" s="9">
        <f>(jurisdiction_covered_NCT!P77*carbon_price_NCT!P77)+(carbon_price_NETS!P77*jurisdiction_covered_NETS!P77)+(jurisdiction_covered_SupETS!P77*carbon_price_SupETS!P77)</f>
        <v>5.5416795239984822</v>
      </c>
      <c r="Q77" s="9">
        <f>(jurisdiction_covered_NCT!Q77*carbon_price_NCT!Q77)+(carbon_price_NETS!Q77*jurisdiction_covered_NETS!Q77)+(jurisdiction_covered_SupETS!Q77*carbon_price_SupETS!Q77)</f>
        <v>8.1522425636148643</v>
      </c>
      <c r="R77" s="9">
        <f>(jurisdiction_covered_NCT!R77*carbon_price_NCT!R77)+(carbon_price_NETS!R77*jurisdiction_covered_NETS!R77)+(jurisdiction_covered_SupETS!R77*carbon_price_SupETS!R77)</f>
        <v>11.18856467091029</v>
      </c>
      <c r="S77" s="9">
        <f>(jurisdiction_covered_NCT!S77*carbon_price_NCT!S77)+(carbon_price_NETS!S77*jurisdiction_covered_NETS!S77)+(jurisdiction_covered_SupETS!S77*carbon_price_SupETS!S77)</f>
        <v>14.690512865710909</v>
      </c>
      <c r="T77" s="9">
        <f>(jurisdiction_covered_NCT!T77*carbon_price_NCT!T77)+(carbon_price_NETS!T77*jurisdiction_covered_NETS!T77)+(jurisdiction_covered_SupETS!T77*carbon_price_SupETS!T77)</f>
        <v>26.355497255444018</v>
      </c>
      <c r="U77" s="9">
        <f>(jurisdiction_covered_NCT!U77*carbon_price_NCT!U77)+(carbon_price_NETS!U77*jurisdiction_covered_NETS!U77)+(jurisdiction_covered_SupETS!U77*carbon_price_SupETS!U77)</f>
        <v>25.925374832102179</v>
      </c>
      <c r="V77" s="9">
        <f>(jurisdiction_covered_NCT!V77*carbon_price_NCT!V77)+(carbon_price_NETS!V77*jurisdiction_covered_NETS!V77)+(jurisdiction_covered_SupETS!V77*carbon_price_SupETS!V77)</f>
        <v>24.042705845266767</v>
      </c>
      <c r="W77" s="9">
        <f>(jurisdiction_covered_NCT!W77*carbon_price_NCT!W77)+(carbon_price_NETS!W77*jurisdiction_covered_NETS!W77)+(jurisdiction_covered_SupETS!W77*carbon_price_SupETS!W77)</f>
        <v>32.338588353907376</v>
      </c>
      <c r="X77" s="9">
        <f>(jurisdiction_covered_NCT!X77*carbon_price_NCT!X77)+(carbon_price_NETS!X77*jurisdiction_covered_NETS!X77)+(jurisdiction_covered_SupETS!X77*carbon_price_SupETS!X77)</f>
        <v>38.9940904185938</v>
      </c>
      <c r="Y77" s="9">
        <f>(jurisdiction_covered_NCT!Y77*carbon_price_NCT!Y77)+(carbon_price_NETS!Y77*jurisdiction_covered_NETS!Y77)+(jurisdiction_covered_SupETS!Y77*carbon_price_SupETS!Y77)</f>
        <v>41.071612499999993</v>
      </c>
      <c r="Z77" s="9">
        <f>(jurisdiction_covered_NCT!Z77*carbon_price_NCT!Z77)+(carbon_price_NETS!Z77*jurisdiction_covered_NETS!Z77)+(jurisdiction_covered_SupETS!Z77*carbon_price_SupETS!Z77)</f>
        <v>31.302915329999998</v>
      </c>
      <c r="AA77" s="9">
        <f>(jurisdiction_covered_NCT!AA77*carbon_price_NCT!AA77)+(carbon_price_NETS!AA77*jurisdiction_covered_NETS!AA77)+(jurisdiction_covered_SupETS!AA77*carbon_price_SupETS!AA77)</f>
        <v>33.09726036</v>
      </c>
    </row>
    <row r="78" spans="1:27" x14ac:dyDescent="0.2">
      <c r="A78" s="9" t="s">
        <v>300</v>
      </c>
      <c r="B78" s="9">
        <f>(jurisdiction_covered_NCT!B78*carbon_price_NCT!B78)+(carbon_price_NETS!B78*jurisdiction_covered_NETS!B78)+(jurisdiction_covered_SupETS!B78*carbon_price_SupETS!B78)</f>
        <v>0</v>
      </c>
      <c r="C78" s="9">
        <f>(jurisdiction_covered_NCT!C78*carbon_price_NCT!C78)+(carbon_price_NETS!C78*jurisdiction_covered_NETS!C78)+(jurisdiction_covered_SupETS!C78*carbon_price_SupETS!C78)</f>
        <v>0</v>
      </c>
      <c r="D78" s="9">
        <f>(jurisdiction_covered_NCT!D78*carbon_price_NCT!D78)+(carbon_price_NETS!D78*jurisdiction_covered_NETS!D78)+(jurisdiction_covered_SupETS!D78*carbon_price_SupETS!D78)</f>
        <v>0</v>
      </c>
      <c r="E78" s="9">
        <f>(jurisdiction_covered_NCT!E78*carbon_price_NCT!E78)+(carbon_price_NETS!E78*jurisdiction_covered_NETS!E78)+(jurisdiction_covered_SupETS!E78*carbon_price_SupETS!E78)</f>
        <v>0</v>
      </c>
      <c r="F78" s="9">
        <f>(jurisdiction_covered_NCT!F78*carbon_price_NCT!F78)+(carbon_price_NETS!F78*jurisdiction_covered_NETS!F78)+(jurisdiction_covered_SupETS!F78*carbon_price_SupETS!F78)</f>
        <v>0</v>
      </c>
      <c r="G78" s="9">
        <f>(jurisdiction_covered_NCT!G78*carbon_price_NCT!G78)+(carbon_price_NETS!G78*jurisdiction_covered_NETS!G78)+(jurisdiction_covered_SupETS!G78*carbon_price_SupETS!G78)</f>
        <v>0</v>
      </c>
      <c r="H78" s="9">
        <f>(jurisdiction_covered_NCT!H78*carbon_price_NCT!H78)+(carbon_price_NETS!H78*jurisdiction_covered_NETS!H78)+(jurisdiction_covered_SupETS!H78*carbon_price_SupETS!H78)</f>
        <v>0</v>
      </c>
      <c r="I78" s="9">
        <f>(jurisdiction_covered_NCT!I78*carbon_price_NCT!I78)+(carbon_price_NETS!I78*jurisdiction_covered_NETS!I78)+(jurisdiction_covered_SupETS!I78*carbon_price_SupETS!I78)</f>
        <v>0</v>
      </c>
      <c r="J78" s="9">
        <f>(jurisdiction_covered_NCT!J78*carbon_price_NCT!J78)+(carbon_price_NETS!J78*jurisdiction_covered_NETS!J78)+(jurisdiction_covered_SupETS!J78*carbon_price_SupETS!J78)</f>
        <v>0</v>
      </c>
      <c r="K78" s="9">
        <f>(jurisdiction_covered_NCT!K78*carbon_price_NCT!K78)+(carbon_price_NETS!K78*jurisdiction_covered_NETS!K78)+(jurisdiction_covered_SupETS!K78*carbon_price_SupETS!K78)</f>
        <v>0</v>
      </c>
      <c r="L78" s="9">
        <f>(jurisdiction_covered_NCT!L78*carbon_price_NCT!L78)+(carbon_price_NETS!L78*jurisdiction_covered_NETS!L78)+(jurisdiction_covered_SupETS!L78*carbon_price_SupETS!L78)</f>
        <v>0</v>
      </c>
      <c r="M78" s="9">
        <f>(jurisdiction_covered_NCT!M78*carbon_price_NCT!M78)+(carbon_price_NETS!M78*jurisdiction_covered_NETS!M78)+(jurisdiction_covered_SupETS!M78*carbon_price_SupETS!M78)</f>
        <v>0</v>
      </c>
      <c r="N78" s="9">
        <f>(jurisdiction_covered_NCT!N78*carbon_price_NCT!N78)+(carbon_price_NETS!N78*jurisdiction_covered_NETS!N78)+(jurisdiction_covered_SupETS!N78*carbon_price_SupETS!N78)</f>
        <v>0</v>
      </c>
      <c r="O78" s="9">
        <f>(jurisdiction_covered_NCT!O78*carbon_price_NCT!O78)+(carbon_price_NETS!O78*jurisdiction_covered_NETS!O78)+(jurisdiction_covered_SupETS!O78*carbon_price_SupETS!O78)</f>
        <v>0</v>
      </c>
      <c r="P78" s="9">
        <f>(jurisdiction_covered_NCT!P78*carbon_price_NCT!P78)+(carbon_price_NETS!P78*jurisdiction_covered_NETS!P78)+(jurisdiction_covered_SupETS!P78*carbon_price_SupETS!P78)</f>
        <v>0</v>
      </c>
      <c r="Q78" s="9">
        <f>(jurisdiction_covered_NCT!Q78*carbon_price_NCT!Q78)+(carbon_price_NETS!Q78*jurisdiction_covered_NETS!Q78)+(jurisdiction_covered_SupETS!Q78*carbon_price_SupETS!Q78)</f>
        <v>0</v>
      </c>
      <c r="R78" s="9">
        <f>(jurisdiction_covered_NCT!R78*carbon_price_NCT!R78)+(carbon_price_NETS!R78*jurisdiction_covered_NETS!R78)+(jurisdiction_covered_SupETS!R78*carbon_price_SupETS!R78)</f>
        <v>0</v>
      </c>
      <c r="S78" s="9">
        <f>(jurisdiction_covered_NCT!S78*carbon_price_NCT!S78)+(carbon_price_NETS!S78*jurisdiction_covered_NETS!S78)+(jurisdiction_covered_SupETS!S78*carbon_price_SupETS!S78)</f>
        <v>0</v>
      </c>
      <c r="T78" s="9">
        <f>(jurisdiction_covered_NCT!T78*carbon_price_NCT!T78)+(carbon_price_NETS!T78*jurisdiction_covered_NETS!T78)+(jurisdiction_covered_SupETS!T78*carbon_price_SupETS!T78)</f>
        <v>0</v>
      </c>
      <c r="U78" s="9">
        <f>(jurisdiction_covered_NCT!U78*carbon_price_NCT!U78)+(carbon_price_NETS!U78*jurisdiction_covered_NETS!U78)+(jurisdiction_covered_SupETS!U78*carbon_price_SupETS!U78)</f>
        <v>0</v>
      </c>
      <c r="V78" s="9">
        <f>(jurisdiction_covered_NCT!V78*carbon_price_NCT!V78)+(carbon_price_NETS!V78*jurisdiction_covered_NETS!V78)+(jurisdiction_covered_SupETS!V78*carbon_price_SupETS!V78)</f>
        <v>0</v>
      </c>
      <c r="W78" s="9">
        <f>(jurisdiction_covered_NCT!W78*carbon_price_NCT!W78)+(carbon_price_NETS!W78*jurisdiction_covered_NETS!W78)+(jurisdiction_covered_SupETS!W78*carbon_price_SupETS!W78)</f>
        <v>0</v>
      </c>
      <c r="X78" s="9">
        <f>(jurisdiction_covered_NCT!X78*carbon_price_NCT!X78)+(carbon_price_NETS!X78*jurisdiction_covered_NETS!X78)+(jurisdiction_covered_SupETS!X78*carbon_price_SupETS!X78)</f>
        <v>0</v>
      </c>
      <c r="Y78" s="9">
        <f>(jurisdiction_covered_NCT!Y78*carbon_price_NCT!Y78)+(carbon_price_NETS!Y78*jurisdiction_covered_NETS!Y78)+(jurisdiction_covered_SupETS!Y78*carbon_price_SupETS!Y78)</f>
        <v>0</v>
      </c>
      <c r="Z78" s="9">
        <f>(jurisdiction_covered_NCT!Z78*carbon_price_NCT!Z78)+(carbon_price_NETS!Z78*jurisdiction_covered_NETS!Z78)+(jurisdiction_covered_SupETS!Z78*carbon_price_SupETS!Z78)</f>
        <v>0</v>
      </c>
      <c r="AA78" s="9">
        <f>(jurisdiction_covered_NCT!AA78*carbon_price_NCT!AA78)+(carbon_price_NETS!AA78*jurisdiction_covered_NETS!AA78)+(jurisdiction_covered_SupETS!AA78*carbon_price_SupETS!AA78)</f>
        <v>0</v>
      </c>
    </row>
    <row r="79" spans="1:27" x14ac:dyDescent="0.2">
      <c r="A79" s="9" t="s">
        <v>303</v>
      </c>
      <c r="B79" s="9">
        <f>(jurisdiction_covered_NCT!B79*carbon_price_NCT!B79)+(carbon_price_NETS!B79*jurisdiction_covered_NETS!B79)+(jurisdiction_covered_SupETS!B79*carbon_price_SupETS!B79)</f>
        <v>0</v>
      </c>
      <c r="C79" s="9">
        <f>(jurisdiction_covered_NCT!C79*carbon_price_NCT!C79)+(carbon_price_NETS!C79*jurisdiction_covered_NETS!C79)+(jurisdiction_covered_SupETS!C79*carbon_price_SupETS!C79)</f>
        <v>0</v>
      </c>
      <c r="D79" s="9">
        <f>(jurisdiction_covered_NCT!D79*carbon_price_NCT!D79)+(carbon_price_NETS!D79*jurisdiction_covered_NETS!D79)+(jurisdiction_covered_SupETS!D79*carbon_price_SupETS!D79)</f>
        <v>0</v>
      </c>
      <c r="E79" s="9">
        <f>(jurisdiction_covered_NCT!E79*carbon_price_NCT!E79)+(carbon_price_NETS!E79*jurisdiction_covered_NETS!E79)+(jurisdiction_covered_SupETS!E79*carbon_price_SupETS!E79)</f>
        <v>0</v>
      </c>
      <c r="F79" s="9">
        <f>(jurisdiction_covered_NCT!F79*carbon_price_NCT!F79)+(carbon_price_NETS!F79*jurisdiction_covered_NETS!F79)+(jurisdiction_covered_SupETS!F79*carbon_price_SupETS!F79)</f>
        <v>0</v>
      </c>
      <c r="G79" s="9">
        <f>(jurisdiction_covered_NCT!G79*carbon_price_NCT!G79)+(carbon_price_NETS!G79*jurisdiction_covered_NETS!G79)+(jurisdiction_covered_SupETS!G79*carbon_price_SupETS!G79)</f>
        <v>0</v>
      </c>
      <c r="H79" s="9">
        <f>(jurisdiction_covered_NCT!H79*carbon_price_NCT!H79)+(carbon_price_NETS!H79*jurisdiction_covered_NETS!H79)+(jurisdiction_covered_SupETS!H79*carbon_price_SupETS!H79)</f>
        <v>0</v>
      </c>
      <c r="I79" s="9">
        <f>(jurisdiction_covered_NCT!I79*carbon_price_NCT!I79)+(carbon_price_NETS!I79*jurisdiction_covered_NETS!I79)+(jurisdiction_covered_SupETS!I79*carbon_price_SupETS!I79)</f>
        <v>0</v>
      </c>
      <c r="J79" s="9">
        <f>(jurisdiction_covered_NCT!J79*carbon_price_NCT!J79)+(carbon_price_NETS!J79*jurisdiction_covered_NETS!J79)+(jurisdiction_covered_SupETS!J79*carbon_price_SupETS!J79)</f>
        <v>0</v>
      </c>
      <c r="K79" s="9">
        <f>(jurisdiction_covered_NCT!K79*carbon_price_NCT!K79)+(carbon_price_NETS!K79*jurisdiction_covered_NETS!K79)+(jurisdiction_covered_SupETS!K79*carbon_price_SupETS!K79)</f>
        <v>0</v>
      </c>
      <c r="L79" s="9">
        <f>(jurisdiction_covered_NCT!L79*carbon_price_NCT!L79)+(carbon_price_NETS!L79*jurisdiction_covered_NETS!L79)+(jurisdiction_covered_SupETS!L79*carbon_price_SupETS!L79)</f>
        <v>0</v>
      </c>
      <c r="M79" s="9">
        <f>(jurisdiction_covered_NCT!M79*carbon_price_NCT!M79)+(carbon_price_NETS!M79*jurisdiction_covered_NETS!M79)+(jurisdiction_covered_SupETS!M79*carbon_price_SupETS!M79)</f>
        <v>0</v>
      </c>
      <c r="N79" s="9">
        <f>(jurisdiction_covered_NCT!N79*carbon_price_NCT!N79)+(carbon_price_NETS!N79*jurisdiction_covered_NETS!N79)+(jurisdiction_covered_SupETS!N79*carbon_price_SupETS!N79)</f>
        <v>0</v>
      </c>
      <c r="O79" s="9">
        <f>(jurisdiction_covered_NCT!O79*carbon_price_NCT!O79)+(carbon_price_NETS!O79*jurisdiction_covered_NETS!O79)+(jurisdiction_covered_SupETS!O79*carbon_price_SupETS!O79)</f>
        <v>0</v>
      </c>
      <c r="P79" s="9">
        <f>(jurisdiction_covered_NCT!P79*carbon_price_NCT!P79)+(carbon_price_NETS!P79*jurisdiction_covered_NETS!P79)+(jurisdiction_covered_SupETS!P79*carbon_price_SupETS!P79)</f>
        <v>0</v>
      </c>
      <c r="Q79" s="9">
        <f>(jurisdiction_covered_NCT!Q79*carbon_price_NCT!Q79)+(carbon_price_NETS!Q79*jurisdiction_covered_NETS!Q79)+(jurisdiction_covered_SupETS!Q79*carbon_price_SupETS!Q79)</f>
        <v>0</v>
      </c>
      <c r="R79" s="9">
        <f>(jurisdiction_covered_NCT!R79*carbon_price_NCT!R79)+(carbon_price_NETS!R79*jurisdiction_covered_NETS!R79)+(jurisdiction_covered_SupETS!R79*carbon_price_SupETS!R79)</f>
        <v>0</v>
      </c>
      <c r="S79" s="9">
        <f>(jurisdiction_covered_NCT!S79*carbon_price_NCT!S79)+(carbon_price_NETS!S79*jurisdiction_covered_NETS!S79)+(jurisdiction_covered_SupETS!S79*carbon_price_SupETS!S79)</f>
        <v>0</v>
      </c>
      <c r="T79" s="9">
        <f>(jurisdiction_covered_NCT!T79*carbon_price_NCT!T79)+(carbon_price_NETS!T79*jurisdiction_covered_NETS!T79)+(jurisdiction_covered_SupETS!T79*carbon_price_SupETS!T79)</f>
        <v>0</v>
      </c>
      <c r="U79" s="9">
        <f>(jurisdiction_covered_NCT!U79*carbon_price_NCT!U79)+(carbon_price_NETS!U79*jurisdiction_covered_NETS!U79)+(jurisdiction_covered_SupETS!U79*carbon_price_SupETS!U79)</f>
        <v>0</v>
      </c>
      <c r="V79" s="9">
        <f>(jurisdiction_covered_NCT!V79*carbon_price_NCT!V79)+(carbon_price_NETS!V79*jurisdiction_covered_NETS!V79)+(jurisdiction_covered_SupETS!V79*carbon_price_SupETS!V79)</f>
        <v>0</v>
      </c>
      <c r="W79" s="9">
        <f>(jurisdiction_covered_NCT!W79*carbon_price_NCT!W79)+(carbon_price_NETS!W79*jurisdiction_covered_NETS!W79)+(jurisdiction_covered_SupETS!W79*carbon_price_SupETS!W79)</f>
        <v>0</v>
      </c>
      <c r="X79" s="9">
        <f>(jurisdiction_covered_NCT!X79*carbon_price_NCT!X79)+(carbon_price_NETS!X79*jurisdiction_covered_NETS!X79)+(jurisdiction_covered_SupETS!X79*carbon_price_SupETS!X79)</f>
        <v>0</v>
      </c>
      <c r="Y79" s="9">
        <f>(jurisdiction_covered_NCT!Y79*carbon_price_NCT!Y79)+(carbon_price_NETS!Y79*jurisdiction_covered_NETS!Y79)+(jurisdiction_covered_SupETS!Y79*carbon_price_SupETS!Y79)</f>
        <v>0</v>
      </c>
      <c r="Z79" s="9">
        <f>(jurisdiction_covered_NCT!Z79*carbon_price_NCT!Z79)+(carbon_price_NETS!Z79*jurisdiction_covered_NETS!Z79)+(jurisdiction_covered_SupETS!Z79*carbon_price_SupETS!Z79)</f>
        <v>0</v>
      </c>
      <c r="AA79" s="9">
        <f>(jurisdiction_covered_NCT!AA79*carbon_price_NCT!AA79)+(carbon_price_NETS!AA79*jurisdiction_covered_NETS!AA79)+(jurisdiction_covered_SupETS!AA79*carbon_price_SupETS!AA79)</f>
        <v>0</v>
      </c>
    </row>
    <row r="80" spans="1:27" x14ac:dyDescent="0.2">
      <c r="A80" s="9" t="s">
        <v>306</v>
      </c>
      <c r="B80" s="9">
        <f>(jurisdiction_covered_NCT!B80*carbon_price_NCT!B80)+(carbon_price_NETS!B80*jurisdiction_covered_NETS!B80)+(jurisdiction_covered_SupETS!B80*carbon_price_SupETS!B80)</f>
        <v>0</v>
      </c>
      <c r="C80" s="9">
        <f>(jurisdiction_covered_NCT!C80*carbon_price_NCT!C80)+(carbon_price_NETS!C80*jurisdiction_covered_NETS!C80)+(jurisdiction_covered_SupETS!C80*carbon_price_SupETS!C80)</f>
        <v>0</v>
      </c>
      <c r="D80" s="9">
        <f>(jurisdiction_covered_NCT!D80*carbon_price_NCT!D80)+(carbon_price_NETS!D80*jurisdiction_covered_NETS!D80)+(jurisdiction_covered_SupETS!D80*carbon_price_SupETS!D80)</f>
        <v>0</v>
      </c>
      <c r="E80" s="9">
        <f>(jurisdiction_covered_NCT!E80*carbon_price_NCT!E80)+(carbon_price_NETS!E80*jurisdiction_covered_NETS!E80)+(jurisdiction_covered_SupETS!E80*carbon_price_SupETS!E80)</f>
        <v>0</v>
      </c>
      <c r="F80" s="9">
        <f>(jurisdiction_covered_NCT!F80*carbon_price_NCT!F80)+(carbon_price_NETS!F80*jurisdiction_covered_NETS!F80)+(jurisdiction_covered_SupETS!F80*carbon_price_SupETS!F80)</f>
        <v>0</v>
      </c>
      <c r="G80" s="9">
        <f>(jurisdiction_covered_NCT!G80*carbon_price_NCT!G80)+(carbon_price_NETS!G80*jurisdiction_covered_NETS!G80)+(jurisdiction_covered_SupETS!G80*carbon_price_SupETS!G80)</f>
        <v>0</v>
      </c>
      <c r="H80" s="9">
        <f>(jurisdiction_covered_NCT!H80*carbon_price_NCT!H80)+(carbon_price_NETS!H80*jurisdiction_covered_NETS!H80)+(jurisdiction_covered_SupETS!H80*carbon_price_SupETS!H80)</f>
        <v>0</v>
      </c>
      <c r="I80" s="9">
        <f>(jurisdiction_covered_NCT!I80*carbon_price_NCT!I80)+(carbon_price_NETS!I80*jurisdiction_covered_NETS!I80)+(jurisdiction_covered_SupETS!I80*carbon_price_SupETS!I80)</f>
        <v>0</v>
      </c>
      <c r="J80" s="9">
        <f>(jurisdiction_covered_NCT!J80*carbon_price_NCT!J80)+(carbon_price_NETS!J80*jurisdiction_covered_NETS!J80)+(jurisdiction_covered_SupETS!J80*carbon_price_SupETS!J80)</f>
        <v>0</v>
      </c>
      <c r="K80" s="9">
        <f>(jurisdiction_covered_NCT!K80*carbon_price_NCT!K80)+(carbon_price_NETS!K80*jurisdiction_covered_NETS!K80)+(jurisdiction_covered_SupETS!K80*carbon_price_SupETS!K80)</f>
        <v>0</v>
      </c>
      <c r="L80" s="9">
        <f>(jurisdiction_covered_NCT!L80*carbon_price_NCT!L80)+(carbon_price_NETS!L80*jurisdiction_covered_NETS!L80)+(jurisdiction_covered_SupETS!L80*carbon_price_SupETS!L80)</f>
        <v>0</v>
      </c>
      <c r="M80" s="9">
        <f>(jurisdiction_covered_NCT!M80*carbon_price_NCT!M80)+(carbon_price_NETS!M80*jurisdiction_covered_NETS!M80)+(jurisdiction_covered_SupETS!M80*carbon_price_SupETS!M80)</f>
        <v>0</v>
      </c>
      <c r="N80" s="9">
        <f>(jurisdiction_covered_NCT!N80*carbon_price_NCT!N80)+(carbon_price_NETS!N80*jurisdiction_covered_NETS!N80)+(jurisdiction_covered_SupETS!N80*carbon_price_SupETS!N80)</f>
        <v>0</v>
      </c>
      <c r="O80" s="9">
        <f>(jurisdiction_covered_NCT!O80*carbon_price_NCT!O80)+(carbon_price_NETS!O80*jurisdiction_covered_NETS!O80)+(jurisdiction_covered_SupETS!O80*carbon_price_SupETS!O80)</f>
        <v>0</v>
      </c>
      <c r="P80" s="9">
        <f>(jurisdiction_covered_NCT!P80*carbon_price_NCT!P80)+(carbon_price_NETS!P80*jurisdiction_covered_NETS!P80)+(jurisdiction_covered_SupETS!P80*carbon_price_SupETS!P80)</f>
        <v>0</v>
      </c>
      <c r="Q80" s="9">
        <f>(jurisdiction_covered_NCT!Q80*carbon_price_NCT!Q80)+(carbon_price_NETS!Q80*jurisdiction_covered_NETS!Q80)+(jurisdiction_covered_SupETS!Q80*carbon_price_SupETS!Q80)</f>
        <v>0</v>
      </c>
      <c r="R80" s="9">
        <f>(jurisdiction_covered_NCT!R80*carbon_price_NCT!R80)+(carbon_price_NETS!R80*jurisdiction_covered_NETS!R80)+(jurisdiction_covered_SupETS!R80*carbon_price_SupETS!R80)</f>
        <v>0</v>
      </c>
      <c r="S80" s="9">
        <f>(jurisdiction_covered_NCT!S80*carbon_price_NCT!S80)+(carbon_price_NETS!S80*jurisdiction_covered_NETS!S80)+(jurisdiction_covered_SupETS!S80*carbon_price_SupETS!S80)</f>
        <v>0</v>
      </c>
      <c r="T80" s="9">
        <f>(jurisdiction_covered_NCT!T80*carbon_price_NCT!T80)+(carbon_price_NETS!T80*jurisdiction_covered_NETS!T80)+(jurisdiction_covered_SupETS!T80*carbon_price_SupETS!T80)</f>
        <v>0</v>
      </c>
      <c r="U80" s="9">
        <f>(jurisdiction_covered_NCT!U80*carbon_price_NCT!U80)+(carbon_price_NETS!U80*jurisdiction_covered_NETS!U80)+(jurisdiction_covered_SupETS!U80*carbon_price_SupETS!U80)</f>
        <v>0</v>
      </c>
      <c r="V80" s="9">
        <f>(jurisdiction_covered_NCT!V80*carbon_price_NCT!V80)+(carbon_price_NETS!V80*jurisdiction_covered_NETS!V80)+(jurisdiction_covered_SupETS!V80*carbon_price_SupETS!V80)</f>
        <v>0</v>
      </c>
      <c r="W80" s="9">
        <f>(jurisdiction_covered_NCT!W80*carbon_price_NCT!W80)+(carbon_price_NETS!W80*jurisdiction_covered_NETS!W80)+(jurisdiction_covered_SupETS!W80*carbon_price_SupETS!W80)</f>
        <v>0</v>
      </c>
      <c r="X80" s="9">
        <f>(jurisdiction_covered_NCT!X80*carbon_price_NCT!X80)+(carbon_price_NETS!X80*jurisdiction_covered_NETS!X80)+(jurisdiction_covered_SupETS!X80*carbon_price_SupETS!X80)</f>
        <v>0</v>
      </c>
      <c r="Y80" s="9">
        <f>(jurisdiction_covered_NCT!Y80*carbon_price_NCT!Y80)+(carbon_price_NETS!Y80*jurisdiction_covered_NETS!Y80)+(jurisdiction_covered_SupETS!Y80*carbon_price_SupETS!Y80)</f>
        <v>0</v>
      </c>
      <c r="Z80" s="9">
        <f>(jurisdiction_covered_NCT!Z80*carbon_price_NCT!Z80)+(carbon_price_NETS!Z80*jurisdiction_covered_NETS!Z80)+(jurisdiction_covered_SupETS!Z80*carbon_price_SupETS!Z80)</f>
        <v>0</v>
      </c>
      <c r="AA80" s="9">
        <f>(jurisdiction_covered_NCT!AA80*carbon_price_NCT!AA80)+(carbon_price_NETS!AA80*jurisdiction_covered_NETS!AA80)+(jurisdiction_covered_SupETS!AA80*carbon_price_SupETS!AA80)</f>
        <v>0</v>
      </c>
    </row>
    <row r="81" spans="1:27" x14ac:dyDescent="0.2">
      <c r="A81" s="9" t="s">
        <v>309</v>
      </c>
      <c r="B81" s="9">
        <f>(jurisdiction_covered_NCT!B81*carbon_price_NCT!B81)+(carbon_price_NETS!B81*jurisdiction_covered_NETS!B81)+(jurisdiction_covered_SupETS!B81*carbon_price_SupETS!B81)</f>
        <v>0</v>
      </c>
      <c r="C81" s="9">
        <f>(jurisdiction_covered_NCT!C81*carbon_price_NCT!C81)+(carbon_price_NETS!C81*jurisdiction_covered_NETS!C81)+(jurisdiction_covered_SupETS!C81*carbon_price_SupETS!C81)</f>
        <v>0</v>
      </c>
      <c r="D81" s="9">
        <f>(jurisdiction_covered_NCT!D81*carbon_price_NCT!D81)+(carbon_price_NETS!D81*jurisdiction_covered_NETS!D81)+(jurisdiction_covered_SupETS!D81*carbon_price_SupETS!D81)</f>
        <v>0</v>
      </c>
      <c r="E81" s="9">
        <f>(jurisdiction_covered_NCT!E81*carbon_price_NCT!E81)+(carbon_price_NETS!E81*jurisdiction_covered_NETS!E81)+(jurisdiction_covered_SupETS!E81*carbon_price_SupETS!E81)</f>
        <v>0</v>
      </c>
      <c r="F81" s="9">
        <f>(jurisdiction_covered_NCT!F81*carbon_price_NCT!F81)+(carbon_price_NETS!F81*jurisdiction_covered_NETS!F81)+(jurisdiction_covered_SupETS!F81*carbon_price_SupETS!F81)</f>
        <v>0</v>
      </c>
      <c r="G81" s="9">
        <f>(jurisdiction_covered_NCT!G81*carbon_price_NCT!G81)+(carbon_price_NETS!G81*jurisdiction_covered_NETS!G81)+(jurisdiction_covered_SupETS!G81*carbon_price_SupETS!G81)</f>
        <v>0</v>
      </c>
      <c r="H81" s="9">
        <f>(jurisdiction_covered_NCT!H81*carbon_price_NCT!H81)+(carbon_price_NETS!H81*jurisdiction_covered_NETS!H81)+(jurisdiction_covered_SupETS!H81*carbon_price_SupETS!H81)</f>
        <v>0</v>
      </c>
      <c r="I81" s="9">
        <f>(jurisdiction_covered_NCT!I81*carbon_price_NCT!I81)+(carbon_price_NETS!I81*jurisdiction_covered_NETS!I81)+(jurisdiction_covered_SupETS!I81*carbon_price_SupETS!I81)</f>
        <v>0</v>
      </c>
      <c r="J81" s="9">
        <f>(jurisdiction_covered_NCT!J81*carbon_price_NCT!J81)+(carbon_price_NETS!J81*jurisdiction_covered_NETS!J81)+(jurisdiction_covered_SupETS!J81*carbon_price_SupETS!J81)</f>
        <v>0</v>
      </c>
      <c r="K81" s="9">
        <f>(jurisdiction_covered_NCT!K81*carbon_price_NCT!K81)+(carbon_price_NETS!K81*jurisdiction_covered_NETS!K81)+(jurisdiction_covered_SupETS!K81*carbon_price_SupETS!K81)</f>
        <v>0</v>
      </c>
      <c r="L81" s="9">
        <f>(jurisdiction_covered_NCT!L81*carbon_price_NCT!L81)+(carbon_price_NETS!L81*jurisdiction_covered_NETS!L81)+(jurisdiction_covered_SupETS!L81*carbon_price_SupETS!L81)</f>
        <v>0</v>
      </c>
      <c r="M81" s="9">
        <f>(jurisdiction_covered_NCT!M81*carbon_price_NCT!M81)+(carbon_price_NETS!M81*jurisdiction_covered_NETS!M81)+(jurisdiction_covered_SupETS!M81*carbon_price_SupETS!M81)</f>
        <v>0</v>
      </c>
      <c r="N81" s="9">
        <f>(jurisdiction_covered_NCT!N81*carbon_price_NCT!N81)+(carbon_price_NETS!N81*jurisdiction_covered_NETS!N81)+(jurisdiction_covered_SupETS!N81*carbon_price_SupETS!N81)</f>
        <v>0</v>
      </c>
      <c r="O81" s="9">
        <f>(jurisdiction_covered_NCT!O81*carbon_price_NCT!O81)+(carbon_price_NETS!O81*jurisdiction_covered_NETS!O81)+(jurisdiction_covered_SupETS!O81*carbon_price_SupETS!O81)</f>
        <v>0</v>
      </c>
      <c r="P81" s="9">
        <f>(jurisdiction_covered_NCT!P81*carbon_price_NCT!P81)+(carbon_price_NETS!P81*jurisdiction_covered_NETS!P81)+(jurisdiction_covered_SupETS!P81*carbon_price_SupETS!P81)</f>
        <v>0</v>
      </c>
      <c r="Q81" s="9">
        <f>(jurisdiction_covered_NCT!Q81*carbon_price_NCT!Q81)+(carbon_price_NETS!Q81*jurisdiction_covered_NETS!Q81)+(jurisdiction_covered_SupETS!Q81*carbon_price_SupETS!Q81)</f>
        <v>0</v>
      </c>
      <c r="R81" s="9">
        <f>(jurisdiction_covered_NCT!R81*carbon_price_NCT!R81)+(carbon_price_NETS!R81*jurisdiction_covered_NETS!R81)+(jurisdiction_covered_SupETS!R81*carbon_price_SupETS!R81)</f>
        <v>0</v>
      </c>
      <c r="S81" s="9">
        <f>(jurisdiction_covered_NCT!S81*carbon_price_NCT!S81)+(carbon_price_NETS!S81*jurisdiction_covered_NETS!S81)+(jurisdiction_covered_SupETS!S81*carbon_price_SupETS!S81)</f>
        <v>0</v>
      </c>
      <c r="T81" s="9">
        <f>(jurisdiction_covered_NCT!T81*carbon_price_NCT!T81)+(carbon_price_NETS!T81*jurisdiction_covered_NETS!T81)+(jurisdiction_covered_SupETS!T81*carbon_price_SupETS!T81)</f>
        <v>0</v>
      </c>
      <c r="U81" s="9">
        <f>(jurisdiction_covered_NCT!U81*carbon_price_NCT!U81)+(carbon_price_NETS!U81*jurisdiction_covered_NETS!U81)+(jurisdiction_covered_SupETS!U81*carbon_price_SupETS!U81)</f>
        <v>0</v>
      </c>
      <c r="V81" s="9">
        <f>(jurisdiction_covered_NCT!V81*carbon_price_NCT!V81)+(carbon_price_NETS!V81*jurisdiction_covered_NETS!V81)+(jurisdiction_covered_SupETS!V81*carbon_price_SupETS!V81)</f>
        <v>0</v>
      </c>
      <c r="W81" s="9">
        <f>(jurisdiction_covered_NCT!W81*carbon_price_NCT!W81)+(carbon_price_NETS!W81*jurisdiction_covered_NETS!W81)+(jurisdiction_covered_SupETS!W81*carbon_price_SupETS!W81)</f>
        <v>0</v>
      </c>
      <c r="X81" s="9">
        <f>(jurisdiction_covered_NCT!X81*carbon_price_NCT!X81)+(carbon_price_NETS!X81*jurisdiction_covered_NETS!X81)+(jurisdiction_covered_SupETS!X81*carbon_price_SupETS!X81)</f>
        <v>0</v>
      </c>
      <c r="Y81" s="9">
        <f>(jurisdiction_covered_NCT!Y81*carbon_price_NCT!Y81)+(carbon_price_NETS!Y81*jurisdiction_covered_NETS!Y81)+(jurisdiction_covered_SupETS!Y81*carbon_price_SupETS!Y81)</f>
        <v>0</v>
      </c>
      <c r="Z81" s="9">
        <f>(jurisdiction_covered_NCT!Z81*carbon_price_NCT!Z81)+(carbon_price_NETS!Z81*jurisdiction_covered_NETS!Z81)+(jurisdiction_covered_SupETS!Z81*carbon_price_SupETS!Z81)</f>
        <v>0</v>
      </c>
      <c r="AA81" s="9">
        <f>(jurisdiction_covered_NCT!AA81*carbon_price_NCT!AA81)+(carbon_price_NETS!AA81*jurisdiction_covered_NETS!AA81)+(jurisdiction_covered_SupETS!AA81*carbon_price_SupETS!AA81)</f>
        <v>0</v>
      </c>
    </row>
    <row r="82" spans="1:27" x14ac:dyDescent="0.2">
      <c r="A82" s="9" t="s">
        <v>312</v>
      </c>
      <c r="B82" s="9">
        <f>(jurisdiction_covered_NCT!B82*carbon_price_NCT!B82)+(carbon_price_NETS!B82*jurisdiction_covered_NETS!B82)+(jurisdiction_covered_SupETS!B82*carbon_price_SupETS!B82)</f>
        <v>0</v>
      </c>
      <c r="C82" s="9">
        <f>(jurisdiction_covered_NCT!C82*carbon_price_NCT!C82)+(carbon_price_NETS!C82*jurisdiction_covered_NETS!C82)+(jurisdiction_covered_SupETS!C82*carbon_price_SupETS!C82)</f>
        <v>0</v>
      </c>
      <c r="D82" s="9">
        <f>(jurisdiction_covered_NCT!D82*carbon_price_NCT!D82)+(carbon_price_NETS!D82*jurisdiction_covered_NETS!D82)+(jurisdiction_covered_SupETS!D82*carbon_price_SupETS!D82)</f>
        <v>0</v>
      </c>
      <c r="E82" s="9">
        <f>(jurisdiction_covered_NCT!E82*carbon_price_NCT!E82)+(carbon_price_NETS!E82*jurisdiction_covered_NETS!E82)+(jurisdiction_covered_SupETS!E82*carbon_price_SupETS!E82)</f>
        <v>0</v>
      </c>
      <c r="F82" s="9">
        <f>(jurisdiction_covered_NCT!F82*carbon_price_NCT!F82)+(carbon_price_NETS!F82*jurisdiction_covered_NETS!F82)+(jurisdiction_covered_SupETS!F82*carbon_price_SupETS!F82)</f>
        <v>0</v>
      </c>
      <c r="G82" s="9">
        <f>(jurisdiction_covered_NCT!G82*carbon_price_NCT!G82)+(carbon_price_NETS!G82*jurisdiction_covered_NETS!G82)+(jurisdiction_covered_SupETS!G82*carbon_price_SupETS!G82)</f>
        <v>0</v>
      </c>
      <c r="H82" s="9">
        <f>(jurisdiction_covered_NCT!H82*carbon_price_NCT!H82)+(carbon_price_NETS!H82*jurisdiction_covered_NETS!H82)+(jurisdiction_covered_SupETS!H82*carbon_price_SupETS!H82)</f>
        <v>0</v>
      </c>
      <c r="I82" s="9">
        <f>(jurisdiction_covered_NCT!I82*carbon_price_NCT!I82)+(carbon_price_NETS!I82*jurisdiction_covered_NETS!I82)+(jurisdiction_covered_SupETS!I82*carbon_price_SupETS!I82)</f>
        <v>0</v>
      </c>
      <c r="J82" s="9">
        <f>(jurisdiction_covered_NCT!J82*carbon_price_NCT!J82)+(carbon_price_NETS!J82*jurisdiction_covered_NETS!J82)+(jurisdiction_covered_SupETS!J82*carbon_price_SupETS!J82)</f>
        <v>0</v>
      </c>
      <c r="K82" s="9">
        <f>(jurisdiction_covered_NCT!K82*carbon_price_NCT!K82)+(carbon_price_NETS!K82*jurisdiction_covered_NETS!K82)+(jurisdiction_covered_SupETS!K82*carbon_price_SupETS!K82)</f>
        <v>0</v>
      </c>
      <c r="L82" s="9">
        <f>(jurisdiction_covered_NCT!L82*carbon_price_NCT!L82)+(carbon_price_NETS!L82*jurisdiction_covered_NETS!L82)+(jurisdiction_covered_SupETS!L82*carbon_price_SupETS!L82)</f>
        <v>0</v>
      </c>
      <c r="M82" s="9">
        <f>(jurisdiction_covered_NCT!M82*carbon_price_NCT!M82)+(carbon_price_NETS!M82*jurisdiction_covered_NETS!M82)+(jurisdiction_covered_SupETS!M82*carbon_price_SupETS!M82)</f>
        <v>0</v>
      </c>
      <c r="N82" s="9">
        <f>(jurisdiction_covered_NCT!N82*carbon_price_NCT!N82)+(carbon_price_NETS!N82*jurisdiction_covered_NETS!N82)+(jurisdiction_covered_SupETS!N82*carbon_price_SupETS!N82)</f>
        <v>0</v>
      </c>
      <c r="O82" s="9">
        <f>(jurisdiction_covered_NCT!O82*carbon_price_NCT!O82)+(carbon_price_NETS!O82*jurisdiction_covered_NETS!O82)+(jurisdiction_covered_SupETS!O82*carbon_price_SupETS!O82)</f>
        <v>0</v>
      </c>
      <c r="P82" s="9">
        <f>(jurisdiction_covered_NCT!P82*carbon_price_NCT!P82)+(carbon_price_NETS!P82*jurisdiction_covered_NETS!P82)+(jurisdiction_covered_SupETS!P82*carbon_price_SupETS!P82)</f>
        <v>0</v>
      </c>
      <c r="Q82" s="9">
        <f>(jurisdiction_covered_NCT!Q82*carbon_price_NCT!Q82)+(carbon_price_NETS!Q82*jurisdiction_covered_NETS!Q82)+(jurisdiction_covered_SupETS!Q82*carbon_price_SupETS!Q82)</f>
        <v>0</v>
      </c>
      <c r="R82" s="9">
        <f>(jurisdiction_covered_NCT!R82*carbon_price_NCT!R82)+(carbon_price_NETS!R82*jurisdiction_covered_NETS!R82)+(jurisdiction_covered_SupETS!R82*carbon_price_SupETS!R82)</f>
        <v>0</v>
      </c>
      <c r="S82" s="9">
        <f>(jurisdiction_covered_NCT!S82*carbon_price_NCT!S82)+(carbon_price_NETS!S82*jurisdiction_covered_NETS!S82)+(jurisdiction_covered_SupETS!S82*carbon_price_SupETS!S82)</f>
        <v>0</v>
      </c>
      <c r="T82" s="9">
        <f>(jurisdiction_covered_NCT!T82*carbon_price_NCT!T82)+(carbon_price_NETS!T82*jurisdiction_covered_NETS!T82)+(jurisdiction_covered_SupETS!T82*carbon_price_SupETS!T82)</f>
        <v>0</v>
      </c>
      <c r="U82" s="9">
        <f>(jurisdiction_covered_NCT!U82*carbon_price_NCT!U82)+(carbon_price_NETS!U82*jurisdiction_covered_NETS!U82)+(jurisdiction_covered_SupETS!U82*carbon_price_SupETS!U82)</f>
        <v>0</v>
      </c>
      <c r="V82" s="9">
        <f>(jurisdiction_covered_NCT!V82*carbon_price_NCT!V82)+(carbon_price_NETS!V82*jurisdiction_covered_NETS!V82)+(jurisdiction_covered_SupETS!V82*carbon_price_SupETS!V82)</f>
        <v>0</v>
      </c>
      <c r="W82" s="9">
        <f>(jurisdiction_covered_NCT!W82*carbon_price_NCT!W82)+(carbon_price_NETS!W82*jurisdiction_covered_NETS!W82)+(jurisdiction_covered_SupETS!W82*carbon_price_SupETS!W82)</f>
        <v>0</v>
      </c>
      <c r="X82" s="9">
        <f>(jurisdiction_covered_NCT!X82*carbon_price_NCT!X82)+(carbon_price_NETS!X82*jurisdiction_covered_NETS!X82)+(jurisdiction_covered_SupETS!X82*carbon_price_SupETS!X82)</f>
        <v>0</v>
      </c>
      <c r="Y82" s="9">
        <f>(jurisdiction_covered_NCT!Y82*carbon_price_NCT!Y82)+(carbon_price_NETS!Y82*jurisdiction_covered_NETS!Y82)+(jurisdiction_covered_SupETS!Y82*carbon_price_SupETS!Y82)</f>
        <v>0</v>
      </c>
      <c r="Z82" s="9">
        <f>(jurisdiction_covered_NCT!Z82*carbon_price_NCT!Z82)+(carbon_price_NETS!Z82*jurisdiction_covered_NETS!Z82)+(jurisdiction_covered_SupETS!Z82*carbon_price_SupETS!Z82)</f>
        <v>0</v>
      </c>
      <c r="AA82" s="9">
        <f>(jurisdiction_covered_NCT!AA82*carbon_price_NCT!AA82)+(carbon_price_NETS!AA82*jurisdiction_covered_NETS!AA82)+(jurisdiction_covered_SupETS!AA82*carbon_price_SupETS!AA82)</f>
        <v>0</v>
      </c>
    </row>
    <row r="83" spans="1:27" x14ac:dyDescent="0.2">
      <c r="A83" s="9" t="s">
        <v>315</v>
      </c>
      <c r="B83" s="9">
        <f>(jurisdiction_covered_NCT!B83*carbon_price_NCT!B83)+(carbon_price_NETS!B83*jurisdiction_covered_NETS!B83)+(jurisdiction_covered_SupETS!B83*carbon_price_SupETS!B83)</f>
        <v>0</v>
      </c>
      <c r="C83" s="9">
        <f>(jurisdiction_covered_NCT!C83*carbon_price_NCT!C83)+(carbon_price_NETS!C83*jurisdiction_covered_NETS!C83)+(jurisdiction_covered_SupETS!C83*carbon_price_SupETS!C83)</f>
        <v>0</v>
      </c>
      <c r="D83" s="9">
        <f>(jurisdiction_covered_NCT!D83*carbon_price_NCT!D83)+(carbon_price_NETS!D83*jurisdiction_covered_NETS!D83)+(jurisdiction_covered_SupETS!D83*carbon_price_SupETS!D83)</f>
        <v>0</v>
      </c>
      <c r="E83" s="9">
        <f>(jurisdiction_covered_NCT!E83*carbon_price_NCT!E83)+(carbon_price_NETS!E83*jurisdiction_covered_NETS!E83)+(jurisdiction_covered_SupETS!E83*carbon_price_SupETS!E83)</f>
        <v>0</v>
      </c>
      <c r="F83" s="9">
        <f>(jurisdiction_covered_NCT!F83*carbon_price_NCT!F83)+(carbon_price_NETS!F83*jurisdiction_covered_NETS!F83)+(jurisdiction_covered_SupETS!F83*carbon_price_SupETS!F83)</f>
        <v>0</v>
      </c>
      <c r="G83" s="9">
        <f>(jurisdiction_covered_NCT!G83*carbon_price_NCT!G83)+(carbon_price_NETS!G83*jurisdiction_covered_NETS!G83)+(jurisdiction_covered_SupETS!G83*carbon_price_SupETS!G83)</f>
        <v>0</v>
      </c>
      <c r="H83" s="9">
        <f>(jurisdiction_covered_NCT!H83*carbon_price_NCT!H83)+(carbon_price_NETS!H83*jurisdiction_covered_NETS!H83)+(jurisdiction_covered_SupETS!H83*carbon_price_SupETS!H83)</f>
        <v>0</v>
      </c>
      <c r="I83" s="9">
        <f>(jurisdiction_covered_NCT!I83*carbon_price_NCT!I83)+(carbon_price_NETS!I83*jurisdiction_covered_NETS!I83)+(jurisdiction_covered_SupETS!I83*carbon_price_SupETS!I83)</f>
        <v>0</v>
      </c>
      <c r="J83" s="9">
        <f>(jurisdiction_covered_NCT!J83*carbon_price_NCT!J83)+(carbon_price_NETS!J83*jurisdiction_covered_NETS!J83)+(jurisdiction_covered_SupETS!J83*carbon_price_SupETS!J83)</f>
        <v>0</v>
      </c>
      <c r="K83" s="9">
        <f>(jurisdiction_covered_NCT!K83*carbon_price_NCT!K83)+(carbon_price_NETS!K83*jurisdiction_covered_NETS!K83)+(jurisdiction_covered_SupETS!K83*carbon_price_SupETS!K83)</f>
        <v>0</v>
      </c>
      <c r="L83" s="9">
        <f>(jurisdiction_covered_NCT!L83*carbon_price_NCT!L83)+(carbon_price_NETS!L83*jurisdiction_covered_NETS!L83)+(jurisdiction_covered_SupETS!L83*carbon_price_SupETS!L83)</f>
        <v>0</v>
      </c>
      <c r="M83" s="9">
        <f>(jurisdiction_covered_NCT!M83*carbon_price_NCT!M83)+(carbon_price_NETS!M83*jurisdiction_covered_NETS!M83)+(jurisdiction_covered_SupETS!M83*carbon_price_SupETS!M83)</f>
        <v>0</v>
      </c>
      <c r="N83" s="9">
        <f>(jurisdiction_covered_NCT!N83*carbon_price_NCT!N83)+(carbon_price_NETS!N83*jurisdiction_covered_NETS!N83)+(jurisdiction_covered_SupETS!N83*carbon_price_SupETS!N83)</f>
        <v>0</v>
      </c>
      <c r="O83" s="9">
        <f>(jurisdiction_covered_NCT!O83*carbon_price_NCT!O83)+(carbon_price_NETS!O83*jurisdiction_covered_NETS!O83)+(jurisdiction_covered_SupETS!O83*carbon_price_SupETS!O83)</f>
        <v>0</v>
      </c>
      <c r="P83" s="9">
        <f>(jurisdiction_covered_NCT!P83*carbon_price_NCT!P83)+(carbon_price_NETS!P83*jurisdiction_covered_NETS!P83)+(jurisdiction_covered_SupETS!P83*carbon_price_SupETS!P83)</f>
        <v>0</v>
      </c>
      <c r="Q83" s="9">
        <f>(jurisdiction_covered_NCT!Q83*carbon_price_NCT!Q83)+(carbon_price_NETS!Q83*jurisdiction_covered_NETS!Q83)+(jurisdiction_covered_SupETS!Q83*carbon_price_SupETS!Q83)</f>
        <v>0</v>
      </c>
      <c r="R83" s="9">
        <f>(jurisdiction_covered_NCT!R83*carbon_price_NCT!R83)+(carbon_price_NETS!R83*jurisdiction_covered_NETS!R83)+(jurisdiction_covered_SupETS!R83*carbon_price_SupETS!R83)</f>
        <v>0</v>
      </c>
      <c r="S83" s="9">
        <f>(jurisdiction_covered_NCT!S83*carbon_price_NCT!S83)+(carbon_price_NETS!S83*jurisdiction_covered_NETS!S83)+(jurisdiction_covered_SupETS!S83*carbon_price_SupETS!S83)</f>
        <v>0</v>
      </c>
      <c r="T83" s="9">
        <f>(jurisdiction_covered_NCT!T83*carbon_price_NCT!T83)+(carbon_price_NETS!T83*jurisdiction_covered_NETS!T83)+(jurisdiction_covered_SupETS!T83*carbon_price_SupETS!T83)</f>
        <v>0</v>
      </c>
      <c r="U83" s="9">
        <f>(jurisdiction_covered_NCT!U83*carbon_price_NCT!U83)+(carbon_price_NETS!U83*jurisdiction_covered_NETS!U83)+(jurisdiction_covered_SupETS!U83*carbon_price_SupETS!U83)</f>
        <v>0</v>
      </c>
      <c r="V83" s="9">
        <f>(jurisdiction_covered_NCT!V83*carbon_price_NCT!V83)+(carbon_price_NETS!V83*jurisdiction_covered_NETS!V83)+(jurisdiction_covered_SupETS!V83*carbon_price_SupETS!V83)</f>
        <v>0</v>
      </c>
      <c r="W83" s="9">
        <f>(jurisdiction_covered_NCT!W83*carbon_price_NCT!W83)+(carbon_price_NETS!W83*jurisdiction_covered_NETS!W83)+(jurisdiction_covered_SupETS!W83*carbon_price_SupETS!W83)</f>
        <v>0</v>
      </c>
      <c r="X83" s="9">
        <f>(jurisdiction_covered_NCT!X83*carbon_price_NCT!X83)+(carbon_price_NETS!X83*jurisdiction_covered_NETS!X83)+(jurisdiction_covered_SupETS!X83*carbon_price_SupETS!X83)</f>
        <v>0</v>
      </c>
      <c r="Y83" s="9">
        <f>(jurisdiction_covered_NCT!Y83*carbon_price_NCT!Y83)+(carbon_price_NETS!Y83*jurisdiction_covered_NETS!Y83)+(jurisdiction_covered_SupETS!Y83*carbon_price_SupETS!Y83)</f>
        <v>0</v>
      </c>
      <c r="Z83" s="9">
        <f>(jurisdiction_covered_NCT!Z83*carbon_price_NCT!Z83)+(carbon_price_NETS!Z83*jurisdiction_covered_NETS!Z83)+(jurisdiction_covered_SupETS!Z83*carbon_price_SupETS!Z83)</f>
        <v>0</v>
      </c>
      <c r="AA83" s="9">
        <f>(jurisdiction_covered_NCT!AA83*carbon_price_NCT!AA83)+(carbon_price_NETS!AA83*jurisdiction_covered_NETS!AA83)+(jurisdiction_covered_SupETS!AA83*carbon_price_SupETS!AA83)</f>
        <v>0</v>
      </c>
    </row>
    <row r="84" spans="1:27" x14ac:dyDescent="0.2">
      <c r="A84" s="9" t="s">
        <v>318</v>
      </c>
      <c r="B84" s="9">
        <f>(jurisdiction_covered_NCT!B84*carbon_price_NCT!B84)+(carbon_price_NETS!B84*jurisdiction_covered_NETS!B84)+(jurisdiction_covered_SupETS!B84*carbon_price_SupETS!B84)</f>
        <v>0</v>
      </c>
      <c r="C84" s="9">
        <f>(jurisdiction_covered_NCT!C84*carbon_price_NCT!C84)+(carbon_price_NETS!C84*jurisdiction_covered_NETS!C84)+(jurisdiction_covered_SupETS!C84*carbon_price_SupETS!C84)</f>
        <v>0</v>
      </c>
      <c r="D84" s="9">
        <f>(jurisdiction_covered_NCT!D84*carbon_price_NCT!D84)+(carbon_price_NETS!D84*jurisdiction_covered_NETS!D84)+(jurisdiction_covered_SupETS!D84*carbon_price_SupETS!D84)</f>
        <v>0</v>
      </c>
      <c r="E84" s="9">
        <f>(jurisdiction_covered_NCT!E84*carbon_price_NCT!E84)+(carbon_price_NETS!E84*jurisdiction_covered_NETS!E84)+(jurisdiction_covered_SupETS!E84*carbon_price_SupETS!E84)</f>
        <v>0</v>
      </c>
      <c r="F84" s="9">
        <f>(jurisdiction_covered_NCT!F84*carbon_price_NCT!F84)+(carbon_price_NETS!F84*jurisdiction_covered_NETS!F84)+(jurisdiction_covered_SupETS!F84*carbon_price_SupETS!F84)</f>
        <v>0</v>
      </c>
      <c r="G84" s="9">
        <f>(jurisdiction_covered_NCT!G84*carbon_price_NCT!G84)+(carbon_price_NETS!G84*jurisdiction_covered_NETS!G84)+(jurisdiction_covered_SupETS!G84*carbon_price_SupETS!G84)</f>
        <v>8.8714471135311541</v>
      </c>
      <c r="H84" s="9">
        <f>(jurisdiction_covered_NCT!H84*carbon_price_NCT!H84)+(carbon_price_NETS!H84*jurisdiction_covered_NETS!H84)+(jurisdiction_covered_SupETS!H84*carbon_price_SupETS!H84)</f>
        <v>14.998947927855824</v>
      </c>
      <c r="I84" s="9">
        <f>(jurisdiction_covered_NCT!I84*carbon_price_NCT!I84)+(carbon_price_NETS!I84*jurisdiction_covered_NETS!I84)+(jurisdiction_covered_SupETS!I84*carbon_price_SupETS!I84)</f>
        <v>0.61388384393260376</v>
      </c>
      <c r="J84" s="9">
        <f>(jurisdiction_covered_NCT!J84*carbon_price_NCT!J84)+(carbon_price_NETS!J84*jurisdiction_covered_NETS!J84)+(jurisdiction_covered_SupETS!J84*carbon_price_SupETS!J84)</f>
        <v>16.498909538816307</v>
      </c>
      <c r="K84" s="9">
        <f>(jurisdiction_covered_NCT!K84*carbon_price_NCT!K84)+(carbon_price_NETS!K84*jurisdiction_covered_NETS!K84)+(jurisdiction_covered_SupETS!K84*carbon_price_SupETS!K84)</f>
        <v>7.2853806126115979</v>
      </c>
      <c r="L84" s="9">
        <f>(jurisdiction_covered_NCT!L84*carbon_price_NCT!L84)+(carbon_price_NETS!L84*jurisdiction_covered_NETS!L84)+(jurisdiction_covered_SupETS!L84*carbon_price_SupETS!L84)</f>
        <v>8.2528935544296633</v>
      </c>
      <c r="M84" s="9">
        <f>(jurisdiction_covered_NCT!M84*carbon_price_NCT!M84)+(carbon_price_NETS!M84*jurisdiction_covered_NETS!M84)+(jurisdiction_covered_SupETS!M84*carbon_price_SupETS!M84)</f>
        <v>11.635279722665494</v>
      </c>
      <c r="N84" s="9">
        <f>(jurisdiction_covered_NCT!N84*carbon_price_NCT!N84)+(carbon_price_NETS!N84*jurisdiction_covered_NETS!N84)+(jurisdiction_covered_SupETS!N84*carbon_price_SupETS!N84)</f>
        <v>4.5507941821199438</v>
      </c>
      <c r="O84" s="9">
        <f>(jurisdiction_covered_NCT!O84*carbon_price_NCT!O84)+(carbon_price_NETS!O84*jurisdiction_covered_NETS!O84)+(jurisdiction_covered_SupETS!O84*carbon_price_SupETS!O84)</f>
        <v>3.0904005852041547</v>
      </c>
      <c r="P84" s="9">
        <f>(jurisdiction_covered_NCT!P84*carbon_price_NCT!P84)+(carbon_price_NETS!P84*jurisdiction_covered_NETS!P84)+(jurisdiction_covered_SupETS!P84*carbon_price_SupETS!P84)</f>
        <v>3.4229824547413297</v>
      </c>
      <c r="Q84" s="9">
        <f>(jurisdiction_covered_NCT!Q84*carbon_price_NCT!Q84)+(carbon_price_NETS!Q84*jurisdiction_covered_NETS!Q84)+(jurisdiction_covered_SupETS!Q84*carbon_price_SupETS!Q84)</f>
        <v>3.8189445788479515</v>
      </c>
      <c r="R84" s="9">
        <f>(jurisdiction_covered_NCT!R84*carbon_price_NCT!R84)+(carbon_price_NETS!R84*jurisdiction_covered_NETS!R84)+(jurisdiction_covered_SupETS!R84*carbon_price_SupETS!R84)</f>
        <v>2.4189561321084732</v>
      </c>
      <c r="S84" s="9">
        <f>(jurisdiction_covered_NCT!S84*carbon_price_NCT!S84)+(carbon_price_NETS!S84*jurisdiction_covered_NETS!S84)+(jurisdiction_covered_SupETS!S84*carbon_price_SupETS!S84)</f>
        <v>2.7352794500039668</v>
      </c>
      <c r="T84" s="9">
        <f>(jurisdiction_covered_NCT!T84*carbon_price_NCT!T84)+(carbon_price_NETS!T84*jurisdiction_covered_NETS!T84)+(jurisdiction_covered_SupETS!T84*carbon_price_SupETS!T84)</f>
        <v>7.8389550764423443</v>
      </c>
      <c r="U84" s="9">
        <f>(jurisdiction_covered_NCT!U84*carbon_price_NCT!U84)+(carbon_price_NETS!U84*jurisdiction_covered_NETS!U84)+(jurisdiction_covered_SupETS!U84*carbon_price_SupETS!U84)</f>
        <v>10.800513796158523</v>
      </c>
      <c r="V84" s="9">
        <f>(jurisdiction_covered_NCT!V84*carbon_price_NCT!V84)+(carbon_price_NETS!V84*jurisdiction_covered_NETS!V84)+(jurisdiction_covered_SupETS!V84*carbon_price_SupETS!V84)</f>
        <v>7.9116807698052023</v>
      </c>
      <c r="W84" s="9">
        <f>(jurisdiction_covered_NCT!W84*carbon_price_NCT!W84)+(carbon_price_NETS!W84*jurisdiction_covered_NETS!W84)+(jurisdiction_covered_SupETS!W84*carbon_price_SupETS!W84)</f>
        <v>34.098842431895577</v>
      </c>
      <c r="X84" s="9">
        <f>(jurisdiction_covered_NCT!X84*carbon_price_NCT!X84)+(carbon_price_NETS!X84*jurisdiction_covered_NETS!X84)+(jurisdiction_covered_SupETS!X84*carbon_price_SupETS!X84)</f>
        <v>52.108111855666451</v>
      </c>
      <c r="Y84" s="9">
        <f>(jurisdiction_covered_NCT!Y84*carbon_price_NCT!Y84)+(carbon_price_NETS!Y84*jurisdiction_covered_NETS!Y84)+(jurisdiction_covered_SupETS!Y84*carbon_price_SupETS!Y84)</f>
        <v>57.020887500000001</v>
      </c>
      <c r="Z84" s="9">
        <f>(jurisdiction_covered_NCT!Z84*carbon_price_NCT!Z84)+(carbon_price_NETS!Z84*jurisdiction_covered_NETS!Z84)+(jurisdiction_covered_SupETS!Z84*carbon_price_SupETS!Z84)</f>
        <v>45.224160210000001</v>
      </c>
      <c r="AA84" s="9">
        <f>(jurisdiction_covered_NCT!AA84*carbon_price_NCT!AA84)+(carbon_price_NETS!AA84*jurisdiction_covered_NETS!AA84)+(jurisdiction_covered_SupETS!AA84*carbon_price_SupETS!AA84)</f>
        <v>49.192093320000005</v>
      </c>
    </row>
    <row r="85" spans="1:27" x14ac:dyDescent="0.2">
      <c r="A85" s="9" t="s">
        <v>321</v>
      </c>
      <c r="B85" s="9">
        <f>(jurisdiction_covered_NCT!B85*carbon_price_NCT!B85)+(carbon_price_NETS!B85*jurisdiction_covered_NETS!B85)+(jurisdiction_covered_SupETS!B85*carbon_price_SupETS!B85)</f>
        <v>0</v>
      </c>
      <c r="C85" s="9">
        <f>(jurisdiction_covered_NCT!C85*carbon_price_NCT!C85)+(carbon_price_NETS!C85*jurisdiction_covered_NETS!C85)+(jurisdiction_covered_SupETS!C85*carbon_price_SupETS!C85)</f>
        <v>0</v>
      </c>
      <c r="D85" s="9">
        <f>(jurisdiction_covered_NCT!D85*carbon_price_NCT!D85)+(carbon_price_NETS!D85*jurisdiction_covered_NETS!D85)+(jurisdiction_covered_SupETS!D85*carbon_price_SupETS!D85)</f>
        <v>0</v>
      </c>
      <c r="E85" s="9">
        <f>(jurisdiction_covered_NCT!E85*carbon_price_NCT!E85)+(carbon_price_NETS!E85*jurisdiction_covered_NETS!E85)+(jurisdiction_covered_SupETS!E85*carbon_price_SupETS!E85)</f>
        <v>0</v>
      </c>
      <c r="F85" s="9">
        <f>(jurisdiction_covered_NCT!F85*carbon_price_NCT!F85)+(carbon_price_NETS!F85*jurisdiction_covered_NETS!F85)+(jurisdiction_covered_SupETS!F85*carbon_price_SupETS!F85)</f>
        <v>0</v>
      </c>
      <c r="G85" s="9">
        <f>(jurisdiction_covered_NCT!G85*carbon_price_NCT!G85)+(carbon_price_NETS!G85*jurisdiction_covered_NETS!G85)+(jurisdiction_covered_SupETS!G85*carbon_price_SupETS!G85)</f>
        <v>0</v>
      </c>
      <c r="H85" s="9">
        <f>(jurisdiction_covered_NCT!H85*carbon_price_NCT!H85)+(carbon_price_NETS!H85*jurisdiction_covered_NETS!H85)+(jurisdiction_covered_SupETS!H85*carbon_price_SupETS!H85)</f>
        <v>0</v>
      </c>
      <c r="I85" s="9">
        <f>(jurisdiction_covered_NCT!I85*carbon_price_NCT!I85)+(carbon_price_NETS!I85*jurisdiction_covered_NETS!I85)+(jurisdiction_covered_SupETS!I85*carbon_price_SupETS!I85)</f>
        <v>0</v>
      </c>
      <c r="J85" s="9">
        <f>(jurisdiction_covered_NCT!J85*carbon_price_NCT!J85)+(carbon_price_NETS!J85*jurisdiction_covered_NETS!J85)+(jurisdiction_covered_SupETS!J85*carbon_price_SupETS!J85)</f>
        <v>0</v>
      </c>
      <c r="K85" s="9">
        <f>(jurisdiction_covered_NCT!K85*carbon_price_NCT!K85)+(carbon_price_NETS!K85*jurisdiction_covered_NETS!K85)+(jurisdiction_covered_SupETS!K85*carbon_price_SupETS!K85)</f>
        <v>0</v>
      </c>
      <c r="L85" s="9">
        <f>(jurisdiction_covered_NCT!L85*carbon_price_NCT!L85)+(carbon_price_NETS!L85*jurisdiction_covered_NETS!L85)+(jurisdiction_covered_SupETS!L85*carbon_price_SupETS!L85)</f>
        <v>0</v>
      </c>
      <c r="M85" s="9">
        <f>(jurisdiction_covered_NCT!M85*carbon_price_NCT!M85)+(carbon_price_NETS!M85*jurisdiction_covered_NETS!M85)+(jurisdiction_covered_SupETS!M85*carbon_price_SupETS!M85)</f>
        <v>0</v>
      </c>
      <c r="N85" s="9">
        <f>(jurisdiction_covered_NCT!N85*carbon_price_NCT!N85)+(carbon_price_NETS!N85*jurisdiction_covered_NETS!N85)+(jurisdiction_covered_SupETS!N85*carbon_price_SupETS!N85)</f>
        <v>0</v>
      </c>
      <c r="O85" s="9">
        <f>(jurisdiction_covered_NCT!O85*carbon_price_NCT!O85)+(carbon_price_NETS!O85*jurisdiction_covered_NETS!O85)+(jurisdiction_covered_SupETS!O85*carbon_price_SupETS!O85)</f>
        <v>0</v>
      </c>
      <c r="P85" s="9">
        <f>(jurisdiction_covered_NCT!P85*carbon_price_NCT!P85)+(carbon_price_NETS!P85*jurisdiction_covered_NETS!P85)+(jurisdiction_covered_SupETS!P85*carbon_price_SupETS!P85)</f>
        <v>0</v>
      </c>
      <c r="Q85" s="9">
        <f>(jurisdiction_covered_NCT!Q85*carbon_price_NCT!Q85)+(carbon_price_NETS!Q85*jurisdiction_covered_NETS!Q85)+(jurisdiction_covered_SupETS!Q85*carbon_price_SupETS!Q85)</f>
        <v>0</v>
      </c>
      <c r="R85" s="9">
        <f>(jurisdiction_covered_NCT!R85*carbon_price_NCT!R85)+(carbon_price_NETS!R85*jurisdiction_covered_NETS!R85)+(jurisdiction_covered_SupETS!R85*carbon_price_SupETS!R85)</f>
        <v>0</v>
      </c>
      <c r="S85" s="9">
        <f>(jurisdiction_covered_NCT!S85*carbon_price_NCT!S85)+(carbon_price_NETS!S85*jurisdiction_covered_NETS!S85)+(jurisdiction_covered_SupETS!S85*carbon_price_SupETS!S85)</f>
        <v>0</v>
      </c>
      <c r="T85" s="9">
        <f>(jurisdiction_covered_NCT!T85*carbon_price_NCT!T85)+(carbon_price_NETS!T85*jurisdiction_covered_NETS!T85)+(jurisdiction_covered_SupETS!T85*carbon_price_SupETS!T85)</f>
        <v>0</v>
      </c>
      <c r="U85" s="9">
        <f>(jurisdiction_covered_NCT!U85*carbon_price_NCT!U85)+(carbon_price_NETS!U85*jurisdiction_covered_NETS!U85)+(jurisdiction_covered_SupETS!U85*carbon_price_SupETS!U85)</f>
        <v>0</v>
      </c>
      <c r="V85" s="9">
        <f>(jurisdiction_covered_NCT!V85*carbon_price_NCT!V85)+(carbon_price_NETS!V85*jurisdiction_covered_NETS!V85)+(jurisdiction_covered_SupETS!V85*carbon_price_SupETS!V85)</f>
        <v>0</v>
      </c>
      <c r="W85" s="9">
        <f>(jurisdiction_covered_NCT!W85*carbon_price_NCT!W85)+(carbon_price_NETS!W85*jurisdiction_covered_NETS!W85)+(jurisdiction_covered_SupETS!W85*carbon_price_SupETS!W85)</f>
        <v>0</v>
      </c>
      <c r="X85" s="9">
        <f>(jurisdiction_covered_NCT!X85*carbon_price_NCT!X85)+(carbon_price_NETS!X85*jurisdiction_covered_NETS!X85)+(jurisdiction_covered_SupETS!X85*carbon_price_SupETS!X85)</f>
        <v>0</v>
      </c>
      <c r="Y85" s="9">
        <f>(jurisdiction_covered_NCT!Y85*carbon_price_NCT!Y85)+(carbon_price_NETS!Y85*jurisdiction_covered_NETS!Y85)+(jurisdiction_covered_SupETS!Y85*carbon_price_SupETS!Y85)</f>
        <v>0</v>
      </c>
      <c r="Z85" s="9">
        <f>(jurisdiction_covered_NCT!Z85*carbon_price_NCT!Z85)+(carbon_price_NETS!Z85*jurisdiction_covered_NETS!Z85)+(jurisdiction_covered_SupETS!Z85*carbon_price_SupETS!Z85)</f>
        <v>0</v>
      </c>
      <c r="AA85" s="9">
        <f>(jurisdiction_covered_NCT!AA85*carbon_price_NCT!AA85)+(carbon_price_NETS!AA85*jurisdiction_covered_NETS!AA85)+(jurisdiction_covered_SupETS!AA85*carbon_price_SupETS!AA85)</f>
        <v>0</v>
      </c>
    </row>
    <row r="86" spans="1:27" x14ac:dyDescent="0.2">
      <c r="A86" s="9" t="s">
        <v>324</v>
      </c>
      <c r="B86" s="9">
        <f>(jurisdiction_covered_NCT!B86*carbon_price_NCT!B86)+(carbon_price_NETS!B86*jurisdiction_covered_NETS!B86)+(jurisdiction_covered_SupETS!B86*carbon_price_SupETS!B86)</f>
        <v>0</v>
      </c>
      <c r="C86" s="9">
        <f>(jurisdiction_covered_NCT!C86*carbon_price_NCT!C86)+(carbon_price_NETS!C86*jurisdiction_covered_NETS!C86)+(jurisdiction_covered_SupETS!C86*carbon_price_SupETS!C86)</f>
        <v>0</v>
      </c>
      <c r="D86" s="9">
        <f>(jurisdiction_covered_NCT!D86*carbon_price_NCT!D86)+(carbon_price_NETS!D86*jurisdiction_covered_NETS!D86)+(jurisdiction_covered_SupETS!D86*carbon_price_SupETS!D86)</f>
        <v>0</v>
      </c>
      <c r="E86" s="9">
        <f>(jurisdiction_covered_NCT!E86*carbon_price_NCT!E86)+(carbon_price_NETS!E86*jurisdiction_covered_NETS!E86)+(jurisdiction_covered_SupETS!E86*carbon_price_SupETS!E86)</f>
        <v>0</v>
      </c>
      <c r="F86" s="9">
        <f>(jurisdiction_covered_NCT!F86*carbon_price_NCT!F86)+(carbon_price_NETS!F86*jurisdiction_covered_NETS!F86)+(jurisdiction_covered_SupETS!F86*carbon_price_SupETS!F86)</f>
        <v>0</v>
      </c>
      <c r="G86" s="9">
        <f>(jurisdiction_covered_NCT!G86*carbon_price_NCT!G86)+(carbon_price_NETS!G86*jurisdiction_covered_NETS!G86)+(jurisdiction_covered_SupETS!G86*carbon_price_SupETS!G86)</f>
        <v>0</v>
      </c>
      <c r="H86" s="9">
        <f>(jurisdiction_covered_NCT!H86*carbon_price_NCT!H86)+(carbon_price_NETS!H86*jurisdiction_covered_NETS!H86)+(jurisdiction_covered_SupETS!H86*carbon_price_SupETS!H86)</f>
        <v>0</v>
      </c>
      <c r="I86" s="9">
        <f>(jurisdiction_covered_NCT!I86*carbon_price_NCT!I86)+(carbon_price_NETS!I86*jurisdiction_covered_NETS!I86)+(jurisdiction_covered_SupETS!I86*carbon_price_SupETS!I86)</f>
        <v>0</v>
      </c>
      <c r="J86" s="9">
        <f>(jurisdiction_covered_NCT!J86*carbon_price_NCT!J86)+(carbon_price_NETS!J86*jurisdiction_covered_NETS!J86)+(jurisdiction_covered_SupETS!J86*carbon_price_SupETS!J86)</f>
        <v>0</v>
      </c>
      <c r="K86" s="9">
        <f>(jurisdiction_covered_NCT!K86*carbon_price_NCT!K86)+(carbon_price_NETS!K86*jurisdiction_covered_NETS!K86)+(jurisdiction_covered_SupETS!K86*carbon_price_SupETS!K86)</f>
        <v>0</v>
      </c>
      <c r="L86" s="9">
        <f>(jurisdiction_covered_NCT!L86*carbon_price_NCT!L86)+(carbon_price_NETS!L86*jurisdiction_covered_NETS!L86)+(jurisdiction_covered_SupETS!L86*carbon_price_SupETS!L86)</f>
        <v>0</v>
      </c>
      <c r="M86" s="9">
        <f>(jurisdiction_covered_NCT!M86*carbon_price_NCT!M86)+(carbon_price_NETS!M86*jurisdiction_covered_NETS!M86)+(jurisdiction_covered_SupETS!M86*carbon_price_SupETS!M86)</f>
        <v>0</v>
      </c>
      <c r="N86" s="9">
        <f>(jurisdiction_covered_NCT!N86*carbon_price_NCT!N86)+(carbon_price_NETS!N86*jurisdiction_covered_NETS!N86)+(jurisdiction_covered_SupETS!N86*carbon_price_SupETS!N86)</f>
        <v>0</v>
      </c>
      <c r="O86" s="9">
        <f>(jurisdiction_covered_NCT!O86*carbon_price_NCT!O86)+(carbon_price_NETS!O86*jurisdiction_covered_NETS!O86)+(jurisdiction_covered_SupETS!O86*carbon_price_SupETS!O86)</f>
        <v>0</v>
      </c>
      <c r="P86" s="9">
        <f>(jurisdiction_covered_NCT!P86*carbon_price_NCT!P86)+(carbon_price_NETS!P86*jurisdiction_covered_NETS!P86)+(jurisdiction_covered_SupETS!P86*carbon_price_SupETS!P86)</f>
        <v>0</v>
      </c>
      <c r="Q86" s="9">
        <f>(jurisdiction_covered_NCT!Q86*carbon_price_NCT!Q86)+(carbon_price_NETS!Q86*jurisdiction_covered_NETS!Q86)+(jurisdiction_covered_SupETS!Q86*carbon_price_SupETS!Q86)</f>
        <v>0</v>
      </c>
      <c r="R86" s="9">
        <f>(jurisdiction_covered_NCT!R86*carbon_price_NCT!R86)+(carbon_price_NETS!R86*jurisdiction_covered_NETS!R86)+(jurisdiction_covered_SupETS!R86*carbon_price_SupETS!R86)</f>
        <v>0</v>
      </c>
      <c r="S86" s="9">
        <f>(jurisdiction_covered_NCT!S86*carbon_price_NCT!S86)+(carbon_price_NETS!S86*jurisdiction_covered_NETS!S86)+(jurisdiction_covered_SupETS!S86*carbon_price_SupETS!S86)</f>
        <v>0</v>
      </c>
      <c r="T86" s="9">
        <f>(jurisdiction_covered_NCT!T86*carbon_price_NCT!T86)+(carbon_price_NETS!T86*jurisdiction_covered_NETS!T86)+(jurisdiction_covered_SupETS!T86*carbon_price_SupETS!T86)</f>
        <v>0</v>
      </c>
      <c r="U86" s="9">
        <f>(jurisdiction_covered_NCT!U86*carbon_price_NCT!U86)+(carbon_price_NETS!U86*jurisdiction_covered_NETS!U86)+(jurisdiction_covered_SupETS!U86*carbon_price_SupETS!U86)</f>
        <v>0</v>
      </c>
      <c r="V86" s="9">
        <f>(jurisdiction_covered_NCT!V86*carbon_price_NCT!V86)+(carbon_price_NETS!V86*jurisdiction_covered_NETS!V86)+(jurisdiction_covered_SupETS!V86*carbon_price_SupETS!V86)</f>
        <v>0</v>
      </c>
      <c r="W86" s="9">
        <f>(jurisdiction_covered_NCT!W86*carbon_price_NCT!W86)+(carbon_price_NETS!W86*jurisdiction_covered_NETS!W86)+(jurisdiction_covered_SupETS!W86*carbon_price_SupETS!W86)</f>
        <v>0</v>
      </c>
      <c r="X86" s="9">
        <f>(jurisdiction_covered_NCT!X86*carbon_price_NCT!X86)+(carbon_price_NETS!X86*jurisdiction_covered_NETS!X86)+(jurisdiction_covered_SupETS!X86*carbon_price_SupETS!X86)</f>
        <v>0</v>
      </c>
      <c r="Y86" s="9">
        <f>(jurisdiction_covered_NCT!Y86*carbon_price_NCT!Y86)+(carbon_price_NETS!Y86*jurisdiction_covered_NETS!Y86)+(jurisdiction_covered_SupETS!Y86*carbon_price_SupETS!Y86)</f>
        <v>0</v>
      </c>
      <c r="Z86" s="9">
        <f>(jurisdiction_covered_NCT!Z86*carbon_price_NCT!Z86)+(carbon_price_NETS!Z86*jurisdiction_covered_NETS!Z86)+(jurisdiction_covered_SupETS!Z86*carbon_price_SupETS!Z86)</f>
        <v>0</v>
      </c>
      <c r="AA86" s="9">
        <f>(jurisdiction_covered_NCT!AA86*carbon_price_NCT!AA86)+(carbon_price_NETS!AA86*jurisdiction_covered_NETS!AA86)+(jurisdiction_covered_SupETS!AA86*carbon_price_SupETS!AA86)</f>
        <v>0</v>
      </c>
    </row>
    <row r="87" spans="1:27" x14ac:dyDescent="0.2">
      <c r="A87" s="9" t="s">
        <v>327</v>
      </c>
      <c r="B87" s="9">
        <f>(jurisdiction_covered_NCT!B87*carbon_price_NCT!B87)+(carbon_price_NETS!B87*jurisdiction_covered_NETS!B87)+(jurisdiction_covered_SupETS!B87*carbon_price_SupETS!B87)</f>
        <v>0</v>
      </c>
      <c r="C87" s="9">
        <f>(jurisdiction_covered_NCT!C87*carbon_price_NCT!C87)+(carbon_price_NETS!C87*jurisdiction_covered_NETS!C87)+(jurisdiction_covered_SupETS!C87*carbon_price_SupETS!C87)</f>
        <v>0</v>
      </c>
      <c r="D87" s="9">
        <f>(jurisdiction_covered_NCT!D87*carbon_price_NCT!D87)+(carbon_price_NETS!D87*jurisdiction_covered_NETS!D87)+(jurisdiction_covered_SupETS!D87*carbon_price_SupETS!D87)</f>
        <v>0</v>
      </c>
      <c r="E87" s="9">
        <f>(jurisdiction_covered_NCT!E87*carbon_price_NCT!E87)+(carbon_price_NETS!E87*jurisdiction_covered_NETS!E87)+(jurisdiction_covered_SupETS!E87*carbon_price_SupETS!E87)</f>
        <v>0</v>
      </c>
      <c r="F87" s="9">
        <f>(jurisdiction_covered_NCT!F87*carbon_price_NCT!F87)+(carbon_price_NETS!F87*jurisdiction_covered_NETS!F87)+(jurisdiction_covered_SupETS!F87*carbon_price_SupETS!F87)</f>
        <v>0</v>
      </c>
      <c r="G87" s="9">
        <f>(jurisdiction_covered_NCT!G87*carbon_price_NCT!G87)+(carbon_price_NETS!G87*jurisdiction_covered_NETS!G87)+(jurisdiction_covered_SupETS!G87*carbon_price_SupETS!G87)</f>
        <v>9.9908716934931565</v>
      </c>
      <c r="H87" s="9">
        <f>(jurisdiction_covered_NCT!H87*carbon_price_NCT!H87)+(carbon_price_NETS!H87*jurisdiction_covered_NETS!H87)+(jurisdiction_covered_SupETS!H87*carbon_price_SupETS!H87)</f>
        <v>17.029123207241827</v>
      </c>
      <c r="I87" s="9">
        <f>(jurisdiction_covered_NCT!I87*carbon_price_NCT!I87)+(carbon_price_NETS!I87*jurisdiction_covered_NETS!I87)+(jurisdiction_covered_SupETS!I87*carbon_price_SupETS!I87)</f>
        <v>0.66539250929016647</v>
      </c>
      <c r="J87" s="9">
        <f>(jurisdiction_covered_NCT!J87*carbon_price_NCT!J87)+(carbon_price_NETS!J87*jurisdiction_covered_NETS!J87)+(jurisdiction_covered_SupETS!J87*carbon_price_SupETS!J87)</f>
        <v>18.227470995683319</v>
      </c>
      <c r="K87" s="9">
        <f>(jurisdiction_covered_NCT!K87*carbon_price_NCT!K87)+(carbon_price_NETS!K87*jurisdiction_covered_NETS!K87)+(jurisdiction_covered_SupETS!K87*carbon_price_SupETS!K87)</f>
        <v>7.9426273634016011</v>
      </c>
      <c r="L87" s="9">
        <f>(jurisdiction_covered_NCT!L87*carbon_price_NCT!L87)+(carbon_price_NETS!L87*jurisdiction_covered_NETS!L87)+(jurisdiction_covered_SupETS!L87*carbon_price_SupETS!L87)</f>
        <v>8.7352438427365549</v>
      </c>
      <c r="M87" s="9">
        <f>(jurisdiction_covered_NCT!M87*carbon_price_NCT!M87)+(carbon_price_NETS!M87*jurisdiction_covered_NETS!M87)+(jurisdiction_covered_SupETS!M87*carbon_price_SupETS!M87)</f>
        <v>12.102689645441725</v>
      </c>
      <c r="N87" s="9">
        <f>(jurisdiction_covered_NCT!N87*carbon_price_NCT!N87)+(carbon_price_NETS!N87*jurisdiction_covered_NETS!N87)+(jurisdiction_covered_SupETS!N87*carbon_price_SupETS!N87)</f>
        <v>5.102562509988485</v>
      </c>
      <c r="O87" s="9">
        <f>(jurisdiction_covered_NCT!O87*carbon_price_NCT!O87)+(carbon_price_NETS!O87*jurisdiction_covered_NETS!O87)+(jurisdiction_covered_SupETS!O87*carbon_price_SupETS!O87)</f>
        <v>3.4231550618990267</v>
      </c>
      <c r="P87" s="9">
        <f>(jurisdiction_covered_NCT!P87*carbon_price_NCT!P87)+(carbon_price_NETS!P87*jurisdiction_covered_NETS!P87)+(jurisdiction_covered_SupETS!P87*carbon_price_SupETS!P87)</f>
        <v>3.6584848214917347</v>
      </c>
      <c r="Q87" s="9">
        <f>(jurisdiction_covered_NCT!Q87*carbon_price_NCT!Q87)+(carbon_price_NETS!Q87*jurisdiction_covered_NETS!Q87)+(jurisdiction_covered_SupETS!Q87*carbon_price_SupETS!Q87)</f>
        <v>4.0452871199313236</v>
      </c>
      <c r="R87" s="9">
        <f>(jurisdiction_covered_NCT!R87*carbon_price_NCT!R87)+(carbon_price_NETS!R87*jurisdiction_covered_NETS!R87)+(jurisdiction_covered_SupETS!R87*carbon_price_SupETS!R87)</f>
        <v>2.4665372750528238</v>
      </c>
      <c r="S87" s="9">
        <f>(jurisdiction_covered_NCT!S87*carbon_price_NCT!S87)+(carbon_price_NETS!S87*jurisdiction_covered_NETS!S87)+(jurisdiction_covered_SupETS!S87*carbon_price_SupETS!S87)</f>
        <v>2.9203061126149557</v>
      </c>
      <c r="T87" s="9">
        <f>(jurisdiction_covered_NCT!T87*carbon_price_NCT!T87)+(carbon_price_NETS!T87*jurisdiction_covered_NETS!T87)+(jurisdiction_covered_SupETS!T87*carbon_price_SupETS!T87)</f>
        <v>8.359831552542401</v>
      </c>
      <c r="U87" s="9">
        <f>(jurisdiction_covered_NCT!U87*carbon_price_NCT!U87)+(carbon_price_NETS!U87*jurisdiction_covered_NETS!U87)+(jurisdiction_covered_SupETS!U87*carbon_price_SupETS!U87)</f>
        <v>11.643898080804028</v>
      </c>
      <c r="V87" s="9">
        <f>(jurisdiction_covered_NCT!V87*carbon_price_NCT!V87)+(carbon_price_NETS!V87*jurisdiction_covered_NETS!V87)+(jurisdiction_covered_SupETS!V87*carbon_price_SupETS!V87)</f>
        <v>8.17004150193236</v>
      </c>
      <c r="W87" s="9">
        <f>(jurisdiction_covered_NCT!W87*carbon_price_NCT!W87)+(carbon_price_NETS!W87*jurisdiction_covered_NETS!W87)+(jurisdiction_covered_SupETS!W87*carbon_price_SupETS!W87)</f>
        <v>21.917175569479387</v>
      </c>
      <c r="X87" s="9">
        <f>(jurisdiction_covered_NCT!X87*carbon_price_NCT!X87)+(carbon_price_NETS!X87*jurisdiction_covered_NETS!X87)+(jurisdiction_covered_SupETS!X87*carbon_price_SupETS!X87)</f>
        <v>35.611950083137536</v>
      </c>
      <c r="Y87" s="9">
        <f>(jurisdiction_covered_NCT!Y87*carbon_price_NCT!Y87)+(carbon_price_NETS!Y87*jurisdiction_covered_NETS!Y87)+(jurisdiction_covered_SupETS!Y87*carbon_price_SupETS!Y87)</f>
        <v>41.408193749999995</v>
      </c>
      <c r="Z87" s="9">
        <f>(jurisdiction_covered_NCT!Z87*carbon_price_NCT!Z87)+(carbon_price_NETS!Z87*jurisdiction_covered_NETS!Z87)+(jurisdiction_covered_SupETS!Z87*carbon_price_SupETS!Z87)</f>
        <v>21.455541449999998</v>
      </c>
      <c r="AA87" s="9">
        <f>(jurisdiction_covered_NCT!AA87*carbon_price_NCT!AA87)+(carbon_price_NETS!AA87*jurisdiction_covered_NETS!AA87)+(jurisdiction_covered_SupETS!AA87*carbon_price_SupETS!AA87)</f>
        <v>24.629543399999999</v>
      </c>
    </row>
    <row r="88" spans="1:27" x14ac:dyDescent="0.2">
      <c r="A88" s="9" t="s">
        <v>330</v>
      </c>
      <c r="B88" s="9">
        <f>(jurisdiction_covered_NCT!B88*carbon_price_NCT!B88)+(carbon_price_NETS!B88*jurisdiction_covered_NETS!B88)+(jurisdiction_covered_SupETS!B88*carbon_price_SupETS!B88)</f>
        <v>0</v>
      </c>
      <c r="C88" s="9">
        <f>(jurisdiction_covered_NCT!C88*carbon_price_NCT!C88)+(carbon_price_NETS!C88*jurisdiction_covered_NETS!C88)+(jurisdiction_covered_SupETS!C88*carbon_price_SupETS!C88)</f>
        <v>0</v>
      </c>
      <c r="D88" s="9">
        <f>(jurisdiction_covered_NCT!D88*carbon_price_NCT!D88)+(carbon_price_NETS!D88*jurisdiction_covered_NETS!D88)+(jurisdiction_covered_SupETS!D88*carbon_price_SupETS!D88)</f>
        <v>0</v>
      </c>
      <c r="E88" s="9">
        <f>(jurisdiction_covered_NCT!E88*carbon_price_NCT!E88)+(carbon_price_NETS!E88*jurisdiction_covered_NETS!E88)+(jurisdiction_covered_SupETS!E88*carbon_price_SupETS!E88)</f>
        <v>0</v>
      </c>
      <c r="F88" s="9">
        <f>(jurisdiction_covered_NCT!F88*carbon_price_NCT!F88)+(carbon_price_NETS!F88*jurisdiction_covered_NETS!F88)+(jurisdiction_covered_SupETS!F88*carbon_price_SupETS!F88)</f>
        <v>0</v>
      </c>
      <c r="G88" s="9">
        <f>(jurisdiction_covered_NCT!G88*carbon_price_NCT!G88)+(carbon_price_NETS!G88*jurisdiction_covered_NETS!G88)+(jurisdiction_covered_SupETS!G88*carbon_price_SupETS!G88)</f>
        <v>0</v>
      </c>
      <c r="H88" s="9">
        <f>(jurisdiction_covered_NCT!H88*carbon_price_NCT!H88)+(carbon_price_NETS!H88*jurisdiction_covered_NETS!H88)+(jurisdiction_covered_SupETS!H88*carbon_price_SupETS!H88)</f>
        <v>0</v>
      </c>
      <c r="I88" s="9">
        <f>(jurisdiction_covered_NCT!I88*carbon_price_NCT!I88)+(carbon_price_NETS!I88*jurisdiction_covered_NETS!I88)+(jurisdiction_covered_SupETS!I88*carbon_price_SupETS!I88)</f>
        <v>0</v>
      </c>
      <c r="J88" s="9">
        <f>(jurisdiction_covered_NCT!J88*carbon_price_NCT!J88)+(carbon_price_NETS!J88*jurisdiction_covered_NETS!J88)+(jurisdiction_covered_SupETS!J88*carbon_price_SupETS!J88)</f>
        <v>0</v>
      </c>
      <c r="K88" s="9">
        <f>(jurisdiction_covered_NCT!K88*carbon_price_NCT!K88)+(carbon_price_NETS!K88*jurisdiction_covered_NETS!K88)+(jurisdiction_covered_SupETS!K88*carbon_price_SupETS!K88)</f>
        <v>0</v>
      </c>
      <c r="L88" s="9">
        <f>(jurisdiction_covered_NCT!L88*carbon_price_NCT!L88)+(carbon_price_NETS!L88*jurisdiction_covered_NETS!L88)+(jurisdiction_covered_SupETS!L88*carbon_price_SupETS!L88)</f>
        <v>0</v>
      </c>
      <c r="M88" s="9">
        <f>(jurisdiction_covered_NCT!M88*carbon_price_NCT!M88)+(carbon_price_NETS!M88*jurisdiction_covered_NETS!M88)+(jurisdiction_covered_SupETS!M88*carbon_price_SupETS!M88)</f>
        <v>0</v>
      </c>
      <c r="N88" s="9">
        <f>(jurisdiction_covered_NCT!N88*carbon_price_NCT!N88)+(carbon_price_NETS!N88*jurisdiction_covered_NETS!N88)+(jurisdiction_covered_SupETS!N88*carbon_price_SupETS!N88)</f>
        <v>0</v>
      </c>
      <c r="O88" s="9">
        <f>(jurisdiction_covered_NCT!O88*carbon_price_NCT!O88)+(carbon_price_NETS!O88*jurisdiction_covered_NETS!O88)+(jurisdiction_covered_SupETS!O88*carbon_price_SupETS!O88)</f>
        <v>0</v>
      </c>
      <c r="P88" s="9">
        <f>(jurisdiction_covered_NCT!P88*carbon_price_NCT!P88)+(carbon_price_NETS!P88*jurisdiction_covered_NETS!P88)+(jurisdiction_covered_SupETS!P88*carbon_price_SupETS!P88)</f>
        <v>0</v>
      </c>
      <c r="Q88" s="9">
        <f>(jurisdiction_covered_NCT!Q88*carbon_price_NCT!Q88)+(carbon_price_NETS!Q88*jurisdiction_covered_NETS!Q88)+(jurisdiction_covered_SupETS!Q88*carbon_price_SupETS!Q88)</f>
        <v>0</v>
      </c>
      <c r="R88" s="9">
        <f>(jurisdiction_covered_NCT!R88*carbon_price_NCT!R88)+(carbon_price_NETS!R88*jurisdiction_covered_NETS!R88)+(jurisdiction_covered_SupETS!R88*carbon_price_SupETS!R88)</f>
        <v>0</v>
      </c>
      <c r="S88" s="9">
        <f>(jurisdiction_covered_NCT!S88*carbon_price_NCT!S88)+(carbon_price_NETS!S88*jurisdiction_covered_NETS!S88)+(jurisdiction_covered_SupETS!S88*carbon_price_SupETS!S88)</f>
        <v>0</v>
      </c>
      <c r="T88" s="9">
        <f>(jurisdiction_covered_NCT!T88*carbon_price_NCT!T88)+(carbon_price_NETS!T88*jurisdiction_covered_NETS!T88)+(jurisdiction_covered_SupETS!T88*carbon_price_SupETS!T88)</f>
        <v>0</v>
      </c>
      <c r="U88" s="9">
        <f>(jurisdiction_covered_NCT!U88*carbon_price_NCT!U88)+(carbon_price_NETS!U88*jurisdiction_covered_NETS!U88)+(jurisdiction_covered_SupETS!U88*carbon_price_SupETS!U88)</f>
        <v>0</v>
      </c>
      <c r="V88" s="9">
        <f>(jurisdiction_covered_NCT!V88*carbon_price_NCT!V88)+(carbon_price_NETS!V88*jurisdiction_covered_NETS!V88)+(jurisdiction_covered_SupETS!V88*carbon_price_SupETS!V88)</f>
        <v>0</v>
      </c>
      <c r="W88" s="9">
        <f>(jurisdiction_covered_NCT!W88*carbon_price_NCT!W88)+(carbon_price_NETS!W88*jurisdiction_covered_NETS!W88)+(jurisdiction_covered_SupETS!W88*carbon_price_SupETS!W88)</f>
        <v>0</v>
      </c>
      <c r="X88" s="9">
        <f>(jurisdiction_covered_NCT!X88*carbon_price_NCT!X88)+(carbon_price_NETS!X88*jurisdiction_covered_NETS!X88)+(jurisdiction_covered_SupETS!X88*carbon_price_SupETS!X88)</f>
        <v>0</v>
      </c>
      <c r="Y88" s="9">
        <f>(jurisdiction_covered_NCT!Y88*carbon_price_NCT!Y88)+(carbon_price_NETS!Y88*jurisdiction_covered_NETS!Y88)+(jurisdiction_covered_SupETS!Y88*carbon_price_SupETS!Y88)</f>
        <v>0</v>
      </c>
      <c r="Z88" s="9">
        <f>(jurisdiction_covered_NCT!Z88*carbon_price_NCT!Z88)+(carbon_price_NETS!Z88*jurisdiction_covered_NETS!Z88)+(jurisdiction_covered_SupETS!Z88*carbon_price_SupETS!Z88)</f>
        <v>0</v>
      </c>
      <c r="AA88" s="9">
        <f>(jurisdiction_covered_NCT!AA88*carbon_price_NCT!AA88)+(carbon_price_NETS!AA88*jurisdiction_covered_NETS!AA88)+(jurisdiction_covered_SupETS!AA88*carbon_price_SupETS!AA88)</f>
        <v>0</v>
      </c>
    </row>
    <row r="89" spans="1:27" x14ac:dyDescent="0.2">
      <c r="A89" s="9" t="s">
        <v>333</v>
      </c>
      <c r="B89" s="9">
        <f>(jurisdiction_covered_NCT!B89*carbon_price_NCT!B89)+(carbon_price_NETS!B89*jurisdiction_covered_NETS!B89)+(jurisdiction_covered_SupETS!B89*carbon_price_SupETS!B89)</f>
        <v>0</v>
      </c>
      <c r="C89" s="9">
        <f>(jurisdiction_covered_NCT!C89*carbon_price_NCT!C89)+(carbon_price_NETS!C89*jurisdiction_covered_NETS!C89)+(jurisdiction_covered_SupETS!C89*carbon_price_SupETS!C89)</f>
        <v>0</v>
      </c>
      <c r="D89" s="9">
        <f>(jurisdiction_covered_NCT!D89*carbon_price_NCT!D89)+(carbon_price_NETS!D89*jurisdiction_covered_NETS!D89)+(jurisdiction_covered_SupETS!D89*carbon_price_SupETS!D89)</f>
        <v>0</v>
      </c>
      <c r="E89" s="9">
        <f>(jurisdiction_covered_NCT!E89*carbon_price_NCT!E89)+(carbon_price_NETS!E89*jurisdiction_covered_NETS!E89)+(jurisdiction_covered_SupETS!E89*carbon_price_SupETS!E89)</f>
        <v>0</v>
      </c>
      <c r="F89" s="9">
        <f>(jurisdiction_covered_NCT!F89*carbon_price_NCT!F89)+(carbon_price_NETS!F89*jurisdiction_covered_NETS!F89)+(jurisdiction_covered_SupETS!F89*carbon_price_SupETS!F89)</f>
        <v>0</v>
      </c>
      <c r="G89" s="9">
        <f>(jurisdiction_covered_NCT!G89*carbon_price_NCT!G89)+(carbon_price_NETS!G89*jurisdiction_covered_NETS!G89)+(jurisdiction_covered_SupETS!G89*carbon_price_SupETS!G89)</f>
        <v>0</v>
      </c>
      <c r="H89" s="9">
        <f>(jurisdiction_covered_NCT!H89*carbon_price_NCT!H89)+(carbon_price_NETS!H89*jurisdiction_covered_NETS!H89)+(jurisdiction_covered_SupETS!H89*carbon_price_SupETS!H89)</f>
        <v>0</v>
      </c>
      <c r="I89" s="9">
        <f>(jurisdiction_covered_NCT!I89*carbon_price_NCT!I89)+(carbon_price_NETS!I89*jurisdiction_covered_NETS!I89)+(jurisdiction_covered_SupETS!I89*carbon_price_SupETS!I89)</f>
        <v>0</v>
      </c>
      <c r="J89" s="9">
        <f>(jurisdiction_covered_NCT!J89*carbon_price_NCT!J89)+(carbon_price_NETS!J89*jurisdiction_covered_NETS!J89)+(jurisdiction_covered_SupETS!J89*carbon_price_SupETS!J89)</f>
        <v>0</v>
      </c>
      <c r="K89" s="9">
        <f>(jurisdiction_covered_NCT!K89*carbon_price_NCT!K89)+(carbon_price_NETS!K89*jurisdiction_covered_NETS!K89)+(jurisdiction_covered_SupETS!K89*carbon_price_SupETS!K89)</f>
        <v>0</v>
      </c>
      <c r="L89" s="9">
        <f>(jurisdiction_covered_NCT!L89*carbon_price_NCT!L89)+(carbon_price_NETS!L89*jurisdiction_covered_NETS!L89)+(jurisdiction_covered_SupETS!L89*carbon_price_SupETS!L89)</f>
        <v>0</v>
      </c>
      <c r="M89" s="9">
        <f>(jurisdiction_covered_NCT!M89*carbon_price_NCT!M89)+(carbon_price_NETS!M89*jurisdiction_covered_NETS!M89)+(jurisdiction_covered_SupETS!M89*carbon_price_SupETS!M89)</f>
        <v>0</v>
      </c>
      <c r="N89" s="9">
        <f>(jurisdiction_covered_NCT!N89*carbon_price_NCT!N89)+(carbon_price_NETS!N89*jurisdiction_covered_NETS!N89)+(jurisdiction_covered_SupETS!N89*carbon_price_SupETS!N89)</f>
        <v>0</v>
      </c>
      <c r="O89" s="9">
        <f>(jurisdiction_covered_NCT!O89*carbon_price_NCT!O89)+(carbon_price_NETS!O89*jurisdiction_covered_NETS!O89)+(jurisdiction_covered_SupETS!O89*carbon_price_SupETS!O89)</f>
        <v>0</v>
      </c>
      <c r="P89" s="9">
        <f>(jurisdiction_covered_NCT!P89*carbon_price_NCT!P89)+(carbon_price_NETS!P89*jurisdiction_covered_NETS!P89)+(jurisdiction_covered_SupETS!P89*carbon_price_SupETS!P89)</f>
        <v>0</v>
      </c>
      <c r="Q89" s="9">
        <f>(jurisdiction_covered_NCT!Q89*carbon_price_NCT!Q89)+(carbon_price_NETS!Q89*jurisdiction_covered_NETS!Q89)+(jurisdiction_covered_SupETS!Q89*carbon_price_SupETS!Q89)</f>
        <v>0</v>
      </c>
      <c r="R89" s="9">
        <f>(jurisdiction_covered_NCT!R89*carbon_price_NCT!R89)+(carbon_price_NETS!R89*jurisdiction_covered_NETS!R89)+(jurisdiction_covered_SupETS!R89*carbon_price_SupETS!R89)</f>
        <v>0</v>
      </c>
      <c r="S89" s="9">
        <f>(jurisdiction_covered_NCT!S89*carbon_price_NCT!S89)+(carbon_price_NETS!S89*jurisdiction_covered_NETS!S89)+(jurisdiction_covered_SupETS!S89*carbon_price_SupETS!S89)</f>
        <v>0</v>
      </c>
      <c r="T89" s="9">
        <f>(jurisdiction_covered_NCT!T89*carbon_price_NCT!T89)+(carbon_price_NETS!T89*jurisdiction_covered_NETS!T89)+(jurisdiction_covered_SupETS!T89*carbon_price_SupETS!T89)</f>
        <v>0</v>
      </c>
      <c r="U89" s="9">
        <f>(jurisdiction_covered_NCT!U89*carbon_price_NCT!U89)+(carbon_price_NETS!U89*jurisdiction_covered_NETS!U89)+(jurisdiction_covered_SupETS!U89*carbon_price_SupETS!U89)</f>
        <v>0</v>
      </c>
      <c r="V89" s="9">
        <f>(jurisdiction_covered_NCT!V89*carbon_price_NCT!V89)+(carbon_price_NETS!V89*jurisdiction_covered_NETS!V89)+(jurisdiction_covered_SupETS!V89*carbon_price_SupETS!V89)</f>
        <v>0</v>
      </c>
      <c r="W89" s="9">
        <f>(jurisdiction_covered_NCT!W89*carbon_price_NCT!W89)+(carbon_price_NETS!W89*jurisdiction_covered_NETS!W89)+(jurisdiction_covered_SupETS!W89*carbon_price_SupETS!W89)</f>
        <v>0</v>
      </c>
      <c r="X89" s="9">
        <f>(jurisdiction_covered_NCT!X89*carbon_price_NCT!X89)+(carbon_price_NETS!X89*jurisdiction_covered_NETS!X89)+(jurisdiction_covered_SupETS!X89*carbon_price_SupETS!X89)</f>
        <v>0</v>
      </c>
      <c r="Y89" s="9">
        <f>(jurisdiction_covered_NCT!Y89*carbon_price_NCT!Y89)+(carbon_price_NETS!Y89*jurisdiction_covered_NETS!Y89)+(jurisdiction_covered_SupETS!Y89*carbon_price_SupETS!Y89)</f>
        <v>0</v>
      </c>
      <c r="Z89" s="9">
        <f>(jurisdiction_covered_NCT!Z89*carbon_price_NCT!Z89)+(carbon_price_NETS!Z89*jurisdiction_covered_NETS!Z89)+(jurisdiction_covered_SupETS!Z89*carbon_price_SupETS!Z89)</f>
        <v>0</v>
      </c>
      <c r="AA89" s="9">
        <f>(jurisdiction_covered_NCT!AA89*carbon_price_NCT!AA89)+(carbon_price_NETS!AA89*jurisdiction_covered_NETS!AA89)+(jurisdiction_covered_SupETS!AA89*carbon_price_SupETS!AA89)</f>
        <v>0</v>
      </c>
    </row>
    <row r="90" spans="1:27" x14ac:dyDescent="0.2">
      <c r="A90" s="9" t="s">
        <v>336</v>
      </c>
      <c r="B90" s="9">
        <f>(jurisdiction_covered_NCT!B90*carbon_price_NCT!B90)+(carbon_price_NETS!B90*jurisdiction_covered_NETS!B90)+(jurisdiction_covered_SupETS!B90*carbon_price_SupETS!B90)</f>
        <v>0</v>
      </c>
      <c r="C90" s="9">
        <f>(jurisdiction_covered_NCT!C90*carbon_price_NCT!C90)+(carbon_price_NETS!C90*jurisdiction_covered_NETS!C90)+(jurisdiction_covered_SupETS!C90*carbon_price_SupETS!C90)</f>
        <v>0</v>
      </c>
      <c r="D90" s="9">
        <f>(jurisdiction_covered_NCT!D90*carbon_price_NCT!D90)+(carbon_price_NETS!D90*jurisdiction_covered_NETS!D90)+(jurisdiction_covered_SupETS!D90*carbon_price_SupETS!D90)</f>
        <v>0</v>
      </c>
      <c r="E90" s="9">
        <f>(jurisdiction_covered_NCT!E90*carbon_price_NCT!E90)+(carbon_price_NETS!E90*jurisdiction_covered_NETS!E90)+(jurisdiction_covered_SupETS!E90*carbon_price_SupETS!E90)</f>
        <v>0</v>
      </c>
      <c r="F90" s="9">
        <f>(jurisdiction_covered_NCT!F90*carbon_price_NCT!F90)+(carbon_price_NETS!F90*jurisdiction_covered_NETS!F90)+(jurisdiction_covered_SupETS!F90*carbon_price_SupETS!F90)</f>
        <v>0</v>
      </c>
      <c r="G90" s="9">
        <f>(jurisdiction_covered_NCT!G90*carbon_price_NCT!G90)+(carbon_price_NETS!G90*jurisdiction_covered_NETS!G90)+(jurisdiction_covered_SupETS!G90*carbon_price_SupETS!G90)</f>
        <v>0</v>
      </c>
      <c r="H90" s="9">
        <f>(jurisdiction_covered_NCT!H90*carbon_price_NCT!H90)+(carbon_price_NETS!H90*jurisdiction_covered_NETS!H90)+(jurisdiction_covered_SupETS!H90*carbon_price_SupETS!H90)</f>
        <v>0</v>
      </c>
      <c r="I90" s="9">
        <f>(jurisdiction_covered_NCT!I90*carbon_price_NCT!I90)+(carbon_price_NETS!I90*jurisdiction_covered_NETS!I90)+(jurisdiction_covered_SupETS!I90*carbon_price_SupETS!I90)</f>
        <v>0</v>
      </c>
      <c r="J90" s="9">
        <f>(jurisdiction_covered_NCT!J90*carbon_price_NCT!J90)+(carbon_price_NETS!J90*jurisdiction_covered_NETS!J90)+(jurisdiction_covered_SupETS!J90*carbon_price_SupETS!J90)</f>
        <v>0</v>
      </c>
      <c r="K90" s="9">
        <f>(jurisdiction_covered_NCT!K90*carbon_price_NCT!K90)+(carbon_price_NETS!K90*jurisdiction_covered_NETS!K90)+(jurisdiction_covered_SupETS!K90*carbon_price_SupETS!K90)</f>
        <v>0</v>
      </c>
      <c r="L90" s="9">
        <f>(jurisdiction_covered_NCT!L90*carbon_price_NCT!L90)+(carbon_price_NETS!L90*jurisdiction_covered_NETS!L90)+(jurisdiction_covered_SupETS!L90*carbon_price_SupETS!L90)</f>
        <v>0</v>
      </c>
      <c r="M90" s="9">
        <f>(jurisdiction_covered_NCT!M90*carbon_price_NCT!M90)+(carbon_price_NETS!M90*jurisdiction_covered_NETS!M90)+(jurisdiction_covered_SupETS!M90*carbon_price_SupETS!M90)</f>
        <v>0</v>
      </c>
      <c r="N90" s="9">
        <f>(jurisdiction_covered_NCT!N90*carbon_price_NCT!N90)+(carbon_price_NETS!N90*jurisdiction_covered_NETS!N90)+(jurisdiction_covered_SupETS!N90*carbon_price_SupETS!N90)</f>
        <v>0</v>
      </c>
      <c r="O90" s="9">
        <f>(jurisdiction_covered_NCT!O90*carbon_price_NCT!O90)+(carbon_price_NETS!O90*jurisdiction_covered_NETS!O90)+(jurisdiction_covered_SupETS!O90*carbon_price_SupETS!O90)</f>
        <v>0</v>
      </c>
      <c r="P90" s="9">
        <f>(jurisdiction_covered_NCT!P90*carbon_price_NCT!P90)+(carbon_price_NETS!P90*jurisdiction_covered_NETS!P90)+(jurisdiction_covered_SupETS!P90*carbon_price_SupETS!P90)</f>
        <v>0</v>
      </c>
      <c r="Q90" s="9">
        <f>(jurisdiction_covered_NCT!Q90*carbon_price_NCT!Q90)+(carbon_price_NETS!Q90*jurisdiction_covered_NETS!Q90)+(jurisdiction_covered_SupETS!Q90*carbon_price_SupETS!Q90)</f>
        <v>0</v>
      </c>
      <c r="R90" s="9">
        <f>(jurisdiction_covered_NCT!R90*carbon_price_NCT!R90)+(carbon_price_NETS!R90*jurisdiction_covered_NETS!R90)+(jurisdiction_covered_SupETS!R90*carbon_price_SupETS!R90)</f>
        <v>0</v>
      </c>
      <c r="S90" s="9">
        <f>(jurisdiction_covered_NCT!S90*carbon_price_NCT!S90)+(carbon_price_NETS!S90*jurisdiction_covered_NETS!S90)+(jurisdiction_covered_SupETS!S90*carbon_price_SupETS!S90)</f>
        <v>0</v>
      </c>
      <c r="T90" s="9">
        <f>(jurisdiction_covered_NCT!T90*carbon_price_NCT!T90)+(carbon_price_NETS!T90*jurisdiction_covered_NETS!T90)+(jurisdiction_covered_SupETS!T90*carbon_price_SupETS!T90)</f>
        <v>0</v>
      </c>
      <c r="U90" s="9">
        <f>(jurisdiction_covered_NCT!U90*carbon_price_NCT!U90)+(carbon_price_NETS!U90*jurisdiction_covered_NETS!U90)+(jurisdiction_covered_SupETS!U90*carbon_price_SupETS!U90)</f>
        <v>0</v>
      </c>
      <c r="V90" s="9">
        <f>(jurisdiction_covered_NCT!V90*carbon_price_NCT!V90)+(carbon_price_NETS!V90*jurisdiction_covered_NETS!V90)+(jurisdiction_covered_SupETS!V90*carbon_price_SupETS!V90)</f>
        <v>0</v>
      </c>
      <c r="W90" s="9">
        <f>(jurisdiction_covered_NCT!W90*carbon_price_NCT!W90)+(carbon_price_NETS!W90*jurisdiction_covered_NETS!W90)+(jurisdiction_covered_SupETS!W90*carbon_price_SupETS!W90)</f>
        <v>0</v>
      </c>
      <c r="X90" s="9">
        <f>(jurisdiction_covered_NCT!X90*carbon_price_NCT!X90)+(carbon_price_NETS!X90*jurisdiction_covered_NETS!X90)+(jurisdiction_covered_SupETS!X90*carbon_price_SupETS!X90)</f>
        <v>0</v>
      </c>
      <c r="Y90" s="9">
        <f>(jurisdiction_covered_NCT!Y90*carbon_price_NCT!Y90)+(carbon_price_NETS!Y90*jurisdiction_covered_NETS!Y90)+(jurisdiction_covered_SupETS!Y90*carbon_price_SupETS!Y90)</f>
        <v>0</v>
      </c>
      <c r="Z90" s="9">
        <f>(jurisdiction_covered_NCT!Z90*carbon_price_NCT!Z90)+(carbon_price_NETS!Z90*jurisdiction_covered_NETS!Z90)+(jurisdiction_covered_SupETS!Z90*carbon_price_SupETS!Z90)</f>
        <v>0</v>
      </c>
      <c r="AA90" s="9">
        <f>(jurisdiction_covered_NCT!AA90*carbon_price_NCT!AA90)+(carbon_price_NETS!AA90*jurisdiction_covered_NETS!AA90)+(jurisdiction_covered_SupETS!AA90*carbon_price_SupETS!AA90)</f>
        <v>0</v>
      </c>
    </row>
    <row r="91" spans="1:27" x14ac:dyDescent="0.2">
      <c r="A91" s="9" t="s">
        <v>339</v>
      </c>
      <c r="B91" s="9">
        <f>(jurisdiction_covered_NCT!B91*carbon_price_NCT!B91)+(carbon_price_NETS!B91*jurisdiction_covered_NETS!B91)+(jurisdiction_covered_SupETS!B91*carbon_price_SupETS!B91)</f>
        <v>0</v>
      </c>
      <c r="C91" s="9">
        <f>(jurisdiction_covered_NCT!C91*carbon_price_NCT!C91)+(carbon_price_NETS!C91*jurisdiction_covered_NETS!C91)+(jurisdiction_covered_SupETS!C91*carbon_price_SupETS!C91)</f>
        <v>0</v>
      </c>
      <c r="D91" s="9">
        <f>(jurisdiction_covered_NCT!D91*carbon_price_NCT!D91)+(carbon_price_NETS!D91*jurisdiction_covered_NETS!D91)+(jurisdiction_covered_SupETS!D91*carbon_price_SupETS!D91)</f>
        <v>0</v>
      </c>
      <c r="E91" s="9">
        <f>(jurisdiction_covered_NCT!E91*carbon_price_NCT!E91)+(carbon_price_NETS!E91*jurisdiction_covered_NETS!E91)+(jurisdiction_covered_SupETS!E91*carbon_price_SupETS!E91)</f>
        <v>0</v>
      </c>
      <c r="F91" s="9">
        <f>(jurisdiction_covered_NCT!F91*carbon_price_NCT!F91)+(carbon_price_NETS!F91*jurisdiction_covered_NETS!F91)+(jurisdiction_covered_SupETS!F91*carbon_price_SupETS!F91)</f>
        <v>0</v>
      </c>
      <c r="G91" s="9">
        <f>(jurisdiction_covered_NCT!G91*carbon_price_NCT!G91)+(carbon_price_NETS!G91*jurisdiction_covered_NETS!G91)+(jurisdiction_covered_SupETS!G91*carbon_price_SupETS!G91)</f>
        <v>0</v>
      </c>
      <c r="H91" s="9">
        <f>(jurisdiction_covered_NCT!H91*carbon_price_NCT!H91)+(carbon_price_NETS!H91*jurisdiction_covered_NETS!H91)+(jurisdiction_covered_SupETS!H91*carbon_price_SupETS!H91)</f>
        <v>0</v>
      </c>
      <c r="I91" s="9">
        <f>(jurisdiction_covered_NCT!I91*carbon_price_NCT!I91)+(carbon_price_NETS!I91*jurisdiction_covered_NETS!I91)+(jurisdiction_covered_SupETS!I91*carbon_price_SupETS!I91)</f>
        <v>0</v>
      </c>
      <c r="J91" s="9">
        <f>(jurisdiction_covered_NCT!J91*carbon_price_NCT!J91)+(carbon_price_NETS!J91*jurisdiction_covered_NETS!J91)+(jurisdiction_covered_SupETS!J91*carbon_price_SupETS!J91)</f>
        <v>0</v>
      </c>
      <c r="K91" s="9">
        <f>(jurisdiction_covered_NCT!K91*carbon_price_NCT!K91)+(carbon_price_NETS!K91*jurisdiction_covered_NETS!K91)+(jurisdiction_covered_SupETS!K91*carbon_price_SupETS!K91)</f>
        <v>0</v>
      </c>
      <c r="L91" s="9">
        <f>(jurisdiction_covered_NCT!L91*carbon_price_NCT!L91)+(carbon_price_NETS!L91*jurisdiction_covered_NETS!L91)+(jurisdiction_covered_SupETS!L91*carbon_price_SupETS!L91)</f>
        <v>0</v>
      </c>
      <c r="M91" s="9">
        <f>(jurisdiction_covered_NCT!M91*carbon_price_NCT!M91)+(carbon_price_NETS!M91*jurisdiction_covered_NETS!M91)+(jurisdiction_covered_SupETS!M91*carbon_price_SupETS!M91)</f>
        <v>0</v>
      </c>
      <c r="N91" s="9">
        <f>(jurisdiction_covered_NCT!N91*carbon_price_NCT!N91)+(carbon_price_NETS!N91*jurisdiction_covered_NETS!N91)+(jurisdiction_covered_SupETS!N91*carbon_price_SupETS!N91)</f>
        <v>0</v>
      </c>
      <c r="O91" s="9">
        <f>(jurisdiction_covered_NCT!O91*carbon_price_NCT!O91)+(carbon_price_NETS!O91*jurisdiction_covered_NETS!O91)+(jurisdiction_covered_SupETS!O91*carbon_price_SupETS!O91)</f>
        <v>0</v>
      </c>
      <c r="P91" s="9">
        <f>(jurisdiction_covered_NCT!P91*carbon_price_NCT!P91)+(carbon_price_NETS!P91*jurisdiction_covered_NETS!P91)+(jurisdiction_covered_SupETS!P91*carbon_price_SupETS!P91)</f>
        <v>0</v>
      </c>
      <c r="Q91" s="9">
        <f>(jurisdiction_covered_NCT!Q91*carbon_price_NCT!Q91)+(carbon_price_NETS!Q91*jurisdiction_covered_NETS!Q91)+(jurisdiction_covered_SupETS!Q91*carbon_price_SupETS!Q91)</f>
        <v>0</v>
      </c>
      <c r="R91" s="9">
        <f>(jurisdiction_covered_NCT!R91*carbon_price_NCT!R91)+(carbon_price_NETS!R91*jurisdiction_covered_NETS!R91)+(jurisdiction_covered_SupETS!R91*carbon_price_SupETS!R91)</f>
        <v>0</v>
      </c>
      <c r="S91" s="9">
        <f>(jurisdiction_covered_NCT!S91*carbon_price_NCT!S91)+(carbon_price_NETS!S91*jurisdiction_covered_NETS!S91)+(jurisdiction_covered_SupETS!S91*carbon_price_SupETS!S91)</f>
        <v>0</v>
      </c>
      <c r="T91" s="9">
        <f>(jurisdiction_covered_NCT!T91*carbon_price_NCT!T91)+(carbon_price_NETS!T91*jurisdiction_covered_NETS!T91)+(jurisdiction_covered_SupETS!T91*carbon_price_SupETS!T91)</f>
        <v>0</v>
      </c>
      <c r="U91" s="9">
        <f>(jurisdiction_covered_NCT!U91*carbon_price_NCT!U91)+(carbon_price_NETS!U91*jurisdiction_covered_NETS!U91)+(jurisdiction_covered_SupETS!U91*carbon_price_SupETS!U91)</f>
        <v>0</v>
      </c>
      <c r="V91" s="9">
        <f>(jurisdiction_covered_NCT!V91*carbon_price_NCT!V91)+(carbon_price_NETS!V91*jurisdiction_covered_NETS!V91)+(jurisdiction_covered_SupETS!V91*carbon_price_SupETS!V91)</f>
        <v>0</v>
      </c>
      <c r="W91" s="9">
        <f>(jurisdiction_covered_NCT!W91*carbon_price_NCT!W91)+(carbon_price_NETS!W91*jurisdiction_covered_NETS!W91)+(jurisdiction_covered_SupETS!W91*carbon_price_SupETS!W91)</f>
        <v>0</v>
      </c>
      <c r="X91" s="9">
        <f>(jurisdiction_covered_NCT!X91*carbon_price_NCT!X91)+(carbon_price_NETS!X91*jurisdiction_covered_NETS!X91)+(jurisdiction_covered_SupETS!X91*carbon_price_SupETS!X91)</f>
        <v>0</v>
      </c>
      <c r="Y91" s="9">
        <f>(jurisdiction_covered_NCT!Y91*carbon_price_NCT!Y91)+(carbon_price_NETS!Y91*jurisdiction_covered_NETS!Y91)+(jurisdiction_covered_SupETS!Y91*carbon_price_SupETS!Y91)</f>
        <v>0</v>
      </c>
      <c r="Z91" s="9">
        <f>(jurisdiction_covered_NCT!Z91*carbon_price_NCT!Z91)+(carbon_price_NETS!Z91*jurisdiction_covered_NETS!Z91)+(jurisdiction_covered_SupETS!Z91*carbon_price_SupETS!Z91)</f>
        <v>0</v>
      </c>
      <c r="AA91" s="9">
        <f>(jurisdiction_covered_NCT!AA91*carbon_price_NCT!AA91)+(carbon_price_NETS!AA91*jurisdiction_covered_NETS!AA91)+(jurisdiction_covered_SupETS!AA91*carbon_price_SupETS!AA91)</f>
        <v>0</v>
      </c>
    </row>
    <row r="92" spans="1:27" x14ac:dyDescent="0.2">
      <c r="A92" s="9" t="s">
        <v>342</v>
      </c>
      <c r="B92" s="9">
        <f>(jurisdiction_covered_NCT!B92*carbon_price_NCT!B92)+(carbon_price_NETS!B92*jurisdiction_covered_NETS!B92)+(jurisdiction_covered_SupETS!B92*carbon_price_SupETS!B92)</f>
        <v>0</v>
      </c>
      <c r="C92" s="9">
        <f>(jurisdiction_covered_NCT!C92*carbon_price_NCT!C92)+(carbon_price_NETS!C92*jurisdiction_covered_NETS!C92)+(jurisdiction_covered_SupETS!C92*carbon_price_SupETS!C92)</f>
        <v>0</v>
      </c>
      <c r="D92" s="9">
        <f>(jurisdiction_covered_NCT!D92*carbon_price_NCT!D92)+(carbon_price_NETS!D92*jurisdiction_covered_NETS!D92)+(jurisdiction_covered_SupETS!D92*carbon_price_SupETS!D92)</f>
        <v>0</v>
      </c>
      <c r="E92" s="9">
        <f>(jurisdiction_covered_NCT!E92*carbon_price_NCT!E92)+(carbon_price_NETS!E92*jurisdiction_covered_NETS!E92)+(jurisdiction_covered_SupETS!E92*carbon_price_SupETS!E92)</f>
        <v>0</v>
      </c>
      <c r="F92" s="9">
        <f>(jurisdiction_covered_NCT!F92*carbon_price_NCT!F92)+(carbon_price_NETS!F92*jurisdiction_covered_NETS!F92)+(jurisdiction_covered_SupETS!F92*carbon_price_SupETS!F92)</f>
        <v>0</v>
      </c>
      <c r="G92" s="9">
        <f>(jurisdiction_covered_NCT!G92*carbon_price_NCT!G92)+(carbon_price_NETS!G92*jurisdiction_covered_NETS!G92)+(jurisdiction_covered_SupETS!G92*carbon_price_SupETS!G92)</f>
        <v>0</v>
      </c>
      <c r="H92" s="9">
        <f>(jurisdiction_covered_NCT!H92*carbon_price_NCT!H92)+(carbon_price_NETS!H92*jurisdiction_covered_NETS!H92)+(jurisdiction_covered_SupETS!H92*carbon_price_SupETS!H92)</f>
        <v>0</v>
      </c>
      <c r="I92" s="9">
        <f>(jurisdiction_covered_NCT!I92*carbon_price_NCT!I92)+(carbon_price_NETS!I92*jurisdiction_covered_NETS!I92)+(jurisdiction_covered_SupETS!I92*carbon_price_SupETS!I92)</f>
        <v>0</v>
      </c>
      <c r="J92" s="9">
        <f>(jurisdiction_covered_NCT!J92*carbon_price_NCT!J92)+(carbon_price_NETS!J92*jurisdiction_covered_NETS!J92)+(jurisdiction_covered_SupETS!J92*carbon_price_SupETS!J92)</f>
        <v>0</v>
      </c>
      <c r="K92" s="9">
        <f>(jurisdiction_covered_NCT!K92*carbon_price_NCT!K92)+(carbon_price_NETS!K92*jurisdiction_covered_NETS!K92)+(jurisdiction_covered_SupETS!K92*carbon_price_SupETS!K92)</f>
        <v>0</v>
      </c>
      <c r="L92" s="9">
        <f>(jurisdiction_covered_NCT!L92*carbon_price_NCT!L92)+(carbon_price_NETS!L92*jurisdiction_covered_NETS!L92)+(jurisdiction_covered_SupETS!L92*carbon_price_SupETS!L92)</f>
        <v>0</v>
      </c>
      <c r="M92" s="9">
        <f>(jurisdiction_covered_NCT!M92*carbon_price_NCT!M92)+(carbon_price_NETS!M92*jurisdiction_covered_NETS!M92)+(jurisdiction_covered_SupETS!M92*carbon_price_SupETS!M92)</f>
        <v>0</v>
      </c>
      <c r="N92" s="9">
        <f>(jurisdiction_covered_NCT!N92*carbon_price_NCT!N92)+(carbon_price_NETS!N92*jurisdiction_covered_NETS!N92)+(jurisdiction_covered_SupETS!N92*carbon_price_SupETS!N92)</f>
        <v>0</v>
      </c>
      <c r="O92" s="9">
        <f>(jurisdiction_covered_NCT!O92*carbon_price_NCT!O92)+(carbon_price_NETS!O92*jurisdiction_covered_NETS!O92)+(jurisdiction_covered_SupETS!O92*carbon_price_SupETS!O92)</f>
        <v>0</v>
      </c>
      <c r="P92" s="9">
        <f>(jurisdiction_covered_NCT!P92*carbon_price_NCT!P92)+(carbon_price_NETS!P92*jurisdiction_covered_NETS!P92)+(jurisdiction_covered_SupETS!P92*carbon_price_SupETS!P92)</f>
        <v>0</v>
      </c>
      <c r="Q92" s="9">
        <f>(jurisdiction_covered_NCT!Q92*carbon_price_NCT!Q92)+(carbon_price_NETS!Q92*jurisdiction_covered_NETS!Q92)+(jurisdiction_covered_SupETS!Q92*carbon_price_SupETS!Q92)</f>
        <v>0</v>
      </c>
      <c r="R92" s="9">
        <f>(jurisdiction_covered_NCT!R92*carbon_price_NCT!R92)+(carbon_price_NETS!R92*jurisdiction_covered_NETS!R92)+(jurisdiction_covered_SupETS!R92*carbon_price_SupETS!R92)</f>
        <v>0</v>
      </c>
      <c r="S92" s="9">
        <f>(jurisdiction_covered_NCT!S92*carbon_price_NCT!S92)+(carbon_price_NETS!S92*jurisdiction_covered_NETS!S92)+(jurisdiction_covered_SupETS!S92*carbon_price_SupETS!S92)</f>
        <v>0</v>
      </c>
      <c r="T92" s="9">
        <f>(jurisdiction_covered_NCT!T92*carbon_price_NCT!T92)+(carbon_price_NETS!T92*jurisdiction_covered_NETS!T92)+(jurisdiction_covered_SupETS!T92*carbon_price_SupETS!T92)</f>
        <v>0</v>
      </c>
      <c r="U92" s="9">
        <f>(jurisdiction_covered_NCT!U92*carbon_price_NCT!U92)+(carbon_price_NETS!U92*jurisdiction_covered_NETS!U92)+(jurisdiction_covered_SupETS!U92*carbon_price_SupETS!U92)</f>
        <v>0</v>
      </c>
      <c r="V92" s="9">
        <f>(jurisdiction_covered_NCT!V92*carbon_price_NCT!V92)+(carbon_price_NETS!V92*jurisdiction_covered_NETS!V92)+(jurisdiction_covered_SupETS!V92*carbon_price_SupETS!V92)</f>
        <v>0</v>
      </c>
      <c r="W92" s="9">
        <f>(jurisdiction_covered_NCT!W92*carbon_price_NCT!W92)+(carbon_price_NETS!W92*jurisdiction_covered_NETS!W92)+(jurisdiction_covered_SupETS!W92*carbon_price_SupETS!W92)</f>
        <v>0</v>
      </c>
      <c r="X92" s="9">
        <f>(jurisdiction_covered_NCT!X92*carbon_price_NCT!X92)+(carbon_price_NETS!X92*jurisdiction_covered_NETS!X92)+(jurisdiction_covered_SupETS!X92*carbon_price_SupETS!X92)</f>
        <v>0</v>
      </c>
      <c r="Y92" s="9">
        <f>(jurisdiction_covered_NCT!Y92*carbon_price_NCT!Y92)+(carbon_price_NETS!Y92*jurisdiction_covered_NETS!Y92)+(jurisdiction_covered_SupETS!Y92*carbon_price_SupETS!Y92)</f>
        <v>0</v>
      </c>
      <c r="Z92" s="9">
        <f>(jurisdiction_covered_NCT!Z92*carbon_price_NCT!Z92)+(carbon_price_NETS!Z92*jurisdiction_covered_NETS!Z92)+(jurisdiction_covered_SupETS!Z92*carbon_price_SupETS!Z92)</f>
        <v>0</v>
      </c>
      <c r="AA92" s="9">
        <f>(jurisdiction_covered_NCT!AA92*carbon_price_NCT!AA92)+(carbon_price_NETS!AA92*jurisdiction_covered_NETS!AA92)+(jurisdiction_covered_SupETS!AA92*carbon_price_SupETS!AA92)</f>
        <v>0</v>
      </c>
    </row>
    <row r="93" spans="1:27" x14ac:dyDescent="0.2">
      <c r="A93" s="9" t="s">
        <v>345</v>
      </c>
      <c r="B93" s="9">
        <f>(jurisdiction_covered_NCT!B93*carbon_price_NCT!B93)+(carbon_price_NETS!B93*jurisdiction_covered_NETS!B93)+(jurisdiction_covered_SupETS!B93*carbon_price_SupETS!B93)</f>
        <v>0</v>
      </c>
      <c r="C93" s="9">
        <f>(jurisdiction_covered_NCT!C93*carbon_price_NCT!C93)+(carbon_price_NETS!C93*jurisdiction_covered_NETS!C93)+(jurisdiction_covered_SupETS!C93*carbon_price_SupETS!C93)</f>
        <v>0</v>
      </c>
      <c r="D93" s="9">
        <f>(jurisdiction_covered_NCT!D93*carbon_price_NCT!D93)+(carbon_price_NETS!D93*jurisdiction_covered_NETS!D93)+(jurisdiction_covered_SupETS!D93*carbon_price_SupETS!D93)</f>
        <v>0</v>
      </c>
      <c r="E93" s="9">
        <f>(jurisdiction_covered_NCT!E93*carbon_price_NCT!E93)+(carbon_price_NETS!E93*jurisdiction_covered_NETS!E93)+(jurisdiction_covered_SupETS!E93*carbon_price_SupETS!E93)</f>
        <v>0</v>
      </c>
      <c r="F93" s="9">
        <f>(jurisdiction_covered_NCT!F93*carbon_price_NCT!F93)+(carbon_price_NETS!F93*jurisdiction_covered_NETS!F93)+(jurisdiction_covered_SupETS!F93*carbon_price_SupETS!F93)</f>
        <v>0</v>
      </c>
      <c r="G93" s="9">
        <f>(jurisdiction_covered_NCT!G93*carbon_price_NCT!G93)+(carbon_price_NETS!G93*jurisdiction_covered_NETS!G93)+(jurisdiction_covered_SupETS!G93*carbon_price_SupETS!G93)</f>
        <v>0</v>
      </c>
      <c r="H93" s="9">
        <f>(jurisdiction_covered_NCT!H93*carbon_price_NCT!H93)+(carbon_price_NETS!H93*jurisdiction_covered_NETS!H93)+(jurisdiction_covered_SupETS!H93*carbon_price_SupETS!H93)</f>
        <v>0</v>
      </c>
      <c r="I93" s="9">
        <f>(jurisdiction_covered_NCT!I93*carbon_price_NCT!I93)+(carbon_price_NETS!I93*jurisdiction_covered_NETS!I93)+(jurisdiction_covered_SupETS!I93*carbon_price_SupETS!I93)</f>
        <v>0</v>
      </c>
      <c r="J93" s="9">
        <f>(jurisdiction_covered_NCT!J93*carbon_price_NCT!J93)+(carbon_price_NETS!J93*jurisdiction_covered_NETS!J93)+(jurisdiction_covered_SupETS!J93*carbon_price_SupETS!J93)</f>
        <v>0</v>
      </c>
      <c r="K93" s="9">
        <f>(jurisdiction_covered_NCT!K93*carbon_price_NCT!K93)+(carbon_price_NETS!K93*jurisdiction_covered_NETS!K93)+(jurisdiction_covered_SupETS!K93*carbon_price_SupETS!K93)</f>
        <v>0</v>
      </c>
      <c r="L93" s="9">
        <f>(jurisdiction_covered_NCT!L93*carbon_price_NCT!L93)+(carbon_price_NETS!L93*jurisdiction_covered_NETS!L93)+(jurisdiction_covered_SupETS!L93*carbon_price_SupETS!L93)</f>
        <v>0</v>
      </c>
      <c r="M93" s="9">
        <f>(jurisdiction_covered_NCT!M93*carbon_price_NCT!M93)+(carbon_price_NETS!M93*jurisdiction_covered_NETS!M93)+(jurisdiction_covered_SupETS!M93*carbon_price_SupETS!M93)</f>
        <v>0</v>
      </c>
      <c r="N93" s="9">
        <f>(jurisdiction_covered_NCT!N93*carbon_price_NCT!N93)+(carbon_price_NETS!N93*jurisdiction_covered_NETS!N93)+(jurisdiction_covered_SupETS!N93*carbon_price_SupETS!N93)</f>
        <v>0</v>
      </c>
      <c r="O93" s="9">
        <f>(jurisdiction_covered_NCT!O93*carbon_price_NCT!O93)+(carbon_price_NETS!O93*jurisdiction_covered_NETS!O93)+(jurisdiction_covered_SupETS!O93*carbon_price_SupETS!O93)</f>
        <v>0</v>
      </c>
      <c r="P93" s="9">
        <f>(jurisdiction_covered_NCT!P93*carbon_price_NCT!P93)+(carbon_price_NETS!P93*jurisdiction_covered_NETS!P93)+(jurisdiction_covered_SupETS!P93*carbon_price_SupETS!P93)</f>
        <v>0</v>
      </c>
      <c r="Q93" s="9">
        <f>(jurisdiction_covered_NCT!Q93*carbon_price_NCT!Q93)+(carbon_price_NETS!Q93*jurisdiction_covered_NETS!Q93)+(jurisdiction_covered_SupETS!Q93*carbon_price_SupETS!Q93)</f>
        <v>0</v>
      </c>
      <c r="R93" s="9">
        <f>(jurisdiction_covered_NCT!R93*carbon_price_NCT!R93)+(carbon_price_NETS!R93*jurisdiction_covered_NETS!R93)+(jurisdiction_covered_SupETS!R93*carbon_price_SupETS!R93)</f>
        <v>0</v>
      </c>
      <c r="S93" s="9">
        <f>(jurisdiction_covered_NCT!S93*carbon_price_NCT!S93)+(carbon_price_NETS!S93*jurisdiction_covered_NETS!S93)+(jurisdiction_covered_SupETS!S93*carbon_price_SupETS!S93)</f>
        <v>0</v>
      </c>
      <c r="T93" s="9">
        <f>(jurisdiction_covered_NCT!T93*carbon_price_NCT!T93)+(carbon_price_NETS!T93*jurisdiction_covered_NETS!T93)+(jurisdiction_covered_SupETS!T93*carbon_price_SupETS!T93)</f>
        <v>0</v>
      </c>
      <c r="U93" s="9">
        <f>(jurisdiction_covered_NCT!U93*carbon_price_NCT!U93)+(carbon_price_NETS!U93*jurisdiction_covered_NETS!U93)+(jurisdiction_covered_SupETS!U93*carbon_price_SupETS!U93)</f>
        <v>0</v>
      </c>
      <c r="V93" s="9">
        <f>(jurisdiction_covered_NCT!V93*carbon_price_NCT!V93)+(carbon_price_NETS!V93*jurisdiction_covered_NETS!V93)+(jurisdiction_covered_SupETS!V93*carbon_price_SupETS!V93)</f>
        <v>0</v>
      </c>
      <c r="W93" s="9">
        <f>(jurisdiction_covered_NCT!W93*carbon_price_NCT!W93)+(carbon_price_NETS!W93*jurisdiction_covered_NETS!W93)+(jurisdiction_covered_SupETS!W93*carbon_price_SupETS!W93)</f>
        <v>0</v>
      </c>
      <c r="X93" s="9">
        <f>(jurisdiction_covered_NCT!X93*carbon_price_NCT!X93)+(carbon_price_NETS!X93*jurisdiction_covered_NETS!X93)+(jurisdiction_covered_SupETS!X93*carbon_price_SupETS!X93)</f>
        <v>0</v>
      </c>
      <c r="Y93" s="9">
        <f>(jurisdiction_covered_NCT!Y93*carbon_price_NCT!Y93)+(carbon_price_NETS!Y93*jurisdiction_covered_NETS!Y93)+(jurisdiction_covered_SupETS!Y93*carbon_price_SupETS!Y93)</f>
        <v>0</v>
      </c>
      <c r="Z93" s="9">
        <f>(jurisdiction_covered_NCT!Z93*carbon_price_NCT!Z93)+(carbon_price_NETS!Z93*jurisdiction_covered_NETS!Z93)+(jurisdiction_covered_SupETS!Z93*carbon_price_SupETS!Z93)</f>
        <v>0</v>
      </c>
      <c r="AA93" s="9">
        <f>(jurisdiction_covered_NCT!AA93*carbon_price_NCT!AA93)+(carbon_price_NETS!AA93*jurisdiction_covered_NETS!AA93)+(jurisdiction_covered_SupETS!AA93*carbon_price_SupETS!AA93)</f>
        <v>0</v>
      </c>
    </row>
    <row r="94" spans="1:27" x14ac:dyDescent="0.2">
      <c r="A94" s="9" t="s">
        <v>348</v>
      </c>
      <c r="B94" s="9">
        <f>(jurisdiction_covered_NCT!B94*carbon_price_NCT!B94)+(carbon_price_NETS!B94*jurisdiction_covered_NETS!B94)+(jurisdiction_covered_SupETS!B94*carbon_price_SupETS!B94)</f>
        <v>0</v>
      </c>
      <c r="C94" s="9">
        <f>(jurisdiction_covered_NCT!C94*carbon_price_NCT!C94)+(carbon_price_NETS!C94*jurisdiction_covered_NETS!C94)+(jurisdiction_covered_SupETS!C94*carbon_price_SupETS!C94)</f>
        <v>0</v>
      </c>
      <c r="D94" s="9">
        <f>(jurisdiction_covered_NCT!D94*carbon_price_NCT!D94)+(carbon_price_NETS!D94*jurisdiction_covered_NETS!D94)+(jurisdiction_covered_SupETS!D94*carbon_price_SupETS!D94)</f>
        <v>0</v>
      </c>
      <c r="E94" s="9">
        <f>(jurisdiction_covered_NCT!E94*carbon_price_NCT!E94)+(carbon_price_NETS!E94*jurisdiction_covered_NETS!E94)+(jurisdiction_covered_SupETS!E94*carbon_price_SupETS!E94)</f>
        <v>0</v>
      </c>
      <c r="F94" s="9">
        <f>(jurisdiction_covered_NCT!F94*carbon_price_NCT!F94)+(carbon_price_NETS!F94*jurisdiction_covered_NETS!F94)+(jurisdiction_covered_SupETS!F94*carbon_price_SupETS!F94)</f>
        <v>0</v>
      </c>
      <c r="G94" s="9">
        <f>(jurisdiction_covered_NCT!G94*carbon_price_NCT!G94)+(carbon_price_NETS!G94*jurisdiction_covered_NETS!G94)+(jurisdiction_covered_SupETS!G94*carbon_price_SupETS!G94)</f>
        <v>0</v>
      </c>
      <c r="H94" s="9">
        <f>(jurisdiction_covered_NCT!H94*carbon_price_NCT!H94)+(carbon_price_NETS!H94*jurisdiction_covered_NETS!H94)+(jurisdiction_covered_SupETS!H94*carbon_price_SupETS!H94)</f>
        <v>0</v>
      </c>
      <c r="I94" s="9">
        <f>(jurisdiction_covered_NCT!I94*carbon_price_NCT!I94)+(carbon_price_NETS!I94*jurisdiction_covered_NETS!I94)+(jurisdiction_covered_SupETS!I94*carbon_price_SupETS!I94)</f>
        <v>0</v>
      </c>
      <c r="J94" s="9">
        <f>(jurisdiction_covered_NCT!J94*carbon_price_NCT!J94)+(carbon_price_NETS!J94*jurisdiction_covered_NETS!J94)+(jurisdiction_covered_SupETS!J94*carbon_price_SupETS!J94)</f>
        <v>0</v>
      </c>
      <c r="K94" s="9">
        <f>(jurisdiction_covered_NCT!K94*carbon_price_NCT!K94)+(carbon_price_NETS!K94*jurisdiction_covered_NETS!K94)+(jurisdiction_covered_SupETS!K94*carbon_price_SupETS!K94)</f>
        <v>0</v>
      </c>
      <c r="L94" s="9">
        <f>(jurisdiction_covered_NCT!L94*carbon_price_NCT!L94)+(carbon_price_NETS!L94*jurisdiction_covered_NETS!L94)+(jurisdiction_covered_SupETS!L94*carbon_price_SupETS!L94)</f>
        <v>0</v>
      </c>
      <c r="M94" s="9">
        <f>(jurisdiction_covered_NCT!M94*carbon_price_NCT!M94)+(carbon_price_NETS!M94*jurisdiction_covered_NETS!M94)+(jurisdiction_covered_SupETS!M94*carbon_price_SupETS!M94)</f>
        <v>0</v>
      </c>
      <c r="N94" s="9">
        <f>(jurisdiction_covered_NCT!N94*carbon_price_NCT!N94)+(carbon_price_NETS!N94*jurisdiction_covered_NETS!N94)+(jurisdiction_covered_SupETS!N94*carbon_price_SupETS!N94)</f>
        <v>0</v>
      </c>
      <c r="O94" s="9">
        <f>(jurisdiction_covered_NCT!O94*carbon_price_NCT!O94)+(carbon_price_NETS!O94*jurisdiction_covered_NETS!O94)+(jurisdiction_covered_SupETS!O94*carbon_price_SupETS!O94)</f>
        <v>0</v>
      </c>
      <c r="P94" s="9">
        <f>(jurisdiction_covered_NCT!P94*carbon_price_NCT!P94)+(carbon_price_NETS!P94*jurisdiction_covered_NETS!P94)+(jurisdiction_covered_SupETS!P94*carbon_price_SupETS!P94)</f>
        <v>0</v>
      </c>
      <c r="Q94" s="9">
        <f>(jurisdiction_covered_NCT!Q94*carbon_price_NCT!Q94)+(carbon_price_NETS!Q94*jurisdiction_covered_NETS!Q94)+(jurisdiction_covered_SupETS!Q94*carbon_price_SupETS!Q94)</f>
        <v>0</v>
      </c>
      <c r="R94" s="9">
        <f>(jurisdiction_covered_NCT!R94*carbon_price_NCT!R94)+(carbon_price_NETS!R94*jurisdiction_covered_NETS!R94)+(jurisdiction_covered_SupETS!R94*carbon_price_SupETS!R94)</f>
        <v>0</v>
      </c>
      <c r="S94" s="9">
        <f>(jurisdiction_covered_NCT!S94*carbon_price_NCT!S94)+(carbon_price_NETS!S94*jurisdiction_covered_NETS!S94)+(jurisdiction_covered_SupETS!S94*carbon_price_SupETS!S94)</f>
        <v>0</v>
      </c>
      <c r="T94" s="9">
        <f>(jurisdiction_covered_NCT!T94*carbon_price_NCT!T94)+(carbon_price_NETS!T94*jurisdiction_covered_NETS!T94)+(jurisdiction_covered_SupETS!T94*carbon_price_SupETS!T94)</f>
        <v>0</v>
      </c>
      <c r="U94" s="9">
        <f>(jurisdiction_covered_NCT!U94*carbon_price_NCT!U94)+(carbon_price_NETS!U94*jurisdiction_covered_NETS!U94)+(jurisdiction_covered_SupETS!U94*carbon_price_SupETS!U94)</f>
        <v>0</v>
      </c>
      <c r="V94" s="9">
        <f>(jurisdiction_covered_NCT!V94*carbon_price_NCT!V94)+(carbon_price_NETS!V94*jurisdiction_covered_NETS!V94)+(jurisdiction_covered_SupETS!V94*carbon_price_SupETS!V94)</f>
        <v>0</v>
      </c>
      <c r="W94" s="9">
        <f>(jurisdiction_covered_NCT!W94*carbon_price_NCT!W94)+(carbon_price_NETS!W94*jurisdiction_covered_NETS!W94)+(jurisdiction_covered_SupETS!W94*carbon_price_SupETS!W94)</f>
        <v>0</v>
      </c>
      <c r="X94" s="9">
        <f>(jurisdiction_covered_NCT!X94*carbon_price_NCT!X94)+(carbon_price_NETS!X94*jurisdiction_covered_NETS!X94)+(jurisdiction_covered_SupETS!X94*carbon_price_SupETS!X94)</f>
        <v>0</v>
      </c>
      <c r="Y94" s="9">
        <f>(jurisdiction_covered_NCT!Y94*carbon_price_NCT!Y94)+(carbon_price_NETS!Y94*jurisdiction_covered_NETS!Y94)+(jurisdiction_covered_SupETS!Y94*carbon_price_SupETS!Y94)</f>
        <v>0</v>
      </c>
      <c r="Z94" s="9">
        <f>(jurisdiction_covered_NCT!Z94*carbon_price_NCT!Z94)+(carbon_price_NETS!Z94*jurisdiction_covered_NETS!Z94)+(jurisdiction_covered_SupETS!Z94*carbon_price_SupETS!Z94)</f>
        <v>0</v>
      </c>
      <c r="AA94" s="9">
        <f>(jurisdiction_covered_NCT!AA94*carbon_price_NCT!AA94)+(carbon_price_NETS!AA94*jurisdiction_covered_NETS!AA94)+(jurisdiction_covered_SupETS!AA94*carbon_price_SupETS!AA94)</f>
        <v>0</v>
      </c>
    </row>
    <row r="95" spans="1:27" x14ac:dyDescent="0.2">
      <c r="A95" s="9" t="s">
        <v>351</v>
      </c>
      <c r="B95" s="9">
        <f>(jurisdiction_covered_NCT!B95*carbon_price_NCT!B95)+(carbon_price_NETS!B95*jurisdiction_covered_NETS!B95)+(jurisdiction_covered_SupETS!B95*carbon_price_SupETS!B95)</f>
        <v>0</v>
      </c>
      <c r="C95" s="9">
        <f>(jurisdiction_covered_NCT!C95*carbon_price_NCT!C95)+(carbon_price_NETS!C95*jurisdiction_covered_NETS!C95)+(jurisdiction_covered_SupETS!C95*carbon_price_SupETS!C95)</f>
        <v>0</v>
      </c>
      <c r="D95" s="9">
        <f>(jurisdiction_covered_NCT!D95*carbon_price_NCT!D95)+(carbon_price_NETS!D95*jurisdiction_covered_NETS!D95)+(jurisdiction_covered_SupETS!D95*carbon_price_SupETS!D95)</f>
        <v>0</v>
      </c>
      <c r="E95" s="9">
        <f>(jurisdiction_covered_NCT!E95*carbon_price_NCT!E95)+(carbon_price_NETS!E95*jurisdiction_covered_NETS!E95)+(jurisdiction_covered_SupETS!E95*carbon_price_SupETS!E95)</f>
        <v>0</v>
      </c>
      <c r="F95" s="9">
        <f>(jurisdiction_covered_NCT!F95*carbon_price_NCT!F95)+(carbon_price_NETS!F95*jurisdiction_covered_NETS!F95)+(jurisdiction_covered_SupETS!F95*carbon_price_SupETS!F95)</f>
        <v>0</v>
      </c>
      <c r="G95" s="9">
        <f>(jurisdiction_covered_NCT!G95*carbon_price_NCT!G95)+(carbon_price_NETS!G95*jurisdiction_covered_NETS!G95)+(jurisdiction_covered_SupETS!G95*carbon_price_SupETS!G95)</f>
        <v>0</v>
      </c>
      <c r="H95" s="9">
        <f>(jurisdiction_covered_NCT!H95*carbon_price_NCT!H95)+(carbon_price_NETS!H95*jurisdiction_covered_NETS!H95)+(jurisdiction_covered_SupETS!H95*carbon_price_SupETS!H95)</f>
        <v>0</v>
      </c>
      <c r="I95" s="9">
        <f>(jurisdiction_covered_NCT!I95*carbon_price_NCT!I95)+(carbon_price_NETS!I95*jurisdiction_covered_NETS!I95)+(jurisdiction_covered_SupETS!I95*carbon_price_SupETS!I95)</f>
        <v>0</v>
      </c>
      <c r="J95" s="9">
        <f>(jurisdiction_covered_NCT!J95*carbon_price_NCT!J95)+(carbon_price_NETS!J95*jurisdiction_covered_NETS!J95)+(jurisdiction_covered_SupETS!J95*carbon_price_SupETS!J95)</f>
        <v>0</v>
      </c>
      <c r="K95" s="9">
        <f>(jurisdiction_covered_NCT!K95*carbon_price_NCT!K95)+(carbon_price_NETS!K95*jurisdiction_covered_NETS!K95)+(jurisdiction_covered_SupETS!K95*carbon_price_SupETS!K95)</f>
        <v>0</v>
      </c>
      <c r="L95" s="9">
        <f>(jurisdiction_covered_NCT!L95*carbon_price_NCT!L95)+(carbon_price_NETS!L95*jurisdiction_covered_NETS!L95)+(jurisdiction_covered_SupETS!L95*carbon_price_SupETS!L95)</f>
        <v>0</v>
      </c>
      <c r="M95" s="9">
        <f>(jurisdiction_covered_NCT!M95*carbon_price_NCT!M95)+(carbon_price_NETS!M95*jurisdiction_covered_NETS!M95)+(jurisdiction_covered_SupETS!M95*carbon_price_SupETS!M95)</f>
        <v>0</v>
      </c>
      <c r="N95" s="9">
        <f>(jurisdiction_covered_NCT!N95*carbon_price_NCT!N95)+(carbon_price_NETS!N95*jurisdiction_covered_NETS!N95)+(jurisdiction_covered_SupETS!N95*carbon_price_SupETS!N95)</f>
        <v>0</v>
      </c>
      <c r="O95" s="9">
        <f>(jurisdiction_covered_NCT!O95*carbon_price_NCT!O95)+(carbon_price_NETS!O95*jurisdiction_covered_NETS!O95)+(jurisdiction_covered_SupETS!O95*carbon_price_SupETS!O95)</f>
        <v>0</v>
      </c>
      <c r="P95" s="9">
        <f>(jurisdiction_covered_NCT!P95*carbon_price_NCT!P95)+(carbon_price_NETS!P95*jurisdiction_covered_NETS!P95)+(jurisdiction_covered_SupETS!P95*carbon_price_SupETS!P95)</f>
        <v>0</v>
      </c>
      <c r="Q95" s="9">
        <f>(jurisdiction_covered_NCT!Q95*carbon_price_NCT!Q95)+(carbon_price_NETS!Q95*jurisdiction_covered_NETS!Q95)+(jurisdiction_covered_SupETS!Q95*carbon_price_SupETS!Q95)</f>
        <v>0</v>
      </c>
      <c r="R95" s="9">
        <f>(jurisdiction_covered_NCT!R95*carbon_price_NCT!R95)+(carbon_price_NETS!R95*jurisdiction_covered_NETS!R95)+(jurisdiction_covered_SupETS!R95*carbon_price_SupETS!R95)</f>
        <v>0</v>
      </c>
      <c r="S95" s="9">
        <f>(jurisdiction_covered_NCT!S95*carbon_price_NCT!S95)+(carbon_price_NETS!S95*jurisdiction_covered_NETS!S95)+(jurisdiction_covered_SupETS!S95*carbon_price_SupETS!S95)</f>
        <v>0</v>
      </c>
      <c r="T95" s="9">
        <f>(jurisdiction_covered_NCT!T95*carbon_price_NCT!T95)+(carbon_price_NETS!T95*jurisdiction_covered_NETS!T95)+(jurisdiction_covered_SupETS!T95*carbon_price_SupETS!T95)</f>
        <v>0</v>
      </c>
      <c r="U95" s="9">
        <f>(jurisdiction_covered_NCT!U95*carbon_price_NCT!U95)+(carbon_price_NETS!U95*jurisdiction_covered_NETS!U95)+(jurisdiction_covered_SupETS!U95*carbon_price_SupETS!U95)</f>
        <v>0</v>
      </c>
      <c r="V95" s="9">
        <f>(jurisdiction_covered_NCT!V95*carbon_price_NCT!V95)+(carbon_price_NETS!V95*jurisdiction_covered_NETS!V95)+(jurisdiction_covered_SupETS!V95*carbon_price_SupETS!V95)</f>
        <v>0</v>
      </c>
      <c r="W95" s="9">
        <f>(jurisdiction_covered_NCT!W95*carbon_price_NCT!W95)+(carbon_price_NETS!W95*jurisdiction_covered_NETS!W95)+(jurisdiction_covered_SupETS!W95*carbon_price_SupETS!W95)</f>
        <v>0</v>
      </c>
      <c r="X95" s="9">
        <f>(jurisdiction_covered_NCT!X95*carbon_price_NCT!X95)+(carbon_price_NETS!X95*jurisdiction_covered_NETS!X95)+(jurisdiction_covered_SupETS!X95*carbon_price_SupETS!X95)</f>
        <v>0</v>
      </c>
      <c r="Y95" s="9">
        <f>(jurisdiction_covered_NCT!Y95*carbon_price_NCT!Y95)+(carbon_price_NETS!Y95*jurisdiction_covered_NETS!Y95)+(jurisdiction_covered_SupETS!Y95*carbon_price_SupETS!Y95)</f>
        <v>0</v>
      </c>
      <c r="Z95" s="9">
        <f>(jurisdiction_covered_NCT!Z95*carbon_price_NCT!Z95)+(carbon_price_NETS!Z95*jurisdiction_covered_NETS!Z95)+(jurisdiction_covered_SupETS!Z95*carbon_price_SupETS!Z95)</f>
        <v>0</v>
      </c>
      <c r="AA95" s="9">
        <f>(jurisdiction_covered_NCT!AA95*carbon_price_NCT!AA95)+(carbon_price_NETS!AA95*jurisdiction_covered_NETS!AA95)+(jurisdiction_covered_SupETS!AA95*carbon_price_SupETS!AA95)</f>
        <v>0</v>
      </c>
    </row>
    <row r="96" spans="1:27" x14ac:dyDescent="0.2">
      <c r="A96" s="9" t="s">
        <v>354</v>
      </c>
      <c r="B96" s="9">
        <f>(jurisdiction_covered_NCT!B96*carbon_price_NCT!B96)+(carbon_price_NETS!B96*jurisdiction_covered_NETS!B96)+(jurisdiction_covered_SupETS!B96*carbon_price_SupETS!B96)</f>
        <v>0</v>
      </c>
      <c r="C96" s="9">
        <f>(jurisdiction_covered_NCT!C96*carbon_price_NCT!C96)+(carbon_price_NETS!C96*jurisdiction_covered_NETS!C96)+(jurisdiction_covered_SupETS!C96*carbon_price_SupETS!C96)</f>
        <v>0</v>
      </c>
      <c r="D96" s="9">
        <f>(jurisdiction_covered_NCT!D96*carbon_price_NCT!D96)+(carbon_price_NETS!D96*jurisdiction_covered_NETS!D96)+(jurisdiction_covered_SupETS!D96*carbon_price_SupETS!D96)</f>
        <v>0</v>
      </c>
      <c r="E96" s="9">
        <f>(jurisdiction_covered_NCT!E96*carbon_price_NCT!E96)+(carbon_price_NETS!E96*jurisdiction_covered_NETS!E96)+(jurisdiction_covered_SupETS!E96*carbon_price_SupETS!E96)</f>
        <v>0</v>
      </c>
      <c r="F96" s="9">
        <f>(jurisdiction_covered_NCT!F96*carbon_price_NCT!F96)+(carbon_price_NETS!F96*jurisdiction_covered_NETS!F96)+(jurisdiction_covered_SupETS!F96*carbon_price_SupETS!F96)</f>
        <v>0</v>
      </c>
      <c r="G96" s="9">
        <f>(jurisdiction_covered_NCT!G96*carbon_price_NCT!G96)+(carbon_price_NETS!G96*jurisdiction_covered_NETS!G96)+(jurisdiction_covered_SupETS!G96*carbon_price_SupETS!G96)</f>
        <v>0</v>
      </c>
      <c r="H96" s="9">
        <f>(jurisdiction_covered_NCT!H96*carbon_price_NCT!H96)+(carbon_price_NETS!H96*jurisdiction_covered_NETS!H96)+(jurisdiction_covered_SupETS!H96*carbon_price_SupETS!H96)</f>
        <v>0</v>
      </c>
      <c r="I96" s="9">
        <f>(jurisdiction_covered_NCT!I96*carbon_price_NCT!I96)+(carbon_price_NETS!I96*jurisdiction_covered_NETS!I96)+(jurisdiction_covered_SupETS!I96*carbon_price_SupETS!I96)</f>
        <v>0</v>
      </c>
      <c r="J96" s="9">
        <f>(jurisdiction_covered_NCT!J96*carbon_price_NCT!J96)+(carbon_price_NETS!J96*jurisdiction_covered_NETS!J96)+(jurisdiction_covered_SupETS!J96*carbon_price_SupETS!J96)</f>
        <v>0</v>
      </c>
      <c r="K96" s="9">
        <f>(jurisdiction_covered_NCT!K96*carbon_price_NCT!K96)+(carbon_price_NETS!K96*jurisdiction_covered_NETS!K96)+(jurisdiction_covered_SupETS!K96*carbon_price_SupETS!K96)</f>
        <v>0</v>
      </c>
      <c r="L96" s="9">
        <f>(jurisdiction_covered_NCT!L96*carbon_price_NCT!L96)+(carbon_price_NETS!L96*jurisdiction_covered_NETS!L96)+(jurisdiction_covered_SupETS!L96*carbon_price_SupETS!L96)</f>
        <v>0</v>
      </c>
      <c r="M96" s="9">
        <f>(jurisdiction_covered_NCT!M96*carbon_price_NCT!M96)+(carbon_price_NETS!M96*jurisdiction_covered_NETS!M96)+(jurisdiction_covered_SupETS!M96*carbon_price_SupETS!M96)</f>
        <v>0</v>
      </c>
      <c r="N96" s="9">
        <f>(jurisdiction_covered_NCT!N96*carbon_price_NCT!N96)+(carbon_price_NETS!N96*jurisdiction_covered_NETS!N96)+(jurisdiction_covered_SupETS!N96*carbon_price_SupETS!N96)</f>
        <v>0</v>
      </c>
      <c r="O96" s="9">
        <f>(jurisdiction_covered_NCT!O96*carbon_price_NCT!O96)+(carbon_price_NETS!O96*jurisdiction_covered_NETS!O96)+(jurisdiction_covered_SupETS!O96*carbon_price_SupETS!O96)</f>
        <v>0</v>
      </c>
      <c r="P96" s="9">
        <f>(jurisdiction_covered_NCT!P96*carbon_price_NCT!P96)+(carbon_price_NETS!P96*jurisdiction_covered_NETS!P96)+(jurisdiction_covered_SupETS!P96*carbon_price_SupETS!P96)</f>
        <v>0</v>
      </c>
      <c r="Q96" s="9">
        <f>(jurisdiction_covered_NCT!Q96*carbon_price_NCT!Q96)+(carbon_price_NETS!Q96*jurisdiction_covered_NETS!Q96)+(jurisdiction_covered_SupETS!Q96*carbon_price_SupETS!Q96)</f>
        <v>0</v>
      </c>
      <c r="R96" s="9">
        <f>(jurisdiction_covered_NCT!R96*carbon_price_NCT!R96)+(carbon_price_NETS!R96*jurisdiction_covered_NETS!R96)+(jurisdiction_covered_SupETS!R96*carbon_price_SupETS!R96)</f>
        <v>0</v>
      </c>
      <c r="S96" s="9">
        <f>(jurisdiction_covered_NCT!S96*carbon_price_NCT!S96)+(carbon_price_NETS!S96*jurisdiction_covered_NETS!S96)+(jurisdiction_covered_SupETS!S96*carbon_price_SupETS!S96)</f>
        <v>0</v>
      </c>
      <c r="T96" s="9">
        <f>(jurisdiction_covered_NCT!T96*carbon_price_NCT!T96)+(carbon_price_NETS!T96*jurisdiction_covered_NETS!T96)+(jurisdiction_covered_SupETS!T96*carbon_price_SupETS!T96)</f>
        <v>0</v>
      </c>
      <c r="U96" s="9">
        <f>(jurisdiction_covered_NCT!U96*carbon_price_NCT!U96)+(carbon_price_NETS!U96*jurisdiction_covered_NETS!U96)+(jurisdiction_covered_SupETS!U96*carbon_price_SupETS!U96)</f>
        <v>0</v>
      </c>
      <c r="V96" s="9">
        <f>(jurisdiction_covered_NCT!V96*carbon_price_NCT!V96)+(carbon_price_NETS!V96*jurisdiction_covered_NETS!V96)+(jurisdiction_covered_SupETS!V96*carbon_price_SupETS!V96)</f>
        <v>0</v>
      </c>
      <c r="W96" s="9">
        <f>(jurisdiction_covered_NCT!W96*carbon_price_NCT!W96)+(carbon_price_NETS!W96*jurisdiction_covered_NETS!W96)+(jurisdiction_covered_SupETS!W96*carbon_price_SupETS!W96)</f>
        <v>0</v>
      </c>
      <c r="X96" s="9">
        <f>(jurisdiction_covered_NCT!X96*carbon_price_NCT!X96)+(carbon_price_NETS!X96*jurisdiction_covered_NETS!X96)+(jurisdiction_covered_SupETS!X96*carbon_price_SupETS!X96)</f>
        <v>0</v>
      </c>
      <c r="Y96" s="9">
        <f>(jurisdiction_covered_NCT!Y96*carbon_price_NCT!Y96)+(carbon_price_NETS!Y96*jurisdiction_covered_NETS!Y96)+(jurisdiction_covered_SupETS!Y96*carbon_price_SupETS!Y96)</f>
        <v>0</v>
      </c>
      <c r="Z96" s="9">
        <f>(jurisdiction_covered_NCT!Z96*carbon_price_NCT!Z96)+(carbon_price_NETS!Z96*jurisdiction_covered_NETS!Z96)+(jurisdiction_covered_SupETS!Z96*carbon_price_SupETS!Z96)</f>
        <v>0</v>
      </c>
      <c r="AA96" s="9">
        <f>(jurisdiction_covered_NCT!AA96*carbon_price_NCT!AA96)+(carbon_price_NETS!AA96*jurisdiction_covered_NETS!AA96)+(jurisdiction_covered_SupETS!AA96*carbon_price_SupETS!AA96)</f>
        <v>0</v>
      </c>
    </row>
    <row r="97" spans="1:27" x14ac:dyDescent="0.2">
      <c r="A97" s="9" t="s">
        <v>357</v>
      </c>
      <c r="B97" s="9">
        <f>(jurisdiction_covered_NCT!B97*carbon_price_NCT!B97)+(carbon_price_NETS!B97*jurisdiction_covered_NETS!B97)+(jurisdiction_covered_SupETS!B97*carbon_price_SupETS!B97)</f>
        <v>0</v>
      </c>
      <c r="C97" s="9">
        <f>(jurisdiction_covered_NCT!C97*carbon_price_NCT!C97)+(carbon_price_NETS!C97*jurisdiction_covered_NETS!C97)+(jurisdiction_covered_SupETS!C97*carbon_price_SupETS!C97)</f>
        <v>0</v>
      </c>
      <c r="D97" s="9">
        <f>(jurisdiction_covered_NCT!D97*carbon_price_NCT!D97)+(carbon_price_NETS!D97*jurisdiction_covered_NETS!D97)+(jurisdiction_covered_SupETS!D97*carbon_price_SupETS!D97)</f>
        <v>0</v>
      </c>
      <c r="E97" s="9">
        <f>(jurisdiction_covered_NCT!E97*carbon_price_NCT!E97)+(carbon_price_NETS!E97*jurisdiction_covered_NETS!E97)+(jurisdiction_covered_SupETS!E97*carbon_price_SupETS!E97)</f>
        <v>0</v>
      </c>
      <c r="F97" s="9">
        <f>(jurisdiction_covered_NCT!F97*carbon_price_NCT!F97)+(carbon_price_NETS!F97*jurisdiction_covered_NETS!F97)+(jurisdiction_covered_SupETS!F97*carbon_price_SupETS!F97)</f>
        <v>0</v>
      </c>
      <c r="G97" s="9">
        <f>(jurisdiction_covered_NCT!G97*carbon_price_NCT!G97)+(carbon_price_NETS!G97*jurisdiction_covered_NETS!G97)+(jurisdiction_covered_SupETS!G97*carbon_price_SupETS!G97)</f>
        <v>0</v>
      </c>
      <c r="H97" s="9">
        <f>(jurisdiction_covered_NCT!H97*carbon_price_NCT!H97)+(carbon_price_NETS!H97*jurisdiction_covered_NETS!H97)+(jurisdiction_covered_SupETS!H97*carbon_price_SupETS!H97)</f>
        <v>0</v>
      </c>
      <c r="I97" s="9">
        <f>(jurisdiction_covered_NCT!I97*carbon_price_NCT!I97)+(carbon_price_NETS!I97*jurisdiction_covered_NETS!I97)+(jurisdiction_covered_SupETS!I97*carbon_price_SupETS!I97)</f>
        <v>0</v>
      </c>
      <c r="J97" s="9">
        <f>(jurisdiction_covered_NCT!J97*carbon_price_NCT!J97)+(carbon_price_NETS!J97*jurisdiction_covered_NETS!J97)+(jurisdiction_covered_SupETS!J97*carbon_price_SupETS!J97)</f>
        <v>0</v>
      </c>
      <c r="K97" s="9">
        <f>(jurisdiction_covered_NCT!K97*carbon_price_NCT!K97)+(carbon_price_NETS!K97*jurisdiction_covered_NETS!K97)+(jurisdiction_covered_SupETS!K97*carbon_price_SupETS!K97)</f>
        <v>0</v>
      </c>
      <c r="L97" s="9">
        <f>(jurisdiction_covered_NCT!L97*carbon_price_NCT!L97)+(carbon_price_NETS!L97*jurisdiction_covered_NETS!L97)+(jurisdiction_covered_SupETS!L97*carbon_price_SupETS!L97)</f>
        <v>0</v>
      </c>
      <c r="M97" s="9">
        <f>(jurisdiction_covered_NCT!M97*carbon_price_NCT!M97)+(carbon_price_NETS!M97*jurisdiction_covered_NETS!M97)+(jurisdiction_covered_SupETS!M97*carbon_price_SupETS!M97)</f>
        <v>0</v>
      </c>
      <c r="N97" s="9">
        <f>(jurisdiction_covered_NCT!N97*carbon_price_NCT!N97)+(carbon_price_NETS!N97*jurisdiction_covered_NETS!N97)+(jurisdiction_covered_SupETS!N97*carbon_price_SupETS!N97)</f>
        <v>0</v>
      </c>
      <c r="O97" s="9">
        <f>(jurisdiction_covered_NCT!O97*carbon_price_NCT!O97)+(carbon_price_NETS!O97*jurisdiction_covered_NETS!O97)+(jurisdiction_covered_SupETS!O97*carbon_price_SupETS!O97)</f>
        <v>0</v>
      </c>
      <c r="P97" s="9">
        <f>(jurisdiction_covered_NCT!P97*carbon_price_NCT!P97)+(carbon_price_NETS!P97*jurisdiction_covered_NETS!P97)+(jurisdiction_covered_SupETS!P97*carbon_price_SupETS!P97)</f>
        <v>0</v>
      </c>
      <c r="Q97" s="9">
        <f>(jurisdiction_covered_NCT!Q97*carbon_price_NCT!Q97)+(carbon_price_NETS!Q97*jurisdiction_covered_NETS!Q97)+(jurisdiction_covered_SupETS!Q97*carbon_price_SupETS!Q97)</f>
        <v>0</v>
      </c>
      <c r="R97" s="9">
        <f>(jurisdiction_covered_NCT!R97*carbon_price_NCT!R97)+(carbon_price_NETS!R97*jurisdiction_covered_NETS!R97)+(jurisdiction_covered_SupETS!R97*carbon_price_SupETS!R97)</f>
        <v>0</v>
      </c>
      <c r="S97" s="9">
        <f>(jurisdiction_covered_NCT!S97*carbon_price_NCT!S97)+(carbon_price_NETS!S97*jurisdiction_covered_NETS!S97)+(jurisdiction_covered_SupETS!S97*carbon_price_SupETS!S97)</f>
        <v>0</v>
      </c>
      <c r="T97" s="9">
        <f>(jurisdiction_covered_NCT!T97*carbon_price_NCT!T97)+(carbon_price_NETS!T97*jurisdiction_covered_NETS!T97)+(jurisdiction_covered_SupETS!T97*carbon_price_SupETS!T97)</f>
        <v>0</v>
      </c>
      <c r="U97" s="9">
        <f>(jurisdiction_covered_NCT!U97*carbon_price_NCT!U97)+(carbon_price_NETS!U97*jurisdiction_covered_NETS!U97)+(jurisdiction_covered_SupETS!U97*carbon_price_SupETS!U97)</f>
        <v>0</v>
      </c>
      <c r="V97" s="9">
        <f>(jurisdiction_covered_NCT!V97*carbon_price_NCT!V97)+(carbon_price_NETS!V97*jurisdiction_covered_NETS!V97)+(jurisdiction_covered_SupETS!V97*carbon_price_SupETS!V97)</f>
        <v>0</v>
      </c>
      <c r="W97" s="9">
        <f>(jurisdiction_covered_NCT!W97*carbon_price_NCT!W97)+(carbon_price_NETS!W97*jurisdiction_covered_NETS!W97)+(jurisdiction_covered_SupETS!W97*carbon_price_SupETS!W97)</f>
        <v>0</v>
      </c>
      <c r="X97" s="9">
        <f>(jurisdiction_covered_NCT!X97*carbon_price_NCT!X97)+(carbon_price_NETS!X97*jurisdiction_covered_NETS!X97)+(jurisdiction_covered_SupETS!X97*carbon_price_SupETS!X97)</f>
        <v>0</v>
      </c>
      <c r="Y97" s="9">
        <f>(jurisdiction_covered_NCT!Y97*carbon_price_NCT!Y97)+(carbon_price_NETS!Y97*jurisdiction_covered_NETS!Y97)+(jurisdiction_covered_SupETS!Y97*carbon_price_SupETS!Y97)</f>
        <v>0</v>
      </c>
      <c r="Z97" s="9">
        <f>(jurisdiction_covered_NCT!Z97*carbon_price_NCT!Z97)+(carbon_price_NETS!Z97*jurisdiction_covered_NETS!Z97)+(jurisdiction_covered_SupETS!Z97*carbon_price_SupETS!Z97)</f>
        <v>0</v>
      </c>
      <c r="AA97" s="9">
        <f>(jurisdiction_covered_NCT!AA97*carbon_price_NCT!AA97)+(carbon_price_NETS!AA97*jurisdiction_covered_NETS!AA97)+(jurisdiction_covered_SupETS!AA97*carbon_price_SupETS!AA97)</f>
        <v>0</v>
      </c>
    </row>
    <row r="98" spans="1:27" x14ac:dyDescent="0.2">
      <c r="A98" s="9" t="s">
        <v>360</v>
      </c>
      <c r="B98" s="9">
        <f>(jurisdiction_covered_NCT!B98*carbon_price_NCT!B98)+(carbon_price_NETS!B98*jurisdiction_covered_NETS!B98)+(jurisdiction_covered_SupETS!B98*carbon_price_SupETS!B98)</f>
        <v>0</v>
      </c>
      <c r="C98" s="9">
        <f>(jurisdiction_covered_NCT!C98*carbon_price_NCT!C98)+(carbon_price_NETS!C98*jurisdiction_covered_NETS!C98)+(jurisdiction_covered_SupETS!C98*carbon_price_SupETS!C98)</f>
        <v>0</v>
      </c>
      <c r="D98" s="9">
        <f>(jurisdiction_covered_NCT!D98*carbon_price_NCT!D98)+(carbon_price_NETS!D98*jurisdiction_covered_NETS!D98)+(jurisdiction_covered_SupETS!D98*carbon_price_SupETS!D98)</f>
        <v>0</v>
      </c>
      <c r="E98" s="9">
        <f>(jurisdiction_covered_NCT!E98*carbon_price_NCT!E98)+(carbon_price_NETS!E98*jurisdiction_covered_NETS!E98)+(jurisdiction_covered_SupETS!E98*carbon_price_SupETS!E98)</f>
        <v>0</v>
      </c>
      <c r="F98" s="9">
        <f>(jurisdiction_covered_NCT!F98*carbon_price_NCT!F98)+(carbon_price_NETS!F98*jurisdiction_covered_NETS!F98)+(jurisdiction_covered_SupETS!F98*carbon_price_SupETS!F98)</f>
        <v>0</v>
      </c>
      <c r="G98" s="9">
        <f>(jurisdiction_covered_NCT!G98*carbon_price_NCT!G98)+(carbon_price_NETS!G98*jurisdiction_covered_NETS!G98)+(jurisdiction_covered_SupETS!G98*carbon_price_SupETS!G98)</f>
        <v>0</v>
      </c>
      <c r="H98" s="9">
        <f>(jurisdiction_covered_NCT!H98*carbon_price_NCT!H98)+(carbon_price_NETS!H98*jurisdiction_covered_NETS!H98)+(jurisdiction_covered_SupETS!H98*carbon_price_SupETS!H98)</f>
        <v>0</v>
      </c>
      <c r="I98" s="9">
        <f>(jurisdiction_covered_NCT!I98*carbon_price_NCT!I98)+(carbon_price_NETS!I98*jurisdiction_covered_NETS!I98)+(jurisdiction_covered_SupETS!I98*carbon_price_SupETS!I98)</f>
        <v>0</v>
      </c>
      <c r="J98" s="9">
        <f>(jurisdiction_covered_NCT!J98*carbon_price_NCT!J98)+(carbon_price_NETS!J98*jurisdiction_covered_NETS!J98)+(jurisdiction_covered_SupETS!J98*carbon_price_SupETS!J98)</f>
        <v>0</v>
      </c>
      <c r="K98" s="9">
        <f>(jurisdiction_covered_NCT!K98*carbon_price_NCT!K98)+(carbon_price_NETS!K98*jurisdiction_covered_NETS!K98)+(jurisdiction_covered_SupETS!K98*carbon_price_SupETS!K98)</f>
        <v>0</v>
      </c>
      <c r="L98" s="9">
        <f>(jurisdiction_covered_NCT!L98*carbon_price_NCT!L98)+(carbon_price_NETS!L98*jurisdiction_covered_NETS!L98)+(jurisdiction_covered_SupETS!L98*carbon_price_SupETS!L98)</f>
        <v>0</v>
      </c>
      <c r="M98" s="9">
        <f>(jurisdiction_covered_NCT!M98*carbon_price_NCT!M98)+(carbon_price_NETS!M98*jurisdiction_covered_NETS!M98)+(jurisdiction_covered_SupETS!M98*carbon_price_SupETS!M98)</f>
        <v>0</v>
      </c>
      <c r="N98" s="9">
        <f>(jurisdiction_covered_NCT!N98*carbon_price_NCT!N98)+(carbon_price_NETS!N98*jurisdiction_covered_NETS!N98)+(jurisdiction_covered_SupETS!N98*carbon_price_SupETS!N98)</f>
        <v>0</v>
      </c>
      <c r="O98" s="9">
        <f>(jurisdiction_covered_NCT!O98*carbon_price_NCT!O98)+(carbon_price_NETS!O98*jurisdiction_covered_NETS!O98)+(jurisdiction_covered_SupETS!O98*carbon_price_SupETS!O98)</f>
        <v>0</v>
      </c>
      <c r="P98" s="9">
        <f>(jurisdiction_covered_NCT!P98*carbon_price_NCT!P98)+(carbon_price_NETS!P98*jurisdiction_covered_NETS!P98)+(jurisdiction_covered_SupETS!P98*carbon_price_SupETS!P98)</f>
        <v>0</v>
      </c>
      <c r="Q98" s="9">
        <f>(jurisdiction_covered_NCT!Q98*carbon_price_NCT!Q98)+(carbon_price_NETS!Q98*jurisdiction_covered_NETS!Q98)+(jurisdiction_covered_SupETS!Q98*carbon_price_SupETS!Q98)</f>
        <v>0</v>
      </c>
      <c r="R98" s="9">
        <f>(jurisdiction_covered_NCT!R98*carbon_price_NCT!R98)+(carbon_price_NETS!R98*jurisdiction_covered_NETS!R98)+(jurisdiction_covered_SupETS!R98*carbon_price_SupETS!R98)</f>
        <v>0</v>
      </c>
      <c r="S98" s="9">
        <f>(jurisdiction_covered_NCT!S98*carbon_price_NCT!S98)+(carbon_price_NETS!S98*jurisdiction_covered_NETS!S98)+(jurisdiction_covered_SupETS!S98*carbon_price_SupETS!S98)</f>
        <v>0</v>
      </c>
      <c r="T98" s="9">
        <f>(jurisdiction_covered_NCT!T98*carbon_price_NCT!T98)+(carbon_price_NETS!T98*jurisdiction_covered_NETS!T98)+(jurisdiction_covered_SupETS!T98*carbon_price_SupETS!T98)</f>
        <v>0</v>
      </c>
      <c r="U98" s="9">
        <f>(jurisdiction_covered_NCT!U98*carbon_price_NCT!U98)+(carbon_price_NETS!U98*jurisdiction_covered_NETS!U98)+(jurisdiction_covered_SupETS!U98*carbon_price_SupETS!U98)</f>
        <v>0</v>
      </c>
      <c r="V98" s="9">
        <f>(jurisdiction_covered_NCT!V98*carbon_price_NCT!V98)+(carbon_price_NETS!V98*jurisdiction_covered_NETS!V98)+(jurisdiction_covered_SupETS!V98*carbon_price_SupETS!V98)</f>
        <v>0</v>
      </c>
      <c r="W98" s="9">
        <f>(jurisdiction_covered_NCT!W98*carbon_price_NCT!W98)+(carbon_price_NETS!W98*jurisdiction_covered_NETS!W98)+(jurisdiction_covered_SupETS!W98*carbon_price_SupETS!W98)</f>
        <v>0</v>
      </c>
      <c r="X98" s="9">
        <f>(jurisdiction_covered_NCT!X98*carbon_price_NCT!X98)+(carbon_price_NETS!X98*jurisdiction_covered_NETS!X98)+(jurisdiction_covered_SupETS!X98*carbon_price_SupETS!X98)</f>
        <v>0</v>
      </c>
      <c r="Y98" s="9">
        <f>(jurisdiction_covered_NCT!Y98*carbon_price_NCT!Y98)+(carbon_price_NETS!Y98*jurisdiction_covered_NETS!Y98)+(jurisdiction_covered_SupETS!Y98*carbon_price_SupETS!Y98)</f>
        <v>0</v>
      </c>
      <c r="Z98" s="9">
        <f>(jurisdiction_covered_NCT!Z98*carbon_price_NCT!Z98)+(carbon_price_NETS!Z98*jurisdiction_covered_NETS!Z98)+(jurisdiction_covered_SupETS!Z98*carbon_price_SupETS!Z98)</f>
        <v>0</v>
      </c>
      <c r="AA98" s="9">
        <f>(jurisdiction_covered_NCT!AA98*carbon_price_NCT!AA98)+(carbon_price_NETS!AA98*jurisdiction_covered_NETS!AA98)+(jurisdiction_covered_SupETS!AA98*carbon_price_SupETS!AA98)</f>
        <v>0</v>
      </c>
    </row>
    <row r="99" spans="1:27" x14ac:dyDescent="0.2">
      <c r="A99" s="9" t="s">
        <v>363</v>
      </c>
      <c r="B99" s="9">
        <f>(jurisdiction_covered_NCT!B99*carbon_price_NCT!B99)+(carbon_price_NETS!B99*jurisdiction_covered_NETS!B99)+(jurisdiction_covered_SupETS!B99*carbon_price_SupETS!B99)</f>
        <v>0</v>
      </c>
      <c r="C99" s="9">
        <f>(jurisdiction_covered_NCT!C99*carbon_price_NCT!C99)+(carbon_price_NETS!C99*jurisdiction_covered_NETS!C99)+(jurisdiction_covered_SupETS!C99*carbon_price_SupETS!C99)</f>
        <v>0</v>
      </c>
      <c r="D99" s="9">
        <f>(jurisdiction_covered_NCT!D99*carbon_price_NCT!D99)+(carbon_price_NETS!D99*jurisdiction_covered_NETS!D99)+(jurisdiction_covered_SupETS!D99*carbon_price_SupETS!D99)</f>
        <v>0</v>
      </c>
      <c r="E99" s="9">
        <f>(jurisdiction_covered_NCT!E99*carbon_price_NCT!E99)+(carbon_price_NETS!E99*jurisdiction_covered_NETS!E99)+(jurisdiction_covered_SupETS!E99*carbon_price_SupETS!E99)</f>
        <v>0</v>
      </c>
      <c r="F99" s="9">
        <f>(jurisdiction_covered_NCT!F99*carbon_price_NCT!F99)+(carbon_price_NETS!F99*jurisdiction_covered_NETS!F99)+(jurisdiction_covered_SupETS!F99*carbon_price_SupETS!F99)</f>
        <v>0</v>
      </c>
      <c r="G99" s="9">
        <f>(jurisdiction_covered_NCT!G99*carbon_price_NCT!G99)+(carbon_price_NETS!G99*jurisdiction_covered_NETS!G99)+(jurisdiction_covered_SupETS!G99*carbon_price_SupETS!G99)</f>
        <v>0</v>
      </c>
      <c r="H99" s="9">
        <f>(jurisdiction_covered_NCT!H99*carbon_price_NCT!H99)+(carbon_price_NETS!H99*jurisdiction_covered_NETS!H99)+(jurisdiction_covered_SupETS!H99*carbon_price_SupETS!H99)</f>
        <v>0</v>
      </c>
      <c r="I99" s="9">
        <f>(jurisdiction_covered_NCT!I99*carbon_price_NCT!I99)+(carbon_price_NETS!I99*jurisdiction_covered_NETS!I99)+(jurisdiction_covered_SupETS!I99*carbon_price_SupETS!I99)</f>
        <v>0</v>
      </c>
      <c r="J99" s="9">
        <f>(jurisdiction_covered_NCT!J99*carbon_price_NCT!J99)+(carbon_price_NETS!J99*jurisdiction_covered_NETS!J99)+(jurisdiction_covered_SupETS!J99*carbon_price_SupETS!J99)</f>
        <v>0</v>
      </c>
      <c r="K99" s="9">
        <f>(jurisdiction_covered_NCT!K99*carbon_price_NCT!K99)+(carbon_price_NETS!K99*jurisdiction_covered_NETS!K99)+(jurisdiction_covered_SupETS!K99*carbon_price_SupETS!K99)</f>
        <v>0</v>
      </c>
      <c r="L99" s="9">
        <f>(jurisdiction_covered_NCT!L99*carbon_price_NCT!L99)+(carbon_price_NETS!L99*jurisdiction_covered_NETS!L99)+(jurisdiction_covered_SupETS!L99*carbon_price_SupETS!L99)</f>
        <v>0</v>
      </c>
      <c r="M99" s="9">
        <f>(jurisdiction_covered_NCT!M99*carbon_price_NCT!M99)+(carbon_price_NETS!M99*jurisdiction_covered_NETS!M99)+(jurisdiction_covered_SupETS!M99*carbon_price_SupETS!M99)</f>
        <v>0</v>
      </c>
      <c r="N99" s="9">
        <f>(jurisdiction_covered_NCT!N99*carbon_price_NCT!N99)+(carbon_price_NETS!N99*jurisdiction_covered_NETS!N99)+(jurisdiction_covered_SupETS!N99*carbon_price_SupETS!N99)</f>
        <v>0</v>
      </c>
      <c r="O99" s="9">
        <f>(jurisdiction_covered_NCT!O99*carbon_price_NCT!O99)+(carbon_price_NETS!O99*jurisdiction_covered_NETS!O99)+(jurisdiction_covered_SupETS!O99*carbon_price_SupETS!O99)</f>
        <v>0</v>
      </c>
      <c r="P99" s="9">
        <f>(jurisdiction_covered_NCT!P99*carbon_price_NCT!P99)+(carbon_price_NETS!P99*jurisdiction_covered_NETS!P99)+(jurisdiction_covered_SupETS!P99*carbon_price_SupETS!P99)</f>
        <v>0</v>
      </c>
      <c r="Q99" s="9">
        <f>(jurisdiction_covered_NCT!Q99*carbon_price_NCT!Q99)+(carbon_price_NETS!Q99*jurisdiction_covered_NETS!Q99)+(jurisdiction_covered_SupETS!Q99*carbon_price_SupETS!Q99)</f>
        <v>0</v>
      </c>
      <c r="R99" s="9">
        <f>(jurisdiction_covered_NCT!R99*carbon_price_NCT!R99)+(carbon_price_NETS!R99*jurisdiction_covered_NETS!R99)+(jurisdiction_covered_SupETS!R99*carbon_price_SupETS!R99)</f>
        <v>0</v>
      </c>
      <c r="S99" s="9">
        <f>(jurisdiction_covered_NCT!S99*carbon_price_NCT!S99)+(carbon_price_NETS!S99*jurisdiction_covered_NETS!S99)+(jurisdiction_covered_SupETS!S99*carbon_price_SupETS!S99)</f>
        <v>0</v>
      </c>
      <c r="T99" s="9">
        <f>(jurisdiction_covered_NCT!T99*carbon_price_NCT!T99)+(carbon_price_NETS!T99*jurisdiction_covered_NETS!T99)+(jurisdiction_covered_SupETS!T99*carbon_price_SupETS!T99)</f>
        <v>0</v>
      </c>
      <c r="U99" s="9">
        <f>(jurisdiction_covered_NCT!U99*carbon_price_NCT!U99)+(carbon_price_NETS!U99*jurisdiction_covered_NETS!U99)+(jurisdiction_covered_SupETS!U99*carbon_price_SupETS!U99)</f>
        <v>0</v>
      </c>
      <c r="V99" s="9">
        <f>(jurisdiction_covered_NCT!V99*carbon_price_NCT!V99)+(carbon_price_NETS!V99*jurisdiction_covered_NETS!V99)+(jurisdiction_covered_SupETS!V99*carbon_price_SupETS!V99)</f>
        <v>0</v>
      </c>
      <c r="W99" s="9">
        <f>(jurisdiction_covered_NCT!W99*carbon_price_NCT!W99)+(carbon_price_NETS!W99*jurisdiction_covered_NETS!W99)+(jurisdiction_covered_SupETS!W99*carbon_price_SupETS!W99)</f>
        <v>0</v>
      </c>
      <c r="X99" s="9">
        <f>(jurisdiction_covered_NCT!X99*carbon_price_NCT!X99)+(carbon_price_NETS!X99*jurisdiction_covered_NETS!X99)+(jurisdiction_covered_SupETS!X99*carbon_price_SupETS!X99)</f>
        <v>0</v>
      </c>
      <c r="Y99" s="9">
        <f>(jurisdiction_covered_NCT!Y99*carbon_price_NCT!Y99)+(carbon_price_NETS!Y99*jurisdiction_covered_NETS!Y99)+(jurisdiction_covered_SupETS!Y99*carbon_price_SupETS!Y99)</f>
        <v>0</v>
      </c>
      <c r="Z99" s="9">
        <f>(jurisdiction_covered_NCT!Z99*carbon_price_NCT!Z99)+(carbon_price_NETS!Z99*jurisdiction_covered_NETS!Z99)+(jurisdiction_covered_SupETS!Z99*carbon_price_SupETS!Z99)</f>
        <v>0</v>
      </c>
      <c r="AA99" s="9">
        <f>(jurisdiction_covered_NCT!AA99*carbon_price_NCT!AA99)+(carbon_price_NETS!AA99*jurisdiction_covered_NETS!AA99)+(jurisdiction_covered_SupETS!AA99*carbon_price_SupETS!AA99)</f>
        <v>0</v>
      </c>
    </row>
    <row r="100" spans="1:27" x14ac:dyDescent="0.2">
      <c r="A100" s="9" t="s">
        <v>366</v>
      </c>
      <c r="B100" s="9">
        <f>(jurisdiction_covered_NCT!B100*carbon_price_NCT!B100)+(carbon_price_NETS!B100*jurisdiction_covered_NETS!B100)+(jurisdiction_covered_SupETS!B100*carbon_price_SupETS!B100)</f>
        <v>0</v>
      </c>
      <c r="C100" s="9">
        <f>(jurisdiction_covered_NCT!C100*carbon_price_NCT!C100)+(carbon_price_NETS!C100*jurisdiction_covered_NETS!C100)+(jurisdiction_covered_SupETS!C100*carbon_price_SupETS!C100)</f>
        <v>0</v>
      </c>
      <c r="D100" s="9">
        <f>(jurisdiction_covered_NCT!D100*carbon_price_NCT!D100)+(carbon_price_NETS!D100*jurisdiction_covered_NETS!D100)+(jurisdiction_covered_SupETS!D100*carbon_price_SupETS!D100)</f>
        <v>0</v>
      </c>
      <c r="E100" s="9">
        <f>(jurisdiction_covered_NCT!E100*carbon_price_NCT!E100)+(carbon_price_NETS!E100*jurisdiction_covered_NETS!E100)+(jurisdiction_covered_SupETS!E100*carbon_price_SupETS!E100)</f>
        <v>0</v>
      </c>
      <c r="F100" s="9">
        <f>(jurisdiction_covered_NCT!F100*carbon_price_NCT!F100)+(carbon_price_NETS!F100*jurisdiction_covered_NETS!F100)+(jurisdiction_covered_SupETS!F100*carbon_price_SupETS!F100)</f>
        <v>0</v>
      </c>
      <c r="G100" s="9">
        <f>(jurisdiction_covered_NCT!G100*carbon_price_NCT!G100)+(carbon_price_NETS!G100*jurisdiction_covered_NETS!G100)+(jurisdiction_covered_SupETS!G100*carbon_price_SupETS!G100)</f>
        <v>0</v>
      </c>
      <c r="H100" s="9">
        <f>(jurisdiction_covered_NCT!H100*carbon_price_NCT!H100)+(carbon_price_NETS!H100*jurisdiction_covered_NETS!H100)+(jurisdiction_covered_SupETS!H100*carbon_price_SupETS!H100)</f>
        <v>0</v>
      </c>
      <c r="I100" s="9">
        <f>(jurisdiction_covered_NCT!I100*carbon_price_NCT!I100)+(carbon_price_NETS!I100*jurisdiction_covered_NETS!I100)+(jurisdiction_covered_SupETS!I100*carbon_price_SupETS!I100)</f>
        <v>0</v>
      </c>
      <c r="J100" s="9">
        <f>(jurisdiction_covered_NCT!J100*carbon_price_NCT!J100)+(carbon_price_NETS!J100*jurisdiction_covered_NETS!J100)+(jurisdiction_covered_SupETS!J100*carbon_price_SupETS!J100)</f>
        <v>0</v>
      </c>
      <c r="K100" s="9">
        <f>(jurisdiction_covered_NCT!K100*carbon_price_NCT!K100)+(carbon_price_NETS!K100*jurisdiction_covered_NETS!K100)+(jurisdiction_covered_SupETS!K100*carbon_price_SupETS!K100)</f>
        <v>0</v>
      </c>
      <c r="L100" s="9">
        <f>(jurisdiction_covered_NCT!L100*carbon_price_NCT!L100)+(carbon_price_NETS!L100*jurisdiction_covered_NETS!L100)+(jurisdiction_covered_SupETS!L100*carbon_price_SupETS!L100)</f>
        <v>0</v>
      </c>
      <c r="M100" s="9">
        <f>(jurisdiction_covered_NCT!M100*carbon_price_NCT!M100)+(carbon_price_NETS!M100*jurisdiction_covered_NETS!M100)+(jurisdiction_covered_SupETS!M100*carbon_price_SupETS!M100)</f>
        <v>0</v>
      </c>
      <c r="N100" s="9">
        <f>(jurisdiction_covered_NCT!N100*carbon_price_NCT!N100)+(carbon_price_NETS!N100*jurisdiction_covered_NETS!N100)+(jurisdiction_covered_SupETS!N100*carbon_price_SupETS!N100)</f>
        <v>0</v>
      </c>
      <c r="O100" s="9">
        <f>(jurisdiction_covered_NCT!O100*carbon_price_NCT!O100)+(carbon_price_NETS!O100*jurisdiction_covered_NETS!O100)+(jurisdiction_covered_SupETS!O100*carbon_price_SupETS!O100)</f>
        <v>0</v>
      </c>
      <c r="P100" s="9">
        <f>(jurisdiction_covered_NCT!P100*carbon_price_NCT!P100)+(carbon_price_NETS!P100*jurisdiction_covered_NETS!P100)+(jurisdiction_covered_SupETS!P100*carbon_price_SupETS!P100)</f>
        <v>0</v>
      </c>
      <c r="Q100" s="9">
        <f>(jurisdiction_covered_NCT!Q100*carbon_price_NCT!Q100)+(carbon_price_NETS!Q100*jurisdiction_covered_NETS!Q100)+(jurisdiction_covered_SupETS!Q100*carbon_price_SupETS!Q100)</f>
        <v>0</v>
      </c>
      <c r="R100" s="9">
        <f>(jurisdiction_covered_NCT!R100*carbon_price_NCT!R100)+(carbon_price_NETS!R100*jurisdiction_covered_NETS!R100)+(jurisdiction_covered_SupETS!R100*carbon_price_SupETS!R100)</f>
        <v>0</v>
      </c>
      <c r="S100" s="9">
        <f>(jurisdiction_covered_NCT!S100*carbon_price_NCT!S100)+(carbon_price_NETS!S100*jurisdiction_covered_NETS!S100)+(jurisdiction_covered_SupETS!S100*carbon_price_SupETS!S100)</f>
        <v>0</v>
      </c>
      <c r="T100" s="9">
        <f>(jurisdiction_covered_NCT!T100*carbon_price_NCT!T100)+(carbon_price_NETS!T100*jurisdiction_covered_NETS!T100)+(jurisdiction_covered_SupETS!T100*carbon_price_SupETS!T100)</f>
        <v>0</v>
      </c>
      <c r="U100" s="9">
        <f>(jurisdiction_covered_NCT!U100*carbon_price_NCT!U100)+(carbon_price_NETS!U100*jurisdiction_covered_NETS!U100)+(jurisdiction_covered_SupETS!U100*carbon_price_SupETS!U100)</f>
        <v>0</v>
      </c>
      <c r="V100" s="9">
        <f>(jurisdiction_covered_NCT!V100*carbon_price_NCT!V100)+(carbon_price_NETS!V100*jurisdiction_covered_NETS!V100)+(jurisdiction_covered_SupETS!V100*carbon_price_SupETS!V100)</f>
        <v>0</v>
      </c>
      <c r="W100" s="9">
        <f>(jurisdiction_covered_NCT!W100*carbon_price_NCT!W100)+(carbon_price_NETS!W100*jurisdiction_covered_NETS!W100)+(jurisdiction_covered_SupETS!W100*carbon_price_SupETS!W100)</f>
        <v>0</v>
      </c>
      <c r="X100" s="9">
        <f>(jurisdiction_covered_NCT!X100*carbon_price_NCT!X100)+(carbon_price_NETS!X100*jurisdiction_covered_NETS!X100)+(jurisdiction_covered_SupETS!X100*carbon_price_SupETS!X100)</f>
        <v>0</v>
      </c>
      <c r="Y100" s="9">
        <f>(jurisdiction_covered_NCT!Y100*carbon_price_NCT!Y100)+(carbon_price_NETS!Y100*jurisdiction_covered_NETS!Y100)+(jurisdiction_covered_SupETS!Y100*carbon_price_SupETS!Y100)</f>
        <v>0</v>
      </c>
      <c r="Z100" s="9">
        <f>(jurisdiction_covered_NCT!Z100*carbon_price_NCT!Z100)+(carbon_price_NETS!Z100*jurisdiction_covered_NETS!Z100)+(jurisdiction_covered_SupETS!Z100*carbon_price_SupETS!Z100)</f>
        <v>0</v>
      </c>
      <c r="AA100" s="9">
        <f>(jurisdiction_covered_NCT!AA100*carbon_price_NCT!AA100)+(carbon_price_NETS!AA100*jurisdiction_covered_NETS!AA100)+(jurisdiction_covered_SupETS!AA100*carbon_price_SupETS!AA100)</f>
        <v>0</v>
      </c>
    </row>
    <row r="101" spans="1:27" x14ac:dyDescent="0.2">
      <c r="A101" s="9" t="s">
        <v>369</v>
      </c>
      <c r="B101" s="9">
        <f>(jurisdiction_covered_NCT!B101*carbon_price_NCT!B101)+(carbon_price_NETS!B101*jurisdiction_covered_NETS!B101)+(jurisdiction_covered_SupETS!B101*carbon_price_SupETS!B101)</f>
        <v>0</v>
      </c>
      <c r="C101" s="9">
        <f>(jurisdiction_covered_NCT!C101*carbon_price_NCT!C101)+(carbon_price_NETS!C101*jurisdiction_covered_NETS!C101)+(jurisdiction_covered_SupETS!C101*carbon_price_SupETS!C101)</f>
        <v>0</v>
      </c>
      <c r="D101" s="9">
        <f>(jurisdiction_covered_NCT!D101*carbon_price_NCT!D101)+(carbon_price_NETS!D101*jurisdiction_covered_NETS!D101)+(jurisdiction_covered_SupETS!D101*carbon_price_SupETS!D101)</f>
        <v>0</v>
      </c>
      <c r="E101" s="9">
        <f>(jurisdiction_covered_NCT!E101*carbon_price_NCT!E101)+(carbon_price_NETS!E101*jurisdiction_covered_NETS!E101)+(jurisdiction_covered_SupETS!E101*carbon_price_SupETS!E101)</f>
        <v>0</v>
      </c>
      <c r="F101" s="9">
        <f>(jurisdiction_covered_NCT!F101*carbon_price_NCT!F101)+(carbon_price_NETS!F101*jurisdiction_covered_NETS!F101)+(jurisdiction_covered_SupETS!F101*carbon_price_SupETS!F101)</f>
        <v>0</v>
      </c>
      <c r="G101" s="9">
        <f>(jurisdiction_covered_NCT!G101*carbon_price_NCT!G101)+(carbon_price_NETS!G101*jurisdiction_covered_NETS!G101)+(jurisdiction_covered_SupETS!G101*carbon_price_SupETS!G101)</f>
        <v>0</v>
      </c>
      <c r="H101" s="9">
        <f>(jurisdiction_covered_NCT!H101*carbon_price_NCT!H101)+(carbon_price_NETS!H101*jurisdiction_covered_NETS!H101)+(jurisdiction_covered_SupETS!H101*carbon_price_SupETS!H101)</f>
        <v>0</v>
      </c>
      <c r="I101" s="9">
        <f>(jurisdiction_covered_NCT!I101*carbon_price_NCT!I101)+(carbon_price_NETS!I101*jurisdiction_covered_NETS!I101)+(jurisdiction_covered_SupETS!I101*carbon_price_SupETS!I101)</f>
        <v>0</v>
      </c>
      <c r="J101" s="9">
        <f>(jurisdiction_covered_NCT!J101*carbon_price_NCT!J101)+(carbon_price_NETS!J101*jurisdiction_covered_NETS!J101)+(jurisdiction_covered_SupETS!J101*carbon_price_SupETS!J101)</f>
        <v>0</v>
      </c>
      <c r="K101" s="9">
        <f>(jurisdiction_covered_NCT!K101*carbon_price_NCT!K101)+(carbon_price_NETS!K101*jurisdiction_covered_NETS!K101)+(jurisdiction_covered_SupETS!K101*carbon_price_SupETS!K101)</f>
        <v>0</v>
      </c>
      <c r="L101" s="9">
        <f>(jurisdiction_covered_NCT!L101*carbon_price_NCT!L101)+(carbon_price_NETS!L101*jurisdiction_covered_NETS!L101)+(jurisdiction_covered_SupETS!L101*carbon_price_SupETS!L101)</f>
        <v>0</v>
      </c>
      <c r="M101" s="9">
        <f>(jurisdiction_covered_NCT!M101*carbon_price_NCT!M101)+(carbon_price_NETS!M101*jurisdiction_covered_NETS!M101)+(jurisdiction_covered_SupETS!M101*carbon_price_SupETS!M101)</f>
        <v>0</v>
      </c>
      <c r="N101" s="9">
        <f>(jurisdiction_covered_NCT!N101*carbon_price_NCT!N101)+(carbon_price_NETS!N101*jurisdiction_covered_NETS!N101)+(jurisdiction_covered_SupETS!N101*carbon_price_SupETS!N101)</f>
        <v>0</v>
      </c>
      <c r="O101" s="9">
        <f>(jurisdiction_covered_NCT!O101*carbon_price_NCT!O101)+(carbon_price_NETS!O101*jurisdiction_covered_NETS!O101)+(jurisdiction_covered_SupETS!O101*carbon_price_SupETS!O101)</f>
        <v>0</v>
      </c>
      <c r="P101" s="9">
        <f>(jurisdiction_covered_NCT!P101*carbon_price_NCT!P101)+(carbon_price_NETS!P101*jurisdiction_covered_NETS!P101)+(jurisdiction_covered_SupETS!P101*carbon_price_SupETS!P101)</f>
        <v>0</v>
      </c>
      <c r="Q101" s="9">
        <f>(jurisdiction_covered_NCT!Q101*carbon_price_NCT!Q101)+(carbon_price_NETS!Q101*jurisdiction_covered_NETS!Q101)+(jurisdiction_covered_SupETS!Q101*carbon_price_SupETS!Q101)</f>
        <v>0</v>
      </c>
      <c r="R101" s="9">
        <f>(jurisdiction_covered_NCT!R101*carbon_price_NCT!R101)+(carbon_price_NETS!R101*jurisdiction_covered_NETS!R101)+(jurisdiction_covered_SupETS!R101*carbon_price_SupETS!R101)</f>
        <v>0</v>
      </c>
      <c r="S101" s="9">
        <f>(jurisdiction_covered_NCT!S101*carbon_price_NCT!S101)+(carbon_price_NETS!S101*jurisdiction_covered_NETS!S101)+(jurisdiction_covered_SupETS!S101*carbon_price_SupETS!S101)</f>
        <v>0</v>
      </c>
      <c r="T101" s="9">
        <f>(jurisdiction_covered_NCT!T101*carbon_price_NCT!T101)+(carbon_price_NETS!T101*jurisdiction_covered_NETS!T101)+(jurisdiction_covered_SupETS!T101*carbon_price_SupETS!T101)</f>
        <v>0</v>
      </c>
      <c r="U101" s="9">
        <f>(jurisdiction_covered_NCT!U101*carbon_price_NCT!U101)+(carbon_price_NETS!U101*jurisdiction_covered_NETS!U101)+(jurisdiction_covered_SupETS!U101*carbon_price_SupETS!U101)</f>
        <v>0</v>
      </c>
      <c r="V101" s="9">
        <f>(jurisdiction_covered_NCT!V101*carbon_price_NCT!V101)+(carbon_price_NETS!V101*jurisdiction_covered_NETS!V101)+(jurisdiction_covered_SupETS!V101*carbon_price_SupETS!V101)</f>
        <v>0</v>
      </c>
      <c r="W101" s="9">
        <f>(jurisdiction_covered_NCT!W101*carbon_price_NCT!W101)+(carbon_price_NETS!W101*jurisdiction_covered_NETS!W101)+(jurisdiction_covered_SupETS!W101*carbon_price_SupETS!W101)</f>
        <v>0</v>
      </c>
      <c r="X101" s="9">
        <f>(jurisdiction_covered_NCT!X101*carbon_price_NCT!X101)+(carbon_price_NETS!X101*jurisdiction_covered_NETS!X101)+(jurisdiction_covered_SupETS!X101*carbon_price_SupETS!X101)</f>
        <v>0</v>
      </c>
      <c r="Y101" s="9">
        <f>(jurisdiction_covered_NCT!Y101*carbon_price_NCT!Y101)+(carbon_price_NETS!Y101*jurisdiction_covered_NETS!Y101)+(jurisdiction_covered_SupETS!Y101*carbon_price_SupETS!Y101)</f>
        <v>0</v>
      </c>
      <c r="Z101" s="9">
        <f>(jurisdiction_covered_NCT!Z101*carbon_price_NCT!Z101)+(carbon_price_NETS!Z101*jurisdiction_covered_NETS!Z101)+(jurisdiction_covered_SupETS!Z101*carbon_price_SupETS!Z101)</f>
        <v>0</v>
      </c>
      <c r="AA101" s="9">
        <f>(jurisdiction_covered_NCT!AA101*carbon_price_NCT!AA101)+(carbon_price_NETS!AA101*jurisdiction_covered_NETS!AA101)+(jurisdiction_covered_SupETS!AA101*carbon_price_SupETS!AA101)</f>
        <v>0</v>
      </c>
    </row>
    <row r="102" spans="1:27" x14ac:dyDescent="0.2">
      <c r="A102" s="9" t="s">
        <v>373</v>
      </c>
      <c r="B102" s="9">
        <f>(jurisdiction_covered_NCT!B102*carbon_price_NCT!B102)+(carbon_price_NETS!B102*jurisdiction_covered_NETS!B102)+(jurisdiction_covered_SupETS!B102*carbon_price_SupETS!B102)</f>
        <v>0</v>
      </c>
      <c r="C102" s="9">
        <f>(jurisdiction_covered_NCT!C102*carbon_price_NCT!C102)+(carbon_price_NETS!C102*jurisdiction_covered_NETS!C102)+(jurisdiction_covered_SupETS!C102*carbon_price_SupETS!C102)</f>
        <v>0</v>
      </c>
      <c r="D102" s="9">
        <f>(jurisdiction_covered_NCT!D102*carbon_price_NCT!D102)+(carbon_price_NETS!D102*jurisdiction_covered_NETS!D102)+(jurisdiction_covered_SupETS!D102*carbon_price_SupETS!D102)</f>
        <v>0</v>
      </c>
      <c r="E102" s="9">
        <f>(jurisdiction_covered_NCT!E102*carbon_price_NCT!E102)+(carbon_price_NETS!E102*jurisdiction_covered_NETS!E102)+(jurisdiction_covered_SupETS!E102*carbon_price_SupETS!E102)</f>
        <v>0</v>
      </c>
      <c r="F102" s="9">
        <f>(jurisdiction_covered_NCT!F102*carbon_price_NCT!F102)+(carbon_price_NETS!F102*jurisdiction_covered_NETS!F102)+(jurisdiction_covered_SupETS!F102*carbon_price_SupETS!F102)</f>
        <v>0</v>
      </c>
      <c r="G102" s="9">
        <f>(jurisdiction_covered_NCT!G102*carbon_price_NCT!G102)+(carbon_price_NETS!G102*jurisdiction_covered_NETS!G102)+(jurisdiction_covered_SupETS!G102*carbon_price_SupETS!G102)</f>
        <v>6.910548372372137</v>
      </c>
      <c r="H102" s="9">
        <f>(jurisdiction_covered_NCT!H102*carbon_price_NCT!H102)+(carbon_price_NETS!H102*jurisdiction_covered_NETS!H102)+(jurisdiction_covered_SupETS!H102*carbon_price_SupETS!H102)</f>
        <v>11.494997529881893</v>
      </c>
      <c r="I102" s="9">
        <f>(jurisdiction_covered_NCT!I102*carbon_price_NCT!I102)+(carbon_price_NETS!I102*jurisdiction_covered_NETS!I102)+(jurisdiction_covered_SupETS!I102*carbon_price_SupETS!I102)</f>
        <v>0.47581270396645703</v>
      </c>
      <c r="J102" s="9">
        <f>(jurisdiction_covered_NCT!J102*carbon_price_NCT!J102)+(carbon_price_NETS!J102*jurisdiction_covered_NETS!J102)+(jurisdiction_covered_SupETS!J102*carbon_price_SupETS!J102)</f>
        <v>14.071661194036114</v>
      </c>
      <c r="K102" s="9">
        <f>(jurisdiction_covered_NCT!K102*carbon_price_NCT!K102)+(carbon_price_NETS!K102*jurisdiction_covered_NETS!K102)+(jurisdiction_covered_SupETS!K102*carbon_price_SupETS!K102)</f>
        <v>5.6150606624080819</v>
      </c>
      <c r="L102" s="9">
        <f>(jurisdiction_covered_NCT!L102*carbon_price_NCT!L102)+(carbon_price_NETS!L102*jurisdiction_covered_NETS!L102)+(jurisdiction_covered_SupETS!L102*carbon_price_SupETS!L102)</f>
        <v>6.356536825371272</v>
      </c>
      <c r="M102" s="9">
        <f>(jurisdiction_covered_NCT!M102*carbon_price_NCT!M102)+(carbon_price_NETS!M102*jurisdiction_covered_NETS!M102)+(jurisdiction_covered_SupETS!M102*carbon_price_SupETS!M102)</f>
        <v>8.693828866727161</v>
      </c>
      <c r="N102" s="9">
        <f>(jurisdiction_covered_NCT!N102*carbon_price_NCT!N102)+(carbon_price_NETS!N102*jurisdiction_covered_NETS!N102)+(jurisdiction_covered_SupETS!N102*carbon_price_SupETS!N102)</f>
        <v>3.4490555939117047</v>
      </c>
      <c r="O102" s="9">
        <f>(jurisdiction_covered_NCT!O102*carbon_price_NCT!O102)+(carbon_price_NETS!O102*jurisdiction_covered_NETS!O102)+(jurisdiction_covered_SupETS!O102*carbon_price_SupETS!O102)</f>
        <v>2.1095755341769102</v>
      </c>
      <c r="P102" s="9">
        <f>(jurisdiction_covered_NCT!P102*carbon_price_NCT!P102)+(carbon_price_NETS!P102*jurisdiction_covered_NETS!P102)+(jurisdiction_covered_SupETS!P102*carbon_price_SupETS!P102)</f>
        <v>2.3390427400087446</v>
      </c>
      <c r="Q102" s="9">
        <f>(jurisdiction_covered_NCT!Q102*carbon_price_NCT!Q102)+(carbon_price_NETS!Q102*jurisdiction_covered_NETS!Q102)+(jurisdiction_covered_SupETS!Q102*carbon_price_SupETS!Q102)</f>
        <v>2.6501946508079093</v>
      </c>
      <c r="R102" s="9">
        <f>(jurisdiction_covered_NCT!R102*carbon_price_NCT!R102)+(carbon_price_NETS!R102*jurisdiction_covered_NETS!R102)+(jurisdiction_covered_SupETS!R102*carbon_price_SupETS!R102)</f>
        <v>1.611306088162942</v>
      </c>
      <c r="S102" s="9">
        <f>(jurisdiction_covered_NCT!S102*carbon_price_NCT!S102)+(carbon_price_NETS!S102*jurisdiction_covered_NETS!S102)+(jurisdiction_covered_SupETS!S102*carbon_price_SupETS!S102)</f>
        <v>1.9327735991283832</v>
      </c>
      <c r="T102" s="9">
        <f>(jurisdiction_covered_NCT!T102*carbon_price_NCT!T102)+(carbon_price_NETS!T102*jurisdiction_covered_NETS!T102)+(jurisdiction_covered_SupETS!T102*carbon_price_SupETS!T102)</f>
        <v>5.3842023768339642</v>
      </c>
      <c r="U102" s="9">
        <f>(jurisdiction_covered_NCT!U102*carbon_price_NCT!U102)+(carbon_price_NETS!U102*jurisdiction_covered_NETS!U102)+(jurisdiction_covered_SupETS!U102*carbon_price_SupETS!U102)</f>
        <v>7.9589509829139837</v>
      </c>
      <c r="V102" s="9">
        <f>(jurisdiction_covered_NCT!V102*carbon_price_NCT!V102)+(carbon_price_NETS!V102*jurisdiction_covered_NETS!V102)+(jurisdiction_covered_SupETS!V102*carbon_price_SupETS!V102)</f>
        <v>6.269930094341694</v>
      </c>
      <c r="W102" s="9">
        <f>(jurisdiction_covered_NCT!W102*carbon_price_NCT!W102)+(carbon_price_NETS!W102*jurisdiction_covered_NETS!W102)+(jurisdiction_covered_SupETS!W102*carbon_price_SupETS!W102)</f>
        <v>15.403464966456676</v>
      </c>
      <c r="X102" s="9">
        <f>(jurisdiction_covered_NCT!X102*carbon_price_NCT!X102)+(carbon_price_NETS!X102*jurisdiction_covered_NETS!X102)+(jurisdiction_covered_SupETS!X102*carbon_price_SupETS!X102)</f>
        <v>25.150131786487513</v>
      </c>
      <c r="Y102" s="9">
        <f>(jurisdiction_covered_NCT!Y102*carbon_price_NCT!Y102)+(carbon_price_NETS!Y102*jurisdiction_covered_NETS!Y102)+(jurisdiction_covered_SupETS!Y102*carbon_price_SupETS!Y102)</f>
        <v>27.990517434826117</v>
      </c>
      <c r="Z102" s="9">
        <f>(jurisdiction_covered_NCT!Z102*carbon_price_NCT!Z102)+(carbon_price_NETS!Z102*jurisdiction_covered_NETS!Z102)+(jurisdiction_covered_SupETS!Z102*carbon_price_SupETS!Z102)</f>
        <v>27.82432395</v>
      </c>
      <c r="AA102" s="9">
        <f>(jurisdiction_covered_NCT!AA102*carbon_price_NCT!AA102)+(carbon_price_NETS!AA102*jurisdiction_covered_NETS!AA102)+(jurisdiction_covered_SupETS!AA102*carbon_price_SupETS!AA102)</f>
        <v>29.975379</v>
      </c>
    </row>
    <row r="103" spans="1:27" x14ac:dyDescent="0.2">
      <c r="A103" s="9" t="s">
        <v>376</v>
      </c>
      <c r="B103" s="9">
        <f>(jurisdiction_covered_NCT!B103*carbon_price_NCT!B103)+(carbon_price_NETS!B103*jurisdiction_covered_NETS!B103)+(jurisdiction_covered_SupETS!B103*carbon_price_SupETS!B103)</f>
        <v>0</v>
      </c>
      <c r="C103" s="9">
        <f>(jurisdiction_covered_NCT!C103*carbon_price_NCT!C103)+(carbon_price_NETS!C103*jurisdiction_covered_NETS!C103)+(jurisdiction_covered_SupETS!C103*carbon_price_SupETS!C103)</f>
        <v>0</v>
      </c>
      <c r="D103" s="9">
        <f>(jurisdiction_covered_NCT!D103*carbon_price_NCT!D103)+(carbon_price_NETS!D103*jurisdiction_covered_NETS!D103)+(jurisdiction_covered_SupETS!D103*carbon_price_SupETS!D103)</f>
        <v>0</v>
      </c>
      <c r="E103" s="9">
        <f>(jurisdiction_covered_NCT!E103*carbon_price_NCT!E103)+(carbon_price_NETS!E103*jurisdiction_covered_NETS!E103)+(jurisdiction_covered_SupETS!E103*carbon_price_SupETS!E103)</f>
        <v>0</v>
      </c>
      <c r="F103" s="9">
        <f>(jurisdiction_covered_NCT!F103*carbon_price_NCT!F103)+(carbon_price_NETS!F103*jurisdiction_covered_NETS!F103)+(jurisdiction_covered_SupETS!F103*carbon_price_SupETS!F103)</f>
        <v>0</v>
      </c>
      <c r="G103" s="9">
        <f>(jurisdiction_covered_NCT!G103*carbon_price_NCT!G103)+(carbon_price_NETS!G103*jurisdiction_covered_NETS!G103)+(jurisdiction_covered_SupETS!G103*carbon_price_SupETS!G103)</f>
        <v>0</v>
      </c>
      <c r="H103" s="9">
        <f>(jurisdiction_covered_NCT!H103*carbon_price_NCT!H103)+(carbon_price_NETS!H103*jurisdiction_covered_NETS!H103)+(jurisdiction_covered_SupETS!H103*carbon_price_SupETS!H103)</f>
        <v>0</v>
      </c>
      <c r="I103" s="9">
        <f>(jurisdiction_covered_NCT!I103*carbon_price_NCT!I103)+(carbon_price_NETS!I103*jurisdiction_covered_NETS!I103)+(jurisdiction_covered_SupETS!I103*carbon_price_SupETS!I103)</f>
        <v>0</v>
      </c>
      <c r="J103" s="9">
        <f>(jurisdiction_covered_NCT!J103*carbon_price_NCT!J103)+(carbon_price_NETS!J103*jurisdiction_covered_NETS!J103)+(jurisdiction_covered_SupETS!J103*carbon_price_SupETS!J103)</f>
        <v>0</v>
      </c>
      <c r="K103" s="9">
        <f>(jurisdiction_covered_NCT!K103*carbon_price_NCT!K103)+(carbon_price_NETS!K103*jurisdiction_covered_NETS!K103)+(jurisdiction_covered_SupETS!K103*carbon_price_SupETS!K103)</f>
        <v>0</v>
      </c>
      <c r="L103" s="9">
        <f>(jurisdiction_covered_NCT!L103*carbon_price_NCT!L103)+(carbon_price_NETS!L103*jurisdiction_covered_NETS!L103)+(jurisdiction_covered_SupETS!L103*carbon_price_SupETS!L103)</f>
        <v>3.1823999999999999</v>
      </c>
      <c r="M103" s="9">
        <f>(jurisdiction_covered_NCT!M103*carbon_price_NCT!M103)+(carbon_price_NETS!M103*jurisdiction_covered_NETS!M103)+(jurisdiction_covered_SupETS!M103*carbon_price_SupETS!M103)</f>
        <v>3.5604</v>
      </c>
      <c r="N103" s="9">
        <f>(jurisdiction_covered_NCT!N103*carbon_price_NCT!N103)+(carbon_price_NETS!N103*jurisdiction_covered_NETS!N103)+(jurisdiction_covered_SupETS!N103*carbon_price_SupETS!N103)</f>
        <v>3.2219999999999995</v>
      </c>
      <c r="O103" s="9">
        <f>(jurisdiction_covered_NCT!O103*carbon_price_NCT!O103)+(carbon_price_NETS!O103*jurisdiction_covered_NETS!O103)+(jurisdiction_covered_SupETS!O103*carbon_price_SupETS!O103)</f>
        <v>8.2000532802800521</v>
      </c>
      <c r="P103" s="9">
        <f>(jurisdiction_covered_NCT!P103*carbon_price_NCT!P103)+(carbon_price_NETS!P103*jurisdiction_covered_NETS!P103)+(jurisdiction_covered_SupETS!P103*carbon_price_SupETS!P103)</f>
        <v>9.8510354980458246</v>
      </c>
      <c r="Q103" s="9">
        <f>(jurisdiction_covered_NCT!Q103*carbon_price_NCT!Q103)+(carbon_price_NETS!Q103*jurisdiction_covered_NETS!Q103)+(jurisdiction_covered_SupETS!Q103*carbon_price_SupETS!Q103)</f>
        <v>8.7723835634962217</v>
      </c>
      <c r="R103" s="9">
        <f>(jurisdiction_covered_NCT!R103*carbon_price_NCT!R103)+(carbon_price_NETS!R103*jurisdiction_covered_NETS!R103)+(jurisdiction_covered_SupETS!R103*carbon_price_SupETS!R103)</f>
        <v>8.5467263631378252</v>
      </c>
      <c r="S103" s="9">
        <f>(jurisdiction_covered_NCT!S103*carbon_price_NCT!S103)+(carbon_price_NETS!S103*jurisdiction_covered_NETS!S103)+(jurisdiction_covered_SupETS!S103*carbon_price_SupETS!S103)</f>
        <v>9.7953785394119972</v>
      </c>
      <c r="T103" s="9">
        <f>(jurisdiction_covered_NCT!T103*carbon_price_NCT!T103)+(carbon_price_NETS!T103*jurisdiction_covered_NETS!T103)+(jurisdiction_covered_SupETS!T103*carbon_price_SupETS!T103)</f>
        <v>19.492860772467843</v>
      </c>
      <c r="U103" s="9">
        <f>(jurisdiction_covered_NCT!U103*carbon_price_NCT!U103)+(carbon_price_NETS!U103*jurisdiction_covered_NETS!U103)+(jurisdiction_covered_SupETS!U103*carbon_price_SupETS!U103)</f>
        <v>22.247751719483276</v>
      </c>
      <c r="V103" s="9">
        <f>(jurisdiction_covered_NCT!V103*carbon_price_NCT!V103)+(carbon_price_NETS!V103*jurisdiction_covered_NETS!V103)+(jurisdiction_covered_SupETS!V103*carbon_price_SupETS!V103)</f>
        <v>18.409001327135442</v>
      </c>
      <c r="W103" s="9">
        <f>(jurisdiction_covered_NCT!W103*carbon_price_NCT!W103)+(carbon_price_NETS!W103*jurisdiction_covered_NETS!W103)+(jurisdiction_covered_SupETS!W103*carbon_price_SupETS!W103)</f>
        <v>29.028512754309432</v>
      </c>
      <c r="X103" s="9">
        <f>(jurisdiction_covered_NCT!X103*carbon_price_NCT!X103)+(carbon_price_NETS!X103*jurisdiction_covered_NETS!X103)+(jurisdiction_covered_SupETS!X103*carbon_price_SupETS!X103)</f>
        <v>47.591103892286142</v>
      </c>
      <c r="Y103" s="9">
        <f>(jurisdiction_covered_NCT!Y103*carbon_price_NCT!Y103)+(carbon_price_NETS!Y103*jurisdiction_covered_NETS!Y103)+(jurisdiction_covered_SupETS!Y103*carbon_price_SupETS!Y103)</f>
        <v>51.696515058251173</v>
      </c>
      <c r="Z103" s="9">
        <f>(jurisdiction_covered_NCT!Z103*carbon_price_NCT!Z103)+(carbon_price_NETS!Z103*jurisdiction_covered_NETS!Z103)+(jurisdiction_covered_SupETS!Z103*carbon_price_SupETS!Z103)</f>
        <v>37.050542315963909</v>
      </c>
      <c r="AA103" s="9">
        <f>(jurisdiction_covered_NCT!AA103*carbon_price_NCT!AA103)+(carbon_price_NETS!AA103*jurisdiction_covered_NETS!AA103)+(jurisdiction_covered_SupETS!AA103*carbon_price_SupETS!AA103)</f>
        <v>49.065969981600006</v>
      </c>
    </row>
    <row r="104" spans="1:27" x14ac:dyDescent="0.2">
      <c r="A104" s="9" t="s">
        <v>379</v>
      </c>
      <c r="B104" s="9">
        <f>(jurisdiction_covered_NCT!B104*carbon_price_NCT!B104)+(carbon_price_NETS!B104*jurisdiction_covered_NETS!B104)+(jurisdiction_covered_SupETS!B104*carbon_price_SupETS!B104)</f>
        <v>0</v>
      </c>
      <c r="C104" s="9">
        <f>(jurisdiction_covered_NCT!C104*carbon_price_NCT!C104)+(carbon_price_NETS!C104*jurisdiction_covered_NETS!C104)+(jurisdiction_covered_SupETS!C104*carbon_price_SupETS!C104)</f>
        <v>0</v>
      </c>
      <c r="D104" s="9">
        <f>(jurisdiction_covered_NCT!D104*carbon_price_NCT!D104)+(carbon_price_NETS!D104*jurisdiction_covered_NETS!D104)+(jurisdiction_covered_SupETS!D104*carbon_price_SupETS!D104)</f>
        <v>0</v>
      </c>
      <c r="E104" s="9">
        <f>(jurisdiction_covered_NCT!E104*carbon_price_NCT!E104)+(carbon_price_NETS!E104*jurisdiction_covered_NETS!E104)+(jurisdiction_covered_SupETS!E104*carbon_price_SupETS!E104)</f>
        <v>0</v>
      </c>
      <c r="F104" s="9">
        <f>(jurisdiction_covered_NCT!F104*carbon_price_NCT!F104)+(carbon_price_NETS!F104*jurisdiction_covered_NETS!F104)+(jurisdiction_covered_SupETS!F104*carbon_price_SupETS!F104)</f>
        <v>0</v>
      </c>
      <c r="G104" s="9">
        <f>(jurisdiction_covered_NCT!G104*carbon_price_NCT!G104)+(carbon_price_NETS!G104*jurisdiction_covered_NETS!G104)+(jurisdiction_covered_SupETS!G104*carbon_price_SupETS!G104)</f>
        <v>0</v>
      </c>
      <c r="H104" s="9">
        <f>(jurisdiction_covered_NCT!H104*carbon_price_NCT!H104)+(carbon_price_NETS!H104*jurisdiction_covered_NETS!H104)+(jurisdiction_covered_SupETS!H104*carbon_price_SupETS!H104)</f>
        <v>0</v>
      </c>
      <c r="I104" s="9">
        <f>(jurisdiction_covered_NCT!I104*carbon_price_NCT!I104)+(carbon_price_NETS!I104*jurisdiction_covered_NETS!I104)+(jurisdiction_covered_SupETS!I104*carbon_price_SupETS!I104)</f>
        <v>0</v>
      </c>
      <c r="J104" s="9">
        <f>(jurisdiction_covered_NCT!J104*carbon_price_NCT!J104)+(carbon_price_NETS!J104*jurisdiction_covered_NETS!J104)+(jurisdiction_covered_SupETS!J104*carbon_price_SupETS!J104)</f>
        <v>0</v>
      </c>
      <c r="K104" s="9">
        <f>(jurisdiction_covered_NCT!K104*carbon_price_NCT!K104)+(carbon_price_NETS!K104*jurisdiction_covered_NETS!K104)+(jurisdiction_covered_SupETS!K104*carbon_price_SupETS!K104)</f>
        <v>0</v>
      </c>
      <c r="L104" s="9">
        <f>(jurisdiction_covered_NCT!L104*carbon_price_NCT!L104)+(carbon_price_NETS!L104*jurisdiction_covered_NETS!L104)+(jurisdiction_covered_SupETS!L104*carbon_price_SupETS!L104)</f>
        <v>0</v>
      </c>
      <c r="M104" s="9">
        <f>(jurisdiction_covered_NCT!M104*carbon_price_NCT!M104)+(carbon_price_NETS!M104*jurisdiction_covered_NETS!M104)+(jurisdiction_covered_SupETS!M104*carbon_price_SupETS!M104)</f>
        <v>0</v>
      </c>
      <c r="N104" s="9">
        <f>(jurisdiction_covered_NCT!N104*carbon_price_NCT!N104)+(carbon_price_NETS!N104*jurisdiction_covered_NETS!N104)+(jurisdiction_covered_SupETS!N104*carbon_price_SupETS!N104)</f>
        <v>0</v>
      </c>
      <c r="O104" s="9">
        <f>(jurisdiction_covered_NCT!O104*carbon_price_NCT!O104)+(carbon_price_NETS!O104*jurisdiction_covered_NETS!O104)+(jurisdiction_covered_SupETS!O104*carbon_price_SupETS!O104)</f>
        <v>0</v>
      </c>
      <c r="P104" s="9">
        <f>(jurisdiction_covered_NCT!P104*carbon_price_NCT!P104)+(carbon_price_NETS!P104*jurisdiction_covered_NETS!P104)+(jurisdiction_covered_SupETS!P104*carbon_price_SupETS!P104)</f>
        <v>0</v>
      </c>
      <c r="Q104" s="9">
        <f>(jurisdiction_covered_NCT!Q104*carbon_price_NCT!Q104)+(carbon_price_NETS!Q104*jurisdiction_covered_NETS!Q104)+(jurisdiction_covered_SupETS!Q104*carbon_price_SupETS!Q104)</f>
        <v>0</v>
      </c>
      <c r="R104" s="9">
        <f>(jurisdiction_covered_NCT!R104*carbon_price_NCT!R104)+(carbon_price_NETS!R104*jurisdiction_covered_NETS!R104)+(jurisdiction_covered_SupETS!R104*carbon_price_SupETS!R104)</f>
        <v>0</v>
      </c>
      <c r="S104" s="9">
        <f>(jurisdiction_covered_NCT!S104*carbon_price_NCT!S104)+(carbon_price_NETS!S104*jurisdiction_covered_NETS!S104)+(jurisdiction_covered_SupETS!S104*carbon_price_SupETS!S104)</f>
        <v>0</v>
      </c>
      <c r="T104" s="9">
        <f>(jurisdiction_covered_NCT!T104*carbon_price_NCT!T104)+(carbon_price_NETS!T104*jurisdiction_covered_NETS!T104)+(jurisdiction_covered_SupETS!T104*carbon_price_SupETS!T104)</f>
        <v>0</v>
      </c>
      <c r="U104" s="9">
        <f>(jurisdiction_covered_NCT!U104*carbon_price_NCT!U104)+(carbon_price_NETS!U104*jurisdiction_covered_NETS!U104)+(jurisdiction_covered_SupETS!U104*carbon_price_SupETS!U104)</f>
        <v>0</v>
      </c>
      <c r="V104" s="9">
        <f>(jurisdiction_covered_NCT!V104*carbon_price_NCT!V104)+(carbon_price_NETS!V104*jurisdiction_covered_NETS!V104)+(jurisdiction_covered_SupETS!V104*carbon_price_SupETS!V104)</f>
        <v>0</v>
      </c>
      <c r="W104" s="9">
        <f>(jurisdiction_covered_NCT!W104*carbon_price_NCT!W104)+(carbon_price_NETS!W104*jurisdiction_covered_NETS!W104)+(jurisdiction_covered_SupETS!W104*carbon_price_SupETS!W104)</f>
        <v>0</v>
      </c>
      <c r="X104" s="9">
        <f>(jurisdiction_covered_NCT!X104*carbon_price_NCT!X104)+(carbon_price_NETS!X104*jurisdiction_covered_NETS!X104)+(jurisdiction_covered_SupETS!X104*carbon_price_SupETS!X104)</f>
        <v>0</v>
      </c>
      <c r="Y104" s="9">
        <f>(jurisdiction_covered_NCT!Y104*carbon_price_NCT!Y104)+(carbon_price_NETS!Y104*jurisdiction_covered_NETS!Y104)+(jurisdiction_covered_SupETS!Y104*carbon_price_SupETS!Y104)</f>
        <v>0</v>
      </c>
      <c r="Z104" s="9">
        <f>(jurisdiction_covered_NCT!Z104*carbon_price_NCT!Z104)+(carbon_price_NETS!Z104*jurisdiction_covered_NETS!Z104)+(jurisdiction_covered_SupETS!Z104*carbon_price_SupETS!Z104)</f>
        <v>0</v>
      </c>
      <c r="AA104" s="9">
        <f>(jurisdiction_covered_NCT!AA104*carbon_price_NCT!AA104)+(carbon_price_NETS!AA104*jurisdiction_covered_NETS!AA104)+(jurisdiction_covered_SupETS!AA104*carbon_price_SupETS!AA104)</f>
        <v>0</v>
      </c>
    </row>
    <row r="105" spans="1:27" x14ac:dyDescent="0.2">
      <c r="A105" s="9" t="s">
        <v>382</v>
      </c>
      <c r="B105" s="9">
        <f>(jurisdiction_covered_NCT!B105*carbon_price_NCT!B105)+(carbon_price_NETS!B105*jurisdiction_covered_NETS!B105)+(jurisdiction_covered_SupETS!B105*carbon_price_SupETS!B105)</f>
        <v>0</v>
      </c>
      <c r="C105" s="9">
        <f>(jurisdiction_covered_NCT!C105*carbon_price_NCT!C105)+(carbon_price_NETS!C105*jurisdiction_covered_NETS!C105)+(jurisdiction_covered_SupETS!C105*carbon_price_SupETS!C105)</f>
        <v>0</v>
      </c>
      <c r="D105" s="9">
        <f>(jurisdiction_covered_NCT!D105*carbon_price_NCT!D105)+(carbon_price_NETS!D105*jurisdiction_covered_NETS!D105)+(jurisdiction_covered_SupETS!D105*carbon_price_SupETS!D105)</f>
        <v>0</v>
      </c>
      <c r="E105" s="9">
        <f>(jurisdiction_covered_NCT!E105*carbon_price_NCT!E105)+(carbon_price_NETS!E105*jurisdiction_covered_NETS!E105)+(jurisdiction_covered_SupETS!E105*carbon_price_SupETS!E105)</f>
        <v>0</v>
      </c>
      <c r="F105" s="9">
        <f>(jurisdiction_covered_NCT!F105*carbon_price_NCT!F105)+(carbon_price_NETS!F105*jurisdiction_covered_NETS!F105)+(jurisdiction_covered_SupETS!F105*carbon_price_SupETS!F105)</f>
        <v>0</v>
      </c>
      <c r="G105" s="9">
        <f>(jurisdiction_covered_NCT!G105*carbon_price_NCT!G105)+(carbon_price_NETS!G105*jurisdiction_covered_NETS!G105)+(jurisdiction_covered_SupETS!G105*carbon_price_SupETS!G105)</f>
        <v>0</v>
      </c>
      <c r="H105" s="9">
        <f>(jurisdiction_covered_NCT!H105*carbon_price_NCT!H105)+(carbon_price_NETS!H105*jurisdiction_covered_NETS!H105)+(jurisdiction_covered_SupETS!H105*carbon_price_SupETS!H105)</f>
        <v>0</v>
      </c>
      <c r="I105" s="9">
        <f>(jurisdiction_covered_NCT!I105*carbon_price_NCT!I105)+(carbon_price_NETS!I105*jurisdiction_covered_NETS!I105)+(jurisdiction_covered_SupETS!I105*carbon_price_SupETS!I105)</f>
        <v>0</v>
      </c>
      <c r="J105" s="9">
        <f>(jurisdiction_covered_NCT!J105*carbon_price_NCT!J105)+(carbon_price_NETS!J105*jurisdiction_covered_NETS!J105)+(jurisdiction_covered_SupETS!J105*carbon_price_SupETS!J105)</f>
        <v>0</v>
      </c>
      <c r="K105" s="9">
        <f>(jurisdiction_covered_NCT!K105*carbon_price_NCT!K105)+(carbon_price_NETS!K105*jurisdiction_covered_NETS!K105)+(jurisdiction_covered_SupETS!K105*carbon_price_SupETS!K105)</f>
        <v>0</v>
      </c>
      <c r="L105" s="9">
        <f>(jurisdiction_covered_NCT!L105*carbon_price_NCT!L105)+(carbon_price_NETS!L105*jurisdiction_covered_NETS!L105)+(jurisdiction_covered_SupETS!L105*carbon_price_SupETS!L105)</f>
        <v>0</v>
      </c>
      <c r="M105" s="9">
        <f>(jurisdiction_covered_NCT!M105*carbon_price_NCT!M105)+(carbon_price_NETS!M105*jurisdiction_covered_NETS!M105)+(jurisdiction_covered_SupETS!M105*carbon_price_SupETS!M105)</f>
        <v>0</v>
      </c>
      <c r="N105" s="9">
        <f>(jurisdiction_covered_NCT!N105*carbon_price_NCT!N105)+(carbon_price_NETS!N105*jurisdiction_covered_NETS!N105)+(jurisdiction_covered_SupETS!N105*carbon_price_SupETS!N105)</f>
        <v>0</v>
      </c>
      <c r="O105" s="9">
        <f>(jurisdiction_covered_NCT!O105*carbon_price_NCT!O105)+(carbon_price_NETS!O105*jurisdiction_covered_NETS!O105)+(jurisdiction_covered_SupETS!O105*carbon_price_SupETS!O105)</f>
        <v>0</v>
      </c>
      <c r="P105" s="9">
        <f>(jurisdiction_covered_NCT!P105*carbon_price_NCT!P105)+(carbon_price_NETS!P105*jurisdiction_covered_NETS!P105)+(jurisdiction_covered_SupETS!P105*carbon_price_SupETS!P105)</f>
        <v>0</v>
      </c>
      <c r="Q105" s="9">
        <f>(jurisdiction_covered_NCT!Q105*carbon_price_NCT!Q105)+(carbon_price_NETS!Q105*jurisdiction_covered_NETS!Q105)+(jurisdiction_covered_SupETS!Q105*carbon_price_SupETS!Q105)</f>
        <v>0</v>
      </c>
      <c r="R105" s="9">
        <f>(jurisdiction_covered_NCT!R105*carbon_price_NCT!R105)+(carbon_price_NETS!R105*jurisdiction_covered_NETS!R105)+(jurisdiction_covered_SupETS!R105*carbon_price_SupETS!R105)</f>
        <v>0</v>
      </c>
      <c r="S105" s="9">
        <f>(jurisdiction_covered_NCT!S105*carbon_price_NCT!S105)+(carbon_price_NETS!S105*jurisdiction_covered_NETS!S105)+(jurisdiction_covered_SupETS!S105*carbon_price_SupETS!S105)</f>
        <v>0</v>
      </c>
      <c r="T105" s="9">
        <f>(jurisdiction_covered_NCT!T105*carbon_price_NCT!T105)+(carbon_price_NETS!T105*jurisdiction_covered_NETS!T105)+(jurisdiction_covered_SupETS!T105*carbon_price_SupETS!T105)</f>
        <v>0</v>
      </c>
      <c r="U105" s="9">
        <f>(jurisdiction_covered_NCT!U105*carbon_price_NCT!U105)+(carbon_price_NETS!U105*jurisdiction_covered_NETS!U105)+(jurisdiction_covered_SupETS!U105*carbon_price_SupETS!U105)</f>
        <v>0</v>
      </c>
      <c r="V105" s="9">
        <f>(jurisdiction_covered_NCT!V105*carbon_price_NCT!V105)+(carbon_price_NETS!V105*jurisdiction_covered_NETS!V105)+(jurisdiction_covered_SupETS!V105*carbon_price_SupETS!V105)</f>
        <v>0</v>
      </c>
      <c r="W105" s="9">
        <f>(jurisdiction_covered_NCT!W105*carbon_price_NCT!W105)+(carbon_price_NETS!W105*jurisdiction_covered_NETS!W105)+(jurisdiction_covered_SupETS!W105*carbon_price_SupETS!W105)</f>
        <v>0</v>
      </c>
      <c r="X105" s="9">
        <f>(jurisdiction_covered_NCT!X105*carbon_price_NCT!X105)+(carbon_price_NETS!X105*jurisdiction_covered_NETS!X105)+(jurisdiction_covered_SupETS!X105*carbon_price_SupETS!X105)</f>
        <v>0</v>
      </c>
      <c r="Y105" s="9">
        <f>(jurisdiction_covered_NCT!Y105*carbon_price_NCT!Y105)+(carbon_price_NETS!Y105*jurisdiction_covered_NETS!Y105)+(jurisdiction_covered_SupETS!Y105*carbon_price_SupETS!Y105)</f>
        <v>0</v>
      </c>
      <c r="Z105" s="9">
        <f>(jurisdiction_covered_NCT!Z105*carbon_price_NCT!Z105)+(carbon_price_NETS!Z105*jurisdiction_covered_NETS!Z105)+(jurisdiction_covered_SupETS!Z105*carbon_price_SupETS!Z105)</f>
        <v>0.14691964352955944</v>
      </c>
      <c r="AA105" s="9">
        <f>(jurisdiction_covered_NCT!AA105*carbon_price_NCT!AA105)+(carbon_price_NETS!AA105*jurisdiction_covered_NETS!AA105)+(jurisdiction_covered_SupETS!AA105*carbon_price_SupETS!AA105)</f>
        <v>0.17385005424</v>
      </c>
    </row>
    <row r="106" spans="1:27" x14ac:dyDescent="0.2">
      <c r="A106" s="9" t="s">
        <v>385</v>
      </c>
      <c r="B106" s="9">
        <f>(jurisdiction_covered_NCT!B106*carbon_price_NCT!B106)+(carbon_price_NETS!B106*jurisdiction_covered_NETS!B106)+(jurisdiction_covered_SupETS!B106*carbon_price_SupETS!B106)</f>
        <v>0</v>
      </c>
      <c r="C106" s="9">
        <f>(jurisdiction_covered_NCT!C106*carbon_price_NCT!C106)+(carbon_price_NETS!C106*jurisdiction_covered_NETS!C106)+(jurisdiction_covered_SupETS!C106*carbon_price_SupETS!C106)</f>
        <v>0</v>
      </c>
      <c r="D106" s="9">
        <f>(jurisdiction_covered_NCT!D106*carbon_price_NCT!D106)+(carbon_price_NETS!D106*jurisdiction_covered_NETS!D106)+(jurisdiction_covered_SupETS!D106*carbon_price_SupETS!D106)</f>
        <v>0</v>
      </c>
      <c r="E106" s="9">
        <f>(jurisdiction_covered_NCT!E106*carbon_price_NCT!E106)+(carbon_price_NETS!E106*jurisdiction_covered_NETS!E106)+(jurisdiction_covered_SupETS!E106*carbon_price_SupETS!E106)</f>
        <v>0</v>
      </c>
      <c r="F106" s="9">
        <f>(jurisdiction_covered_NCT!F106*carbon_price_NCT!F106)+(carbon_price_NETS!F106*jurisdiction_covered_NETS!F106)+(jurisdiction_covered_SupETS!F106*carbon_price_SupETS!F106)</f>
        <v>0</v>
      </c>
      <c r="G106" s="9">
        <f>(jurisdiction_covered_NCT!G106*carbon_price_NCT!G106)+(carbon_price_NETS!G106*jurisdiction_covered_NETS!G106)+(jurisdiction_covered_SupETS!G106*carbon_price_SupETS!G106)</f>
        <v>0</v>
      </c>
      <c r="H106" s="9">
        <f>(jurisdiction_covered_NCT!H106*carbon_price_NCT!H106)+(carbon_price_NETS!H106*jurisdiction_covered_NETS!H106)+(jurisdiction_covered_SupETS!H106*carbon_price_SupETS!H106)</f>
        <v>0</v>
      </c>
      <c r="I106" s="9">
        <f>(jurisdiction_covered_NCT!I106*carbon_price_NCT!I106)+(carbon_price_NETS!I106*jurisdiction_covered_NETS!I106)+(jurisdiction_covered_SupETS!I106*carbon_price_SupETS!I106)</f>
        <v>0</v>
      </c>
      <c r="J106" s="9">
        <f>(jurisdiction_covered_NCT!J106*carbon_price_NCT!J106)+(carbon_price_NETS!J106*jurisdiction_covered_NETS!J106)+(jurisdiction_covered_SupETS!J106*carbon_price_SupETS!J106)</f>
        <v>0</v>
      </c>
      <c r="K106" s="9">
        <f>(jurisdiction_covered_NCT!K106*carbon_price_NCT!K106)+(carbon_price_NETS!K106*jurisdiction_covered_NETS!K106)+(jurisdiction_covered_SupETS!K106*carbon_price_SupETS!K106)</f>
        <v>0</v>
      </c>
      <c r="L106" s="9">
        <f>(jurisdiction_covered_NCT!L106*carbon_price_NCT!L106)+(carbon_price_NETS!L106*jurisdiction_covered_NETS!L106)+(jurisdiction_covered_SupETS!L106*carbon_price_SupETS!L106)</f>
        <v>0</v>
      </c>
      <c r="M106" s="9">
        <f>(jurisdiction_covered_NCT!M106*carbon_price_NCT!M106)+(carbon_price_NETS!M106*jurisdiction_covered_NETS!M106)+(jurisdiction_covered_SupETS!M106*carbon_price_SupETS!M106)</f>
        <v>0</v>
      </c>
      <c r="N106" s="9">
        <f>(jurisdiction_covered_NCT!N106*carbon_price_NCT!N106)+(carbon_price_NETS!N106*jurisdiction_covered_NETS!N106)+(jurisdiction_covered_SupETS!N106*carbon_price_SupETS!N106)</f>
        <v>0</v>
      </c>
      <c r="O106" s="9">
        <f>(jurisdiction_covered_NCT!O106*carbon_price_NCT!O106)+(carbon_price_NETS!O106*jurisdiction_covered_NETS!O106)+(jurisdiction_covered_SupETS!O106*carbon_price_SupETS!O106)</f>
        <v>0</v>
      </c>
      <c r="P106" s="9">
        <f>(jurisdiction_covered_NCT!P106*carbon_price_NCT!P106)+(carbon_price_NETS!P106*jurisdiction_covered_NETS!P106)+(jurisdiction_covered_SupETS!P106*carbon_price_SupETS!P106)</f>
        <v>0</v>
      </c>
      <c r="Q106" s="9">
        <f>(jurisdiction_covered_NCT!Q106*carbon_price_NCT!Q106)+(carbon_price_NETS!Q106*jurisdiction_covered_NETS!Q106)+(jurisdiction_covered_SupETS!Q106*carbon_price_SupETS!Q106)</f>
        <v>0</v>
      </c>
      <c r="R106" s="9">
        <f>(jurisdiction_covered_NCT!R106*carbon_price_NCT!R106)+(carbon_price_NETS!R106*jurisdiction_covered_NETS!R106)+(jurisdiction_covered_SupETS!R106*carbon_price_SupETS!R106)</f>
        <v>0</v>
      </c>
      <c r="S106" s="9">
        <f>(jurisdiction_covered_NCT!S106*carbon_price_NCT!S106)+(carbon_price_NETS!S106*jurisdiction_covered_NETS!S106)+(jurisdiction_covered_SupETS!S106*carbon_price_SupETS!S106)</f>
        <v>0</v>
      </c>
      <c r="T106" s="9">
        <f>(jurisdiction_covered_NCT!T106*carbon_price_NCT!T106)+(carbon_price_NETS!T106*jurisdiction_covered_NETS!T106)+(jurisdiction_covered_SupETS!T106*carbon_price_SupETS!T106)</f>
        <v>0</v>
      </c>
      <c r="U106" s="9">
        <f>(jurisdiction_covered_NCT!U106*carbon_price_NCT!U106)+(carbon_price_NETS!U106*jurisdiction_covered_NETS!U106)+(jurisdiction_covered_SupETS!U106*carbon_price_SupETS!U106)</f>
        <v>0</v>
      </c>
      <c r="V106" s="9">
        <f>(jurisdiction_covered_NCT!V106*carbon_price_NCT!V106)+(carbon_price_NETS!V106*jurisdiction_covered_NETS!V106)+(jurisdiction_covered_SupETS!V106*carbon_price_SupETS!V106)</f>
        <v>0</v>
      </c>
      <c r="W106" s="9">
        <f>(jurisdiction_covered_NCT!W106*carbon_price_NCT!W106)+(carbon_price_NETS!W106*jurisdiction_covered_NETS!W106)+(jurisdiction_covered_SupETS!W106*carbon_price_SupETS!W106)</f>
        <v>0</v>
      </c>
      <c r="X106" s="9">
        <f>(jurisdiction_covered_NCT!X106*carbon_price_NCT!X106)+(carbon_price_NETS!X106*jurisdiction_covered_NETS!X106)+(jurisdiction_covered_SupETS!X106*carbon_price_SupETS!X106)</f>
        <v>0</v>
      </c>
      <c r="Y106" s="9">
        <f>(jurisdiction_covered_NCT!Y106*carbon_price_NCT!Y106)+(carbon_price_NETS!Y106*jurisdiction_covered_NETS!Y106)+(jurisdiction_covered_SupETS!Y106*carbon_price_SupETS!Y106)</f>
        <v>0</v>
      </c>
      <c r="Z106" s="9">
        <f>(jurisdiction_covered_NCT!Z106*carbon_price_NCT!Z106)+(carbon_price_NETS!Z106*jurisdiction_covered_NETS!Z106)+(jurisdiction_covered_SupETS!Z106*carbon_price_SupETS!Z106)</f>
        <v>0</v>
      </c>
      <c r="AA106" s="9">
        <f>(jurisdiction_covered_NCT!AA106*carbon_price_NCT!AA106)+(carbon_price_NETS!AA106*jurisdiction_covered_NETS!AA106)+(jurisdiction_covered_SupETS!AA106*carbon_price_SupETS!AA106)</f>
        <v>0</v>
      </c>
    </row>
    <row r="107" spans="1:27" x14ac:dyDescent="0.2">
      <c r="A107" s="9" t="s">
        <v>389</v>
      </c>
      <c r="B107" s="9">
        <f>(jurisdiction_covered_NCT!B107*carbon_price_NCT!B107)+(carbon_price_NETS!B107*jurisdiction_covered_NETS!B107)+(jurisdiction_covered_SupETS!B107*carbon_price_SupETS!B107)</f>
        <v>0</v>
      </c>
      <c r="C107" s="9">
        <f>(jurisdiction_covered_NCT!C107*carbon_price_NCT!C107)+(carbon_price_NETS!C107*jurisdiction_covered_NETS!C107)+(jurisdiction_covered_SupETS!C107*carbon_price_SupETS!C107)</f>
        <v>0</v>
      </c>
      <c r="D107" s="9">
        <f>(jurisdiction_covered_NCT!D107*carbon_price_NCT!D107)+(carbon_price_NETS!D107*jurisdiction_covered_NETS!D107)+(jurisdiction_covered_SupETS!D107*carbon_price_SupETS!D107)</f>
        <v>0</v>
      </c>
      <c r="E107" s="9">
        <f>(jurisdiction_covered_NCT!E107*carbon_price_NCT!E107)+(carbon_price_NETS!E107*jurisdiction_covered_NETS!E107)+(jurisdiction_covered_SupETS!E107*carbon_price_SupETS!E107)</f>
        <v>0</v>
      </c>
      <c r="F107" s="9">
        <f>(jurisdiction_covered_NCT!F107*carbon_price_NCT!F107)+(carbon_price_NETS!F107*jurisdiction_covered_NETS!F107)+(jurisdiction_covered_SupETS!F107*carbon_price_SupETS!F107)</f>
        <v>0</v>
      </c>
      <c r="G107" s="9">
        <f>(jurisdiction_covered_NCT!G107*carbon_price_NCT!G107)+(carbon_price_NETS!G107*jurisdiction_covered_NETS!G107)+(jurisdiction_covered_SupETS!G107*carbon_price_SupETS!G107)</f>
        <v>0</v>
      </c>
      <c r="H107" s="9">
        <f>(jurisdiction_covered_NCT!H107*carbon_price_NCT!H107)+(carbon_price_NETS!H107*jurisdiction_covered_NETS!H107)+(jurisdiction_covered_SupETS!H107*carbon_price_SupETS!H107)</f>
        <v>0</v>
      </c>
      <c r="I107" s="9">
        <f>(jurisdiction_covered_NCT!I107*carbon_price_NCT!I107)+(carbon_price_NETS!I107*jurisdiction_covered_NETS!I107)+(jurisdiction_covered_SupETS!I107*carbon_price_SupETS!I107)</f>
        <v>0</v>
      </c>
      <c r="J107" s="9">
        <f>(jurisdiction_covered_NCT!J107*carbon_price_NCT!J107)+(carbon_price_NETS!J107*jurisdiction_covered_NETS!J107)+(jurisdiction_covered_SupETS!J107*carbon_price_SupETS!J107)</f>
        <v>0</v>
      </c>
      <c r="K107" s="9">
        <f>(jurisdiction_covered_NCT!K107*carbon_price_NCT!K107)+(carbon_price_NETS!K107*jurisdiction_covered_NETS!K107)+(jurisdiction_covered_SupETS!K107*carbon_price_SupETS!K107)</f>
        <v>0</v>
      </c>
      <c r="L107" s="9">
        <f>(jurisdiction_covered_NCT!L107*carbon_price_NCT!L107)+(carbon_price_NETS!L107*jurisdiction_covered_NETS!L107)+(jurisdiction_covered_SupETS!L107*carbon_price_SupETS!L107)</f>
        <v>0</v>
      </c>
      <c r="M107" s="9">
        <f>(jurisdiction_covered_NCT!M107*carbon_price_NCT!M107)+(carbon_price_NETS!M107*jurisdiction_covered_NETS!M107)+(jurisdiction_covered_SupETS!M107*carbon_price_SupETS!M107)</f>
        <v>0</v>
      </c>
      <c r="N107" s="9">
        <f>(jurisdiction_covered_NCT!N107*carbon_price_NCT!N107)+(carbon_price_NETS!N107*jurisdiction_covered_NETS!N107)+(jurisdiction_covered_SupETS!N107*carbon_price_SupETS!N107)</f>
        <v>0</v>
      </c>
      <c r="O107" s="9">
        <f>(jurisdiction_covered_NCT!O107*carbon_price_NCT!O107)+(carbon_price_NETS!O107*jurisdiction_covered_NETS!O107)+(jurisdiction_covered_SupETS!O107*carbon_price_SupETS!O107)</f>
        <v>0</v>
      </c>
      <c r="P107" s="9">
        <f>(jurisdiction_covered_NCT!P107*carbon_price_NCT!P107)+(carbon_price_NETS!P107*jurisdiction_covered_NETS!P107)+(jurisdiction_covered_SupETS!P107*carbon_price_SupETS!P107)</f>
        <v>0</v>
      </c>
      <c r="Q107" s="9">
        <f>(jurisdiction_covered_NCT!Q107*carbon_price_NCT!Q107)+(carbon_price_NETS!Q107*jurisdiction_covered_NETS!Q107)+(jurisdiction_covered_SupETS!Q107*carbon_price_SupETS!Q107)</f>
        <v>0</v>
      </c>
      <c r="R107" s="9">
        <f>(jurisdiction_covered_NCT!R107*carbon_price_NCT!R107)+(carbon_price_NETS!R107*jurisdiction_covered_NETS!R107)+(jurisdiction_covered_SupETS!R107*carbon_price_SupETS!R107)</f>
        <v>0</v>
      </c>
      <c r="S107" s="9">
        <f>(jurisdiction_covered_NCT!S107*carbon_price_NCT!S107)+(carbon_price_NETS!S107*jurisdiction_covered_NETS!S107)+(jurisdiction_covered_SupETS!S107*carbon_price_SupETS!S107)</f>
        <v>0</v>
      </c>
      <c r="T107" s="9">
        <f>(jurisdiction_covered_NCT!T107*carbon_price_NCT!T107)+(carbon_price_NETS!T107*jurisdiction_covered_NETS!T107)+(jurisdiction_covered_SupETS!T107*carbon_price_SupETS!T107)</f>
        <v>0</v>
      </c>
      <c r="U107" s="9">
        <f>(jurisdiction_covered_NCT!U107*carbon_price_NCT!U107)+(carbon_price_NETS!U107*jurisdiction_covered_NETS!U107)+(jurisdiction_covered_SupETS!U107*carbon_price_SupETS!U107)</f>
        <v>0</v>
      </c>
      <c r="V107" s="9">
        <f>(jurisdiction_covered_NCT!V107*carbon_price_NCT!V107)+(carbon_price_NETS!V107*jurisdiction_covered_NETS!V107)+(jurisdiction_covered_SupETS!V107*carbon_price_SupETS!V107)</f>
        <v>0</v>
      </c>
      <c r="W107" s="9">
        <f>(jurisdiction_covered_NCT!W107*carbon_price_NCT!W107)+(carbon_price_NETS!W107*jurisdiction_covered_NETS!W107)+(jurisdiction_covered_SupETS!W107*carbon_price_SupETS!W107)</f>
        <v>0</v>
      </c>
      <c r="X107" s="9">
        <f>(jurisdiction_covered_NCT!X107*carbon_price_NCT!X107)+(carbon_price_NETS!X107*jurisdiction_covered_NETS!X107)+(jurisdiction_covered_SupETS!X107*carbon_price_SupETS!X107)</f>
        <v>0</v>
      </c>
      <c r="Y107" s="9">
        <f>(jurisdiction_covered_NCT!Y107*carbon_price_NCT!Y107)+(carbon_price_NETS!Y107*jurisdiction_covered_NETS!Y107)+(jurisdiction_covered_SupETS!Y107*carbon_price_SupETS!Y107)</f>
        <v>0</v>
      </c>
      <c r="Z107" s="9">
        <f>(jurisdiction_covered_NCT!Z107*carbon_price_NCT!Z107)+(carbon_price_NETS!Z107*jurisdiction_covered_NETS!Z107)+(jurisdiction_covered_SupETS!Z107*carbon_price_SupETS!Z107)</f>
        <v>0</v>
      </c>
      <c r="AA107" s="9">
        <f>(jurisdiction_covered_NCT!AA107*carbon_price_NCT!AA107)+(carbon_price_NETS!AA107*jurisdiction_covered_NETS!AA107)+(jurisdiction_covered_SupETS!AA107*carbon_price_SupETS!AA107)</f>
        <v>0</v>
      </c>
    </row>
    <row r="108" spans="1:27" x14ac:dyDescent="0.2">
      <c r="A108" s="9" t="s">
        <v>392</v>
      </c>
      <c r="B108" s="9">
        <f>(jurisdiction_covered_NCT!B108*carbon_price_NCT!B108)+(carbon_price_NETS!B108*jurisdiction_covered_NETS!B108)+(jurisdiction_covered_SupETS!B108*carbon_price_SupETS!B108)</f>
        <v>0</v>
      </c>
      <c r="C108" s="9">
        <f>(jurisdiction_covered_NCT!C108*carbon_price_NCT!C108)+(carbon_price_NETS!C108*jurisdiction_covered_NETS!C108)+(jurisdiction_covered_SupETS!C108*carbon_price_SupETS!C108)</f>
        <v>0</v>
      </c>
      <c r="D108" s="9">
        <f>(jurisdiction_covered_NCT!D108*carbon_price_NCT!D108)+(carbon_price_NETS!D108*jurisdiction_covered_NETS!D108)+(jurisdiction_covered_SupETS!D108*carbon_price_SupETS!D108)</f>
        <v>0</v>
      </c>
      <c r="E108" s="9">
        <f>(jurisdiction_covered_NCT!E108*carbon_price_NCT!E108)+(carbon_price_NETS!E108*jurisdiction_covered_NETS!E108)+(jurisdiction_covered_SupETS!E108*carbon_price_SupETS!E108)</f>
        <v>0</v>
      </c>
      <c r="F108" s="9">
        <f>(jurisdiction_covered_NCT!F108*carbon_price_NCT!F108)+(carbon_price_NETS!F108*jurisdiction_covered_NETS!F108)+(jurisdiction_covered_SupETS!F108*carbon_price_SupETS!F108)</f>
        <v>0</v>
      </c>
      <c r="G108" s="9">
        <f>(jurisdiction_covered_NCT!G108*carbon_price_NCT!G108)+(carbon_price_NETS!G108*jurisdiction_covered_NETS!G108)+(jurisdiction_covered_SupETS!G108*carbon_price_SupETS!G108)</f>
        <v>5.3455676973233341</v>
      </c>
      <c r="H108" s="9">
        <f>(jurisdiction_covered_NCT!H108*carbon_price_NCT!H108)+(carbon_price_NETS!H108*jurisdiction_covered_NETS!H108)+(jurisdiction_covered_SupETS!H108*carbon_price_SupETS!H108)</f>
        <v>8.7742275378546584</v>
      </c>
      <c r="I108" s="9">
        <f>(jurisdiction_covered_NCT!I108*carbon_price_NCT!I108)+(carbon_price_NETS!I108*jurisdiction_covered_NETS!I108)+(jurisdiction_covered_SupETS!I108*carbon_price_SupETS!I108)</f>
        <v>0.3413269443685627</v>
      </c>
      <c r="J108" s="9">
        <f>(jurisdiction_covered_NCT!J108*carbon_price_NCT!J108)+(carbon_price_NETS!J108*jurisdiction_covered_NETS!J108)+(jurisdiction_covered_SupETS!J108*carbon_price_SupETS!J108)</f>
        <v>9.202622729193493</v>
      </c>
      <c r="K108" s="9">
        <f>(jurisdiction_covered_NCT!K108*carbon_price_NCT!K108)+(carbon_price_NETS!K108*jurisdiction_covered_NETS!K108)+(jurisdiction_covered_SupETS!K108*carbon_price_SupETS!K108)</f>
        <v>3.8454741988508907</v>
      </c>
      <c r="L108" s="9">
        <f>(jurisdiction_covered_NCT!L108*carbon_price_NCT!L108)+(carbon_price_NETS!L108*jurisdiction_covered_NETS!L108)+(jurisdiction_covered_SupETS!L108*carbon_price_SupETS!L108)</f>
        <v>10.323755258591834</v>
      </c>
      <c r="M108" s="9">
        <f>(jurisdiction_covered_NCT!M108*carbon_price_NCT!M108)+(carbon_price_NETS!M108*jurisdiction_covered_NETS!M108)+(jurisdiction_covered_SupETS!M108*carbon_price_SupETS!M108)</f>
        <v>12.125897851648297</v>
      </c>
      <c r="N108" s="9">
        <f>(jurisdiction_covered_NCT!N108*carbon_price_NCT!N108)+(carbon_price_NETS!N108*jurisdiction_covered_NETS!N108)+(jurisdiction_covered_SupETS!N108*carbon_price_SupETS!N108)</f>
        <v>8.4132188337488696</v>
      </c>
      <c r="O108" s="9">
        <f>(jurisdiction_covered_NCT!O108*carbon_price_NCT!O108)+(carbon_price_NETS!O108*jurisdiction_covered_NETS!O108)+(jurisdiction_covered_SupETS!O108*carbon_price_SupETS!O108)</f>
        <v>9.153220527243894</v>
      </c>
      <c r="P108" s="9">
        <f>(jurisdiction_covered_NCT!P108*carbon_price_NCT!P108)+(carbon_price_NETS!P108*jurisdiction_covered_NETS!P108)+(jurisdiction_covered_SupETS!P108*carbon_price_SupETS!P108)</f>
        <v>9.9304207104227551</v>
      </c>
      <c r="Q108" s="9">
        <f>(jurisdiction_covered_NCT!Q108*carbon_price_NCT!Q108)+(carbon_price_NETS!Q108*jurisdiction_covered_NETS!Q108)+(jurisdiction_covered_SupETS!Q108*carbon_price_SupETS!Q108)</f>
        <v>8.3518146038536063</v>
      </c>
      <c r="R108" s="9">
        <f>(jurisdiction_covered_NCT!R108*carbon_price_NCT!R108)+(carbon_price_NETS!R108*jurisdiction_covered_NETS!R108)+(jurisdiction_covered_SupETS!R108*carbon_price_SupETS!R108)</f>
        <v>7.9385491847495313</v>
      </c>
      <c r="S108" s="9">
        <f>(jurisdiction_covered_NCT!S108*carbon_price_NCT!S108)+(carbon_price_NETS!S108*jurisdiction_covered_NETS!S108)+(jurisdiction_covered_SupETS!S108*carbon_price_SupETS!S108)</f>
        <v>7.7508753348985886</v>
      </c>
      <c r="T108" s="9">
        <f>(jurisdiction_covered_NCT!T108*carbon_price_NCT!T108)+(carbon_price_NETS!T108*jurisdiction_covered_NETS!T108)+(jurisdiction_covered_SupETS!T108*carbon_price_SupETS!T108)</f>
        <v>11.020524360258296</v>
      </c>
      <c r="U108" s="9">
        <f>(jurisdiction_covered_NCT!U108*carbon_price_NCT!U108)+(carbon_price_NETS!U108*jurisdiction_covered_NETS!U108)+(jurisdiction_covered_SupETS!U108*carbon_price_SupETS!U108)</f>
        <v>11.808353984079062</v>
      </c>
      <c r="V108" s="9">
        <f>(jurisdiction_covered_NCT!V108*carbon_price_NCT!V108)+(carbon_price_NETS!V108*jurisdiction_covered_NETS!V108)+(jurisdiction_covered_SupETS!V108*carbon_price_SupETS!V108)</f>
        <v>12.316970039404259</v>
      </c>
      <c r="W108" s="9">
        <f>(jurisdiction_covered_NCT!W108*carbon_price_NCT!W108)+(carbon_price_NETS!W108*jurisdiction_covered_NETS!W108)+(jurisdiction_covered_SupETS!W108*carbon_price_SupETS!W108)</f>
        <v>23.068167557404951</v>
      </c>
      <c r="X108" s="9">
        <f>(jurisdiction_covered_NCT!X108*carbon_price_NCT!X108)+(carbon_price_NETS!X108*jurisdiction_covered_NETS!X108)+(jurisdiction_covered_SupETS!X108*carbon_price_SupETS!X108)</f>
        <v>32.382476168251713</v>
      </c>
      <c r="Y108" s="9">
        <f>(jurisdiction_covered_NCT!Y108*carbon_price_NCT!Y108)+(carbon_price_NETS!Y108*jurisdiction_covered_NETS!Y108)+(jurisdiction_covered_SupETS!Y108*carbon_price_SupETS!Y108)</f>
        <v>36.733563714460892</v>
      </c>
      <c r="Z108" s="9">
        <f>(jurisdiction_covered_NCT!Z108*carbon_price_NCT!Z108)+(carbon_price_NETS!Z108*jurisdiction_covered_NETS!Z108)+(jurisdiction_covered_SupETS!Z108*carbon_price_SupETS!Z108)</f>
        <v>31.369505878698511</v>
      </c>
      <c r="AA108" s="9">
        <f>(jurisdiction_covered_NCT!AA108*carbon_price_NCT!AA108)+(carbon_price_NETS!AA108*jurisdiction_covered_NETS!AA108)+(jurisdiction_covered_SupETS!AA108*carbon_price_SupETS!AA108)</f>
        <v>36.032567280000002</v>
      </c>
    </row>
    <row r="109" spans="1:27" x14ac:dyDescent="0.2">
      <c r="A109" s="9" t="s">
        <v>396</v>
      </c>
      <c r="B109" s="9">
        <f>(jurisdiction_covered_NCT!B109*carbon_price_NCT!B109)+(carbon_price_NETS!B109*jurisdiction_covered_NETS!B109)+(jurisdiction_covered_SupETS!B109*carbon_price_SupETS!B109)</f>
        <v>0</v>
      </c>
      <c r="C109" s="9">
        <f>(jurisdiction_covered_NCT!C109*carbon_price_NCT!C109)+(carbon_price_NETS!C109*jurisdiction_covered_NETS!C109)+(jurisdiction_covered_SupETS!C109*carbon_price_SupETS!C109)</f>
        <v>0</v>
      </c>
      <c r="D109" s="9">
        <f>(jurisdiction_covered_NCT!D109*carbon_price_NCT!D109)+(carbon_price_NETS!D109*jurisdiction_covered_NETS!D109)+(jurisdiction_covered_SupETS!D109*carbon_price_SupETS!D109)</f>
        <v>0</v>
      </c>
      <c r="E109" s="9">
        <f>(jurisdiction_covered_NCT!E109*carbon_price_NCT!E109)+(carbon_price_NETS!E109*jurisdiction_covered_NETS!E109)+(jurisdiction_covered_SupETS!E109*carbon_price_SupETS!E109)</f>
        <v>0</v>
      </c>
      <c r="F109" s="9">
        <f>(jurisdiction_covered_NCT!F109*carbon_price_NCT!F109)+(carbon_price_NETS!F109*jurisdiction_covered_NETS!F109)+(jurisdiction_covered_SupETS!F109*carbon_price_SupETS!F109)</f>
        <v>0</v>
      </c>
      <c r="G109" s="9">
        <f>(jurisdiction_covered_NCT!G109*carbon_price_NCT!G109)+(carbon_price_NETS!G109*jurisdiction_covered_NETS!G109)+(jurisdiction_covered_SupETS!G109*carbon_price_SupETS!G109)</f>
        <v>0</v>
      </c>
      <c r="H109" s="9">
        <f>(jurisdiction_covered_NCT!H109*carbon_price_NCT!H109)+(carbon_price_NETS!H109*jurisdiction_covered_NETS!H109)+(jurisdiction_covered_SupETS!H109*carbon_price_SupETS!H109)</f>
        <v>0</v>
      </c>
      <c r="I109" s="9">
        <f>(jurisdiction_covered_NCT!I109*carbon_price_NCT!I109)+(carbon_price_NETS!I109*jurisdiction_covered_NETS!I109)+(jurisdiction_covered_SupETS!I109*carbon_price_SupETS!I109)</f>
        <v>0</v>
      </c>
      <c r="J109" s="9">
        <f>(jurisdiction_covered_NCT!J109*carbon_price_NCT!J109)+(carbon_price_NETS!J109*jurisdiction_covered_NETS!J109)+(jurisdiction_covered_SupETS!J109*carbon_price_SupETS!J109)</f>
        <v>0</v>
      </c>
      <c r="K109" s="9">
        <f>(jurisdiction_covered_NCT!K109*carbon_price_NCT!K109)+(carbon_price_NETS!K109*jurisdiction_covered_NETS!K109)+(jurisdiction_covered_SupETS!K109*carbon_price_SupETS!K109)</f>
        <v>0</v>
      </c>
      <c r="L109" s="9">
        <f>(jurisdiction_covered_NCT!L109*carbon_price_NCT!L109)+(carbon_price_NETS!L109*jurisdiction_covered_NETS!L109)+(jurisdiction_covered_SupETS!L109*carbon_price_SupETS!L109)</f>
        <v>0</v>
      </c>
      <c r="M109" s="9">
        <f>(jurisdiction_covered_NCT!M109*carbon_price_NCT!M109)+(carbon_price_NETS!M109*jurisdiction_covered_NETS!M109)+(jurisdiction_covered_SupETS!M109*carbon_price_SupETS!M109)</f>
        <v>0</v>
      </c>
      <c r="N109" s="9">
        <f>(jurisdiction_covered_NCT!N109*carbon_price_NCT!N109)+(carbon_price_NETS!N109*jurisdiction_covered_NETS!N109)+(jurisdiction_covered_SupETS!N109*carbon_price_SupETS!N109)</f>
        <v>0</v>
      </c>
      <c r="O109" s="9">
        <f>(jurisdiction_covered_NCT!O109*carbon_price_NCT!O109)+(carbon_price_NETS!O109*jurisdiction_covered_NETS!O109)+(jurisdiction_covered_SupETS!O109*carbon_price_SupETS!O109)</f>
        <v>0</v>
      </c>
      <c r="P109" s="9">
        <f>(jurisdiction_covered_NCT!P109*carbon_price_NCT!P109)+(carbon_price_NETS!P109*jurisdiction_covered_NETS!P109)+(jurisdiction_covered_SupETS!P109*carbon_price_SupETS!P109)</f>
        <v>0</v>
      </c>
      <c r="Q109" s="9">
        <f>(jurisdiction_covered_NCT!Q109*carbon_price_NCT!Q109)+(carbon_price_NETS!Q109*jurisdiction_covered_NETS!Q109)+(jurisdiction_covered_SupETS!Q109*carbon_price_SupETS!Q109)</f>
        <v>0</v>
      </c>
      <c r="R109" s="9">
        <f>(jurisdiction_covered_NCT!R109*carbon_price_NCT!R109)+(carbon_price_NETS!R109*jurisdiction_covered_NETS!R109)+(jurisdiction_covered_SupETS!R109*carbon_price_SupETS!R109)</f>
        <v>0</v>
      </c>
      <c r="S109" s="9">
        <f>(jurisdiction_covered_NCT!S109*carbon_price_NCT!S109)+(carbon_price_NETS!S109*jurisdiction_covered_NETS!S109)+(jurisdiction_covered_SupETS!S109*carbon_price_SupETS!S109)</f>
        <v>0</v>
      </c>
      <c r="T109" s="9">
        <f>(jurisdiction_covered_NCT!T109*carbon_price_NCT!T109)+(carbon_price_NETS!T109*jurisdiction_covered_NETS!T109)+(jurisdiction_covered_SupETS!T109*carbon_price_SupETS!T109)</f>
        <v>0</v>
      </c>
      <c r="U109" s="9">
        <f>(jurisdiction_covered_NCT!U109*carbon_price_NCT!U109)+(carbon_price_NETS!U109*jurisdiction_covered_NETS!U109)+(jurisdiction_covered_SupETS!U109*carbon_price_SupETS!U109)</f>
        <v>0</v>
      </c>
      <c r="V109" s="9">
        <f>(jurisdiction_covered_NCT!V109*carbon_price_NCT!V109)+(carbon_price_NETS!V109*jurisdiction_covered_NETS!V109)+(jurisdiction_covered_SupETS!V109*carbon_price_SupETS!V109)</f>
        <v>0</v>
      </c>
      <c r="W109" s="9">
        <f>(jurisdiction_covered_NCT!W109*carbon_price_NCT!W109)+(carbon_price_NETS!W109*jurisdiction_covered_NETS!W109)+(jurisdiction_covered_SupETS!W109*carbon_price_SupETS!W109)</f>
        <v>0</v>
      </c>
      <c r="X109" s="9">
        <f>(jurisdiction_covered_NCT!X109*carbon_price_NCT!X109)+(carbon_price_NETS!X109*jurisdiction_covered_NETS!X109)+(jurisdiction_covered_SupETS!X109*carbon_price_SupETS!X109)</f>
        <v>0</v>
      </c>
      <c r="Y109" s="9">
        <f>(jurisdiction_covered_NCT!Y109*carbon_price_NCT!Y109)+(carbon_price_NETS!Y109*jurisdiction_covered_NETS!Y109)+(jurisdiction_covered_SupETS!Y109*carbon_price_SupETS!Y109)</f>
        <v>0</v>
      </c>
      <c r="Z109" s="9">
        <f>(jurisdiction_covered_NCT!Z109*carbon_price_NCT!Z109)+(carbon_price_NETS!Z109*jurisdiction_covered_NETS!Z109)+(jurisdiction_covered_SupETS!Z109*carbon_price_SupETS!Z109)</f>
        <v>0</v>
      </c>
      <c r="AA109" s="9">
        <f>(jurisdiction_covered_NCT!AA109*carbon_price_NCT!AA109)+(carbon_price_NETS!AA109*jurisdiction_covered_NETS!AA109)+(jurisdiction_covered_SupETS!AA109*carbon_price_SupETS!AA109)</f>
        <v>0</v>
      </c>
    </row>
    <row r="110" spans="1:27" x14ac:dyDescent="0.2">
      <c r="A110" s="9" t="s">
        <v>399</v>
      </c>
      <c r="B110" s="9">
        <f>(jurisdiction_covered_NCT!B110*carbon_price_NCT!B110)+(carbon_price_NETS!B110*jurisdiction_covered_NETS!B110)+(jurisdiction_covered_SupETS!B110*carbon_price_SupETS!B110)</f>
        <v>0</v>
      </c>
      <c r="C110" s="9">
        <f>(jurisdiction_covered_NCT!C110*carbon_price_NCT!C110)+(carbon_price_NETS!C110*jurisdiction_covered_NETS!C110)+(jurisdiction_covered_SupETS!C110*carbon_price_SupETS!C110)</f>
        <v>0</v>
      </c>
      <c r="D110" s="9">
        <f>(jurisdiction_covered_NCT!D110*carbon_price_NCT!D110)+(carbon_price_NETS!D110*jurisdiction_covered_NETS!D110)+(jurisdiction_covered_SupETS!D110*carbon_price_SupETS!D110)</f>
        <v>0</v>
      </c>
      <c r="E110" s="9">
        <f>(jurisdiction_covered_NCT!E110*carbon_price_NCT!E110)+(carbon_price_NETS!E110*jurisdiction_covered_NETS!E110)+(jurisdiction_covered_SupETS!E110*carbon_price_SupETS!E110)</f>
        <v>0</v>
      </c>
      <c r="F110" s="9">
        <f>(jurisdiction_covered_NCT!F110*carbon_price_NCT!F110)+(carbon_price_NETS!F110*jurisdiction_covered_NETS!F110)+(jurisdiction_covered_SupETS!F110*carbon_price_SupETS!F110)</f>
        <v>0</v>
      </c>
      <c r="G110" s="9">
        <f>(jurisdiction_covered_NCT!G110*carbon_price_NCT!G110)+(carbon_price_NETS!G110*jurisdiction_covered_NETS!G110)+(jurisdiction_covered_SupETS!G110*carbon_price_SupETS!G110)</f>
        <v>0</v>
      </c>
      <c r="H110" s="9">
        <f>(jurisdiction_covered_NCT!H110*carbon_price_NCT!H110)+(carbon_price_NETS!H110*jurisdiction_covered_NETS!H110)+(jurisdiction_covered_SupETS!H110*carbon_price_SupETS!H110)</f>
        <v>0</v>
      </c>
      <c r="I110" s="9">
        <f>(jurisdiction_covered_NCT!I110*carbon_price_NCT!I110)+(carbon_price_NETS!I110*jurisdiction_covered_NETS!I110)+(jurisdiction_covered_SupETS!I110*carbon_price_SupETS!I110)</f>
        <v>0</v>
      </c>
      <c r="J110" s="9">
        <f>(jurisdiction_covered_NCT!J110*carbon_price_NCT!J110)+(carbon_price_NETS!J110*jurisdiction_covered_NETS!J110)+(jurisdiction_covered_SupETS!J110*carbon_price_SupETS!J110)</f>
        <v>0</v>
      </c>
      <c r="K110" s="9">
        <f>(jurisdiction_covered_NCT!K110*carbon_price_NCT!K110)+(carbon_price_NETS!K110*jurisdiction_covered_NETS!K110)+(jurisdiction_covered_SupETS!K110*carbon_price_SupETS!K110)</f>
        <v>0</v>
      </c>
      <c r="L110" s="9">
        <f>(jurisdiction_covered_NCT!L110*carbon_price_NCT!L110)+(carbon_price_NETS!L110*jurisdiction_covered_NETS!L110)+(jurisdiction_covered_SupETS!L110*carbon_price_SupETS!L110)</f>
        <v>0</v>
      </c>
      <c r="M110" s="9">
        <f>(jurisdiction_covered_NCT!M110*carbon_price_NCT!M110)+(carbon_price_NETS!M110*jurisdiction_covered_NETS!M110)+(jurisdiction_covered_SupETS!M110*carbon_price_SupETS!M110)</f>
        <v>0</v>
      </c>
      <c r="N110" s="9">
        <f>(jurisdiction_covered_NCT!N110*carbon_price_NCT!N110)+(carbon_price_NETS!N110*jurisdiction_covered_NETS!N110)+(jurisdiction_covered_SupETS!N110*carbon_price_SupETS!N110)</f>
        <v>0</v>
      </c>
      <c r="O110" s="9">
        <f>(jurisdiction_covered_NCT!O110*carbon_price_NCT!O110)+(carbon_price_NETS!O110*jurisdiction_covered_NETS!O110)+(jurisdiction_covered_SupETS!O110*carbon_price_SupETS!O110)</f>
        <v>0</v>
      </c>
      <c r="P110" s="9">
        <f>(jurisdiction_covered_NCT!P110*carbon_price_NCT!P110)+(carbon_price_NETS!P110*jurisdiction_covered_NETS!P110)+(jurisdiction_covered_SupETS!P110*carbon_price_SupETS!P110)</f>
        <v>0</v>
      </c>
      <c r="Q110" s="9">
        <f>(jurisdiction_covered_NCT!Q110*carbon_price_NCT!Q110)+(carbon_price_NETS!Q110*jurisdiction_covered_NETS!Q110)+(jurisdiction_covered_SupETS!Q110*carbon_price_SupETS!Q110)</f>
        <v>0</v>
      </c>
      <c r="R110" s="9">
        <f>(jurisdiction_covered_NCT!R110*carbon_price_NCT!R110)+(carbon_price_NETS!R110*jurisdiction_covered_NETS!R110)+(jurisdiction_covered_SupETS!R110*carbon_price_SupETS!R110)</f>
        <v>0</v>
      </c>
      <c r="S110" s="9">
        <f>(jurisdiction_covered_NCT!S110*carbon_price_NCT!S110)+(carbon_price_NETS!S110*jurisdiction_covered_NETS!S110)+(jurisdiction_covered_SupETS!S110*carbon_price_SupETS!S110)</f>
        <v>0</v>
      </c>
      <c r="T110" s="9">
        <f>(jurisdiction_covered_NCT!T110*carbon_price_NCT!T110)+(carbon_price_NETS!T110*jurisdiction_covered_NETS!T110)+(jurisdiction_covered_SupETS!T110*carbon_price_SupETS!T110)</f>
        <v>0</v>
      </c>
      <c r="U110" s="9">
        <f>(jurisdiction_covered_NCT!U110*carbon_price_NCT!U110)+(carbon_price_NETS!U110*jurisdiction_covered_NETS!U110)+(jurisdiction_covered_SupETS!U110*carbon_price_SupETS!U110)</f>
        <v>0</v>
      </c>
      <c r="V110" s="9">
        <f>(jurisdiction_covered_NCT!V110*carbon_price_NCT!V110)+(carbon_price_NETS!V110*jurisdiction_covered_NETS!V110)+(jurisdiction_covered_SupETS!V110*carbon_price_SupETS!V110)</f>
        <v>0</v>
      </c>
      <c r="W110" s="9">
        <f>(jurisdiction_covered_NCT!W110*carbon_price_NCT!W110)+(carbon_price_NETS!W110*jurisdiction_covered_NETS!W110)+(jurisdiction_covered_SupETS!W110*carbon_price_SupETS!W110)</f>
        <v>0</v>
      </c>
      <c r="X110" s="9">
        <f>(jurisdiction_covered_NCT!X110*carbon_price_NCT!X110)+(carbon_price_NETS!X110*jurisdiction_covered_NETS!X110)+(jurisdiction_covered_SupETS!X110*carbon_price_SupETS!X110)</f>
        <v>0</v>
      </c>
      <c r="Y110" s="9">
        <f>(jurisdiction_covered_NCT!Y110*carbon_price_NCT!Y110)+(carbon_price_NETS!Y110*jurisdiction_covered_NETS!Y110)+(jurisdiction_covered_SupETS!Y110*carbon_price_SupETS!Y110)</f>
        <v>0</v>
      </c>
      <c r="Z110" s="9">
        <f>(jurisdiction_covered_NCT!Z110*carbon_price_NCT!Z110)+(carbon_price_NETS!Z110*jurisdiction_covered_NETS!Z110)+(jurisdiction_covered_SupETS!Z110*carbon_price_SupETS!Z110)</f>
        <v>0</v>
      </c>
      <c r="AA110" s="9">
        <f>(jurisdiction_covered_NCT!AA110*carbon_price_NCT!AA110)+(carbon_price_NETS!AA110*jurisdiction_covered_NETS!AA110)+(jurisdiction_covered_SupETS!AA110*carbon_price_SupETS!AA110)</f>
        <v>1.1789473683</v>
      </c>
    </row>
    <row r="111" spans="1:27" x14ac:dyDescent="0.2">
      <c r="A111" s="9" t="s">
        <v>402</v>
      </c>
      <c r="B111" s="9">
        <f>(jurisdiction_covered_NCT!B111*carbon_price_NCT!B111)+(carbon_price_NETS!B111*jurisdiction_covered_NETS!B111)+(jurisdiction_covered_SupETS!B111*carbon_price_SupETS!B111)</f>
        <v>0</v>
      </c>
      <c r="C111" s="9">
        <f>(jurisdiction_covered_NCT!C111*carbon_price_NCT!C111)+(carbon_price_NETS!C111*jurisdiction_covered_NETS!C111)+(jurisdiction_covered_SupETS!C111*carbon_price_SupETS!C111)</f>
        <v>0</v>
      </c>
      <c r="D111" s="9">
        <f>(jurisdiction_covered_NCT!D111*carbon_price_NCT!D111)+(carbon_price_NETS!D111*jurisdiction_covered_NETS!D111)+(jurisdiction_covered_SupETS!D111*carbon_price_SupETS!D111)</f>
        <v>0</v>
      </c>
      <c r="E111" s="9">
        <f>(jurisdiction_covered_NCT!E111*carbon_price_NCT!E111)+(carbon_price_NETS!E111*jurisdiction_covered_NETS!E111)+(jurisdiction_covered_SupETS!E111*carbon_price_SupETS!E111)</f>
        <v>0</v>
      </c>
      <c r="F111" s="9">
        <f>(jurisdiction_covered_NCT!F111*carbon_price_NCT!F111)+(carbon_price_NETS!F111*jurisdiction_covered_NETS!F111)+(jurisdiction_covered_SupETS!F111*carbon_price_SupETS!F111)</f>
        <v>0</v>
      </c>
      <c r="G111" s="9">
        <f>(jurisdiction_covered_NCT!G111*carbon_price_NCT!G111)+(carbon_price_NETS!G111*jurisdiction_covered_NETS!G111)+(jurisdiction_covered_SupETS!G111*carbon_price_SupETS!G111)</f>
        <v>7.5427391800934984</v>
      </c>
      <c r="H111" s="9">
        <f>(jurisdiction_covered_NCT!H111*carbon_price_NCT!H111)+(carbon_price_NETS!H111*jurisdiction_covered_NETS!H111)+(jurisdiction_covered_SupETS!H111*carbon_price_SupETS!H111)</f>
        <v>13.093864932079986</v>
      </c>
      <c r="I111" s="9">
        <f>(jurisdiction_covered_NCT!I111*carbon_price_NCT!I111)+(carbon_price_NETS!I111*jurisdiction_covered_NETS!I111)+(jurisdiction_covered_SupETS!I111*carbon_price_SupETS!I111)</f>
        <v>0.49010017974522302</v>
      </c>
      <c r="J111" s="9">
        <f>(jurisdiction_covered_NCT!J111*carbon_price_NCT!J111)+(carbon_price_NETS!J111*jurisdiction_covered_NETS!J111)+(jurisdiction_covered_SupETS!J111*carbon_price_SupETS!J111)</f>
        <v>13.939113001400084</v>
      </c>
      <c r="K111" s="9">
        <f>(jurisdiction_covered_NCT!K111*carbon_price_NCT!K111)+(carbon_price_NETS!K111*jurisdiction_covered_NETS!K111)+(jurisdiction_covered_SupETS!K111*carbon_price_SupETS!K111)</f>
        <v>5.9113055889018691</v>
      </c>
      <c r="L111" s="9">
        <f>(jurisdiction_covered_NCT!L111*carbon_price_NCT!L111)+(carbon_price_NETS!L111*jurisdiction_covered_NETS!L111)+(jurisdiction_covered_SupETS!L111*carbon_price_SupETS!L111)</f>
        <v>6.7236525406897796</v>
      </c>
      <c r="M111" s="9">
        <f>(jurisdiction_covered_NCT!M111*carbon_price_NCT!M111)+(carbon_price_NETS!M111*jurisdiction_covered_NETS!M111)+(jurisdiction_covered_SupETS!M111*carbon_price_SupETS!M111)</f>
        <v>9.2875608699112995</v>
      </c>
      <c r="N111" s="9">
        <f>(jurisdiction_covered_NCT!N111*carbon_price_NCT!N111)+(carbon_price_NETS!N111*jurisdiction_covered_NETS!N111)+(jurisdiction_covered_SupETS!N111*carbon_price_SupETS!N111)</f>
        <v>3.5015926558542438</v>
      </c>
      <c r="O111" s="9">
        <f>(jurisdiction_covered_NCT!O111*carbon_price_NCT!O111)+(carbon_price_NETS!O111*jurisdiction_covered_NETS!O111)+(jurisdiction_covered_SupETS!O111*carbon_price_SupETS!O111)</f>
        <v>2.3567855553803665</v>
      </c>
      <c r="P111" s="9">
        <f>(jurisdiction_covered_NCT!P111*carbon_price_NCT!P111)+(carbon_price_NETS!P111*jurisdiction_covered_NETS!P111)+(jurisdiction_covered_SupETS!P111*carbon_price_SupETS!P111)</f>
        <v>2.5692035854250461</v>
      </c>
      <c r="Q111" s="9">
        <f>(jurisdiction_covered_NCT!Q111*carbon_price_NCT!Q111)+(carbon_price_NETS!Q111*jurisdiction_covered_NETS!Q111)+(jurisdiction_covered_SupETS!Q111*carbon_price_SupETS!Q111)</f>
        <v>2.9241565109577197</v>
      </c>
      <c r="R111" s="9">
        <f>(jurisdiction_covered_NCT!R111*carbon_price_NCT!R111)+(carbon_price_NETS!R111*jurisdiction_covered_NETS!R111)+(jurisdiction_covered_SupETS!R111*carbon_price_SupETS!R111)</f>
        <v>1.8471058930248911</v>
      </c>
      <c r="S111" s="9">
        <f>(jurisdiction_covered_NCT!S111*carbon_price_NCT!S111)+(carbon_price_NETS!S111*jurisdiction_covered_NETS!S111)+(jurisdiction_covered_SupETS!S111*carbon_price_SupETS!S111)</f>
        <v>2.0720762242474726</v>
      </c>
      <c r="T111" s="9">
        <f>(jurisdiction_covered_NCT!T111*carbon_price_NCT!T111)+(carbon_price_NETS!T111*jurisdiction_covered_NETS!T111)+(jurisdiction_covered_SupETS!T111*carbon_price_SupETS!T111)</f>
        <v>6.016690789834704</v>
      </c>
      <c r="U111" s="9">
        <f>(jurisdiction_covered_NCT!U111*carbon_price_NCT!U111)+(carbon_price_NETS!U111*jurisdiction_covered_NETS!U111)+(jurisdiction_covered_SupETS!U111*carbon_price_SupETS!U111)</f>
        <v>8.8271657745191359</v>
      </c>
      <c r="V111" s="9">
        <f>(jurisdiction_covered_NCT!V111*carbon_price_NCT!V111)+(carbon_price_NETS!V111*jurisdiction_covered_NETS!V111)+(jurisdiction_covered_SupETS!V111*carbon_price_SupETS!V111)</f>
        <v>6.5738249476511834</v>
      </c>
      <c r="W111" s="9">
        <f>(jurisdiction_covered_NCT!W111*carbon_price_NCT!W111)+(carbon_price_NETS!W111*jurisdiction_covered_NETS!W111)+(jurisdiction_covered_SupETS!W111*carbon_price_SupETS!W111)</f>
        <v>16.639013556662057</v>
      </c>
      <c r="X111" s="9">
        <f>(jurisdiction_covered_NCT!X111*carbon_price_NCT!X111)+(carbon_price_NETS!X111*jurisdiction_covered_NETS!X111)+(jurisdiction_covered_SupETS!X111*carbon_price_SupETS!X111)</f>
        <v>29.610860605507959</v>
      </c>
      <c r="Y111" s="9">
        <f>(jurisdiction_covered_NCT!Y111*carbon_price_NCT!Y111)+(carbon_price_NETS!Y111*jurisdiction_covered_NETS!Y111)+(jurisdiction_covered_SupETS!Y111*carbon_price_SupETS!Y111)</f>
        <v>32.955028509392577</v>
      </c>
      <c r="Z111" s="9">
        <f>(jurisdiction_covered_NCT!Z111*carbon_price_NCT!Z111)+(carbon_price_NETS!Z111*jurisdiction_covered_NETS!Z111)+(jurisdiction_covered_SupETS!Z111*carbon_price_SupETS!Z111)</f>
        <v>18.390464099999999</v>
      </c>
      <c r="AA111" s="9">
        <f>(jurisdiction_covered_NCT!AA111*carbon_price_NCT!AA111)+(carbon_price_NETS!AA111*jurisdiction_covered_NETS!AA111)+(jurisdiction_covered_SupETS!AA111*carbon_price_SupETS!AA111)</f>
        <v>21.111037200000002</v>
      </c>
    </row>
    <row r="112" spans="1:27" x14ac:dyDescent="0.2">
      <c r="A112" s="9" t="s">
        <v>405</v>
      </c>
      <c r="B112" s="9">
        <f>(jurisdiction_covered_NCT!B112*carbon_price_NCT!B112)+(carbon_price_NETS!B112*jurisdiction_covered_NETS!B112)+(jurisdiction_covered_SupETS!B112*carbon_price_SupETS!B112)</f>
        <v>0</v>
      </c>
      <c r="C112" s="9">
        <f>(jurisdiction_covered_NCT!C112*carbon_price_NCT!C112)+(carbon_price_NETS!C112*jurisdiction_covered_NETS!C112)+(jurisdiction_covered_SupETS!C112*carbon_price_SupETS!C112)</f>
        <v>0</v>
      </c>
      <c r="D112" s="9">
        <f>(jurisdiction_covered_NCT!D112*carbon_price_NCT!D112)+(carbon_price_NETS!D112*jurisdiction_covered_NETS!D112)+(jurisdiction_covered_SupETS!D112*carbon_price_SupETS!D112)</f>
        <v>0</v>
      </c>
      <c r="E112" s="9">
        <f>(jurisdiction_covered_NCT!E112*carbon_price_NCT!E112)+(carbon_price_NETS!E112*jurisdiction_covered_NETS!E112)+(jurisdiction_covered_SupETS!E112*carbon_price_SupETS!E112)</f>
        <v>0</v>
      </c>
      <c r="F112" s="9">
        <f>(jurisdiction_covered_NCT!F112*carbon_price_NCT!F112)+(carbon_price_NETS!F112*jurisdiction_covered_NETS!F112)+(jurisdiction_covered_SupETS!F112*carbon_price_SupETS!F112)</f>
        <v>0</v>
      </c>
      <c r="G112" s="9">
        <f>(jurisdiction_covered_NCT!G112*carbon_price_NCT!G112)+(carbon_price_NETS!G112*jurisdiction_covered_NETS!G112)+(jurisdiction_covered_SupETS!G112*carbon_price_SupETS!G112)</f>
        <v>0</v>
      </c>
      <c r="H112" s="9">
        <f>(jurisdiction_covered_NCT!H112*carbon_price_NCT!H112)+(carbon_price_NETS!H112*jurisdiction_covered_NETS!H112)+(jurisdiction_covered_SupETS!H112*carbon_price_SupETS!H112)</f>
        <v>0</v>
      </c>
      <c r="I112" s="9">
        <f>(jurisdiction_covered_NCT!I112*carbon_price_NCT!I112)+(carbon_price_NETS!I112*jurisdiction_covered_NETS!I112)+(jurisdiction_covered_SupETS!I112*carbon_price_SupETS!I112)</f>
        <v>0</v>
      </c>
      <c r="J112" s="9">
        <f>(jurisdiction_covered_NCT!J112*carbon_price_NCT!J112)+(carbon_price_NETS!J112*jurisdiction_covered_NETS!J112)+(jurisdiction_covered_SupETS!J112*carbon_price_SupETS!J112)</f>
        <v>0</v>
      </c>
      <c r="K112" s="9">
        <f>(jurisdiction_covered_NCT!K112*carbon_price_NCT!K112)+(carbon_price_NETS!K112*jurisdiction_covered_NETS!K112)+(jurisdiction_covered_SupETS!K112*carbon_price_SupETS!K112)</f>
        <v>0</v>
      </c>
      <c r="L112" s="9">
        <f>(jurisdiction_covered_NCT!L112*carbon_price_NCT!L112)+(carbon_price_NETS!L112*jurisdiction_covered_NETS!L112)+(jurisdiction_covered_SupETS!L112*carbon_price_SupETS!L112)</f>
        <v>0</v>
      </c>
      <c r="M112" s="9">
        <f>(jurisdiction_covered_NCT!M112*carbon_price_NCT!M112)+(carbon_price_NETS!M112*jurisdiction_covered_NETS!M112)+(jurisdiction_covered_SupETS!M112*carbon_price_SupETS!M112)</f>
        <v>0</v>
      </c>
      <c r="N112" s="9">
        <f>(jurisdiction_covered_NCT!N112*carbon_price_NCT!N112)+(carbon_price_NETS!N112*jurisdiction_covered_NETS!N112)+(jurisdiction_covered_SupETS!N112*carbon_price_SupETS!N112)</f>
        <v>0</v>
      </c>
      <c r="O112" s="9">
        <f>(jurisdiction_covered_NCT!O112*carbon_price_NCT!O112)+(carbon_price_NETS!O112*jurisdiction_covered_NETS!O112)+(jurisdiction_covered_SupETS!O112*carbon_price_SupETS!O112)</f>
        <v>0</v>
      </c>
      <c r="P112" s="9">
        <f>(jurisdiction_covered_NCT!P112*carbon_price_NCT!P112)+(carbon_price_NETS!P112*jurisdiction_covered_NETS!P112)+(jurisdiction_covered_SupETS!P112*carbon_price_SupETS!P112)</f>
        <v>0</v>
      </c>
      <c r="Q112" s="9">
        <f>(jurisdiction_covered_NCT!Q112*carbon_price_NCT!Q112)+(carbon_price_NETS!Q112*jurisdiction_covered_NETS!Q112)+(jurisdiction_covered_SupETS!Q112*carbon_price_SupETS!Q112)</f>
        <v>0</v>
      </c>
      <c r="R112" s="9">
        <f>(jurisdiction_covered_NCT!R112*carbon_price_NCT!R112)+(carbon_price_NETS!R112*jurisdiction_covered_NETS!R112)+(jurisdiction_covered_SupETS!R112*carbon_price_SupETS!R112)</f>
        <v>0</v>
      </c>
      <c r="S112" s="9">
        <f>(jurisdiction_covered_NCT!S112*carbon_price_NCT!S112)+(carbon_price_NETS!S112*jurisdiction_covered_NETS!S112)+(jurisdiction_covered_SupETS!S112*carbon_price_SupETS!S112)</f>
        <v>0</v>
      </c>
      <c r="T112" s="9">
        <f>(jurisdiction_covered_NCT!T112*carbon_price_NCT!T112)+(carbon_price_NETS!T112*jurisdiction_covered_NETS!T112)+(jurisdiction_covered_SupETS!T112*carbon_price_SupETS!T112)</f>
        <v>0</v>
      </c>
      <c r="U112" s="9">
        <f>(jurisdiction_covered_NCT!U112*carbon_price_NCT!U112)+(carbon_price_NETS!U112*jurisdiction_covered_NETS!U112)+(jurisdiction_covered_SupETS!U112*carbon_price_SupETS!U112)</f>
        <v>0</v>
      </c>
      <c r="V112" s="9">
        <f>(jurisdiction_covered_NCT!V112*carbon_price_NCT!V112)+(carbon_price_NETS!V112*jurisdiction_covered_NETS!V112)+(jurisdiction_covered_SupETS!V112*carbon_price_SupETS!V112)</f>
        <v>0</v>
      </c>
      <c r="W112" s="9">
        <f>(jurisdiction_covered_NCT!W112*carbon_price_NCT!W112)+(carbon_price_NETS!W112*jurisdiction_covered_NETS!W112)+(jurisdiction_covered_SupETS!W112*carbon_price_SupETS!W112)</f>
        <v>0</v>
      </c>
      <c r="X112" s="9">
        <f>(jurisdiction_covered_NCT!X112*carbon_price_NCT!X112)+(carbon_price_NETS!X112*jurisdiction_covered_NETS!X112)+(jurisdiction_covered_SupETS!X112*carbon_price_SupETS!X112)</f>
        <v>0</v>
      </c>
      <c r="Y112" s="9">
        <f>(jurisdiction_covered_NCT!Y112*carbon_price_NCT!Y112)+(carbon_price_NETS!Y112*jurisdiction_covered_NETS!Y112)+(jurisdiction_covered_SupETS!Y112*carbon_price_SupETS!Y112)</f>
        <v>0</v>
      </c>
      <c r="Z112" s="9">
        <f>(jurisdiction_covered_NCT!Z112*carbon_price_NCT!Z112)+(carbon_price_NETS!Z112*jurisdiction_covered_NETS!Z112)+(jurisdiction_covered_SupETS!Z112*carbon_price_SupETS!Z112)</f>
        <v>0</v>
      </c>
      <c r="AA112" s="9">
        <f>(jurisdiction_covered_NCT!AA112*carbon_price_NCT!AA112)+(carbon_price_NETS!AA112*jurisdiction_covered_NETS!AA112)+(jurisdiction_covered_SupETS!AA112*carbon_price_SupETS!AA112)</f>
        <v>0</v>
      </c>
    </row>
    <row r="113" spans="1:27" x14ac:dyDescent="0.2">
      <c r="A113" s="9" t="s">
        <v>408</v>
      </c>
      <c r="B113" s="41">
        <f>Federated_cases!EB44</f>
        <v>0</v>
      </c>
      <c r="C113" s="41">
        <f>Federated_cases!EC44</f>
        <v>0</v>
      </c>
      <c r="D113" s="41">
        <f>Federated_cases!ED44</f>
        <v>0</v>
      </c>
      <c r="E113" s="41">
        <f>Federated_cases!EE44</f>
        <v>0</v>
      </c>
      <c r="F113" s="41">
        <f>Federated_cases!EF44</f>
        <v>0</v>
      </c>
      <c r="G113" s="41">
        <f>Federated_cases!EG44</f>
        <v>0</v>
      </c>
      <c r="H113" s="41">
        <f>Federated_cases!EH44</f>
        <v>0</v>
      </c>
      <c r="I113" s="41">
        <f>Federated_cases!EI44</f>
        <v>0</v>
      </c>
      <c r="J113" s="41">
        <f>Federated_cases!EJ44</f>
        <v>0</v>
      </c>
      <c r="K113" s="41">
        <f>Federated_cases!EK44</f>
        <v>0</v>
      </c>
      <c r="L113" s="41">
        <f>Federated_cases!EL44</f>
        <v>0</v>
      </c>
      <c r="M113" s="36">
        <f>Federated_cases!EM44</f>
        <v>0.44856863999999996</v>
      </c>
      <c r="N113" s="36">
        <f>Federated_cases!EN44</f>
        <v>2.5875858799999998</v>
      </c>
      <c r="O113" s="36">
        <f>Federated_cases!EO44</f>
        <v>2.05184086</v>
      </c>
      <c r="P113" s="36">
        <f>Federated_cases!EP44</f>
        <v>2.4492520400000002</v>
      </c>
      <c r="Q113" s="36">
        <f>Federated_cases!EQ44</f>
        <v>1.8128191800000002</v>
      </c>
      <c r="R113" s="36">
        <f>Federated_cases!ER44</f>
        <v>2.46707952</v>
      </c>
      <c r="S113" s="9">
        <f>(jurisdiction_covered_NCT!S113*carbon_price_NCT!S113)+(carbon_price_NETS!S113*jurisdiction_covered_NETS!S113)+(jurisdiction_covered_SupETS!S113*carbon_price_SupETS!S113)</f>
        <v>0</v>
      </c>
      <c r="T113" s="36">
        <f>Federated_cases!ET44</f>
        <v>2.2738967426673256</v>
      </c>
      <c r="U113" s="36">
        <f>Federated_cases!EU44</f>
        <v>2.1657510839482828</v>
      </c>
      <c r="V113" s="36">
        <f>Federated_cases!EV44</f>
        <v>2.2295113605850463</v>
      </c>
      <c r="W113" s="36">
        <f>Federated_cases!EW44</f>
        <v>2.1591331347594549</v>
      </c>
      <c r="X113" s="36">
        <f>Federated_cases!EX44</f>
        <v>1.9535179705400982</v>
      </c>
      <c r="Y113" s="36">
        <f>Federated_cases!EY44</f>
        <v>2.1839491759065033</v>
      </c>
      <c r="Z113" s="36">
        <f>Federated_cases!EZ44</f>
        <v>1.9216449307844432</v>
      </c>
      <c r="AA113" s="9">
        <v>1.5942936179074643</v>
      </c>
    </row>
    <row r="114" spans="1:27" x14ac:dyDescent="0.2">
      <c r="A114" s="9" t="s">
        <v>411</v>
      </c>
      <c r="B114" s="9">
        <f>(jurisdiction_covered_NCT!B114*carbon_price_NCT!B114)+(carbon_price_NETS!B114*jurisdiction_covered_NETS!B114)+(jurisdiction_covered_SupETS!B114*carbon_price_SupETS!B114)</f>
        <v>0</v>
      </c>
      <c r="C114" s="9">
        <f>(jurisdiction_covered_NCT!C114*carbon_price_NCT!C114)+(carbon_price_NETS!C114*jurisdiction_covered_NETS!C114)+(jurisdiction_covered_SupETS!C114*carbon_price_SupETS!C114)</f>
        <v>0</v>
      </c>
      <c r="D114" s="9">
        <f>(jurisdiction_covered_NCT!D114*carbon_price_NCT!D114)+(carbon_price_NETS!D114*jurisdiction_covered_NETS!D114)+(jurisdiction_covered_SupETS!D114*carbon_price_SupETS!D114)</f>
        <v>0</v>
      </c>
      <c r="E114" s="9">
        <f>(jurisdiction_covered_NCT!E114*carbon_price_NCT!E114)+(carbon_price_NETS!E114*jurisdiction_covered_NETS!E114)+(jurisdiction_covered_SupETS!E114*carbon_price_SupETS!E114)</f>
        <v>0</v>
      </c>
      <c r="F114" s="9">
        <f>(jurisdiction_covered_NCT!F114*carbon_price_NCT!F114)+(carbon_price_NETS!F114*jurisdiction_covered_NETS!F114)+(jurisdiction_covered_SupETS!F114*carbon_price_SupETS!F114)</f>
        <v>0</v>
      </c>
      <c r="G114" s="9">
        <f>(jurisdiction_covered_NCT!G114*carbon_price_NCT!G114)+(carbon_price_NETS!G114*jurisdiction_covered_NETS!G114)+(jurisdiction_covered_SupETS!G114*carbon_price_SupETS!G114)</f>
        <v>0</v>
      </c>
      <c r="H114" s="9">
        <f>(jurisdiction_covered_NCT!H114*carbon_price_NCT!H114)+(carbon_price_NETS!H114*jurisdiction_covered_NETS!H114)+(jurisdiction_covered_SupETS!H114*carbon_price_SupETS!H114)</f>
        <v>0</v>
      </c>
      <c r="I114" s="9">
        <f>(jurisdiction_covered_NCT!I114*carbon_price_NCT!I114)+(carbon_price_NETS!I114*jurisdiction_covered_NETS!I114)+(jurisdiction_covered_SupETS!I114*carbon_price_SupETS!I114)</f>
        <v>0</v>
      </c>
      <c r="J114" s="9">
        <f>(jurisdiction_covered_NCT!J114*carbon_price_NCT!J114)+(carbon_price_NETS!J114*jurisdiction_covered_NETS!J114)+(jurisdiction_covered_SupETS!J114*carbon_price_SupETS!J114)</f>
        <v>0</v>
      </c>
      <c r="K114" s="9">
        <f>(jurisdiction_covered_NCT!K114*carbon_price_NCT!K114)+(carbon_price_NETS!K114*jurisdiction_covered_NETS!K114)+(jurisdiction_covered_SupETS!K114*carbon_price_SupETS!K114)</f>
        <v>0</v>
      </c>
      <c r="L114" s="9">
        <f>(jurisdiction_covered_NCT!L114*carbon_price_NCT!L114)+(carbon_price_NETS!L114*jurisdiction_covered_NETS!L114)+(jurisdiction_covered_SupETS!L114*carbon_price_SupETS!L114)</f>
        <v>0</v>
      </c>
      <c r="M114" s="9">
        <f>(jurisdiction_covered_NCT!M114*carbon_price_NCT!M114)+(carbon_price_NETS!M114*jurisdiction_covered_NETS!M114)+(jurisdiction_covered_SupETS!M114*carbon_price_SupETS!M114)</f>
        <v>0</v>
      </c>
      <c r="N114" s="9">
        <f>(jurisdiction_covered_NCT!N114*carbon_price_NCT!N114)+(carbon_price_NETS!N114*jurisdiction_covered_NETS!N114)+(jurisdiction_covered_SupETS!N114*carbon_price_SupETS!N114)</f>
        <v>0</v>
      </c>
      <c r="O114" s="9">
        <f>(jurisdiction_covered_NCT!O114*carbon_price_NCT!O114)+(carbon_price_NETS!O114*jurisdiction_covered_NETS!O114)+(jurisdiction_covered_SupETS!O114*carbon_price_SupETS!O114)</f>
        <v>0</v>
      </c>
      <c r="P114" s="9">
        <f>(jurisdiction_covered_NCT!P114*carbon_price_NCT!P114)+(carbon_price_NETS!P114*jurisdiction_covered_NETS!P114)+(jurisdiction_covered_SupETS!P114*carbon_price_SupETS!P114)</f>
        <v>0</v>
      </c>
      <c r="Q114" s="9">
        <f>(jurisdiction_covered_NCT!Q114*carbon_price_NCT!Q114)+(carbon_price_NETS!Q114*jurisdiction_covered_NETS!Q114)+(jurisdiction_covered_SupETS!Q114*carbon_price_SupETS!Q114)</f>
        <v>0</v>
      </c>
      <c r="R114" s="9">
        <f>(jurisdiction_covered_NCT!R114*carbon_price_NCT!R114)+(carbon_price_NETS!R114*jurisdiction_covered_NETS!R114)+(jurisdiction_covered_SupETS!R114*carbon_price_SupETS!R114)</f>
        <v>0</v>
      </c>
      <c r="S114" s="9">
        <f>(jurisdiction_covered_NCT!S114*carbon_price_NCT!S114)+(carbon_price_NETS!S114*jurisdiction_covered_NETS!S114)+(jurisdiction_covered_SupETS!S114*carbon_price_SupETS!S114)</f>
        <v>0</v>
      </c>
      <c r="T114" s="9">
        <f>(jurisdiction_covered_NCT!T114*carbon_price_NCT!T114)+(carbon_price_NETS!T114*jurisdiction_covered_NETS!T114)+(jurisdiction_covered_SupETS!T114*carbon_price_SupETS!T114)</f>
        <v>0</v>
      </c>
      <c r="U114" s="9">
        <f>(jurisdiction_covered_NCT!U114*carbon_price_NCT!U114)+(carbon_price_NETS!U114*jurisdiction_covered_NETS!U114)+(jurisdiction_covered_SupETS!U114*carbon_price_SupETS!U114)</f>
        <v>0</v>
      </c>
      <c r="V114" s="9">
        <f>(jurisdiction_covered_NCT!V114*carbon_price_NCT!V114)+(carbon_price_NETS!V114*jurisdiction_covered_NETS!V114)+(jurisdiction_covered_SupETS!V114*carbon_price_SupETS!V114)</f>
        <v>0</v>
      </c>
      <c r="W114" s="9">
        <f>(jurisdiction_covered_NCT!W114*carbon_price_NCT!W114)+(carbon_price_NETS!W114*jurisdiction_covered_NETS!W114)+(jurisdiction_covered_SupETS!W114*carbon_price_SupETS!W114)</f>
        <v>0</v>
      </c>
      <c r="X114" s="9">
        <f>(jurisdiction_covered_NCT!X114*carbon_price_NCT!X114)+(carbon_price_NETS!X114*jurisdiction_covered_NETS!X114)+(jurisdiction_covered_SupETS!X114*carbon_price_SupETS!X114)</f>
        <v>0</v>
      </c>
      <c r="Y114" s="9">
        <f>(jurisdiction_covered_NCT!Y114*carbon_price_NCT!Y114)+(carbon_price_NETS!Y114*jurisdiction_covered_NETS!Y114)+(jurisdiction_covered_SupETS!Y114*carbon_price_SupETS!Y114)</f>
        <v>0</v>
      </c>
      <c r="Z114" s="9">
        <f>(jurisdiction_covered_NCT!Z114*carbon_price_NCT!Z114)+(carbon_price_NETS!Z114*jurisdiction_covered_NETS!Z114)+(jurisdiction_covered_SupETS!Z114*carbon_price_SupETS!Z114)</f>
        <v>0</v>
      </c>
      <c r="AA114" s="9">
        <f>(jurisdiction_covered_NCT!AA114*carbon_price_NCT!AA114)+(carbon_price_NETS!AA114*jurisdiction_covered_NETS!AA114)+(jurisdiction_covered_SupETS!AA114*carbon_price_SupETS!AA114)</f>
        <v>0</v>
      </c>
    </row>
    <row r="115" spans="1:27" x14ac:dyDescent="0.2">
      <c r="A115" s="9" t="s">
        <v>414</v>
      </c>
      <c r="B115" s="9">
        <f>(jurisdiction_covered_NCT!B115*carbon_price_NCT!B115)+(carbon_price_NETS!B115*jurisdiction_covered_NETS!B115)+(jurisdiction_covered_SupETS!B115*carbon_price_SupETS!B115)</f>
        <v>0</v>
      </c>
      <c r="C115" s="9">
        <f>(jurisdiction_covered_NCT!C115*carbon_price_NCT!C115)+(carbon_price_NETS!C115*jurisdiction_covered_NETS!C115)+(jurisdiction_covered_SupETS!C115*carbon_price_SupETS!C115)</f>
        <v>0</v>
      </c>
      <c r="D115" s="9">
        <f>(jurisdiction_covered_NCT!D115*carbon_price_NCT!D115)+(carbon_price_NETS!D115*jurisdiction_covered_NETS!D115)+(jurisdiction_covered_SupETS!D115*carbon_price_SupETS!D115)</f>
        <v>0</v>
      </c>
      <c r="E115" s="9">
        <f>(jurisdiction_covered_NCT!E115*carbon_price_NCT!E115)+(carbon_price_NETS!E115*jurisdiction_covered_NETS!E115)+(jurisdiction_covered_SupETS!E115*carbon_price_SupETS!E115)</f>
        <v>0</v>
      </c>
      <c r="F115" s="9">
        <f>(jurisdiction_covered_NCT!F115*carbon_price_NCT!F115)+(carbon_price_NETS!F115*jurisdiction_covered_NETS!F115)+(jurisdiction_covered_SupETS!F115*carbon_price_SupETS!F115)</f>
        <v>0</v>
      </c>
      <c r="G115" s="9">
        <f>(jurisdiction_covered_NCT!G115*carbon_price_NCT!G115)+(carbon_price_NETS!G115*jurisdiction_covered_NETS!G115)+(jurisdiction_covered_SupETS!G115*carbon_price_SupETS!G115)</f>
        <v>0</v>
      </c>
      <c r="H115" s="9">
        <f>(jurisdiction_covered_NCT!H115*carbon_price_NCT!H115)+(carbon_price_NETS!H115*jurisdiction_covered_NETS!H115)+(jurisdiction_covered_SupETS!H115*carbon_price_SupETS!H115)</f>
        <v>0</v>
      </c>
      <c r="I115" s="9">
        <f>(jurisdiction_covered_NCT!I115*carbon_price_NCT!I115)+(carbon_price_NETS!I115*jurisdiction_covered_NETS!I115)+(jurisdiction_covered_SupETS!I115*carbon_price_SupETS!I115)</f>
        <v>0</v>
      </c>
      <c r="J115" s="9">
        <f>(jurisdiction_covered_NCT!J115*carbon_price_NCT!J115)+(carbon_price_NETS!J115*jurisdiction_covered_NETS!J115)+(jurisdiction_covered_SupETS!J115*carbon_price_SupETS!J115)</f>
        <v>0</v>
      </c>
      <c r="K115" s="9">
        <f>(jurisdiction_covered_NCT!K115*carbon_price_NCT!K115)+(carbon_price_NETS!K115*jurisdiction_covered_NETS!K115)+(jurisdiction_covered_SupETS!K115*carbon_price_SupETS!K115)</f>
        <v>0</v>
      </c>
      <c r="L115" s="9">
        <f>(jurisdiction_covered_NCT!L115*carbon_price_NCT!L115)+(carbon_price_NETS!L115*jurisdiction_covered_NETS!L115)+(jurisdiction_covered_SupETS!L115*carbon_price_SupETS!L115)</f>
        <v>0</v>
      </c>
      <c r="M115" s="9">
        <f>(jurisdiction_covered_NCT!M115*carbon_price_NCT!M115)+(carbon_price_NETS!M115*jurisdiction_covered_NETS!M115)+(jurisdiction_covered_SupETS!M115*carbon_price_SupETS!M115)</f>
        <v>0</v>
      </c>
      <c r="N115" s="9">
        <f>(jurisdiction_covered_NCT!N115*carbon_price_NCT!N115)+(carbon_price_NETS!N115*jurisdiction_covered_NETS!N115)+(jurisdiction_covered_SupETS!N115*carbon_price_SupETS!N115)</f>
        <v>0</v>
      </c>
      <c r="O115" s="9">
        <f>(jurisdiction_covered_NCT!O115*carbon_price_NCT!O115)+(carbon_price_NETS!O115*jurisdiction_covered_NETS!O115)+(jurisdiction_covered_SupETS!O115*carbon_price_SupETS!O115)</f>
        <v>0</v>
      </c>
      <c r="P115" s="9">
        <f>(jurisdiction_covered_NCT!P115*carbon_price_NCT!P115)+(carbon_price_NETS!P115*jurisdiction_covered_NETS!P115)+(jurisdiction_covered_SupETS!P115*carbon_price_SupETS!P115)</f>
        <v>0</v>
      </c>
      <c r="Q115" s="9">
        <f>(jurisdiction_covered_NCT!Q115*carbon_price_NCT!Q115)+(carbon_price_NETS!Q115*jurisdiction_covered_NETS!Q115)+(jurisdiction_covered_SupETS!Q115*carbon_price_SupETS!Q115)</f>
        <v>0</v>
      </c>
      <c r="R115" s="9">
        <f>(jurisdiction_covered_NCT!R115*carbon_price_NCT!R115)+(carbon_price_NETS!R115*jurisdiction_covered_NETS!R115)+(jurisdiction_covered_SupETS!R115*carbon_price_SupETS!R115)</f>
        <v>0</v>
      </c>
      <c r="S115" s="9">
        <f>(jurisdiction_covered_NCT!S115*carbon_price_NCT!S115)+(carbon_price_NETS!S115*jurisdiction_covered_NETS!S115)+(jurisdiction_covered_SupETS!S115*carbon_price_SupETS!S115)</f>
        <v>0</v>
      </c>
      <c r="T115" s="9">
        <f>(jurisdiction_covered_NCT!T115*carbon_price_NCT!T115)+(carbon_price_NETS!T115*jurisdiction_covered_NETS!T115)+(jurisdiction_covered_SupETS!T115*carbon_price_SupETS!T115)</f>
        <v>0</v>
      </c>
      <c r="U115" s="9">
        <f>(jurisdiction_covered_NCT!U115*carbon_price_NCT!U115)+(carbon_price_NETS!U115*jurisdiction_covered_NETS!U115)+(jurisdiction_covered_SupETS!U115*carbon_price_SupETS!U115)</f>
        <v>0</v>
      </c>
      <c r="V115" s="9">
        <f>(jurisdiction_covered_NCT!V115*carbon_price_NCT!V115)+(carbon_price_NETS!V115*jurisdiction_covered_NETS!V115)+(jurisdiction_covered_SupETS!V115*carbon_price_SupETS!V115)</f>
        <v>0</v>
      </c>
      <c r="W115" s="9">
        <f>(jurisdiction_covered_NCT!W115*carbon_price_NCT!W115)+(carbon_price_NETS!W115*jurisdiction_covered_NETS!W115)+(jurisdiction_covered_SupETS!W115*carbon_price_SupETS!W115)</f>
        <v>0</v>
      </c>
      <c r="X115" s="9">
        <f>(jurisdiction_covered_NCT!X115*carbon_price_NCT!X115)+(carbon_price_NETS!X115*jurisdiction_covered_NETS!X115)+(jurisdiction_covered_SupETS!X115*carbon_price_SupETS!X115)</f>
        <v>0</v>
      </c>
      <c r="Y115" s="9">
        <f>(jurisdiction_covered_NCT!Y115*carbon_price_NCT!Y115)+(carbon_price_NETS!Y115*jurisdiction_covered_NETS!Y115)+(jurisdiction_covered_SupETS!Y115*carbon_price_SupETS!Y115)</f>
        <v>0</v>
      </c>
      <c r="Z115" s="9">
        <f>(jurisdiction_covered_NCT!Z115*carbon_price_NCT!Z115)+(carbon_price_NETS!Z115*jurisdiction_covered_NETS!Z115)+(jurisdiction_covered_SupETS!Z115*carbon_price_SupETS!Z115)</f>
        <v>0</v>
      </c>
      <c r="AA115" s="9">
        <f>(jurisdiction_covered_NCT!AA115*carbon_price_NCT!AA115)+(carbon_price_NETS!AA115*jurisdiction_covered_NETS!AA115)+(jurisdiction_covered_SupETS!AA115*carbon_price_SupETS!AA115)</f>
        <v>0</v>
      </c>
    </row>
    <row r="116" spans="1:27" x14ac:dyDescent="0.2">
      <c r="A116" s="9" t="s">
        <v>417</v>
      </c>
      <c r="B116" s="9">
        <f>(jurisdiction_covered_NCT!B116*carbon_price_NCT!B116)+(carbon_price_NETS!B116*jurisdiction_covered_NETS!B116)+(jurisdiction_covered_SupETS!B116*carbon_price_SupETS!B116)</f>
        <v>0</v>
      </c>
      <c r="C116" s="9">
        <f>(jurisdiction_covered_NCT!C116*carbon_price_NCT!C116)+(carbon_price_NETS!C116*jurisdiction_covered_NETS!C116)+(jurisdiction_covered_SupETS!C116*carbon_price_SupETS!C116)</f>
        <v>0</v>
      </c>
      <c r="D116" s="9">
        <f>(jurisdiction_covered_NCT!D116*carbon_price_NCT!D116)+(carbon_price_NETS!D116*jurisdiction_covered_NETS!D116)+(jurisdiction_covered_SupETS!D116*carbon_price_SupETS!D116)</f>
        <v>0</v>
      </c>
      <c r="E116" s="9">
        <f>(jurisdiction_covered_NCT!E116*carbon_price_NCT!E116)+(carbon_price_NETS!E116*jurisdiction_covered_NETS!E116)+(jurisdiction_covered_SupETS!E116*carbon_price_SupETS!E116)</f>
        <v>0</v>
      </c>
      <c r="F116" s="9">
        <f>(jurisdiction_covered_NCT!F116*carbon_price_NCT!F116)+(carbon_price_NETS!F116*jurisdiction_covered_NETS!F116)+(jurisdiction_covered_SupETS!F116*carbon_price_SupETS!F116)</f>
        <v>0</v>
      </c>
      <c r="G116" s="9">
        <f>(jurisdiction_covered_NCT!G116*carbon_price_NCT!G116)+(carbon_price_NETS!G116*jurisdiction_covered_NETS!G116)+(jurisdiction_covered_SupETS!G116*carbon_price_SupETS!G116)</f>
        <v>0</v>
      </c>
      <c r="H116" s="9">
        <f>(jurisdiction_covered_NCT!H116*carbon_price_NCT!H116)+(carbon_price_NETS!H116*jurisdiction_covered_NETS!H116)+(jurisdiction_covered_SupETS!H116*carbon_price_SupETS!H116)</f>
        <v>0</v>
      </c>
      <c r="I116" s="9">
        <f>(jurisdiction_covered_NCT!I116*carbon_price_NCT!I116)+(carbon_price_NETS!I116*jurisdiction_covered_NETS!I116)+(jurisdiction_covered_SupETS!I116*carbon_price_SupETS!I116)</f>
        <v>0</v>
      </c>
      <c r="J116" s="9">
        <f>(jurisdiction_covered_NCT!J116*carbon_price_NCT!J116)+(carbon_price_NETS!J116*jurisdiction_covered_NETS!J116)+(jurisdiction_covered_SupETS!J116*carbon_price_SupETS!J116)</f>
        <v>0</v>
      </c>
      <c r="K116" s="9">
        <f>(jurisdiction_covered_NCT!K116*carbon_price_NCT!K116)+(carbon_price_NETS!K116*jurisdiction_covered_NETS!K116)+(jurisdiction_covered_SupETS!K116*carbon_price_SupETS!K116)</f>
        <v>0</v>
      </c>
      <c r="L116" s="9">
        <f>(jurisdiction_covered_NCT!L116*carbon_price_NCT!L116)+(carbon_price_NETS!L116*jurisdiction_covered_NETS!L116)+(jurisdiction_covered_SupETS!L116*carbon_price_SupETS!L116)</f>
        <v>0</v>
      </c>
      <c r="M116" s="9">
        <f>(jurisdiction_covered_NCT!M116*carbon_price_NCT!M116)+(carbon_price_NETS!M116*jurisdiction_covered_NETS!M116)+(jurisdiction_covered_SupETS!M116*carbon_price_SupETS!M116)</f>
        <v>0</v>
      </c>
      <c r="N116" s="9">
        <f>(jurisdiction_covered_NCT!N116*carbon_price_NCT!N116)+(carbon_price_NETS!N116*jurisdiction_covered_NETS!N116)+(jurisdiction_covered_SupETS!N116*carbon_price_SupETS!N116)</f>
        <v>0</v>
      </c>
      <c r="O116" s="9">
        <f>(jurisdiction_covered_NCT!O116*carbon_price_NCT!O116)+(carbon_price_NETS!O116*jurisdiction_covered_NETS!O116)+(jurisdiction_covered_SupETS!O116*carbon_price_SupETS!O116)</f>
        <v>0</v>
      </c>
      <c r="P116" s="9">
        <f>(jurisdiction_covered_NCT!P116*carbon_price_NCT!P116)+(carbon_price_NETS!P116*jurisdiction_covered_NETS!P116)+(jurisdiction_covered_SupETS!P116*carbon_price_SupETS!P116)</f>
        <v>0.33540000000000003</v>
      </c>
      <c r="Q116" s="9">
        <f>(jurisdiction_covered_NCT!Q116*carbon_price_NCT!Q116)+(carbon_price_NETS!Q116*jurisdiction_covered_NETS!Q116)+(jurisdiction_covered_SupETS!Q116*carbon_price_SupETS!Q116)</f>
        <v>0.87719999999999998</v>
      </c>
      <c r="R116" s="9">
        <f>(jurisdiction_covered_NCT!R116*carbon_price_NCT!R116)+(carbon_price_NETS!R116*jurisdiction_covered_NETS!R116)+(jurisdiction_covered_SupETS!R116*carbon_price_SupETS!R116)</f>
        <v>0</v>
      </c>
      <c r="S116" s="9" t="e">
        <f>(jurisdiction_covered_NCT!S116*carbon_price_NCT!S116)+(carbon_price_NETS!S116*jurisdiction_covered_NETS!S116)+(jurisdiction_covered_SupETS!S116*carbon_price_SupETS!S116)</f>
        <v>#VALUE!</v>
      </c>
      <c r="T116" s="9" t="e">
        <f>(jurisdiction_covered_NCT!T116*carbon_price_NCT!T116)+(carbon_price_NETS!T116*jurisdiction_covered_NETS!T116)+(jurisdiction_covered_SupETS!T116*carbon_price_SupETS!T116)</f>
        <v>#VALUE!</v>
      </c>
      <c r="U116" s="9" t="e">
        <f>(jurisdiction_covered_NCT!U116*carbon_price_NCT!U116)+(carbon_price_NETS!U116*jurisdiction_covered_NETS!U116)+(jurisdiction_covered_SupETS!U116*carbon_price_SupETS!U116)</f>
        <v>#VALUE!</v>
      </c>
      <c r="V116" s="9">
        <f>(jurisdiction_covered_NCT!V116*carbon_price_NCT!V116)+(carbon_price_NETS!V116*jurisdiction_covered_NETS!V116)+(jurisdiction_covered_SupETS!V116*carbon_price_SupETS!V116)</f>
        <v>0.47835406686726828</v>
      </c>
      <c r="W116" s="9">
        <f>(jurisdiction_covered_NCT!W116*carbon_price_NCT!W116)+(carbon_price_NETS!W116*jurisdiction_covered_NETS!W116)+(jurisdiction_covered_SupETS!W116*carbon_price_SupETS!W116)</f>
        <v>0.50601332109487163</v>
      </c>
      <c r="X116" s="9">
        <f>(jurisdiction_covered_NCT!X116*carbon_price_NCT!X116)+(carbon_price_NETS!X116*jurisdiction_covered_NETS!X116)+(jurisdiction_covered_SupETS!X116*carbon_price_SupETS!X116)</f>
        <v>0.4647552057644056</v>
      </c>
      <c r="Y116" s="9">
        <f>(jurisdiction_covered_NCT!Y116*carbon_price_NCT!Y116)+(carbon_price_NETS!Y116*jurisdiction_covered_NETS!Y116)+(jurisdiction_covered_SupETS!Y116*carbon_price_SupETS!Y116)</f>
        <v>0.48369601606963503</v>
      </c>
      <c r="Z116" s="9">
        <f>(jurisdiction_covered_NCT!Z116*carbon_price_NCT!Z116)+(carbon_price_NETS!Z116*jurisdiction_covered_NETS!Z116)+(jurisdiction_covered_SupETS!Z116*carbon_price_SupETS!Z116)</f>
        <v>0.45545951271945539</v>
      </c>
      <c r="AA116" s="9">
        <f>(jurisdiction_covered_NCT!AA116*carbon_price_NCT!AA116)+(carbon_price_NETS!AA116*jurisdiction_covered_NETS!AA116)+(jurisdiction_covered_SupETS!AA116*carbon_price_SupETS!AA116)</f>
        <v>0.40064229653</v>
      </c>
    </row>
    <row r="117" spans="1:27" x14ac:dyDescent="0.2">
      <c r="A117" s="9" t="s">
        <v>420</v>
      </c>
      <c r="B117" s="9">
        <f>(jurisdiction_covered_NCT!B117*carbon_price_NCT!B117)+(carbon_price_NETS!B117*jurisdiction_covered_NETS!B117)+(jurisdiction_covered_SupETS!B117*carbon_price_SupETS!B117)</f>
        <v>0</v>
      </c>
      <c r="C117" s="9">
        <f>(jurisdiction_covered_NCT!C117*carbon_price_NCT!C117)+(carbon_price_NETS!C117*jurisdiction_covered_NETS!C117)+(jurisdiction_covered_SupETS!C117*carbon_price_SupETS!C117)</f>
        <v>0</v>
      </c>
      <c r="D117" s="9">
        <f>(jurisdiction_covered_NCT!D117*carbon_price_NCT!D117)+(carbon_price_NETS!D117*jurisdiction_covered_NETS!D117)+(jurisdiction_covered_SupETS!D117*carbon_price_SupETS!D117)</f>
        <v>0</v>
      </c>
      <c r="E117" s="9">
        <f>(jurisdiction_covered_NCT!E117*carbon_price_NCT!E117)+(carbon_price_NETS!E117*jurisdiction_covered_NETS!E117)+(jurisdiction_covered_SupETS!E117*carbon_price_SupETS!E117)</f>
        <v>0</v>
      </c>
      <c r="F117" s="9">
        <f>(jurisdiction_covered_NCT!F117*carbon_price_NCT!F117)+(carbon_price_NETS!F117*jurisdiction_covered_NETS!F117)+(jurisdiction_covered_SupETS!F117*carbon_price_SupETS!F117)</f>
        <v>0</v>
      </c>
      <c r="G117" s="9">
        <f>(jurisdiction_covered_NCT!G117*carbon_price_NCT!G117)+(carbon_price_NETS!G117*jurisdiction_covered_NETS!G117)+(jurisdiction_covered_SupETS!G117*carbon_price_SupETS!G117)</f>
        <v>0</v>
      </c>
      <c r="H117" s="9">
        <f>(jurisdiction_covered_NCT!H117*carbon_price_NCT!H117)+(carbon_price_NETS!H117*jurisdiction_covered_NETS!H117)+(jurisdiction_covered_SupETS!H117*carbon_price_SupETS!H117)</f>
        <v>0</v>
      </c>
      <c r="I117" s="9">
        <f>(jurisdiction_covered_NCT!I117*carbon_price_NCT!I117)+(carbon_price_NETS!I117*jurisdiction_covered_NETS!I117)+(jurisdiction_covered_SupETS!I117*carbon_price_SupETS!I117)</f>
        <v>0</v>
      </c>
      <c r="J117" s="9">
        <f>(jurisdiction_covered_NCT!J117*carbon_price_NCT!J117)+(carbon_price_NETS!J117*jurisdiction_covered_NETS!J117)+(jurisdiction_covered_SupETS!J117*carbon_price_SupETS!J117)</f>
        <v>0</v>
      </c>
      <c r="K117" s="9">
        <f>(jurisdiction_covered_NCT!K117*carbon_price_NCT!K117)+(carbon_price_NETS!K117*jurisdiction_covered_NETS!K117)+(jurisdiction_covered_SupETS!K117*carbon_price_SupETS!K117)</f>
        <v>0</v>
      </c>
      <c r="L117" s="9">
        <f>(jurisdiction_covered_NCT!L117*carbon_price_NCT!L117)+(carbon_price_NETS!L117*jurisdiction_covered_NETS!L117)+(jurisdiction_covered_SupETS!L117*carbon_price_SupETS!L117)</f>
        <v>0</v>
      </c>
      <c r="M117" s="9">
        <f>(jurisdiction_covered_NCT!M117*carbon_price_NCT!M117)+(carbon_price_NETS!M117*jurisdiction_covered_NETS!M117)+(jurisdiction_covered_SupETS!M117*carbon_price_SupETS!M117)</f>
        <v>0</v>
      </c>
      <c r="N117" s="9">
        <f>(jurisdiction_covered_NCT!N117*carbon_price_NCT!N117)+(carbon_price_NETS!N117*jurisdiction_covered_NETS!N117)+(jurisdiction_covered_SupETS!N117*carbon_price_SupETS!N117)</f>
        <v>0</v>
      </c>
      <c r="O117" s="9">
        <f>(jurisdiction_covered_NCT!O117*carbon_price_NCT!O117)+(carbon_price_NETS!O117*jurisdiction_covered_NETS!O117)+(jurisdiction_covered_SupETS!O117*carbon_price_SupETS!O117)</f>
        <v>0</v>
      </c>
      <c r="P117" s="9">
        <f>(jurisdiction_covered_NCT!P117*carbon_price_NCT!P117)+(carbon_price_NETS!P117*jurisdiction_covered_NETS!P117)+(jurisdiction_covered_SupETS!P117*carbon_price_SupETS!P117)</f>
        <v>0</v>
      </c>
      <c r="Q117" s="9">
        <f>(jurisdiction_covered_NCT!Q117*carbon_price_NCT!Q117)+(carbon_price_NETS!Q117*jurisdiction_covered_NETS!Q117)+(jurisdiction_covered_SupETS!Q117*carbon_price_SupETS!Q117)</f>
        <v>0</v>
      </c>
      <c r="R117" s="9">
        <f>(jurisdiction_covered_NCT!R117*carbon_price_NCT!R117)+(carbon_price_NETS!R117*jurisdiction_covered_NETS!R117)+(jurisdiction_covered_SupETS!R117*carbon_price_SupETS!R117)</f>
        <v>0</v>
      </c>
      <c r="S117" s="9">
        <f>(jurisdiction_covered_NCT!S117*carbon_price_NCT!S117)+(carbon_price_NETS!S117*jurisdiction_covered_NETS!S117)+(jurisdiction_covered_SupETS!S117*carbon_price_SupETS!S117)</f>
        <v>0</v>
      </c>
      <c r="T117" s="9">
        <f>(jurisdiction_covered_NCT!T117*carbon_price_NCT!T117)+(carbon_price_NETS!T117*jurisdiction_covered_NETS!T117)+(jurisdiction_covered_SupETS!T117*carbon_price_SupETS!T117)</f>
        <v>0</v>
      </c>
      <c r="U117" s="9">
        <f>(jurisdiction_covered_NCT!U117*carbon_price_NCT!U117)+(carbon_price_NETS!U117*jurisdiction_covered_NETS!U117)+(jurisdiction_covered_SupETS!U117*carbon_price_SupETS!U117)</f>
        <v>0</v>
      </c>
      <c r="V117" s="9">
        <f>(jurisdiction_covered_NCT!V117*carbon_price_NCT!V117)+(carbon_price_NETS!V117*jurisdiction_covered_NETS!V117)+(jurisdiction_covered_SupETS!V117*carbon_price_SupETS!V117)</f>
        <v>0</v>
      </c>
      <c r="W117" s="9">
        <f>(jurisdiction_covered_NCT!W117*carbon_price_NCT!W117)+(carbon_price_NETS!W117*jurisdiction_covered_NETS!W117)+(jurisdiction_covered_SupETS!W117*carbon_price_SupETS!W117)</f>
        <v>0</v>
      </c>
      <c r="X117" s="9">
        <f>(jurisdiction_covered_NCT!X117*carbon_price_NCT!X117)+(carbon_price_NETS!X117*jurisdiction_covered_NETS!X117)+(jurisdiction_covered_SupETS!X117*carbon_price_SupETS!X117)</f>
        <v>0</v>
      </c>
      <c r="Y117" s="9">
        <f>(jurisdiction_covered_NCT!Y117*carbon_price_NCT!Y117)+(carbon_price_NETS!Y117*jurisdiction_covered_NETS!Y117)+(jurisdiction_covered_SupETS!Y117*carbon_price_SupETS!Y117)</f>
        <v>0</v>
      </c>
      <c r="Z117" s="9">
        <f>(jurisdiction_covered_NCT!Z117*carbon_price_NCT!Z117)+(carbon_price_NETS!Z117*jurisdiction_covered_NETS!Z117)+(jurisdiction_covered_SupETS!Z117*carbon_price_SupETS!Z117)</f>
        <v>0</v>
      </c>
      <c r="AA117" s="9">
        <f>(jurisdiction_covered_NCT!AA117*carbon_price_NCT!AA117)+(carbon_price_NETS!AA117*jurisdiction_covered_NETS!AA117)+(jurisdiction_covered_SupETS!AA117*carbon_price_SupETS!AA117)</f>
        <v>0</v>
      </c>
    </row>
    <row r="118" spans="1:27" x14ac:dyDescent="0.2">
      <c r="A118" s="9" t="s">
        <v>423</v>
      </c>
      <c r="B118" s="9">
        <f>(jurisdiction_covered_NCT!B118*carbon_price_NCT!B118)+(carbon_price_NETS!B118*jurisdiction_covered_NETS!B118)+(jurisdiction_covered_SupETS!B118*carbon_price_SupETS!B118)</f>
        <v>0</v>
      </c>
      <c r="C118" s="9">
        <f>(jurisdiction_covered_NCT!C118*carbon_price_NCT!C118)+(carbon_price_NETS!C118*jurisdiction_covered_NETS!C118)+(jurisdiction_covered_SupETS!C118*carbon_price_SupETS!C118)</f>
        <v>0</v>
      </c>
      <c r="D118" s="9">
        <f>(jurisdiction_covered_NCT!D118*carbon_price_NCT!D118)+(carbon_price_NETS!D118*jurisdiction_covered_NETS!D118)+(jurisdiction_covered_SupETS!D118*carbon_price_SupETS!D118)</f>
        <v>0</v>
      </c>
      <c r="E118" s="9">
        <f>(jurisdiction_covered_NCT!E118*carbon_price_NCT!E118)+(carbon_price_NETS!E118*jurisdiction_covered_NETS!E118)+(jurisdiction_covered_SupETS!E118*carbon_price_SupETS!E118)</f>
        <v>0</v>
      </c>
      <c r="F118" s="9">
        <f>(jurisdiction_covered_NCT!F118*carbon_price_NCT!F118)+(carbon_price_NETS!F118*jurisdiction_covered_NETS!F118)+(jurisdiction_covered_SupETS!F118*carbon_price_SupETS!F118)</f>
        <v>0</v>
      </c>
      <c r="G118" s="9">
        <f>(jurisdiction_covered_NCT!G118*carbon_price_NCT!G118)+(carbon_price_NETS!G118*jurisdiction_covered_NETS!G118)+(jurisdiction_covered_SupETS!G118*carbon_price_SupETS!G118)</f>
        <v>0</v>
      </c>
      <c r="H118" s="9">
        <f>(jurisdiction_covered_NCT!H118*carbon_price_NCT!H118)+(carbon_price_NETS!H118*jurisdiction_covered_NETS!H118)+(jurisdiction_covered_SupETS!H118*carbon_price_SupETS!H118)</f>
        <v>0</v>
      </c>
      <c r="I118" s="9">
        <f>(jurisdiction_covered_NCT!I118*carbon_price_NCT!I118)+(carbon_price_NETS!I118*jurisdiction_covered_NETS!I118)+(jurisdiction_covered_SupETS!I118*carbon_price_SupETS!I118)</f>
        <v>0</v>
      </c>
      <c r="J118" s="9">
        <f>(jurisdiction_covered_NCT!J118*carbon_price_NCT!J118)+(carbon_price_NETS!J118*jurisdiction_covered_NETS!J118)+(jurisdiction_covered_SupETS!J118*carbon_price_SupETS!J118)</f>
        <v>0</v>
      </c>
      <c r="K118" s="9">
        <f>(jurisdiction_covered_NCT!K118*carbon_price_NCT!K118)+(carbon_price_NETS!K118*jurisdiction_covered_NETS!K118)+(jurisdiction_covered_SupETS!K118*carbon_price_SupETS!K118)</f>
        <v>0</v>
      </c>
      <c r="L118" s="9">
        <f>(jurisdiction_covered_NCT!L118*carbon_price_NCT!L118)+(carbon_price_NETS!L118*jurisdiction_covered_NETS!L118)+(jurisdiction_covered_SupETS!L118*carbon_price_SupETS!L118)</f>
        <v>0</v>
      </c>
      <c r="M118" s="9">
        <f>(jurisdiction_covered_NCT!M118*carbon_price_NCT!M118)+(carbon_price_NETS!M118*jurisdiction_covered_NETS!M118)+(jurisdiction_covered_SupETS!M118*carbon_price_SupETS!M118)</f>
        <v>0</v>
      </c>
      <c r="N118" s="9">
        <f>(jurisdiction_covered_NCT!N118*carbon_price_NCT!N118)+(carbon_price_NETS!N118*jurisdiction_covered_NETS!N118)+(jurisdiction_covered_SupETS!N118*carbon_price_SupETS!N118)</f>
        <v>0</v>
      </c>
      <c r="O118" s="9">
        <f>(jurisdiction_covered_NCT!O118*carbon_price_NCT!O118)+(carbon_price_NETS!O118*jurisdiction_covered_NETS!O118)+(jurisdiction_covered_SupETS!O118*carbon_price_SupETS!O118)</f>
        <v>0</v>
      </c>
      <c r="P118" s="9">
        <f>(jurisdiction_covered_NCT!P118*carbon_price_NCT!P118)+(carbon_price_NETS!P118*jurisdiction_covered_NETS!P118)+(jurisdiction_covered_SupETS!P118*carbon_price_SupETS!P118)</f>
        <v>0</v>
      </c>
      <c r="Q118" s="9">
        <f>(jurisdiction_covered_NCT!Q118*carbon_price_NCT!Q118)+(carbon_price_NETS!Q118*jurisdiction_covered_NETS!Q118)+(jurisdiction_covered_SupETS!Q118*carbon_price_SupETS!Q118)</f>
        <v>0</v>
      </c>
      <c r="R118" s="9">
        <f>(jurisdiction_covered_NCT!R118*carbon_price_NCT!R118)+(carbon_price_NETS!R118*jurisdiction_covered_NETS!R118)+(jurisdiction_covered_SupETS!R118*carbon_price_SupETS!R118)</f>
        <v>0</v>
      </c>
      <c r="S118" s="9">
        <f>(jurisdiction_covered_NCT!S118*carbon_price_NCT!S118)+(carbon_price_NETS!S118*jurisdiction_covered_NETS!S118)+(jurisdiction_covered_SupETS!S118*carbon_price_SupETS!S118)</f>
        <v>0</v>
      </c>
      <c r="T118" s="9">
        <f>(jurisdiction_covered_NCT!T118*carbon_price_NCT!T118)+(carbon_price_NETS!T118*jurisdiction_covered_NETS!T118)+(jurisdiction_covered_SupETS!T118*carbon_price_SupETS!T118)</f>
        <v>0</v>
      </c>
      <c r="U118" s="9">
        <f>(jurisdiction_covered_NCT!U118*carbon_price_NCT!U118)+(carbon_price_NETS!U118*jurisdiction_covered_NETS!U118)+(jurisdiction_covered_SupETS!U118*carbon_price_SupETS!U118)</f>
        <v>0</v>
      </c>
      <c r="V118" s="9">
        <f>(jurisdiction_covered_NCT!V118*carbon_price_NCT!V118)+(carbon_price_NETS!V118*jurisdiction_covered_NETS!V118)+(jurisdiction_covered_SupETS!V118*carbon_price_SupETS!V118)</f>
        <v>0</v>
      </c>
      <c r="W118" s="9">
        <f>(jurisdiction_covered_NCT!W118*carbon_price_NCT!W118)+(carbon_price_NETS!W118*jurisdiction_covered_NETS!W118)+(jurisdiction_covered_SupETS!W118*carbon_price_SupETS!W118)</f>
        <v>0</v>
      </c>
      <c r="X118" s="9">
        <f>(jurisdiction_covered_NCT!X118*carbon_price_NCT!X118)+(carbon_price_NETS!X118*jurisdiction_covered_NETS!X118)+(jurisdiction_covered_SupETS!X118*carbon_price_SupETS!X118)</f>
        <v>0</v>
      </c>
      <c r="Y118" s="9">
        <f>(jurisdiction_covered_NCT!Y118*carbon_price_NCT!Y118)+(carbon_price_NETS!Y118*jurisdiction_covered_NETS!Y118)+(jurisdiction_covered_SupETS!Y118*carbon_price_SupETS!Y118)</f>
        <v>0</v>
      </c>
      <c r="Z118" s="9">
        <f>(jurisdiction_covered_NCT!Z118*carbon_price_NCT!Z118)+(carbon_price_NETS!Z118*jurisdiction_covered_NETS!Z118)+(jurisdiction_covered_SupETS!Z118*carbon_price_SupETS!Z118)</f>
        <v>0</v>
      </c>
      <c r="AA118" s="9">
        <f>(jurisdiction_covered_NCT!AA118*carbon_price_NCT!AA118)+(carbon_price_NETS!AA118*jurisdiction_covered_NETS!AA118)+(jurisdiction_covered_SupETS!AA118*carbon_price_SupETS!AA118)</f>
        <v>0</v>
      </c>
    </row>
    <row r="119" spans="1:27" x14ac:dyDescent="0.2">
      <c r="A119" s="9" t="s">
        <v>426</v>
      </c>
      <c r="B119" s="9">
        <f>(jurisdiction_covered_NCT!B119*carbon_price_NCT!B119)+(carbon_price_NETS!B119*jurisdiction_covered_NETS!B119)+(jurisdiction_covered_SupETS!B119*carbon_price_SupETS!B119)</f>
        <v>0</v>
      </c>
      <c r="C119" s="9">
        <f>(jurisdiction_covered_NCT!C119*carbon_price_NCT!C119)+(carbon_price_NETS!C119*jurisdiction_covered_NETS!C119)+(jurisdiction_covered_SupETS!C119*carbon_price_SupETS!C119)</f>
        <v>0</v>
      </c>
      <c r="D119" s="9">
        <f>(jurisdiction_covered_NCT!D119*carbon_price_NCT!D119)+(carbon_price_NETS!D119*jurisdiction_covered_NETS!D119)+(jurisdiction_covered_SupETS!D119*carbon_price_SupETS!D119)</f>
        <v>0</v>
      </c>
      <c r="E119" s="9">
        <f>(jurisdiction_covered_NCT!E119*carbon_price_NCT!E119)+(carbon_price_NETS!E119*jurisdiction_covered_NETS!E119)+(jurisdiction_covered_SupETS!E119*carbon_price_SupETS!E119)</f>
        <v>0</v>
      </c>
      <c r="F119" s="9">
        <f>(jurisdiction_covered_NCT!F119*carbon_price_NCT!F119)+(carbon_price_NETS!F119*jurisdiction_covered_NETS!F119)+(jurisdiction_covered_SupETS!F119*carbon_price_SupETS!F119)</f>
        <v>0</v>
      </c>
      <c r="G119" s="9">
        <f>(jurisdiction_covered_NCT!G119*carbon_price_NCT!G119)+(carbon_price_NETS!G119*jurisdiction_covered_NETS!G119)+(jurisdiction_covered_SupETS!G119*carbon_price_SupETS!G119)</f>
        <v>0</v>
      </c>
      <c r="H119" s="9">
        <f>(jurisdiction_covered_NCT!H119*carbon_price_NCT!H119)+(carbon_price_NETS!H119*jurisdiction_covered_NETS!H119)+(jurisdiction_covered_SupETS!H119*carbon_price_SupETS!H119)</f>
        <v>0</v>
      </c>
      <c r="I119" s="9">
        <f>(jurisdiction_covered_NCT!I119*carbon_price_NCT!I119)+(carbon_price_NETS!I119*jurisdiction_covered_NETS!I119)+(jurisdiction_covered_SupETS!I119*carbon_price_SupETS!I119)</f>
        <v>0</v>
      </c>
      <c r="J119" s="9">
        <f>(jurisdiction_covered_NCT!J119*carbon_price_NCT!J119)+(carbon_price_NETS!J119*jurisdiction_covered_NETS!J119)+(jurisdiction_covered_SupETS!J119*carbon_price_SupETS!J119)</f>
        <v>0</v>
      </c>
      <c r="K119" s="9">
        <f>(jurisdiction_covered_NCT!K119*carbon_price_NCT!K119)+(carbon_price_NETS!K119*jurisdiction_covered_NETS!K119)+(jurisdiction_covered_SupETS!K119*carbon_price_SupETS!K119)</f>
        <v>0</v>
      </c>
      <c r="L119" s="9">
        <f>(jurisdiction_covered_NCT!L119*carbon_price_NCT!L119)+(carbon_price_NETS!L119*jurisdiction_covered_NETS!L119)+(jurisdiction_covered_SupETS!L119*carbon_price_SupETS!L119)</f>
        <v>0</v>
      </c>
      <c r="M119" s="9">
        <f>(jurisdiction_covered_NCT!M119*carbon_price_NCT!M119)+(carbon_price_NETS!M119*jurisdiction_covered_NETS!M119)+(jurisdiction_covered_SupETS!M119*carbon_price_SupETS!M119)</f>
        <v>0</v>
      </c>
      <c r="N119" s="9">
        <f>(jurisdiction_covered_NCT!N119*carbon_price_NCT!N119)+(carbon_price_NETS!N119*jurisdiction_covered_NETS!N119)+(jurisdiction_covered_SupETS!N119*carbon_price_SupETS!N119)</f>
        <v>0</v>
      </c>
      <c r="O119" s="9">
        <f>(jurisdiction_covered_NCT!O119*carbon_price_NCT!O119)+(carbon_price_NETS!O119*jurisdiction_covered_NETS!O119)+(jurisdiction_covered_SupETS!O119*carbon_price_SupETS!O119)</f>
        <v>0</v>
      </c>
      <c r="P119" s="9">
        <f>(jurisdiction_covered_NCT!P119*carbon_price_NCT!P119)+(carbon_price_NETS!P119*jurisdiction_covered_NETS!P119)+(jurisdiction_covered_SupETS!P119*carbon_price_SupETS!P119)</f>
        <v>0</v>
      </c>
      <c r="Q119" s="9">
        <f>(jurisdiction_covered_NCT!Q119*carbon_price_NCT!Q119)+(carbon_price_NETS!Q119*jurisdiction_covered_NETS!Q119)+(jurisdiction_covered_SupETS!Q119*carbon_price_SupETS!Q119)</f>
        <v>0</v>
      </c>
      <c r="R119" s="9">
        <f>(jurisdiction_covered_NCT!R119*carbon_price_NCT!R119)+(carbon_price_NETS!R119*jurisdiction_covered_NETS!R119)+(jurisdiction_covered_SupETS!R119*carbon_price_SupETS!R119)</f>
        <v>0</v>
      </c>
      <c r="S119" s="9">
        <f>(jurisdiction_covered_NCT!S119*carbon_price_NCT!S119)+(carbon_price_NETS!S119*jurisdiction_covered_NETS!S119)+(jurisdiction_covered_SupETS!S119*carbon_price_SupETS!S119)</f>
        <v>0</v>
      </c>
      <c r="T119" s="9">
        <f>(jurisdiction_covered_NCT!T119*carbon_price_NCT!T119)+(carbon_price_NETS!T119*jurisdiction_covered_NETS!T119)+(jurisdiction_covered_SupETS!T119*carbon_price_SupETS!T119)</f>
        <v>0</v>
      </c>
      <c r="U119" s="9">
        <f>(jurisdiction_covered_NCT!U119*carbon_price_NCT!U119)+(carbon_price_NETS!U119*jurisdiction_covered_NETS!U119)+(jurisdiction_covered_SupETS!U119*carbon_price_SupETS!U119)</f>
        <v>0</v>
      </c>
      <c r="V119" s="9">
        <f>(jurisdiction_covered_NCT!V119*carbon_price_NCT!V119)+(carbon_price_NETS!V119*jurisdiction_covered_NETS!V119)+(jurisdiction_covered_SupETS!V119*carbon_price_SupETS!V119)</f>
        <v>0</v>
      </c>
      <c r="W119" s="9">
        <f>(jurisdiction_covered_NCT!W119*carbon_price_NCT!W119)+(carbon_price_NETS!W119*jurisdiction_covered_NETS!W119)+(jurisdiction_covered_SupETS!W119*carbon_price_SupETS!W119)</f>
        <v>0</v>
      </c>
      <c r="X119" s="9">
        <f>(jurisdiction_covered_NCT!X119*carbon_price_NCT!X119)+(carbon_price_NETS!X119*jurisdiction_covered_NETS!X119)+(jurisdiction_covered_SupETS!X119*carbon_price_SupETS!X119)</f>
        <v>0</v>
      </c>
      <c r="Y119" s="9">
        <f>(jurisdiction_covered_NCT!Y119*carbon_price_NCT!Y119)+(carbon_price_NETS!Y119*jurisdiction_covered_NETS!Y119)+(jurisdiction_covered_SupETS!Y119*carbon_price_SupETS!Y119)</f>
        <v>0</v>
      </c>
      <c r="Z119" s="9">
        <f>(jurisdiction_covered_NCT!Z119*carbon_price_NCT!Z119)+(carbon_price_NETS!Z119*jurisdiction_covered_NETS!Z119)+(jurisdiction_covered_SupETS!Z119*carbon_price_SupETS!Z119)</f>
        <v>0</v>
      </c>
      <c r="AA119" s="9">
        <f>(jurisdiction_covered_NCT!AA119*carbon_price_NCT!AA119)+(carbon_price_NETS!AA119*jurisdiction_covered_NETS!AA119)+(jurisdiction_covered_SupETS!AA119*carbon_price_SupETS!AA119)</f>
        <v>0</v>
      </c>
    </row>
    <row r="120" spans="1:27" x14ac:dyDescent="0.2">
      <c r="A120" s="9" t="s">
        <v>430</v>
      </c>
      <c r="B120" s="9">
        <f>(jurisdiction_covered_NCT!B120*carbon_price_NCT!B120)+(carbon_price_NETS!B120*jurisdiction_covered_NETS!B120)+(jurisdiction_covered_SupETS!B120*carbon_price_SupETS!B120)</f>
        <v>0</v>
      </c>
      <c r="C120" s="9">
        <f>(jurisdiction_covered_NCT!C120*carbon_price_NCT!C120)+(carbon_price_NETS!C120*jurisdiction_covered_NETS!C120)+(jurisdiction_covered_SupETS!C120*carbon_price_SupETS!C120)</f>
        <v>0</v>
      </c>
      <c r="D120" s="9">
        <f>(jurisdiction_covered_NCT!D120*carbon_price_NCT!D120)+(carbon_price_NETS!D120*jurisdiction_covered_NETS!D120)+(jurisdiction_covered_SupETS!D120*carbon_price_SupETS!D120)</f>
        <v>0</v>
      </c>
      <c r="E120" s="9">
        <f>(jurisdiction_covered_NCT!E120*carbon_price_NCT!E120)+(carbon_price_NETS!E120*jurisdiction_covered_NETS!E120)+(jurisdiction_covered_SupETS!E120*carbon_price_SupETS!E120)</f>
        <v>0</v>
      </c>
      <c r="F120" s="9">
        <f>(jurisdiction_covered_NCT!F120*carbon_price_NCT!F120)+(carbon_price_NETS!F120*jurisdiction_covered_NETS!F120)+(jurisdiction_covered_SupETS!F120*carbon_price_SupETS!F120)</f>
        <v>0</v>
      </c>
      <c r="G120" s="9">
        <f>(jurisdiction_covered_NCT!G120*carbon_price_NCT!G120)+(carbon_price_NETS!G120*jurisdiction_covered_NETS!G120)+(jurisdiction_covered_SupETS!G120*carbon_price_SupETS!G120)</f>
        <v>0</v>
      </c>
      <c r="H120" s="9">
        <f>(jurisdiction_covered_NCT!H120*carbon_price_NCT!H120)+(carbon_price_NETS!H120*jurisdiction_covered_NETS!H120)+(jurisdiction_covered_SupETS!H120*carbon_price_SupETS!H120)</f>
        <v>0</v>
      </c>
      <c r="I120" s="9">
        <f>(jurisdiction_covered_NCT!I120*carbon_price_NCT!I120)+(carbon_price_NETS!I120*jurisdiction_covered_NETS!I120)+(jurisdiction_covered_SupETS!I120*carbon_price_SupETS!I120)</f>
        <v>0</v>
      </c>
      <c r="J120" s="9">
        <f>(jurisdiction_covered_NCT!J120*carbon_price_NCT!J120)+(carbon_price_NETS!J120*jurisdiction_covered_NETS!J120)+(jurisdiction_covered_SupETS!J120*carbon_price_SupETS!J120)</f>
        <v>0</v>
      </c>
      <c r="K120" s="9">
        <f>(jurisdiction_covered_NCT!K120*carbon_price_NCT!K120)+(carbon_price_NETS!K120*jurisdiction_covered_NETS!K120)+(jurisdiction_covered_SupETS!K120*carbon_price_SupETS!K120)</f>
        <v>0</v>
      </c>
      <c r="L120" s="9">
        <f>(jurisdiction_covered_NCT!L120*carbon_price_NCT!L120)+(carbon_price_NETS!L120*jurisdiction_covered_NETS!L120)+(jurisdiction_covered_SupETS!L120*carbon_price_SupETS!L120)</f>
        <v>0</v>
      </c>
      <c r="M120" s="9">
        <f>(jurisdiction_covered_NCT!M120*carbon_price_NCT!M120)+(carbon_price_NETS!M120*jurisdiction_covered_NETS!M120)+(jurisdiction_covered_SupETS!M120*carbon_price_SupETS!M120)</f>
        <v>0</v>
      </c>
      <c r="N120" s="9">
        <f>(jurisdiction_covered_NCT!N120*carbon_price_NCT!N120)+(carbon_price_NETS!N120*jurisdiction_covered_NETS!N120)+(jurisdiction_covered_SupETS!N120*carbon_price_SupETS!N120)</f>
        <v>0</v>
      </c>
      <c r="O120" s="9">
        <f>(jurisdiction_covered_NCT!O120*carbon_price_NCT!O120)+(carbon_price_NETS!O120*jurisdiction_covered_NETS!O120)+(jurisdiction_covered_SupETS!O120*carbon_price_SupETS!O120)</f>
        <v>0</v>
      </c>
      <c r="P120" s="9">
        <f>(jurisdiction_covered_NCT!P120*carbon_price_NCT!P120)+(carbon_price_NETS!P120*jurisdiction_covered_NETS!P120)+(jurisdiction_covered_SupETS!P120*carbon_price_SupETS!P120)</f>
        <v>0</v>
      </c>
      <c r="Q120" s="9">
        <f>(jurisdiction_covered_NCT!Q120*carbon_price_NCT!Q120)+(carbon_price_NETS!Q120*jurisdiction_covered_NETS!Q120)+(jurisdiction_covered_SupETS!Q120*carbon_price_SupETS!Q120)</f>
        <v>7.1890000000000001</v>
      </c>
      <c r="R120" s="9">
        <f>(jurisdiction_covered_NCT!R120*carbon_price_NCT!R120)+(carbon_price_NETS!R120*jurisdiction_covered_NETS!R120)+(jurisdiction_covered_SupETS!R120*carbon_price_SupETS!R120)</f>
        <v>11.960600000000001</v>
      </c>
      <c r="S120" s="9">
        <f>(jurisdiction_covered_NCT!S120*carbon_price_NCT!S120)+(carbon_price_NETS!S120*jurisdiction_covered_NETS!S120)+(jurisdiction_covered_SupETS!S120*carbon_price_SupETS!S120)</f>
        <v>14.404177963919228</v>
      </c>
      <c r="T120" s="9">
        <f>(jurisdiction_covered_NCT!T120*carbon_price_NCT!T120)+(carbon_price_NETS!T120*jurisdiction_covered_NETS!T120)+(jurisdiction_covered_SupETS!T120*carbon_price_SupETS!T120)</f>
        <v>16.209660079904033</v>
      </c>
      <c r="U120" s="9">
        <f>(jurisdiction_covered_NCT!U120*carbon_price_NCT!U120)+(carbon_price_NETS!U120*jurisdiction_covered_NETS!U120)+(jurisdiction_covered_SupETS!U120*carbon_price_SupETS!U120)</f>
        <v>18.531378469677286</v>
      </c>
      <c r="V120" s="9">
        <f>(jurisdiction_covered_NCT!V120*carbon_price_NCT!V120)+(carbon_price_NETS!V120*jurisdiction_covered_NETS!V120)+(jurisdiction_covered_SupETS!V120*carbon_price_SupETS!V120)</f>
        <v>25.901655618736452</v>
      </c>
      <c r="W120" s="9">
        <f>(jurisdiction_covered_NCT!W120*carbon_price_NCT!W120)+(carbon_price_NETS!W120*jurisdiction_covered_NETS!W120)+(jurisdiction_covered_SupETS!W120*carbon_price_SupETS!W120)</f>
        <v>12.555182765318738</v>
      </c>
      <c r="X120" s="9">
        <f>(jurisdiction_covered_NCT!X120*carbon_price_NCT!X120)+(carbon_price_NETS!X120*jurisdiction_covered_NETS!X120)+(jurisdiction_covered_SupETS!X120*carbon_price_SupETS!X120)</f>
        <v>14.8120921780788</v>
      </c>
      <c r="Y120" s="9">
        <f>(jurisdiction_covered_NCT!Y120*carbon_price_NCT!Y120)+(carbon_price_NETS!Y120*jurisdiction_covered_NETS!Y120)+(jurisdiction_covered_SupETS!Y120*carbon_price_SupETS!Y120)</f>
        <v>8.8767448995244678</v>
      </c>
      <c r="Z120" s="9">
        <f>(jurisdiction_covered_NCT!Z120*carbon_price_NCT!Z120)+(carbon_price_NETS!Z120*jurisdiction_covered_NETS!Z120)+(jurisdiction_covered_SupETS!Z120*carbon_price_SupETS!Z120)</f>
        <v>4.9789176750055679</v>
      </c>
      <c r="AA120" s="9">
        <f>(jurisdiction_covered_NCT!AA120*carbon_price_NCT!AA120)+(carbon_price_NETS!AA120*jurisdiction_covered_NETS!AA120)+(jurisdiction_covered_SupETS!AA120*carbon_price_SupETS!AA120)</f>
        <v>5.09798721625</v>
      </c>
    </row>
    <row r="121" spans="1:27" x14ac:dyDescent="0.2">
      <c r="A121" s="9" t="s">
        <v>435</v>
      </c>
      <c r="B121" s="9">
        <f>(jurisdiction_covered_NCT!B121*carbon_price_NCT!B121)+(carbon_price_NETS!B121*jurisdiction_covered_NETS!B121)+(jurisdiction_covered_SupETS!B121*carbon_price_SupETS!B121)</f>
        <v>0</v>
      </c>
      <c r="C121" s="9">
        <f>(jurisdiction_covered_NCT!C121*carbon_price_NCT!C121)+(carbon_price_NETS!C121*jurisdiction_covered_NETS!C121)+(jurisdiction_covered_SupETS!C121*carbon_price_SupETS!C121)</f>
        <v>0</v>
      </c>
      <c r="D121" s="9">
        <f>(jurisdiction_covered_NCT!D121*carbon_price_NCT!D121)+(carbon_price_NETS!D121*jurisdiction_covered_NETS!D121)+(jurisdiction_covered_SupETS!D121*carbon_price_SupETS!D121)</f>
        <v>0</v>
      </c>
      <c r="E121" s="9">
        <f>(jurisdiction_covered_NCT!E121*carbon_price_NCT!E121)+(carbon_price_NETS!E121*jurisdiction_covered_NETS!E121)+(jurisdiction_covered_SupETS!E121*carbon_price_SupETS!E121)</f>
        <v>0</v>
      </c>
      <c r="F121" s="9">
        <f>(jurisdiction_covered_NCT!F121*carbon_price_NCT!F121)+(carbon_price_NETS!F121*jurisdiction_covered_NETS!F121)+(jurisdiction_covered_SupETS!F121*carbon_price_SupETS!F121)</f>
        <v>0</v>
      </c>
      <c r="G121" s="9">
        <f>(jurisdiction_covered_NCT!G121*carbon_price_NCT!G121)+(carbon_price_NETS!G121*jurisdiction_covered_NETS!G121)+(jurisdiction_covered_SupETS!G121*carbon_price_SupETS!G121)</f>
        <v>0</v>
      </c>
      <c r="H121" s="9">
        <f>(jurisdiction_covered_NCT!H121*carbon_price_NCT!H121)+(carbon_price_NETS!H121*jurisdiction_covered_NETS!H121)+(jurisdiction_covered_SupETS!H121*carbon_price_SupETS!H121)</f>
        <v>0</v>
      </c>
      <c r="I121" s="9">
        <f>(jurisdiction_covered_NCT!I121*carbon_price_NCT!I121)+(carbon_price_NETS!I121*jurisdiction_covered_NETS!I121)+(jurisdiction_covered_SupETS!I121*carbon_price_SupETS!I121)</f>
        <v>0</v>
      </c>
      <c r="J121" s="9">
        <f>(jurisdiction_covered_NCT!J121*carbon_price_NCT!J121)+(carbon_price_NETS!J121*jurisdiction_covered_NETS!J121)+(jurisdiction_covered_SupETS!J121*carbon_price_SupETS!J121)</f>
        <v>0</v>
      </c>
      <c r="K121" s="9">
        <f>(jurisdiction_covered_NCT!K121*carbon_price_NCT!K121)+(carbon_price_NETS!K121*jurisdiction_covered_NETS!K121)+(jurisdiction_covered_SupETS!K121*carbon_price_SupETS!K121)</f>
        <v>0</v>
      </c>
      <c r="L121" s="9">
        <f>(jurisdiction_covered_NCT!L121*carbon_price_NCT!L121)+(carbon_price_NETS!L121*jurisdiction_covered_NETS!L121)+(jurisdiction_covered_SupETS!L121*carbon_price_SupETS!L121)</f>
        <v>0</v>
      </c>
      <c r="M121" s="9">
        <f>(jurisdiction_covered_NCT!M121*carbon_price_NCT!M121)+(carbon_price_NETS!M121*jurisdiction_covered_NETS!M121)+(jurisdiction_covered_SupETS!M121*carbon_price_SupETS!M121)</f>
        <v>0</v>
      </c>
      <c r="N121" s="9">
        <f>(jurisdiction_covered_NCT!N121*carbon_price_NCT!N121)+(carbon_price_NETS!N121*jurisdiction_covered_NETS!N121)+(jurisdiction_covered_SupETS!N121*carbon_price_SupETS!N121)</f>
        <v>0</v>
      </c>
      <c r="O121" s="9">
        <f>(jurisdiction_covered_NCT!O121*carbon_price_NCT!O121)+(carbon_price_NETS!O121*jurisdiction_covered_NETS!O121)+(jurisdiction_covered_SupETS!O121*carbon_price_SupETS!O121)</f>
        <v>0</v>
      </c>
      <c r="P121" s="9">
        <f>(jurisdiction_covered_NCT!P121*carbon_price_NCT!P121)+(carbon_price_NETS!P121*jurisdiction_covered_NETS!P121)+(jurisdiction_covered_SupETS!P121*carbon_price_SupETS!P121)</f>
        <v>0</v>
      </c>
      <c r="Q121" s="9">
        <f>(jurisdiction_covered_NCT!Q121*carbon_price_NCT!Q121)+(carbon_price_NETS!Q121*jurisdiction_covered_NETS!Q121)+(jurisdiction_covered_SupETS!Q121*carbon_price_SupETS!Q121)</f>
        <v>0</v>
      </c>
      <c r="R121" s="9">
        <f>(jurisdiction_covered_NCT!R121*carbon_price_NCT!R121)+(carbon_price_NETS!R121*jurisdiction_covered_NETS!R121)+(jurisdiction_covered_SupETS!R121*carbon_price_SupETS!R121)</f>
        <v>0</v>
      </c>
      <c r="S121" s="9">
        <f>(jurisdiction_covered_NCT!S121*carbon_price_NCT!S121)+(carbon_price_NETS!S121*jurisdiction_covered_NETS!S121)+(jurisdiction_covered_SupETS!S121*carbon_price_SupETS!S121)</f>
        <v>0</v>
      </c>
      <c r="T121" s="9">
        <f>(jurisdiction_covered_NCT!T121*carbon_price_NCT!T121)+(carbon_price_NETS!T121*jurisdiction_covered_NETS!T121)+(jurisdiction_covered_SupETS!T121*carbon_price_SupETS!T121)</f>
        <v>0</v>
      </c>
      <c r="U121" s="9">
        <f>(jurisdiction_covered_NCT!U121*carbon_price_NCT!U121)+(carbon_price_NETS!U121*jurisdiction_covered_NETS!U121)+(jurisdiction_covered_SupETS!U121*carbon_price_SupETS!U121)</f>
        <v>0</v>
      </c>
      <c r="V121" s="9">
        <f>(jurisdiction_covered_NCT!V121*carbon_price_NCT!V121)+(carbon_price_NETS!V121*jurisdiction_covered_NETS!V121)+(jurisdiction_covered_SupETS!V121*carbon_price_SupETS!V121)</f>
        <v>0</v>
      </c>
      <c r="W121" s="9">
        <f>(jurisdiction_covered_NCT!W121*carbon_price_NCT!W121)+(carbon_price_NETS!W121*jurisdiction_covered_NETS!W121)+(jurisdiction_covered_SupETS!W121*carbon_price_SupETS!W121)</f>
        <v>0</v>
      </c>
      <c r="X121" s="9">
        <f>(jurisdiction_covered_NCT!X121*carbon_price_NCT!X121)+(carbon_price_NETS!X121*jurisdiction_covered_NETS!X121)+(jurisdiction_covered_SupETS!X121*carbon_price_SupETS!X121)</f>
        <v>0</v>
      </c>
      <c r="Y121" s="9">
        <f>(jurisdiction_covered_NCT!Y121*carbon_price_NCT!Y121)+(carbon_price_NETS!Y121*jurisdiction_covered_NETS!Y121)+(jurisdiction_covered_SupETS!Y121*carbon_price_SupETS!Y121)</f>
        <v>0</v>
      </c>
      <c r="Z121" s="9">
        <f>(jurisdiction_covered_NCT!Z121*carbon_price_NCT!Z121)+(carbon_price_NETS!Z121*jurisdiction_covered_NETS!Z121)+(jurisdiction_covered_SupETS!Z121*carbon_price_SupETS!Z121)</f>
        <v>0</v>
      </c>
      <c r="AA121" s="9">
        <f>(jurisdiction_covered_NCT!AA121*carbon_price_NCT!AA121)+(carbon_price_NETS!AA121*jurisdiction_covered_NETS!AA121)+(jurisdiction_covered_SupETS!AA121*carbon_price_SupETS!AA121)</f>
        <v>0</v>
      </c>
    </row>
    <row r="122" spans="1:27" x14ac:dyDescent="0.2">
      <c r="A122" s="9" t="s">
        <v>437</v>
      </c>
      <c r="B122" s="9">
        <f>(jurisdiction_covered_NCT!B122*carbon_price_NCT!B122)+(carbon_price_NETS!B122*jurisdiction_covered_NETS!B122)+(jurisdiction_covered_SupETS!B122*carbon_price_SupETS!B122)</f>
        <v>0</v>
      </c>
      <c r="C122" s="9">
        <f>(jurisdiction_covered_NCT!C122*carbon_price_NCT!C122)+(carbon_price_NETS!C122*jurisdiction_covered_NETS!C122)+(jurisdiction_covered_SupETS!C122*carbon_price_SupETS!C122)</f>
        <v>0</v>
      </c>
      <c r="D122" s="9">
        <f>(jurisdiction_covered_NCT!D122*carbon_price_NCT!D122)+(carbon_price_NETS!D122*jurisdiction_covered_NETS!D122)+(jurisdiction_covered_SupETS!D122*carbon_price_SupETS!D122)</f>
        <v>0</v>
      </c>
      <c r="E122" s="9">
        <f>(jurisdiction_covered_NCT!E122*carbon_price_NCT!E122)+(carbon_price_NETS!E122*jurisdiction_covered_NETS!E122)+(jurisdiction_covered_SupETS!E122*carbon_price_SupETS!E122)</f>
        <v>0</v>
      </c>
      <c r="F122" s="9">
        <f>(jurisdiction_covered_NCT!F122*carbon_price_NCT!F122)+(carbon_price_NETS!F122*jurisdiction_covered_NETS!F122)+(jurisdiction_covered_SupETS!F122*carbon_price_SupETS!F122)</f>
        <v>0</v>
      </c>
      <c r="G122" s="9">
        <f>(jurisdiction_covered_NCT!G122*carbon_price_NCT!G122)+(carbon_price_NETS!G122*jurisdiction_covered_NETS!G122)+(jurisdiction_covered_SupETS!G122*carbon_price_SupETS!G122)</f>
        <v>0</v>
      </c>
      <c r="H122" s="9">
        <f>(jurisdiction_covered_NCT!H122*carbon_price_NCT!H122)+(carbon_price_NETS!H122*jurisdiction_covered_NETS!H122)+(jurisdiction_covered_SupETS!H122*carbon_price_SupETS!H122)</f>
        <v>0</v>
      </c>
      <c r="I122" s="9">
        <f>(jurisdiction_covered_NCT!I122*carbon_price_NCT!I122)+(carbon_price_NETS!I122*jurisdiction_covered_NETS!I122)+(jurisdiction_covered_SupETS!I122*carbon_price_SupETS!I122)</f>
        <v>0</v>
      </c>
      <c r="J122" s="9">
        <f>(jurisdiction_covered_NCT!J122*carbon_price_NCT!J122)+(carbon_price_NETS!J122*jurisdiction_covered_NETS!J122)+(jurisdiction_covered_SupETS!J122*carbon_price_SupETS!J122)</f>
        <v>0</v>
      </c>
      <c r="K122" s="9">
        <f>(jurisdiction_covered_NCT!K122*carbon_price_NCT!K122)+(carbon_price_NETS!K122*jurisdiction_covered_NETS!K122)+(jurisdiction_covered_SupETS!K122*carbon_price_SupETS!K122)</f>
        <v>0</v>
      </c>
      <c r="L122" s="9">
        <f>(jurisdiction_covered_NCT!L122*carbon_price_NCT!L122)+(carbon_price_NETS!L122*jurisdiction_covered_NETS!L122)+(jurisdiction_covered_SupETS!L122*carbon_price_SupETS!L122)</f>
        <v>0</v>
      </c>
      <c r="M122" s="9">
        <f>(jurisdiction_covered_NCT!M122*carbon_price_NCT!M122)+(carbon_price_NETS!M122*jurisdiction_covered_NETS!M122)+(jurisdiction_covered_SupETS!M122*carbon_price_SupETS!M122)</f>
        <v>0</v>
      </c>
      <c r="N122" s="9">
        <f>(jurisdiction_covered_NCT!N122*carbon_price_NCT!N122)+(carbon_price_NETS!N122*jurisdiction_covered_NETS!N122)+(jurisdiction_covered_SupETS!N122*carbon_price_SupETS!N122)</f>
        <v>0</v>
      </c>
      <c r="O122" s="9">
        <f>(jurisdiction_covered_NCT!O122*carbon_price_NCT!O122)+(carbon_price_NETS!O122*jurisdiction_covered_NETS!O122)+(jurisdiction_covered_SupETS!O122*carbon_price_SupETS!O122)</f>
        <v>0</v>
      </c>
      <c r="P122" s="9">
        <f>(jurisdiction_covered_NCT!P122*carbon_price_NCT!P122)+(carbon_price_NETS!P122*jurisdiction_covered_NETS!P122)+(jurisdiction_covered_SupETS!P122*carbon_price_SupETS!P122)</f>
        <v>0</v>
      </c>
      <c r="Q122" s="9">
        <f>(jurisdiction_covered_NCT!Q122*carbon_price_NCT!Q122)+(carbon_price_NETS!Q122*jurisdiction_covered_NETS!Q122)+(jurisdiction_covered_SupETS!Q122*carbon_price_SupETS!Q122)</f>
        <v>0</v>
      </c>
      <c r="R122" s="9">
        <f>(jurisdiction_covered_NCT!R122*carbon_price_NCT!R122)+(carbon_price_NETS!R122*jurisdiction_covered_NETS!R122)+(jurisdiction_covered_SupETS!R122*carbon_price_SupETS!R122)</f>
        <v>0</v>
      </c>
      <c r="S122" s="9">
        <f>(jurisdiction_covered_NCT!S122*carbon_price_NCT!S122)+(carbon_price_NETS!S122*jurisdiction_covered_NETS!S122)+(jurisdiction_covered_SupETS!S122*carbon_price_SupETS!S122)</f>
        <v>0</v>
      </c>
      <c r="T122" s="9">
        <f>(jurisdiction_covered_NCT!T122*carbon_price_NCT!T122)+(carbon_price_NETS!T122*jurisdiction_covered_NETS!T122)+(jurisdiction_covered_SupETS!T122*carbon_price_SupETS!T122)</f>
        <v>0</v>
      </c>
      <c r="U122" s="9">
        <f>(jurisdiction_covered_NCT!U122*carbon_price_NCT!U122)+(carbon_price_NETS!U122*jurisdiction_covered_NETS!U122)+(jurisdiction_covered_SupETS!U122*carbon_price_SupETS!U122)</f>
        <v>0</v>
      </c>
      <c r="V122" s="9">
        <f>(jurisdiction_covered_NCT!V122*carbon_price_NCT!V122)+(carbon_price_NETS!V122*jurisdiction_covered_NETS!V122)+(jurisdiction_covered_SupETS!V122*carbon_price_SupETS!V122)</f>
        <v>0</v>
      </c>
      <c r="W122" s="9">
        <f>(jurisdiction_covered_NCT!W122*carbon_price_NCT!W122)+(carbon_price_NETS!W122*jurisdiction_covered_NETS!W122)+(jurisdiction_covered_SupETS!W122*carbon_price_SupETS!W122)</f>
        <v>0</v>
      </c>
      <c r="X122" s="9">
        <f>(jurisdiction_covered_NCT!X122*carbon_price_NCT!X122)+(carbon_price_NETS!X122*jurisdiction_covered_NETS!X122)+(jurisdiction_covered_SupETS!X122*carbon_price_SupETS!X122)</f>
        <v>0</v>
      </c>
      <c r="Y122" s="9">
        <f>(jurisdiction_covered_NCT!Y122*carbon_price_NCT!Y122)+(carbon_price_NETS!Y122*jurisdiction_covered_NETS!Y122)+(jurisdiction_covered_SupETS!Y122*carbon_price_SupETS!Y122)</f>
        <v>0</v>
      </c>
      <c r="Z122" s="9">
        <f>(jurisdiction_covered_NCT!Z122*carbon_price_NCT!Z122)+(carbon_price_NETS!Z122*jurisdiction_covered_NETS!Z122)+(jurisdiction_covered_SupETS!Z122*carbon_price_SupETS!Z122)</f>
        <v>0</v>
      </c>
      <c r="AA122" s="9">
        <f>(jurisdiction_covered_NCT!AA122*carbon_price_NCT!AA122)+(carbon_price_NETS!AA122*jurisdiction_covered_NETS!AA122)+(jurisdiction_covered_SupETS!AA122*carbon_price_SupETS!AA122)</f>
        <v>0</v>
      </c>
    </row>
    <row r="123" spans="1:27" x14ac:dyDescent="0.2">
      <c r="A123" s="9" t="s">
        <v>440</v>
      </c>
      <c r="B123" s="9">
        <f>(jurisdiction_covered_NCT!B123*carbon_price_NCT!B123)+(carbon_price_NETS!B123*jurisdiction_covered_NETS!B123)+(jurisdiction_covered_SupETS!B123*carbon_price_SupETS!B123)</f>
        <v>0</v>
      </c>
      <c r="C123" s="9">
        <f>(jurisdiction_covered_NCT!C123*carbon_price_NCT!C123)+(carbon_price_NETS!C123*jurisdiction_covered_NETS!C123)+(jurisdiction_covered_SupETS!C123*carbon_price_SupETS!C123)</f>
        <v>0</v>
      </c>
      <c r="D123" s="9">
        <f>(jurisdiction_covered_NCT!D123*carbon_price_NCT!D123)+(carbon_price_NETS!D123*jurisdiction_covered_NETS!D123)+(jurisdiction_covered_SupETS!D123*carbon_price_SupETS!D123)</f>
        <v>0</v>
      </c>
      <c r="E123" s="9">
        <f>(jurisdiction_covered_NCT!E123*carbon_price_NCT!E123)+(carbon_price_NETS!E123*jurisdiction_covered_NETS!E123)+(jurisdiction_covered_SupETS!E123*carbon_price_SupETS!E123)</f>
        <v>0</v>
      </c>
      <c r="F123" s="9">
        <f>(jurisdiction_covered_NCT!F123*carbon_price_NCT!F123)+(carbon_price_NETS!F123*jurisdiction_covered_NETS!F123)+(jurisdiction_covered_SupETS!F123*carbon_price_SupETS!F123)</f>
        <v>0</v>
      </c>
      <c r="G123" s="9">
        <f>(jurisdiction_covered_NCT!G123*carbon_price_NCT!G123)+(carbon_price_NETS!G123*jurisdiction_covered_NETS!G123)+(jurisdiction_covered_SupETS!G123*carbon_price_SupETS!G123)</f>
        <v>0</v>
      </c>
      <c r="H123" s="9">
        <f>(jurisdiction_covered_NCT!H123*carbon_price_NCT!H123)+(carbon_price_NETS!H123*jurisdiction_covered_NETS!H123)+(jurisdiction_covered_SupETS!H123*carbon_price_SupETS!H123)</f>
        <v>0</v>
      </c>
      <c r="I123" s="9">
        <f>(jurisdiction_covered_NCT!I123*carbon_price_NCT!I123)+(carbon_price_NETS!I123*jurisdiction_covered_NETS!I123)+(jurisdiction_covered_SupETS!I123*carbon_price_SupETS!I123)</f>
        <v>0</v>
      </c>
      <c r="J123" s="9">
        <f>(jurisdiction_covered_NCT!J123*carbon_price_NCT!J123)+(carbon_price_NETS!J123*jurisdiction_covered_NETS!J123)+(jurisdiction_covered_SupETS!J123*carbon_price_SupETS!J123)</f>
        <v>0</v>
      </c>
      <c r="K123" s="9">
        <f>(jurisdiction_covered_NCT!K123*carbon_price_NCT!K123)+(carbon_price_NETS!K123*jurisdiction_covered_NETS!K123)+(jurisdiction_covered_SupETS!K123*carbon_price_SupETS!K123)</f>
        <v>0</v>
      </c>
      <c r="L123" s="9">
        <f>(jurisdiction_covered_NCT!L123*carbon_price_NCT!L123)+(carbon_price_NETS!L123*jurisdiction_covered_NETS!L123)+(jurisdiction_covered_SupETS!L123*carbon_price_SupETS!L123)</f>
        <v>0</v>
      </c>
      <c r="M123" s="9">
        <f>(jurisdiction_covered_NCT!M123*carbon_price_NCT!M123)+(carbon_price_NETS!M123*jurisdiction_covered_NETS!M123)+(jurisdiction_covered_SupETS!M123*carbon_price_SupETS!M123)</f>
        <v>0</v>
      </c>
      <c r="N123" s="9">
        <f>(jurisdiction_covered_NCT!N123*carbon_price_NCT!N123)+(carbon_price_NETS!N123*jurisdiction_covered_NETS!N123)+(jurisdiction_covered_SupETS!N123*carbon_price_SupETS!N123)</f>
        <v>0</v>
      </c>
      <c r="O123" s="9">
        <f>(jurisdiction_covered_NCT!O123*carbon_price_NCT!O123)+(carbon_price_NETS!O123*jurisdiction_covered_NETS!O123)+(jurisdiction_covered_SupETS!O123*carbon_price_SupETS!O123)</f>
        <v>0</v>
      </c>
      <c r="P123" s="9">
        <f>(jurisdiction_covered_NCT!P123*carbon_price_NCT!P123)+(carbon_price_NETS!P123*jurisdiction_covered_NETS!P123)+(jurisdiction_covered_SupETS!P123*carbon_price_SupETS!P123)</f>
        <v>0</v>
      </c>
      <c r="Q123" s="9">
        <f>(jurisdiction_covered_NCT!Q123*carbon_price_NCT!Q123)+(carbon_price_NETS!Q123*jurisdiction_covered_NETS!Q123)+(jurisdiction_covered_SupETS!Q123*carbon_price_SupETS!Q123)</f>
        <v>0</v>
      </c>
      <c r="R123" s="9">
        <f>(jurisdiction_covered_NCT!R123*carbon_price_NCT!R123)+(carbon_price_NETS!R123*jurisdiction_covered_NETS!R123)+(jurisdiction_covered_SupETS!R123*carbon_price_SupETS!R123)</f>
        <v>0</v>
      </c>
      <c r="S123" s="9">
        <f>(jurisdiction_covered_NCT!S123*carbon_price_NCT!S123)+(carbon_price_NETS!S123*jurisdiction_covered_NETS!S123)+(jurisdiction_covered_SupETS!S123*carbon_price_SupETS!S123)</f>
        <v>0</v>
      </c>
      <c r="T123" s="9">
        <f>(jurisdiction_covered_NCT!T123*carbon_price_NCT!T123)+(carbon_price_NETS!T123*jurisdiction_covered_NETS!T123)+(jurisdiction_covered_SupETS!T123*carbon_price_SupETS!T123)</f>
        <v>0</v>
      </c>
      <c r="U123" s="9">
        <f>(jurisdiction_covered_NCT!U123*carbon_price_NCT!U123)+(carbon_price_NETS!U123*jurisdiction_covered_NETS!U123)+(jurisdiction_covered_SupETS!U123*carbon_price_SupETS!U123)</f>
        <v>0</v>
      </c>
      <c r="V123" s="9">
        <f>(jurisdiction_covered_NCT!V123*carbon_price_NCT!V123)+(carbon_price_NETS!V123*jurisdiction_covered_NETS!V123)+(jurisdiction_covered_SupETS!V123*carbon_price_SupETS!V123)</f>
        <v>0</v>
      </c>
      <c r="W123" s="9">
        <f>(jurisdiction_covered_NCT!W123*carbon_price_NCT!W123)+(carbon_price_NETS!W123*jurisdiction_covered_NETS!W123)+(jurisdiction_covered_SupETS!W123*carbon_price_SupETS!W123)</f>
        <v>0</v>
      </c>
      <c r="X123" s="9">
        <f>(jurisdiction_covered_NCT!X123*carbon_price_NCT!X123)+(carbon_price_NETS!X123*jurisdiction_covered_NETS!X123)+(jurisdiction_covered_SupETS!X123*carbon_price_SupETS!X123)</f>
        <v>0</v>
      </c>
      <c r="Y123" s="9">
        <f>(jurisdiction_covered_NCT!Y123*carbon_price_NCT!Y123)+(carbon_price_NETS!Y123*jurisdiction_covered_NETS!Y123)+(jurisdiction_covered_SupETS!Y123*carbon_price_SupETS!Y123)</f>
        <v>0</v>
      </c>
      <c r="Z123" s="9">
        <f>(jurisdiction_covered_NCT!Z123*carbon_price_NCT!Z123)+(carbon_price_NETS!Z123*jurisdiction_covered_NETS!Z123)+(jurisdiction_covered_SupETS!Z123*carbon_price_SupETS!Z123)</f>
        <v>0</v>
      </c>
      <c r="AA123" s="9">
        <f>(jurisdiction_covered_NCT!AA123*carbon_price_NCT!AA123)+(carbon_price_NETS!AA123*jurisdiction_covered_NETS!AA123)+(jurisdiction_covered_SupETS!AA123*carbon_price_SupETS!AA123)</f>
        <v>0</v>
      </c>
    </row>
    <row r="124" spans="1:27" x14ac:dyDescent="0.2">
      <c r="A124" s="9" t="s">
        <v>444</v>
      </c>
      <c r="B124" s="9">
        <f>(jurisdiction_covered_NCT!B124*carbon_price_NCT!B124)+(carbon_price_NETS!B124*jurisdiction_covered_NETS!B124)+(jurisdiction_covered_SupETS!B124*carbon_price_SupETS!B124)</f>
        <v>0</v>
      </c>
      <c r="C124" s="9">
        <f>(jurisdiction_covered_NCT!C124*carbon_price_NCT!C124)+(carbon_price_NETS!C124*jurisdiction_covered_NETS!C124)+(jurisdiction_covered_SupETS!C124*carbon_price_SupETS!C124)</f>
        <v>0</v>
      </c>
      <c r="D124" s="9">
        <f>(jurisdiction_covered_NCT!D124*carbon_price_NCT!D124)+(carbon_price_NETS!D124*jurisdiction_covered_NETS!D124)+(jurisdiction_covered_SupETS!D124*carbon_price_SupETS!D124)</f>
        <v>0</v>
      </c>
      <c r="E124" s="9">
        <f>(jurisdiction_covered_NCT!E124*carbon_price_NCT!E124)+(carbon_price_NETS!E124*jurisdiction_covered_NETS!E124)+(jurisdiction_covered_SupETS!E124*carbon_price_SupETS!E124)</f>
        <v>0</v>
      </c>
      <c r="F124" s="9">
        <f>(jurisdiction_covered_NCT!F124*carbon_price_NCT!F124)+(carbon_price_NETS!F124*jurisdiction_covered_NETS!F124)+(jurisdiction_covered_SupETS!F124*carbon_price_SupETS!F124)</f>
        <v>0</v>
      </c>
      <c r="G124" s="9">
        <f>(jurisdiction_covered_NCT!G124*carbon_price_NCT!G124)+(carbon_price_NETS!G124*jurisdiction_covered_NETS!G124)+(jurisdiction_covered_SupETS!G124*carbon_price_SupETS!G124)</f>
        <v>0</v>
      </c>
      <c r="H124" s="9">
        <f>(jurisdiction_covered_NCT!H124*carbon_price_NCT!H124)+(carbon_price_NETS!H124*jurisdiction_covered_NETS!H124)+(jurisdiction_covered_SupETS!H124*carbon_price_SupETS!H124)</f>
        <v>0</v>
      </c>
      <c r="I124" s="9">
        <f>(jurisdiction_covered_NCT!I124*carbon_price_NCT!I124)+(carbon_price_NETS!I124*jurisdiction_covered_NETS!I124)+(jurisdiction_covered_SupETS!I124*carbon_price_SupETS!I124)</f>
        <v>0</v>
      </c>
      <c r="J124" s="9">
        <f>(jurisdiction_covered_NCT!J124*carbon_price_NCT!J124)+(carbon_price_NETS!J124*jurisdiction_covered_NETS!J124)+(jurisdiction_covered_SupETS!J124*carbon_price_SupETS!J124)</f>
        <v>0</v>
      </c>
      <c r="K124" s="9">
        <f>(jurisdiction_covered_NCT!K124*carbon_price_NCT!K124)+(carbon_price_NETS!K124*jurisdiction_covered_NETS!K124)+(jurisdiction_covered_SupETS!K124*carbon_price_SupETS!K124)</f>
        <v>0</v>
      </c>
      <c r="L124" s="9">
        <f>(jurisdiction_covered_NCT!L124*carbon_price_NCT!L124)+(carbon_price_NETS!L124*jurisdiction_covered_NETS!L124)+(jurisdiction_covered_SupETS!L124*carbon_price_SupETS!L124)</f>
        <v>0</v>
      </c>
      <c r="M124" s="9">
        <f>(jurisdiction_covered_NCT!M124*carbon_price_NCT!M124)+(carbon_price_NETS!M124*jurisdiction_covered_NETS!M124)+(jurisdiction_covered_SupETS!M124*carbon_price_SupETS!M124)</f>
        <v>0</v>
      </c>
      <c r="N124" s="9">
        <f>(jurisdiction_covered_NCT!N124*carbon_price_NCT!N124)+(carbon_price_NETS!N124*jurisdiction_covered_NETS!N124)+(jurisdiction_covered_SupETS!N124*carbon_price_SupETS!N124)</f>
        <v>0</v>
      </c>
      <c r="O124" s="9">
        <f>(jurisdiction_covered_NCT!O124*carbon_price_NCT!O124)+(carbon_price_NETS!O124*jurisdiction_covered_NETS!O124)+(jurisdiction_covered_SupETS!O124*carbon_price_SupETS!O124)</f>
        <v>0</v>
      </c>
      <c r="P124" s="9">
        <f>(jurisdiction_covered_NCT!P124*carbon_price_NCT!P124)+(carbon_price_NETS!P124*jurisdiction_covered_NETS!P124)+(jurisdiction_covered_SupETS!P124*carbon_price_SupETS!P124)</f>
        <v>0</v>
      </c>
      <c r="Q124" s="9">
        <f>(jurisdiction_covered_NCT!Q124*carbon_price_NCT!Q124)+(carbon_price_NETS!Q124*jurisdiction_covered_NETS!Q124)+(jurisdiction_covered_SupETS!Q124*carbon_price_SupETS!Q124)</f>
        <v>0</v>
      </c>
      <c r="R124" s="9">
        <f>(jurisdiction_covered_NCT!R124*carbon_price_NCT!R124)+(carbon_price_NETS!R124*jurisdiction_covered_NETS!R124)+(jurisdiction_covered_SupETS!R124*carbon_price_SupETS!R124)</f>
        <v>0</v>
      </c>
      <c r="S124" s="9">
        <f>(jurisdiction_covered_NCT!S124*carbon_price_NCT!S124)+(carbon_price_NETS!S124*jurisdiction_covered_NETS!S124)+(jurisdiction_covered_SupETS!S124*carbon_price_SupETS!S124)</f>
        <v>0</v>
      </c>
      <c r="T124" s="9">
        <f>(jurisdiction_covered_NCT!T124*carbon_price_NCT!T124)+(carbon_price_NETS!T124*jurisdiction_covered_NETS!T124)+(jurisdiction_covered_SupETS!T124*carbon_price_SupETS!T124)</f>
        <v>0</v>
      </c>
      <c r="U124" s="9">
        <f>(jurisdiction_covered_NCT!U124*carbon_price_NCT!U124)+(carbon_price_NETS!U124*jurisdiction_covered_NETS!U124)+(jurisdiction_covered_SupETS!U124*carbon_price_SupETS!U124)</f>
        <v>0</v>
      </c>
      <c r="V124" s="9">
        <f>(jurisdiction_covered_NCT!V124*carbon_price_NCT!V124)+(carbon_price_NETS!V124*jurisdiction_covered_NETS!V124)+(jurisdiction_covered_SupETS!V124*carbon_price_SupETS!V124)</f>
        <v>0</v>
      </c>
      <c r="W124" s="9">
        <f>(jurisdiction_covered_NCT!W124*carbon_price_NCT!W124)+(carbon_price_NETS!W124*jurisdiction_covered_NETS!W124)+(jurisdiction_covered_SupETS!W124*carbon_price_SupETS!W124)</f>
        <v>0</v>
      </c>
      <c r="X124" s="9">
        <f>(jurisdiction_covered_NCT!X124*carbon_price_NCT!X124)+(carbon_price_NETS!X124*jurisdiction_covered_NETS!X124)+(jurisdiction_covered_SupETS!X124*carbon_price_SupETS!X124)</f>
        <v>0</v>
      </c>
      <c r="Y124" s="9">
        <f>(jurisdiction_covered_NCT!Y124*carbon_price_NCT!Y124)+(carbon_price_NETS!Y124*jurisdiction_covered_NETS!Y124)+(jurisdiction_covered_SupETS!Y124*carbon_price_SupETS!Y124)</f>
        <v>0</v>
      </c>
      <c r="Z124" s="9">
        <f>(jurisdiction_covered_NCT!Z124*carbon_price_NCT!Z124)+(carbon_price_NETS!Z124*jurisdiction_covered_NETS!Z124)+(jurisdiction_covered_SupETS!Z124*carbon_price_SupETS!Z124)</f>
        <v>0</v>
      </c>
      <c r="AA124" s="9">
        <f>(jurisdiction_covered_NCT!AA124*carbon_price_NCT!AA124)+(carbon_price_NETS!AA124*jurisdiction_covered_NETS!AA124)+(jurisdiction_covered_SupETS!AA124*carbon_price_SupETS!AA124)</f>
        <v>0</v>
      </c>
    </row>
    <row r="125" spans="1:27" x14ac:dyDescent="0.2">
      <c r="A125" s="9" t="s">
        <v>448</v>
      </c>
      <c r="B125" s="9">
        <f>(jurisdiction_covered_NCT!B125*carbon_price_NCT!B125)+(carbon_price_NETS!B125*jurisdiction_covered_NETS!B125)+(jurisdiction_covered_SupETS!B125*carbon_price_SupETS!B125)</f>
        <v>0</v>
      </c>
      <c r="C125" s="9">
        <f>(jurisdiction_covered_NCT!C125*carbon_price_NCT!C125)+(carbon_price_NETS!C125*jurisdiction_covered_NETS!C125)+(jurisdiction_covered_SupETS!C125*carbon_price_SupETS!C125)</f>
        <v>0</v>
      </c>
      <c r="D125" s="9">
        <f>(jurisdiction_covered_NCT!D125*carbon_price_NCT!D125)+(carbon_price_NETS!D125*jurisdiction_covered_NETS!D125)+(jurisdiction_covered_SupETS!D125*carbon_price_SupETS!D125)</f>
        <v>0</v>
      </c>
      <c r="E125" s="9">
        <f>(jurisdiction_covered_NCT!E125*carbon_price_NCT!E125)+(carbon_price_NETS!E125*jurisdiction_covered_NETS!E125)+(jurisdiction_covered_SupETS!E125*carbon_price_SupETS!E125)</f>
        <v>0</v>
      </c>
      <c r="F125" s="9">
        <f>(jurisdiction_covered_NCT!F125*carbon_price_NCT!F125)+(carbon_price_NETS!F125*jurisdiction_covered_NETS!F125)+(jurisdiction_covered_SupETS!F125*carbon_price_SupETS!F125)</f>
        <v>1.1200000000000002E-2</v>
      </c>
      <c r="G125" s="9">
        <f>(jurisdiction_covered_NCT!G125*carbon_price_NCT!G125)+(carbon_price_NETS!G125*jurisdiction_covered_NETS!G125)+(jurisdiction_covered_SupETS!G125*carbon_price_SupETS!G125)</f>
        <v>10.232022229383139</v>
      </c>
      <c r="H125" s="9">
        <f>(jurisdiction_covered_NCT!H125*carbon_price_NCT!H125)+(carbon_price_NETS!H125*jurisdiction_covered_NETS!H125)+(jurisdiction_covered_SupETS!H125*carbon_price_SupETS!H125)</f>
        <v>18.833481997060417</v>
      </c>
      <c r="I125" s="9">
        <f>(jurisdiction_covered_NCT!I125*carbon_price_NCT!I125)+(carbon_price_NETS!I125*jurisdiction_covered_NETS!I125)+(jurisdiction_covered_SupETS!I125*carbon_price_SupETS!I125)</f>
        <v>0.60074654803963812</v>
      </c>
      <c r="J125" s="9">
        <f>(jurisdiction_covered_NCT!J125*carbon_price_NCT!J125)+(carbon_price_NETS!J125*jurisdiction_covered_NETS!J125)+(jurisdiction_covered_SupETS!J125*carbon_price_SupETS!J125)</f>
        <v>18.26505503727936</v>
      </c>
      <c r="K125" s="9">
        <f>(jurisdiction_covered_NCT!K125*carbon_price_NCT!K125)+(carbon_price_NETS!K125*jurisdiction_covered_NETS!K125)+(jurisdiction_covered_SupETS!K125*carbon_price_SupETS!K125)</f>
        <v>5.2247704658051788</v>
      </c>
      <c r="L125" s="9">
        <f>(jurisdiction_covered_NCT!L125*carbon_price_NCT!L125)+(carbon_price_NETS!L125*jurisdiction_covered_NETS!L125)+(jurisdiction_covered_SupETS!L125*carbon_price_SupETS!L125)</f>
        <v>5.4167917831916412</v>
      </c>
      <c r="M125" s="9">
        <f>(jurisdiction_covered_NCT!M125*carbon_price_NCT!M125)+(carbon_price_NETS!M125*jurisdiction_covered_NETS!M125)+(jurisdiction_covered_SupETS!M125*carbon_price_SupETS!M125)</f>
        <v>7.593343042429491</v>
      </c>
      <c r="N125" s="9">
        <f>(jurisdiction_covered_NCT!N125*carbon_price_NCT!N125)+(carbon_price_NETS!N125*jurisdiction_covered_NETS!N125)+(jurisdiction_covered_SupETS!N125*carbon_price_SupETS!N125)</f>
        <v>3.3669660635589986</v>
      </c>
      <c r="O125" s="9">
        <f>(jurisdiction_covered_NCT!O125*carbon_price_NCT!O125)+(carbon_price_NETS!O125*jurisdiction_covered_NETS!O125)+(jurisdiction_covered_SupETS!O125*carbon_price_SupETS!O125)</f>
        <v>1.8790170980023473</v>
      </c>
      <c r="P125" s="9">
        <f>(jurisdiction_covered_NCT!P125*carbon_price_NCT!P125)+(carbon_price_NETS!P125*jurisdiction_covered_NETS!P125)+(jurisdiction_covered_SupETS!P125*carbon_price_SupETS!P125)</f>
        <v>1.3325003035300997</v>
      </c>
      <c r="Q125" s="9">
        <f>(jurisdiction_covered_NCT!Q125*carbon_price_NCT!Q125)+(carbon_price_NETS!Q125*jurisdiction_covered_NETS!Q125)+(jurisdiction_covered_SupETS!Q125*carbon_price_SupETS!Q125)</f>
        <v>1.6243116312219701</v>
      </c>
      <c r="R125" s="9">
        <f>(jurisdiction_covered_NCT!R125*carbon_price_NCT!R125)+(carbon_price_NETS!R125*jurisdiction_covered_NETS!R125)+(jurisdiction_covered_SupETS!R125*carbon_price_SupETS!R125)</f>
        <v>1.1814715465452992</v>
      </c>
      <c r="S125" s="9">
        <f>(jurisdiction_covered_NCT!S125*carbon_price_NCT!S125)+(carbon_price_NETS!S125*jurisdiction_covered_NETS!S125)+(jurisdiction_covered_SupETS!S125*carbon_price_SupETS!S125)</f>
        <v>1.483104267432823</v>
      </c>
      <c r="T125" s="9">
        <f>(jurisdiction_covered_NCT!T125*carbon_price_NCT!T125)+(carbon_price_NETS!T125*jurisdiction_covered_NETS!T125)+(jurisdiction_covered_SupETS!T125*carbon_price_SupETS!T125)</f>
        <v>3.8710370806225596</v>
      </c>
      <c r="U125" s="9">
        <f>(jurisdiction_covered_NCT!U125*carbon_price_NCT!U125)+(carbon_price_NETS!U125*jurisdiction_covered_NETS!U125)+(jurisdiction_covered_SupETS!U125*carbon_price_SupETS!U125)</f>
        <v>6.4202808100767168</v>
      </c>
      <c r="V125" s="9">
        <f>(jurisdiction_covered_NCT!V125*carbon_price_NCT!V125)+(carbon_price_NETS!V125*jurisdiction_covered_NETS!V125)+(jurisdiction_covered_SupETS!V125*carbon_price_SupETS!V125)</f>
        <v>3.4726330228526598</v>
      </c>
      <c r="W125" s="9">
        <f>(jurisdiction_covered_NCT!W125*carbon_price_NCT!W125)+(carbon_price_NETS!W125*jurisdiction_covered_NETS!W125)+(jurisdiction_covered_SupETS!W125*carbon_price_SupETS!W125)</f>
        <v>8.0751993334857772</v>
      </c>
      <c r="X125" s="9">
        <f>(jurisdiction_covered_NCT!X125*carbon_price_NCT!X125)+(carbon_price_NETS!X125*jurisdiction_covered_NETS!X125)+(jurisdiction_covered_SupETS!X125*carbon_price_SupETS!X125)</f>
        <v>9.7575828677792877</v>
      </c>
      <c r="Y125" s="9">
        <f>(jurisdiction_covered_NCT!Y125*carbon_price_NCT!Y125)+(carbon_price_NETS!Y125*jurisdiction_covered_NETS!Y125)+(jurisdiction_covered_SupETS!Y125*carbon_price_SupETS!Y125)</f>
        <v>10.919043749999998</v>
      </c>
      <c r="Z125" s="9">
        <f>(jurisdiction_covered_NCT!Z125*carbon_price_NCT!Z125)+(carbon_price_NETS!Z125*jurisdiction_covered_NETS!Z125)+(jurisdiction_covered_SupETS!Z125*carbon_price_SupETS!Z125)</f>
        <v>10.74373299</v>
      </c>
      <c r="AA125" s="9">
        <f>(jurisdiction_covered_NCT!AA125*carbon_price_NCT!AA125)+(carbon_price_NETS!AA125*jurisdiction_covered_NETS!AA125)+(jurisdiction_covered_SupETS!AA125*carbon_price_SupETS!AA125)</f>
        <v>12.28656108</v>
      </c>
    </row>
    <row r="126" spans="1:27" x14ac:dyDescent="0.2">
      <c r="A126" s="9" t="s">
        <v>451</v>
      </c>
      <c r="B126" s="9">
        <f>(jurisdiction_covered_NCT!B126*carbon_price_NCT!B126)+(carbon_price_NETS!B126*jurisdiction_covered_NETS!B126)+(jurisdiction_covered_SupETS!B126*carbon_price_SupETS!B126)</f>
        <v>0</v>
      </c>
      <c r="C126" s="9">
        <f>(jurisdiction_covered_NCT!C126*carbon_price_NCT!C126)+(carbon_price_NETS!C126*jurisdiction_covered_NETS!C126)+(jurisdiction_covered_SupETS!C126*carbon_price_SupETS!C126)</f>
        <v>0</v>
      </c>
      <c r="D126" s="9">
        <f>(jurisdiction_covered_NCT!D126*carbon_price_NCT!D126)+(carbon_price_NETS!D126*jurisdiction_covered_NETS!D126)+(jurisdiction_covered_SupETS!D126*carbon_price_SupETS!D126)</f>
        <v>0</v>
      </c>
      <c r="E126" s="9">
        <f>(jurisdiction_covered_NCT!E126*carbon_price_NCT!E126)+(carbon_price_NETS!E126*jurisdiction_covered_NETS!E126)+(jurisdiction_covered_SupETS!E126*carbon_price_SupETS!E126)</f>
        <v>0</v>
      </c>
      <c r="F126" s="9">
        <f>(jurisdiction_covered_NCT!F126*carbon_price_NCT!F126)+(carbon_price_NETS!F126*jurisdiction_covered_NETS!F126)+(jurisdiction_covered_SupETS!F126*carbon_price_SupETS!F126)</f>
        <v>0</v>
      </c>
      <c r="G126" s="9">
        <f>(jurisdiction_covered_NCT!G126*carbon_price_NCT!G126)+(carbon_price_NETS!G126*jurisdiction_covered_NETS!G126)+(jurisdiction_covered_SupETS!G126*carbon_price_SupETS!G126)</f>
        <v>0</v>
      </c>
      <c r="H126" s="9">
        <f>(jurisdiction_covered_NCT!H126*carbon_price_NCT!H126)+(carbon_price_NETS!H126*jurisdiction_covered_NETS!H126)+(jurisdiction_covered_SupETS!H126*carbon_price_SupETS!H126)</f>
        <v>0</v>
      </c>
      <c r="I126" s="9">
        <f>(jurisdiction_covered_NCT!I126*carbon_price_NCT!I126)+(carbon_price_NETS!I126*jurisdiction_covered_NETS!I126)+(jurisdiction_covered_SupETS!I126*carbon_price_SupETS!I126)</f>
        <v>0</v>
      </c>
      <c r="J126" s="9">
        <f>(jurisdiction_covered_NCT!J126*carbon_price_NCT!J126)+(carbon_price_NETS!J126*jurisdiction_covered_NETS!J126)+(jurisdiction_covered_SupETS!J126*carbon_price_SupETS!J126)</f>
        <v>0</v>
      </c>
      <c r="K126" s="9">
        <f>(jurisdiction_covered_NCT!K126*carbon_price_NCT!K126)+(carbon_price_NETS!K126*jurisdiction_covered_NETS!K126)+(jurisdiction_covered_SupETS!K126*carbon_price_SupETS!K126)</f>
        <v>0</v>
      </c>
      <c r="L126" s="9">
        <f>(jurisdiction_covered_NCT!L126*carbon_price_NCT!L126)+(carbon_price_NETS!L126*jurisdiction_covered_NETS!L126)+(jurisdiction_covered_SupETS!L126*carbon_price_SupETS!L126)</f>
        <v>0</v>
      </c>
      <c r="M126" s="9">
        <f>(jurisdiction_covered_NCT!M126*carbon_price_NCT!M126)+(carbon_price_NETS!M126*jurisdiction_covered_NETS!M126)+(jurisdiction_covered_SupETS!M126*carbon_price_SupETS!M126)</f>
        <v>0</v>
      </c>
      <c r="N126" s="9">
        <f>(jurisdiction_covered_NCT!N126*carbon_price_NCT!N126)+(carbon_price_NETS!N126*jurisdiction_covered_NETS!N126)+(jurisdiction_covered_SupETS!N126*carbon_price_SupETS!N126)</f>
        <v>0</v>
      </c>
      <c r="O126" s="9">
        <f>(jurisdiction_covered_NCT!O126*carbon_price_NCT!O126)+(carbon_price_NETS!O126*jurisdiction_covered_NETS!O126)+(jurisdiction_covered_SupETS!O126*carbon_price_SupETS!O126)</f>
        <v>0</v>
      </c>
      <c r="P126" s="9">
        <f>(jurisdiction_covered_NCT!P126*carbon_price_NCT!P126)+(carbon_price_NETS!P126*jurisdiction_covered_NETS!P126)+(jurisdiction_covered_SupETS!P126*carbon_price_SupETS!P126)</f>
        <v>0</v>
      </c>
      <c r="Q126" s="9">
        <f>(jurisdiction_covered_NCT!Q126*carbon_price_NCT!Q126)+(carbon_price_NETS!Q126*jurisdiction_covered_NETS!Q126)+(jurisdiction_covered_SupETS!Q126*carbon_price_SupETS!Q126)</f>
        <v>0</v>
      </c>
      <c r="R126" s="9">
        <f>(jurisdiction_covered_NCT!R126*carbon_price_NCT!R126)+(carbon_price_NETS!R126*jurisdiction_covered_NETS!R126)+(jurisdiction_covered_SupETS!R126*carbon_price_SupETS!R126)</f>
        <v>0</v>
      </c>
      <c r="S126" s="9">
        <f>(jurisdiction_covered_NCT!S126*carbon_price_NCT!S126)+(carbon_price_NETS!S126*jurisdiction_covered_NETS!S126)+(jurisdiction_covered_SupETS!S126*carbon_price_SupETS!S126)</f>
        <v>0</v>
      </c>
      <c r="T126" s="9">
        <f>(jurisdiction_covered_NCT!T126*carbon_price_NCT!T126)+(carbon_price_NETS!T126*jurisdiction_covered_NETS!T126)+(jurisdiction_covered_SupETS!T126*carbon_price_SupETS!T126)</f>
        <v>0</v>
      </c>
      <c r="U126" s="9">
        <f>(jurisdiction_covered_NCT!U126*carbon_price_NCT!U126)+(carbon_price_NETS!U126*jurisdiction_covered_NETS!U126)+(jurisdiction_covered_SupETS!U126*carbon_price_SupETS!U126)</f>
        <v>0</v>
      </c>
      <c r="V126" s="9">
        <f>(jurisdiction_covered_NCT!V126*carbon_price_NCT!V126)+(carbon_price_NETS!V126*jurisdiction_covered_NETS!V126)+(jurisdiction_covered_SupETS!V126*carbon_price_SupETS!V126)</f>
        <v>0</v>
      </c>
      <c r="W126" s="9">
        <f>(jurisdiction_covered_NCT!W126*carbon_price_NCT!W126)+(carbon_price_NETS!W126*jurisdiction_covered_NETS!W126)+(jurisdiction_covered_SupETS!W126*carbon_price_SupETS!W126)</f>
        <v>0</v>
      </c>
      <c r="X126" s="9">
        <f>(jurisdiction_covered_NCT!X126*carbon_price_NCT!X126)+(carbon_price_NETS!X126*jurisdiction_covered_NETS!X126)+(jurisdiction_covered_SupETS!X126*carbon_price_SupETS!X126)</f>
        <v>0</v>
      </c>
      <c r="Y126" s="9">
        <f>(jurisdiction_covered_NCT!Y126*carbon_price_NCT!Y126)+(carbon_price_NETS!Y126*jurisdiction_covered_NETS!Y126)+(jurisdiction_covered_SupETS!Y126*carbon_price_SupETS!Y126)</f>
        <v>0</v>
      </c>
      <c r="Z126" s="9">
        <f>(jurisdiction_covered_NCT!Z126*carbon_price_NCT!Z126)+(carbon_price_NETS!Z126*jurisdiction_covered_NETS!Z126)+(jurisdiction_covered_SupETS!Z126*carbon_price_SupETS!Z126)</f>
        <v>0</v>
      </c>
      <c r="AA126" s="9">
        <f>(jurisdiction_covered_NCT!AA126*carbon_price_NCT!AA126)+(carbon_price_NETS!AA126*jurisdiction_covered_NETS!AA126)+(jurisdiction_covered_SupETS!AA126*carbon_price_SupETS!AA126)</f>
        <v>0</v>
      </c>
    </row>
    <row r="127" spans="1:27" x14ac:dyDescent="0.2">
      <c r="A127" s="9" t="s">
        <v>454</v>
      </c>
      <c r="B127" s="9">
        <f>(jurisdiction_covered_NCT!B127*carbon_price_NCT!B127)+(carbon_price_NETS!B127*jurisdiction_covered_NETS!B127)+(jurisdiction_covered_SupETS!B127*carbon_price_SupETS!B127)</f>
        <v>0</v>
      </c>
      <c r="C127" s="9">
        <f>(jurisdiction_covered_NCT!C127*carbon_price_NCT!C127)+(carbon_price_NETS!C127*jurisdiction_covered_NETS!C127)+(jurisdiction_covered_SupETS!C127*carbon_price_SupETS!C127)</f>
        <v>0</v>
      </c>
      <c r="D127" s="9">
        <f>(jurisdiction_covered_NCT!D127*carbon_price_NCT!D127)+(carbon_price_NETS!D127*jurisdiction_covered_NETS!D127)+(jurisdiction_covered_SupETS!D127*carbon_price_SupETS!D127)</f>
        <v>0</v>
      </c>
      <c r="E127" s="9">
        <f>(jurisdiction_covered_NCT!E127*carbon_price_NCT!E127)+(carbon_price_NETS!E127*jurisdiction_covered_NETS!E127)+(jurisdiction_covered_SupETS!E127*carbon_price_SupETS!E127)</f>
        <v>0</v>
      </c>
      <c r="F127" s="9">
        <f>(jurisdiction_covered_NCT!F127*carbon_price_NCT!F127)+(carbon_price_NETS!F127*jurisdiction_covered_NETS!F127)+(jurisdiction_covered_SupETS!F127*carbon_price_SupETS!F127)</f>
        <v>0</v>
      </c>
      <c r="G127" s="9">
        <f>(jurisdiction_covered_NCT!G127*carbon_price_NCT!G127)+(carbon_price_NETS!G127*jurisdiction_covered_NETS!G127)+(jurisdiction_covered_SupETS!G127*carbon_price_SupETS!G127)</f>
        <v>0</v>
      </c>
      <c r="H127" s="9">
        <f>(jurisdiction_covered_NCT!H127*carbon_price_NCT!H127)+(carbon_price_NETS!H127*jurisdiction_covered_NETS!H127)+(jurisdiction_covered_SupETS!H127*carbon_price_SupETS!H127)</f>
        <v>0</v>
      </c>
      <c r="I127" s="9">
        <f>(jurisdiction_covered_NCT!I127*carbon_price_NCT!I127)+(carbon_price_NETS!I127*jurisdiction_covered_NETS!I127)+(jurisdiction_covered_SupETS!I127*carbon_price_SupETS!I127)</f>
        <v>0</v>
      </c>
      <c r="J127" s="9">
        <f>(jurisdiction_covered_NCT!J127*carbon_price_NCT!J127)+(carbon_price_NETS!J127*jurisdiction_covered_NETS!J127)+(jurisdiction_covered_SupETS!J127*carbon_price_SupETS!J127)</f>
        <v>0</v>
      </c>
      <c r="K127" s="9">
        <f>(jurisdiction_covered_NCT!K127*carbon_price_NCT!K127)+(carbon_price_NETS!K127*jurisdiction_covered_NETS!K127)+(jurisdiction_covered_SupETS!K127*carbon_price_SupETS!K127)</f>
        <v>0</v>
      </c>
      <c r="L127" s="9">
        <f>(jurisdiction_covered_NCT!L127*carbon_price_NCT!L127)+(carbon_price_NETS!L127*jurisdiction_covered_NETS!L127)+(jurisdiction_covered_SupETS!L127*carbon_price_SupETS!L127)</f>
        <v>0</v>
      </c>
      <c r="M127" s="9">
        <f>(jurisdiction_covered_NCT!M127*carbon_price_NCT!M127)+(carbon_price_NETS!M127*jurisdiction_covered_NETS!M127)+(jurisdiction_covered_SupETS!M127*carbon_price_SupETS!M127)</f>
        <v>0</v>
      </c>
      <c r="N127" s="9">
        <f>(jurisdiction_covered_NCT!N127*carbon_price_NCT!N127)+(carbon_price_NETS!N127*jurisdiction_covered_NETS!N127)+(jurisdiction_covered_SupETS!N127*carbon_price_SupETS!N127)</f>
        <v>0</v>
      </c>
      <c r="O127" s="9">
        <f>(jurisdiction_covered_NCT!O127*carbon_price_NCT!O127)+(carbon_price_NETS!O127*jurisdiction_covered_NETS!O127)+(jurisdiction_covered_SupETS!O127*carbon_price_SupETS!O127)</f>
        <v>0</v>
      </c>
      <c r="P127" s="9">
        <f>(jurisdiction_covered_NCT!P127*carbon_price_NCT!P127)+(carbon_price_NETS!P127*jurisdiction_covered_NETS!P127)+(jurisdiction_covered_SupETS!P127*carbon_price_SupETS!P127)</f>
        <v>0</v>
      </c>
      <c r="Q127" s="9">
        <f>(jurisdiction_covered_NCT!Q127*carbon_price_NCT!Q127)+(carbon_price_NETS!Q127*jurisdiction_covered_NETS!Q127)+(jurisdiction_covered_SupETS!Q127*carbon_price_SupETS!Q127)</f>
        <v>0</v>
      </c>
      <c r="R127" s="9">
        <f>(jurisdiction_covered_NCT!R127*carbon_price_NCT!R127)+(carbon_price_NETS!R127*jurisdiction_covered_NETS!R127)+(jurisdiction_covered_SupETS!R127*carbon_price_SupETS!R127)</f>
        <v>0</v>
      </c>
      <c r="S127" s="9">
        <f>(jurisdiction_covered_NCT!S127*carbon_price_NCT!S127)+(carbon_price_NETS!S127*jurisdiction_covered_NETS!S127)+(jurisdiction_covered_SupETS!S127*carbon_price_SupETS!S127)</f>
        <v>0</v>
      </c>
      <c r="T127" s="9">
        <f>(jurisdiction_covered_NCT!T127*carbon_price_NCT!T127)+(carbon_price_NETS!T127*jurisdiction_covered_NETS!T127)+(jurisdiction_covered_SupETS!T127*carbon_price_SupETS!T127)</f>
        <v>0</v>
      </c>
      <c r="U127" s="9">
        <f>(jurisdiction_covered_NCT!U127*carbon_price_NCT!U127)+(carbon_price_NETS!U127*jurisdiction_covered_NETS!U127)+(jurisdiction_covered_SupETS!U127*carbon_price_SupETS!U127)</f>
        <v>0</v>
      </c>
      <c r="V127" s="9">
        <f>(jurisdiction_covered_NCT!V127*carbon_price_NCT!V127)+(carbon_price_NETS!V127*jurisdiction_covered_NETS!V127)+(jurisdiction_covered_SupETS!V127*carbon_price_SupETS!V127)</f>
        <v>0</v>
      </c>
      <c r="W127" s="9">
        <f>(jurisdiction_covered_NCT!W127*carbon_price_NCT!W127)+(carbon_price_NETS!W127*jurisdiction_covered_NETS!W127)+(jurisdiction_covered_SupETS!W127*carbon_price_SupETS!W127)</f>
        <v>0</v>
      </c>
      <c r="X127" s="9">
        <f>(jurisdiction_covered_NCT!X127*carbon_price_NCT!X127)+(carbon_price_NETS!X127*jurisdiction_covered_NETS!X127)+(jurisdiction_covered_SupETS!X127*carbon_price_SupETS!X127)</f>
        <v>0</v>
      </c>
      <c r="Y127" s="9">
        <f>(jurisdiction_covered_NCT!Y127*carbon_price_NCT!Y127)+(carbon_price_NETS!Y127*jurisdiction_covered_NETS!Y127)+(jurisdiction_covered_SupETS!Y127*carbon_price_SupETS!Y127)</f>
        <v>0</v>
      </c>
      <c r="Z127" s="9">
        <f>(jurisdiction_covered_NCT!Z127*carbon_price_NCT!Z127)+(carbon_price_NETS!Z127*jurisdiction_covered_NETS!Z127)+(jurisdiction_covered_SupETS!Z127*carbon_price_SupETS!Z127)</f>
        <v>0</v>
      </c>
      <c r="AA127" s="9">
        <f>(jurisdiction_covered_NCT!AA127*carbon_price_NCT!AA127)+(carbon_price_NETS!AA127*jurisdiction_covered_NETS!AA127)+(jurisdiction_covered_SupETS!AA127*carbon_price_SupETS!AA127)</f>
        <v>0</v>
      </c>
    </row>
    <row r="128" spans="1:27" x14ac:dyDescent="0.2">
      <c r="A128" s="9" t="s">
        <v>457</v>
      </c>
      <c r="B128" s="9">
        <f>(jurisdiction_covered_NCT!B128*carbon_price_NCT!B128)+(carbon_price_NETS!B128*jurisdiction_covered_NETS!B128)+(jurisdiction_covered_SupETS!B128*carbon_price_SupETS!B128)</f>
        <v>0</v>
      </c>
      <c r="C128" s="9">
        <f>(jurisdiction_covered_NCT!C128*carbon_price_NCT!C128)+(carbon_price_NETS!C128*jurisdiction_covered_NETS!C128)+(jurisdiction_covered_SupETS!C128*carbon_price_SupETS!C128)</f>
        <v>0</v>
      </c>
      <c r="D128" s="9">
        <f>(jurisdiction_covered_NCT!D128*carbon_price_NCT!D128)+(carbon_price_NETS!D128*jurisdiction_covered_NETS!D128)+(jurisdiction_covered_SupETS!D128*carbon_price_SupETS!D128)</f>
        <v>0</v>
      </c>
      <c r="E128" s="9">
        <f>(jurisdiction_covered_NCT!E128*carbon_price_NCT!E128)+(carbon_price_NETS!E128*jurisdiction_covered_NETS!E128)+(jurisdiction_covered_SupETS!E128*carbon_price_SupETS!E128)</f>
        <v>0</v>
      </c>
      <c r="F128" s="9">
        <f>(jurisdiction_covered_NCT!F128*carbon_price_NCT!F128)+(carbon_price_NETS!F128*jurisdiction_covered_NETS!F128)+(jurisdiction_covered_SupETS!F128*carbon_price_SupETS!F128)</f>
        <v>0</v>
      </c>
      <c r="G128" s="9">
        <f>(jurisdiction_covered_NCT!G128*carbon_price_NCT!G128)+(carbon_price_NETS!G128*jurisdiction_covered_NETS!G128)+(jurisdiction_covered_SupETS!G128*carbon_price_SupETS!G128)</f>
        <v>0</v>
      </c>
      <c r="H128" s="9">
        <f>(jurisdiction_covered_NCT!H128*carbon_price_NCT!H128)+(carbon_price_NETS!H128*jurisdiction_covered_NETS!H128)+(jurisdiction_covered_SupETS!H128*carbon_price_SupETS!H128)</f>
        <v>0</v>
      </c>
      <c r="I128" s="9">
        <f>(jurisdiction_covered_NCT!I128*carbon_price_NCT!I128)+(carbon_price_NETS!I128*jurisdiction_covered_NETS!I128)+(jurisdiction_covered_SupETS!I128*carbon_price_SupETS!I128)</f>
        <v>0</v>
      </c>
      <c r="J128" s="9">
        <f>(jurisdiction_covered_NCT!J128*carbon_price_NCT!J128)+(carbon_price_NETS!J128*jurisdiction_covered_NETS!J128)+(jurisdiction_covered_SupETS!J128*carbon_price_SupETS!J128)</f>
        <v>0</v>
      </c>
      <c r="K128" s="9">
        <f>(jurisdiction_covered_NCT!K128*carbon_price_NCT!K128)+(carbon_price_NETS!K128*jurisdiction_covered_NETS!K128)+(jurisdiction_covered_SupETS!K128*carbon_price_SupETS!K128)</f>
        <v>0</v>
      </c>
      <c r="L128" s="9">
        <f>(jurisdiction_covered_NCT!L128*carbon_price_NCT!L128)+(carbon_price_NETS!L128*jurisdiction_covered_NETS!L128)+(jurisdiction_covered_SupETS!L128*carbon_price_SupETS!L128)</f>
        <v>0</v>
      </c>
      <c r="M128" s="9">
        <f>(jurisdiction_covered_NCT!M128*carbon_price_NCT!M128)+(carbon_price_NETS!M128*jurisdiction_covered_NETS!M128)+(jurisdiction_covered_SupETS!M128*carbon_price_SupETS!M128)</f>
        <v>0</v>
      </c>
      <c r="N128" s="9">
        <f>(jurisdiction_covered_NCT!N128*carbon_price_NCT!N128)+(carbon_price_NETS!N128*jurisdiction_covered_NETS!N128)+(jurisdiction_covered_SupETS!N128*carbon_price_SupETS!N128)</f>
        <v>0</v>
      </c>
      <c r="O128" s="9">
        <f>(jurisdiction_covered_NCT!O128*carbon_price_NCT!O128)+(carbon_price_NETS!O128*jurisdiction_covered_NETS!O128)+(jurisdiction_covered_SupETS!O128*carbon_price_SupETS!O128)</f>
        <v>0</v>
      </c>
      <c r="P128" s="9">
        <f>(jurisdiction_covered_NCT!P128*carbon_price_NCT!P128)+(carbon_price_NETS!P128*jurisdiction_covered_NETS!P128)+(jurisdiction_covered_SupETS!P128*carbon_price_SupETS!P128)</f>
        <v>0</v>
      </c>
      <c r="Q128" s="9">
        <f>(jurisdiction_covered_NCT!Q128*carbon_price_NCT!Q128)+(carbon_price_NETS!Q128*jurisdiction_covered_NETS!Q128)+(jurisdiction_covered_SupETS!Q128*carbon_price_SupETS!Q128)</f>
        <v>0</v>
      </c>
      <c r="R128" s="9">
        <f>(jurisdiction_covered_NCT!R128*carbon_price_NCT!R128)+(carbon_price_NETS!R128*jurisdiction_covered_NETS!R128)+(jurisdiction_covered_SupETS!R128*carbon_price_SupETS!R128)</f>
        <v>0</v>
      </c>
      <c r="S128" s="9">
        <f>(jurisdiction_covered_NCT!S128*carbon_price_NCT!S128)+(carbon_price_NETS!S128*jurisdiction_covered_NETS!S128)+(jurisdiction_covered_SupETS!S128*carbon_price_SupETS!S128)</f>
        <v>0</v>
      </c>
      <c r="T128" s="9">
        <f>(jurisdiction_covered_NCT!T128*carbon_price_NCT!T128)+(carbon_price_NETS!T128*jurisdiction_covered_NETS!T128)+(jurisdiction_covered_SupETS!T128*carbon_price_SupETS!T128)</f>
        <v>0</v>
      </c>
      <c r="U128" s="9">
        <f>(jurisdiction_covered_NCT!U128*carbon_price_NCT!U128)+(carbon_price_NETS!U128*jurisdiction_covered_NETS!U128)+(jurisdiction_covered_SupETS!U128*carbon_price_SupETS!U128)</f>
        <v>0</v>
      </c>
      <c r="V128" s="9">
        <f>(jurisdiction_covered_NCT!V128*carbon_price_NCT!V128)+(carbon_price_NETS!V128*jurisdiction_covered_NETS!V128)+(jurisdiction_covered_SupETS!V128*carbon_price_SupETS!V128)</f>
        <v>0</v>
      </c>
      <c r="W128" s="9">
        <f>(jurisdiction_covered_NCT!W128*carbon_price_NCT!W128)+(carbon_price_NETS!W128*jurisdiction_covered_NETS!W128)+(jurisdiction_covered_SupETS!W128*carbon_price_SupETS!W128)</f>
        <v>0</v>
      </c>
      <c r="X128" s="9">
        <f>(jurisdiction_covered_NCT!X128*carbon_price_NCT!X128)+(carbon_price_NETS!X128*jurisdiction_covered_NETS!X128)+(jurisdiction_covered_SupETS!X128*carbon_price_SupETS!X128)</f>
        <v>0</v>
      </c>
      <c r="Y128" s="9">
        <f>(jurisdiction_covered_NCT!Y128*carbon_price_NCT!Y128)+(carbon_price_NETS!Y128*jurisdiction_covered_NETS!Y128)+(jurisdiction_covered_SupETS!Y128*carbon_price_SupETS!Y128)</f>
        <v>0</v>
      </c>
      <c r="Z128" s="9">
        <f>(jurisdiction_covered_NCT!Z128*carbon_price_NCT!Z128)+(carbon_price_NETS!Z128*jurisdiction_covered_NETS!Z128)+(jurisdiction_covered_SupETS!Z128*carbon_price_SupETS!Z128)</f>
        <v>0</v>
      </c>
      <c r="AA128" s="9">
        <f>(jurisdiction_covered_NCT!AA128*carbon_price_NCT!AA128)+(carbon_price_NETS!AA128*jurisdiction_covered_NETS!AA128)+(jurisdiction_covered_SupETS!AA128*carbon_price_SupETS!AA128)</f>
        <v>0</v>
      </c>
    </row>
    <row r="129" spans="1:27" x14ac:dyDescent="0.2">
      <c r="A129" s="9" t="s">
        <v>460</v>
      </c>
      <c r="B129" s="9">
        <f>(jurisdiction_covered_NCT!B129*carbon_price_NCT!B129)+(carbon_price_NETS!B129*jurisdiction_covered_NETS!B129)+(jurisdiction_covered_SupETS!B129*carbon_price_SupETS!B129)</f>
        <v>0</v>
      </c>
      <c r="C129" s="9">
        <f>(jurisdiction_covered_NCT!C129*carbon_price_NCT!C129)+(carbon_price_NETS!C129*jurisdiction_covered_NETS!C129)+(jurisdiction_covered_SupETS!C129*carbon_price_SupETS!C129)</f>
        <v>0</v>
      </c>
      <c r="D129" s="9">
        <f>(jurisdiction_covered_NCT!D129*carbon_price_NCT!D129)+(carbon_price_NETS!D129*jurisdiction_covered_NETS!D129)+(jurisdiction_covered_SupETS!D129*carbon_price_SupETS!D129)</f>
        <v>0</v>
      </c>
      <c r="E129" s="9">
        <f>(jurisdiction_covered_NCT!E129*carbon_price_NCT!E129)+(carbon_price_NETS!E129*jurisdiction_covered_NETS!E129)+(jurisdiction_covered_SupETS!E129*carbon_price_SupETS!E129)</f>
        <v>0</v>
      </c>
      <c r="F129" s="9">
        <f>(jurisdiction_covered_NCT!F129*carbon_price_NCT!F129)+(carbon_price_NETS!F129*jurisdiction_covered_NETS!F129)+(jurisdiction_covered_SupETS!F129*carbon_price_SupETS!F129)</f>
        <v>0</v>
      </c>
      <c r="G129" s="9">
        <f>(jurisdiction_covered_NCT!G129*carbon_price_NCT!G129)+(carbon_price_NETS!G129*jurisdiction_covered_NETS!G129)+(jurisdiction_covered_SupETS!G129*carbon_price_SupETS!G129)</f>
        <v>0</v>
      </c>
      <c r="H129" s="9">
        <f>(jurisdiction_covered_NCT!H129*carbon_price_NCT!H129)+(carbon_price_NETS!H129*jurisdiction_covered_NETS!H129)+(jurisdiction_covered_SupETS!H129*carbon_price_SupETS!H129)</f>
        <v>0</v>
      </c>
      <c r="I129" s="9">
        <f>(jurisdiction_covered_NCT!I129*carbon_price_NCT!I129)+(carbon_price_NETS!I129*jurisdiction_covered_NETS!I129)+(jurisdiction_covered_SupETS!I129*carbon_price_SupETS!I129)</f>
        <v>0</v>
      </c>
      <c r="J129" s="9">
        <f>(jurisdiction_covered_NCT!J129*carbon_price_NCT!J129)+(carbon_price_NETS!J129*jurisdiction_covered_NETS!J129)+(jurisdiction_covered_SupETS!J129*carbon_price_SupETS!J129)</f>
        <v>0</v>
      </c>
      <c r="K129" s="9">
        <f>(jurisdiction_covered_NCT!K129*carbon_price_NCT!K129)+(carbon_price_NETS!K129*jurisdiction_covered_NETS!K129)+(jurisdiction_covered_SupETS!K129*carbon_price_SupETS!K129)</f>
        <v>0</v>
      </c>
      <c r="L129" s="9">
        <f>(jurisdiction_covered_NCT!L129*carbon_price_NCT!L129)+(carbon_price_NETS!L129*jurisdiction_covered_NETS!L129)+(jurisdiction_covered_SupETS!L129*carbon_price_SupETS!L129)</f>
        <v>0</v>
      </c>
      <c r="M129" s="9">
        <f>(jurisdiction_covered_NCT!M129*carbon_price_NCT!M129)+(carbon_price_NETS!M129*jurisdiction_covered_NETS!M129)+(jurisdiction_covered_SupETS!M129*carbon_price_SupETS!M129)</f>
        <v>0</v>
      </c>
      <c r="N129" s="9">
        <f>(jurisdiction_covered_NCT!N129*carbon_price_NCT!N129)+(carbon_price_NETS!N129*jurisdiction_covered_NETS!N129)+(jurisdiction_covered_SupETS!N129*carbon_price_SupETS!N129)</f>
        <v>0</v>
      </c>
      <c r="O129" s="9">
        <f>(jurisdiction_covered_NCT!O129*carbon_price_NCT!O129)+(carbon_price_NETS!O129*jurisdiction_covered_NETS!O129)+(jurisdiction_covered_SupETS!O129*carbon_price_SupETS!O129)</f>
        <v>0</v>
      </c>
      <c r="P129" s="9">
        <f>(jurisdiction_covered_NCT!P129*carbon_price_NCT!P129)+(carbon_price_NETS!P129*jurisdiction_covered_NETS!P129)+(jurisdiction_covered_SupETS!P129*carbon_price_SupETS!P129)</f>
        <v>0</v>
      </c>
      <c r="Q129" s="9">
        <f>(jurisdiction_covered_NCT!Q129*carbon_price_NCT!Q129)+(carbon_price_NETS!Q129*jurisdiction_covered_NETS!Q129)+(jurisdiction_covered_SupETS!Q129*carbon_price_SupETS!Q129)</f>
        <v>0</v>
      </c>
      <c r="R129" s="9">
        <f>(jurisdiction_covered_NCT!R129*carbon_price_NCT!R129)+(carbon_price_NETS!R129*jurisdiction_covered_NETS!R129)+(jurisdiction_covered_SupETS!R129*carbon_price_SupETS!R129)</f>
        <v>0</v>
      </c>
      <c r="S129" s="9">
        <f>(jurisdiction_covered_NCT!S129*carbon_price_NCT!S129)+(carbon_price_NETS!S129*jurisdiction_covered_NETS!S129)+(jurisdiction_covered_SupETS!S129*carbon_price_SupETS!S129)</f>
        <v>0</v>
      </c>
      <c r="T129" s="9">
        <f>(jurisdiction_covered_NCT!T129*carbon_price_NCT!T129)+(carbon_price_NETS!T129*jurisdiction_covered_NETS!T129)+(jurisdiction_covered_SupETS!T129*carbon_price_SupETS!T129)</f>
        <v>0</v>
      </c>
      <c r="U129" s="9">
        <f>(jurisdiction_covered_NCT!U129*carbon_price_NCT!U129)+(carbon_price_NETS!U129*jurisdiction_covered_NETS!U129)+(jurisdiction_covered_SupETS!U129*carbon_price_SupETS!U129)</f>
        <v>0</v>
      </c>
      <c r="V129" s="9">
        <f>(jurisdiction_covered_NCT!V129*carbon_price_NCT!V129)+(carbon_price_NETS!V129*jurisdiction_covered_NETS!V129)+(jurisdiction_covered_SupETS!V129*carbon_price_SupETS!V129)</f>
        <v>0</v>
      </c>
      <c r="W129" s="9">
        <f>(jurisdiction_covered_NCT!W129*carbon_price_NCT!W129)+(carbon_price_NETS!W129*jurisdiction_covered_NETS!W129)+(jurisdiction_covered_SupETS!W129*carbon_price_SupETS!W129)</f>
        <v>0</v>
      </c>
      <c r="X129" s="9">
        <f>(jurisdiction_covered_NCT!X129*carbon_price_NCT!X129)+(carbon_price_NETS!X129*jurisdiction_covered_NETS!X129)+(jurisdiction_covered_SupETS!X129*carbon_price_SupETS!X129)</f>
        <v>0</v>
      </c>
      <c r="Y129" s="9">
        <f>(jurisdiction_covered_NCT!Y129*carbon_price_NCT!Y129)+(carbon_price_NETS!Y129*jurisdiction_covered_NETS!Y129)+(jurisdiction_covered_SupETS!Y129*carbon_price_SupETS!Y129)</f>
        <v>0</v>
      </c>
      <c r="Z129" s="9">
        <f>(jurisdiction_covered_NCT!Z129*carbon_price_NCT!Z129)+(carbon_price_NETS!Z129*jurisdiction_covered_NETS!Z129)+(jurisdiction_covered_SupETS!Z129*carbon_price_SupETS!Z129)</f>
        <v>0</v>
      </c>
      <c r="AA129" s="9">
        <f>(jurisdiction_covered_NCT!AA129*carbon_price_NCT!AA129)+(carbon_price_NETS!AA129*jurisdiction_covered_NETS!AA129)+(jurisdiction_covered_SupETS!AA129*carbon_price_SupETS!AA129)</f>
        <v>0</v>
      </c>
    </row>
    <row r="130" spans="1:27" x14ac:dyDescent="0.2">
      <c r="A130" s="9" t="s">
        <v>463</v>
      </c>
      <c r="B130" s="9">
        <f>(jurisdiction_covered_NCT!B130*carbon_price_NCT!B130)+(carbon_price_NETS!B130*jurisdiction_covered_NETS!B130)+(jurisdiction_covered_SupETS!B130*carbon_price_SupETS!B130)</f>
        <v>0</v>
      </c>
      <c r="C130" s="9">
        <f>(jurisdiction_covered_NCT!C130*carbon_price_NCT!C130)+(carbon_price_NETS!C130*jurisdiction_covered_NETS!C130)+(jurisdiction_covered_SupETS!C130*carbon_price_SupETS!C130)</f>
        <v>0</v>
      </c>
      <c r="D130" s="9">
        <f>(jurisdiction_covered_NCT!D130*carbon_price_NCT!D130)+(carbon_price_NETS!D130*jurisdiction_covered_NETS!D130)+(jurisdiction_covered_SupETS!D130*carbon_price_SupETS!D130)</f>
        <v>0</v>
      </c>
      <c r="E130" s="9">
        <f>(jurisdiction_covered_NCT!E130*carbon_price_NCT!E130)+(carbon_price_NETS!E130*jurisdiction_covered_NETS!E130)+(jurisdiction_covered_SupETS!E130*carbon_price_SupETS!E130)</f>
        <v>0</v>
      </c>
      <c r="F130" s="9">
        <f>(jurisdiction_covered_NCT!F130*carbon_price_NCT!F130)+(carbon_price_NETS!F130*jurisdiction_covered_NETS!F130)+(jurisdiction_covered_SupETS!F130*carbon_price_SupETS!F130)</f>
        <v>0</v>
      </c>
      <c r="G130" s="9">
        <f>(jurisdiction_covered_NCT!G130*carbon_price_NCT!G130)+(carbon_price_NETS!G130*jurisdiction_covered_NETS!G130)+(jurisdiction_covered_SupETS!G130*carbon_price_SupETS!G130)</f>
        <v>0</v>
      </c>
      <c r="H130" s="9">
        <f>(jurisdiction_covered_NCT!H130*carbon_price_NCT!H130)+(carbon_price_NETS!H130*jurisdiction_covered_NETS!H130)+(jurisdiction_covered_SupETS!H130*carbon_price_SupETS!H130)</f>
        <v>0</v>
      </c>
      <c r="I130" s="9">
        <f>(jurisdiction_covered_NCT!I130*carbon_price_NCT!I130)+(carbon_price_NETS!I130*jurisdiction_covered_NETS!I130)+(jurisdiction_covered_SupETS!I130*carbon_price_SupETS!I130)</f>
        <v>0</v>
      </c>
      <c r="J130" s="9">
        <f>(jurisdiction_covered_NCT!J130*carbon_price_NCT!J130)+(carbon_price_NETS!J130*jurisdiction_covered_NETS!J130)+(jurisdiction_covered_SupETS!J130*carbon_price_SupETS!J130)</f>
        <v>8.5752000000000006</v>
      </c>
      <c r="K130" s="9">
        <f>(jurisdiction_covered_NCT!K130*carbon_price_NCT!K130)+(carbon_price_NETS!K130*jurisdiction_covered_NETS!K130)+(jurisdiction_covered_SupETS!K130*carbon_price_SupETS!K130)</f>
        <v>15.1416</v>
      </c>
      <c r="L130" s="9">
        <f>(jurisdiction_covered_NCT!L130*carbon_price_NCT!L130)+(carbon_price_NETS!L130*jurisdiction_covered_NETS!L130)+(jurisdiction_covered_SupETS!L130*carbon_price_SupETS!L130)</f>
        <v>24.6312</v>
      </c>
      <c r="M130" s="9">
        <f>(jurisdiction_covered_NCT!M130*carbon_price_NCT!M130)+(carbon_price_NETS!M130*jurisdiction_covered_NETS!M130)+(jurisdiction_covered_SupETS!M130*carbon_price_SupETS!M130)</f>
        <v>28.087199999999999</v>
      </c>
      <c r="N130" s="9">
        <f>(jurisdiction_covered_NCT!N130*carbon_price_NCT!N130)+(carbon_price_NETS!N130*jurisdiction_covered_NETS!N130)+(jurisdiction_covered_SupETS!N130*carbon_price_SupETS!N130)</f>
        <v>28.7136</v>
      </c>
      <c r="O130" s="9">
        <f>(jurisdiction_covered_NCT!O130*carbon_price_NCT!O130)+(carbon_price_NETS!O130*jurisdiction_covered_NETS!O130)+(jurisdiction_covered_SupETS!O130*carbon_price_SupETS!O130)</f>
        <v>27.316799999999997</v>
      </c>
      <c r="P130" s="9">
        <f>(jurisdiction_covered_NCT!P130*carbon_price_NCT!P130)+(carbon_price_NETS!P130*jurisdiction_covered_NETS!P130)+(jurisdiction_covered_SupETS!P130*carbon_price_SupETS!P130)</f>
        <v>29.347199999999997</v>
      </c>
      <c r="Q130" s="9">
        <f>(jurisdiction_covered_NCT!Q130*carbon_price_NCT!Q130)+(carbon_price_NETS!Q130*jurisdiction_covered_NETS!Q130)+(jurisdiction_covered_SupETS!Q130*carbon_price_SupETS!Q130)</f>
        <v>26.7624</v>
      </c>
      <c r="R130" s="9">
        <f>(jurisdiction_covered_NCT!R130*carbon_price_NCT!R130)+(carbon_price_NETS!R130*jurisdiction_covered_NETS!R130)+(jurisdiction_covered_SupETS!R130*carbon_price_SupETS!R130)</f>
        <v>0</v>
      </c>
      <c r="S130" s="9">
        <f>(jurisdiction_covered_NCT!S130*carbon_price_NCT!S130)+(carbon_price_NETS!S130*jurisdiction_covered_NETS!S130)+(jurisdiction_covered_SupETS!S130*carbon_price_SupETS!S130)</f>
        <v>60.41988514209983</v>
      </c>
      <c r="T130" s="9">
        <f>(jurisdiction_covered_NCT!T130*carbon_price_NCT!T130)+(carbon_price_NETS!T130*jurisdiction_covered_NETS!T130)+(jurisdiction_covered_SupETS!T130*carbon_price_SupETS!T130)</f>
        <v>72.650789755609082</v>
      </c>
      <c r="U130" s="9">
        <f>(jurisdiction_covered_NCT!U130*carbon_price_NCT!U130)+(carbon_price_NETS!U130*jurisdiction_covered_NETS!U130)+(jurisdiction_covered_SupETS!U130*carbon_price_SupETS!U130)</f>
        <v>69.453422174840085</v>
      </c>
      <c r="V130" s="9">
        <f>(jurisdiction_covered_NCT!V130*carbon_price_NCT!V130)+(carbon_price_NETS!V130*jurisdiction_covered_NETS!V130)+(jurisdiction_covered_SupETS!V130*carbon_price_SupETS!V130)</f>
        <v>71.59726741636878</v>
      </c>
      <c r="W130" s="9">
        <f>(jurisdiction_covered_NCT!W130*carbon_price_NCT!W130)+(carbon_price_NETS!W130*jurisdiction_covered_NETS!W130)+(jurisdiction_covered_SupETS!W130*carbon_price_SupETS!W130)</f>
        <v>73.061677501189166</v>
      </c>
      <c r="X130" s="9">
        <f>(jurisdiction_covered_NCT!X130*carbon_price_NCT!X130)+(carbon_price_NETS!X130*jurisdiction_covered_NETS!X130)+(jurisdiction_covered_SupETS!X130*carbon_price_SupETS!X130)</f>
        <v>93.496374851206582</v>
      </c>
      <c r="Y130" s="9">
        <f>(jurisdiction_covered_NCT!Y130*carbon_price_NCT!Y130)+(carbon_price_NETS!Y130*jurisdiction_covered_NETS!Y130)+(jurisdiction_covered_SupETS!Y130*carbon_price_SupETS!Y130)</f>
        <v>94.184335313675263</v>
      </c>
      <c r="Z130" s="9">
        <f>(jurisdiction_covered_NCT!Z130*carbon_price_NCT!Z130)+(carbon_price_NETS!Z130*jurisdiction_covered_NETS!Z130)+(jurisdiction_covered_SupETS!Z130*carbon_price_SupETS!Z130)</f>
        <v>95.127993393889341</v>
      </c>
      <c r="AA130" s="9">
        <f>(jurisdiction_covered_NCT!AA130*carbon_price_NCT!AA130)+(carbon_price_NETS!AA130*jurisdiction_covered_NETS!AA130)+(jurisdiction_covered_SupETS!AA130*carbon_price_SupETS!AA130)</f>
        <v>97.948078416000001</v>
      </c>
    </row>
    <row r="131" spans="1:27" x14ac:dyDescent="0.2">
      <c r="A131" s="9" t="s">
        <v>466</v>
      </c>
      <c r="B131" s="9">
        <f>(jurisdiction_covered_NCT!B131*carbon_price_NCT!B131)+(carbon_price_NETS!B131*jurisdiction_covered_NETS!B131)+(jurisdiction_covered_SupETS!B131*carbon_price_SupETS!B131)</f>
        <v>0</v>
      </c>
      <c r="C131" s="9">
        <f>(jurisdiction_covered_NCT!C131*carbon_price_NCT!C131)+(carbon_price_NETS!C131*jurisdiction_covered_NETS!C131)+(jurisdiction_covered_SupETS!C131*carbon_price_SupETS!C131)</f>
        <v>0</v>
      </c>
      <c r="D131" s="9">
        <f>(jurisdiction_covered_NCT!D131*carbon_price_NCT!D131)+(carbon_price_NETS!D131*jurisdiction_covered_NETS!D131)+(jurisdiction_covered_SupETS!D131*carbon_price_SupETS!D131)</f>
        <v>0</v>
      </c>
      <c r="E131" s="9">
        <f>(jurisdiction_covered_NCT!E131*carbon_price_NCT!E131)+(carbon_price_NETS!E131*jurisdiction_covered_NETS!E131)+(jurisdiction_covered_SupETS!E131*carbon_price_SupETS!E131)</f>
        <v>0</v>
      </c>
      <c r="F131" s="9">
        <f>(jurisdiction_covered_NCT!F131*carbon_price_NCT!F131)+(carbon_price_NETS!F131*jurisdiction_covered_NETS!F131)+(jurisdiction_covered_SupETS!F131*carbon_price_SupETS!F131)</f>
        <v>0</v>
      </c>
      <c r="G131" s="9">
        <f>(jurisdiction_covered_NCT!G131*carbon_price_NCT!G131)+(carbon_price_NETS!G131*jurisdiction_covered_NETS!G131)+(jurisdiction_covered_SupETS!G131*carbon_price_SupETS!G131)</f>
        <v>6.8580563381561497</v>
      </c>
      <c r="H131" s="9">
        <f>(jurisdiction_covered_NCT!H131*carbon_price_NCT!H131)+(carbon_price_NETS!H131*jurisdiction_covered_NETS!H131)+(jurisdiction_covered_SupETS!H131*carbon_price_SupETS!H131)</f>
        <v>11.008970031496427</v>
      </c>
      <c r="I131" s="9">
        <f>(jurisdiction_covered_NCT!I131*carbon_price_NCT!I131)+(carbon_price_NETS!I131*jurisdiction_covered_NETS!I131)+(jurisdiction_covered_SupETS!I131*carbon_price_SupETS!I131)</f>
        <v>0.3899376538888189</v>
      </c>
      <c r="J131" s="9">
        <f>(jurisdiction_covered_NCT!J131*carbon_price_NCT!J131)+(carbon_price_NETS!J131*jurisdiction_covered_NETS!J131)+(jurisdiction_covered_SupETS!J131*carbon_price_SupETS!J131)</f>
        <v>11.886617866403046</v>
      </c>
      <c r="K131" s="9">
        <f>(jurisdiction_covered_NCT!K131*carbon_price_NCT!K131)+(carbon_price_NETS!K131*jurisdiction_covered_NETS!K131)+(jurisdiction_covered_SupETS!K131*carbon_price_SupETS!K131)</f>
        <v>7.137517008882587</v>
      </c>
      <c r="L131" s="9">
        <f>(jurisdiction_covered_NCT!L131*carbon_price_NCT!L131)+(carbon_price_NETS!L131*jurisdiction_covered_NETS!L131)+(jurisdiction_covered_SupETS!L131*carbon_price_SupETS!L131)</f>
        <v>10.611907017535117</v>
      </c>
      <c r="M131" s="9">
        <f>(jurisdiction_covered_NCT!M131*carbon_price_NCT!M131)+(carbon_price_NETS!M131*jurisdiction_covered_NETS!M131)+(jurisdiction_covered_SupETS!M131*carbon_price_SupETS!M131)</f>
        <v>12.46690225762009</v>
      </c>
      <c r="N131" s="9">
        <f>(jurisdiction_covered_NCT!N131*carbon_price_NCT!N131)+(carbon_price_NETS!N131*jurisdiction_covered_NETS!N131)+(jurisdiction_covered_SupETS!N131*carbon_price_SupETS!N131)</f>
        <v>4.7798044933393546</v>
      </c>
      <c r="O131" s="9">
        <f>(jurisdiction_covered_NCT!O131*carbon_price_NCT!O131)+(carbon_price_NETS!O131*jurisdiction_covered_NETS!O131)+(jurisdiction_covered_SupETS!O131*carbon_price_SupETS!O131)</f>
        <v>4.2748962934292338</v>
      </c>
      <c r="P131" s="9">
        <f>(jurisdiction_covered_NCT!P131*carbon_price_NCT!P131)+(carbon_price_NETS!P131*jurisdiction_covered_NETS!P131)+(jurisdiction_covered_SupETS!P131*carbon_price_SupETS!P131)</f>
        <v>4.1165105402852697</v>
      </c>
      <c r="Q131" s="9">
        <f>(jurisdiction_covered_NCT!Q131*carbon_price_NCT!Q131)+(carbon_price_NETS!Q131*jurisdiction_covered_NETS!Q131)+(jurisdiction_covered_SupETS!Q131*carbon_price_SupETS!Q131)</f>
        <v>4.2413564775246479</v>
      </c>
      <c r="R131" s="9">
        <f>(jurisdiction_covered_NCT!R131*carbon_price_NCT!R131)+(carbon_price_NETS!R131*jurisdiction_covered_NETS!R131)+(jurisdiction_covered_SupETS!R131*carbon_price_SupETS!R131)</f>
        <v>2.2551160885814094</v>
      </c>
      <c r="S131" s="9">
        <f>(jurisdiction_covered_NCT!S131*carbon_price_NCT!S131)+(carbon_price_NETS!S131*jurisdiction_covered_NETS!S131)+(jurisdiction_covered_SupETS!S131*carbon_price_SupETS!S131)</f>
        <v>2.5261416570298012</v>
      </c>
      <c r="T131" s="9">
        <f>(jurisdiction_covered_NCT!T131*carbon_price_NCT!T131)+(carbon_price_NETS!T131*jurisdiction_covered_NETS!T131)+(jurisdiction_covered_SupETS!T131*carbon_price_SupETS!T131)</f>
        <v>6.6732045224933003</v>
      </c>
      <c r="U131" s="9">
        <f>(jurisdiction_covered_NCT!U131*carbon_price_NCT!U131)+(carbon_price_NETS!U131*jurisdiction_covered_NETS!U131)+(jurisdiction_covered_SupETS!U131*carbon_price_SupETS!U131)</f>
        <v>10.168135660872144</v>
      </c>
      <c r="V131" s="9">
        <f>(jurisdiction_covered_NCT!V131*carbon_price_NCT!V131)+(carbon_price_NETS!V131*jurisdiction_covered_NETS!V131)+(jurisdiction_covered_SupETS!V131*carbon_price_SupETS!V131)</f>
        <v>8.0471108157310969</v>
      </c>
      <c r="W131" s="9">
        <f>(jurisdiction_covered_NCT!W131*carbon_price_NCT!W131)+(carbon_price_NETS!W131*jurisdiction_covered_NETS!W131)+(jurisdiction_covered_SupETS!W131*carbon_price_SupETS!W131)</f>
        <v>19.965245960439173</v>
      </c>
      <c r="X131" s="9">
        <f>(jurisdiction_covered_NCT!X131*carbon_price_NCT!X131)+(carbon_price_NETS!X131*jurisdiction_covered_NETS!X131)+(jurisdiction_covered_SupETS!X131*carbon_price_SupETS!X131)</f>
        <v>33.99963379125645</v>
      </c>
      <c r="Y131" s="9">
        <f>(jurisdiction_covered_NCT!Y131*carbon_price_NCT!Y131)+(carbon_price_NETS!Y131*jurisdiction_covered_NETS!Y131)+(jurisdiction_covered_SupETS!Y131*carbon_price_SupETS!Y131)</f>
        <v>37.839457482412563</v>
      </c>
      <c r="Z131" s="9">
        <f>(jurisdiction_covered_NCT!Z131*carbon_price_NCT!Z131)+(carbon_price_NETS!Z131*jurisdiction_covered_NETS!Z131)+(jurisdiction_covered_SupETS!Z131*carbon_price_SupETS!Z131)</f>
        <v>16.551417690000001</v>
      </c>
      <c r="AA131" s="9">
        <f>(jurisdiction_covered_NCT!AA131*carbon_price_NCT!AA131)+(carbon_price_NETS!AA131*jurisdiction_covered_NETS!AA131)+(jurisdiction_covered_SupETS!AA131*carbon_price_SupETS!AA131)</f>
        <v>18.999933480000003</v>
      </c>
    </row>
    <row r="132" spans="1:27" x14ac:dyDescent="0.2">
      <c r="A132" s="9" t="s">
        <v>469</v>
      </c>
      <c r="B132" s="9">
        <f>(jurisdiction_covered_NCT!B132*carbon_price_NCT!B132)+(carbon_price_NETS!B132*jurisdiction_covered_NETS!B132)+(jurisdiction_covered_SupETS!B132*carbon_price_SupETS!B132)</f>
        <v>0</v>
      </c>
      <c r="C132" s="9">
        <f>(jurisdiction_covered_NCT!C132*carbon_price_NCT!C132)+(carbon_price_NETS!C132*jurisdiction_covered_NETS!C132)+(jurisdiction_covered_SupETS!C132*carbon_price_SupETS!C132)</f>
        <v>0</v>
      </c>
      <c r="D132" s="9">
        <f>(jurisdiction_covered_NCT!D132*carbon_price_NCT!D132)+(carbon_price_NETS!D132*jurisdiction_covered_NETS!D132)+(jurisdiction_covered_SupETS!D132*carbon_price_SupETS!D132)</f>
        <v>0</v>
      </c>
      <c r="E132" s="9">
        <f>(jurisdiction_covered_NCT!E132*carbon_price_NCT!E132)+(carbon_price_NETS!E132*jurisdiction_covered_NETS!E132)+(jurisdiction_covered_SupETS!E132*carbon_price_SupETS!E132)</f>
        <v>0</v>
      </c>
      <c r="F132" s="9">
        <f>(jurisdiction_covered_NCT!F132*carbon_price_NCT!F132)+(carbon_price_NETS!F132*jurisdiction_covered_NETS!F132)+(jurisdiction_covered_SupETS!F132*carbon_price_SupETS!F132)</f>
        <v>0</v>
      </c>
      <c r="G132" s="9">
        <f>(jurisdiction_covered_NCT!G132*carbon_price_NCT!G132)+(carbon_price_NETS!G132*jurisdiction_covered_NETS!G132)+(jurisdiction_covered_SupETS!G132*carbon_price_SupETS!G132)</f>
        <v>3.6072136440750455</v>
      </c>
      <c r="H132" s="9">
        <f>(jurisdiction_covered_NCT!H132*carbon_price_NCT!H132)+(carbon_price_NETS!H132*jurisdiction_covered_NETS!H132)+(jurisdiction_covered_SupETS!H132*carbon_price_SupETS!H132)</f>
        <v>6.4466086955559643</v>
      </c>
      <c r="I132" s="9">
        <f>(jurisdiction_covered_NCT!I132*carbon_price_NCT!I132)+(carbon_price_NETS!I132*jurisdiction_covered_NETS!I132)+(jurisdiction_covered_SupETS!I132*carbon_price_SupETS!I132)</f>
        <v>0.24377415461315644</v>
      </c>
      <c r="J132" s="9">
        <f>(jurisdiction_covered_NCT!J132*carbon_price_NCT!J132)+(carbon_price_NETS!J132*jurisdiction_covered_NETS!J132)+(jurisdiction_covered_SupETS!J132*carbon_price_SupETS!J132)</f>
        <v>5.5481774120845087</v>
      </c>
      <c r="K132" s="9">
        <f>(jurisdiction_covered_NCT!K132*carbon_price_NCT!K132)+(carbon_price_NETS!K132*jurisdiction_covered_NETS!K132)+(jurisdiction_covered_SupETS!K132*carbon_price_SupETS!K132)</f>
        <v>2.7294403951480959</v>
      </c>
      <c r="L132" s="9">
        <f>(jurisdiction_covered_NCT!L132*carbon_price_NCT!L132)+(carbon_price_NETS!L132*jurisdiction_covered_NETS!L132)+(jurisdiction_covered_SupETS!L132*carbon_price_SupETS!L132)</f>
        <v>2.9336224247409164</v>
      </c>
      <c r="M132" s="9">
        <f>(jurisdiction_covered_NCT!M132*carbon_price_NCT!M132)+(carbon_price_NETS!M132*jurisdiction_covered_NETS!M132)+(jurisdiction_covered_SupETS!M132*carbon_price_SupETS!M132)</f>
        <v>3.7617289343574316</v>
      </c>
      <c r="N132" s="9">
        <f>(jurisdiction_covered_NCT!N132*carbon_price_NCT!N132)+(carbon_price_NETS!N132*jurisdiction_covered_NETS!N132)+(jurisdiction_covered_SupETS!N132*carbon_price_SupETS!N132)</f>
        <v>1.4717651152137969</v>
      </c>
      <c r="O132" s="9">
        <f>(jurisdiction_covered_NCT!O132*carbon_price_NCT!O132)+(carbon_price_NETS!O132*jurisdiction_covered_NETS!O132)+(jurisdiction_covered_SupETS!O132*carbon_price_SupETS!O132)</f>
        <v>0.94099184007020997</v>
      </c>
      <c r="P132" s="9">
        <f>(jurisdiction_covered_NCT!P132*carbon_price_NCT!P132)+(carbon_price_NETS!P132*jurisdiction_covered_NETS!P132)+(jurisdiction_covered_SupETS!P132*carbon_price_SupETS!P132)</f>
        <v>1.1255391715067415</v>
      </c>
      <c r="Q132" s="9">
        <f>(jurisdiction_covered_NCT!Q132*carbon_price_NCT!Q132)+(carbon_price_NETS!Q132*jurisdiction_covered_NETS!Q132)+(jurisdiction_covered_SupETS!Q132*carbon_price_SupETS!Q132)</f>
        <v>1.1262977479891423</v>
      </c>
      <c r="R132" s="9">
        <f>(jurisdiction_covered_NCT!R132*carbon_price_NCT!R132)+(carbon_price_NETS!R132*jurisdiction_covered_NETS!R132)+(jurisdiction_covered_SupETS!R132*carbon_price_SupETS!R132)</f>
        <v>0.6569816114295004</v>
      </c>
      <c r="S132" s="9">
        <f>(jurisdiction_covered_NCT!S132*carbon_price_NCT!S132)+(carbon_price_NETS!S132*jurisdiction_covered_NETS!S132)+(jurisdiction_covered_SupETS!S132*carbon_price_SupETS!S132)</f>
        <v>0.72521349040659511</v>
      </c>
      <c r="T132" s="9">
        <f>(jurisdiction_covered_NCT!T132*carbon_price_NCT!T132)+(carbon_price_NETS!T132*jurisdiction_covered_NETS!T132)+(jurisdiction_covered_SupETS!T132*carbon_price_SupETS!T132)</f>
        <v>1.9745790017846359</v>
      </c>
      <c r="U132" s="9">
        <f>(jurisdiction_covered_NCT!U132*carbon_price_NCT!U132)+(carbon_price_NETS!U132*jurisdiction_covered_NETS!U132)+(jurisdiction_covered_SupETS!U132*carbon_price_SupETS!U132)</f>
        <v>3.0104303178309628</v>
      </c>
      <c r="V132" s="9">
        <f>(jurisdiction_covered_NCT!V132*carbon_price_NCT!V132)+(carbon_price_NETS!V132*jurisdiction_covered_NETS!V132)+(jurisdiction_covered_SupETS!V132*carbon_price_SupETS!V132)</f>
        <v>2.4921758045335847</v>
      </c>
      <c r="W132" s="9">
        <f>(jurisdiction_covered_NCT!W132*carbon_price_NCT!W132)+(carbon_price_NETS!W132*jurisdiction_covered_NETS!W132)+(jurisdiction_covered_SupETS!W132*carbon_price_SupETS!W132)</f>
        <v>35.042496280308974</v>
      </c>
      <c r="X132" s="9">
        <f>(jurisdiction_covered_NCT!X132*carbon_price_NCT!X132)+(carbon_price_NETS!X132*jurisdiction_covered_NETS!X132)+(jurisdiction_covered_SupETS!X132*carbon_price_SupETS!X132)</f>
        <v>40.394762734609039</v>
      </c>
      <c r="Y132" s="9">
        <f>(jurisdiction_covered_NCT!Y132*carbon_price_NCT!Y132)+(carbon_price_NETS!Y132*jurisdiction_covered_NETS!Y132)+(jurisdiction_covered_SupETS!Y132*carbon_price_SupETS!Y132)</f>
        <v>45.009928828541824</v>
      </c>
      <c r="Z132" s="9">
        <f>(jurisdiction_covered_NCT!Z132*carbon_price_NCT!Z132)+(carbon_price_NETS!Z132*jurisdiction_covered_NETS!Z132)+(jurisdiction_covered_SupETS!Z132*carbon_price_SupETS!Z132)</f>
        <v>43.772770169999994</v>
      </c>
      <c r="AA132" s="9">
        <f>(jurisdiction_covered_NCT!AA132*carbon_price_NCT!AA132)+(carbon_price_NETS!AA132*jurisdiction_covered_NETS!AA132)+(jurisdiction_covered_SupETS!AA132*carbon_price_SupETS!AA132)</f>
        <v>49.894176360000003</v>
      </c>
    </row>
    <row r="133" spans="1:27" x14ac:dyDescent="0.2">
      <c r="A133" s="9" t="s">
        <v>472</v>
      </c>
      <c r="B133" s="9">
        <f>(jurisdiction_covered_NCT!B133*carbon_price_NCT!B133)+(carbon_price_NETS!B133*jurisdiction_covered_NETS!B133)+(jurisdiction_covered_SupETS!B133*carbon_price_SupETS!B133)</f>
        <v>0</v>
      </c>
      <c r="C133" s="9">
        <f>(jurisdiction_covered_NCT!C133*carbon_price_NCT!C133)+(carbon_price_NETS!C133*jurisdiction_covered_NETS!C133)+(jurisdiction_covered_SupETS!C133*carbon_price_SupETS!C133)</f>
        <v>0</v>
      </c>
      <c r="D133" s="9">
        <f>(jurisdiction_covered_NCT!D133*carbon_price_NCT!D133)+(carbon_price_NETS!D133*jurisdiction_covered_NETS!D133)+(jurisdiction_covered_SupETS!D133*carbon_price_SupETS!D133)</f>
        <v>0</v>
      </c>
      <c r="E133" s="9">
        <f>(jurisdiction_covered_NCT!E133*carbon_price_NCT!E133)+(carbon_price_NETS!E133*jurisdiction_covered_NETS!E133)+(jurisdiction_covered_SupETS!E133*carbon_price_SupETS!E133)</f>
        <v>0</v>
      </c>
      <c r="F133" s="9">
        <f>(jurisdiction_covered_NCT!F133*carbon_price_NCT!F133)+(carbon_price_NETS!F133*jurisdiction_covered_NETS!F133)+(jurisdiction_covered_SupETS!F133*carbon_price_SupETS!F133)</f>
        <v>0</v>
      </c>
      <c r="G133" s="9">
        <f>(jurisdiction_covered_NCT!G133*carbon_price_NCT!G133)+(carbon_price_NETS!G133*jurisdiction_covered_NETS!G133)+(jurisdiction_covered_SupETS!G133*carbon_price_SupETS!G133)</f>
        <v>0</v>
      </c>
      <c r="H133" s="9">
        <f>(jurisdiction_covered_NCT!H133*carbon_price_NCT!H133)+(carbon_price_NETS!H133*jurisdiction_covered_NETS!H133)+(jurisdiction_covered_SupETS!H133*carbon_price_SupETS!H133)</f>
        <v>0</v>
      </c>
      <c r="I133" s="9">
        <f>(jurisdiction_covered_NCT!I133*carbon_price_NCT!I133)+(carbon_price_NETS!I133*jurisdiction_covered_NETS!I133)+(jurisdiction_covered_SupETS!I133*carbon_price_SupETS!I133)</f>
        <v>0</v>
      </c>
      <c r="J133" s="9">
        <f>(jurisdiction_covered_NCT!J133*carbon_price_NCT!J133)+(carbon_price_NETS!J133*jurisdiction_covered_NETS!J133)+(jurisdiction_covered_SupETS!J133*carbon_price_SupETS!J133)</f>
        <v>0</v>
      </c>
      <c r="K133" s="9">
        <f>(jurisdiction_covered_NCT!K133*carbon_price_NCT!K133)+(carbon_price_NETS!K133*jurisdiction_covered_NETS!K133)+(jurisdiction_covered_SupETS!K133*carbon_price_SupETS!K133)</f>
        <v>0</v>
      </c>
      <c r="L133" s="9">
        <f>(jurisdiction_covered_NCT!L133*carbon_price_NCT!L133)+(carbon_price_NETS!L133*jurisdiction_covered_NETS!L133)+(jurisdiction_covered_SupETS!L133*carbon_price_SupETS!L133)</f>
        <v>0</v>
      </c>
      <c r="M133" s="9">
        <f>(jurisdiction_covered_NCT!M133*carbon_price_NCT!M133)+(carbon_price_NETS!M133*jurisdiction_covered_NETS!M133)+(jurisdiction_covered_SupETS!M133*carbon_price_SupETS!M133)</f>
        <v>0</v>
      </c>
      <c r="N133" s="9">
        <f>(jurisdiction_covered_NCT!N133*carbon_price_NCT!N133)+(carbon_price_NETS!N133*jurisdiction_covered_NETS!N133)+(jurisdiction_covered_SupETS!N133*carbon_price_SupETS!N133)</f>
        <v>0</v>
      </c>
      <c r="O133" s="9">
        <f>(jurisdiction_covered_NCT!O133*carbon_price_NCT!O133)+(carbon_price_NETS!O133*jurisdiction_covered_NETS!O133)+(jurisdiction_covered_SupETS!O133*carbon_price_SupETS!O133)</f>
        <v>0</v>
      </c>
      <c r="P133" s="9">
        <f>(jurisdiction_covered_NCT!P133*carbon_price_NCT!P133)+(carbon_price_NETS!P133*jurisdiction_covered_NETS!P133)+(jurisdiction_covered_SupETS!P133*carbon_price_SupETS!P133)</f>
        <v>0</v>
      </c>
      <c r="Q133" s="9">
        <f>(jurisdiction_covered_NCT!Q133*carbon_price_NCT!Q133)+(carbon_price_NETS!Q133*jurisdiction_covered_NETS!Q133)+(jurisdiction_covered_SupETS!Q133*carbon_price_SupETS!Q133)</f>
        <v>0</v>
      </c>
      <c r="R133" s="9">
        <f>(jurisdiction_covered_NCT!R133*carbon_price_NCT!R133)+(carbon_price_NETS!R133*jurisdiction_covered_NETS!R133)+(jurisdiction_covered_SupETS!R133*carbon_price_SupETS!R133)</f>
        <v>0</v>
      </c>
      <c r="S133" s="9">
        <f>(jurisdiction_covered_NCT!S133*carbon_price_NCT!S133)+(carbon_price_NETS!S133*jurisdiction_covered_NETS!S133)+(jurisdiction_covered_SupETS!S133*carbon_price_SupETS!S133)</f>
        <v>0</v>
      </c>
      <c r="T133" s="9">
        <f>(jurisdiction_covered_NCT!T133*carbon_price_NCT!T133)+(carbon_price_NETS!T133*jurisdiction_covered_NETS!T133)+(jurisdiction_covered_SupETS!T133*carbon_price_SupETS!T133)</f>
        <v>0</v>
      </c>
      <c r="U133" s="9">
        <f>(jurisdiction_covered_NCT!U133*carbon_price_NCT!U133)+(carbon_price_NETS!U133*jurisdiction_covered_NETS!U133)+(jurisdiction_covered_SupETS!U133*carbon_price_SupETS!U133)</f>
        <v>0</v>
      </c>
      <c r="V133" s="9">
        <f>(jurisdiction_covered_NCT!V133*carbon_price_NCT!V133)+(carbon_price_NETS!V133*jurisdiction_covered_NETS!V133)+(jurisdiction_covered_SupETS!V133*carbon_price_SupETS!V133)</f>
        <v>0</v>
      </c>
      <c r="W133" s="9">
        <f>(jurisdiction_covered_NCT!W133*carbon_price_NCT!W133)+(carbon_price_NETS!W133*jurisdiction_covered_NETS!W133)+(jurisdiction_covered_SupETS!W133*carbon_price_SupETS!W133)</f>
        <v>0</v>
      </c>
      <c r="X133" s="9">
        <f>(jurisdiction_covered_NCT!X133*carbon_price_NCT!X133)+(carbon_price_NETS!X133*jurisdiction_covered_NETS!X133)+(jurisdiction_covered_SupETS!X133*carbon_price_SupETS!X133)</f>
        <v>0</v>
      </c>
      <c r="Y133" s="9">
        <f>(jurisdiction_covered_NCT!Y133*carbon_price_NCT!Y133)+(carbon_price_NETS!Y133*jurisdiction_covered_NETS!Y133)+(jurisdiction_covered_SupETS!Y133*carbon_price_SupETS!Y133)</f>
        <v>0</v>
      </c>
      <c r="Z133" s="9">
        <f>(jurisdiction_covered_NCT!Z133*carbon_price_NCT!Z133)+(carbon_price_NETS!Z133*jurisdiction_covered_NETS!Z133)+(jurisdiction_covered_SupETS!Z133*carbon_price_SupETS!Z133)</f>
        <v>0</v>
      </c>
      <c r="AA133" s="9">
        <f>(jurisdiction_covered_NCT!AA133*carbon_price_NCT!AA133)+(carbon_price_NETS!AA133*jurisdiction_covered_NETS!AA133)+(jurisdiction_covered_SupETS!AA133*carbon_price_SupETS!AA133)</f>
        <v>0</v>
      </c>
    </row>
    <row r="134" spans="1:27" x14ac:dyDescent="0.2">
      <c r="A134" s="9" t="s">
        <v>476</v>
      </c>
      <c r="B134" s="9">
        <f>(jurisdiction_covered_NCT!B134*carbon_price_NCT!B134)+(carbon_price_NETS!B134*jurisdiction_covered_NETS!B134)+(jurisdiction_covered_SupETS!B134*carbon_price_SupETS!B134)</f>
        <v>0</v>
      </c>
      <c r="C134" s="9">
        <f>(jurisdiction_covered_NCT!C134*carbon_price_NCT!C134)+(carbon_price_NETS!C134*jurisdiction_covered_NETS!C134)+(jurisdiction_covered_SupETS!C134*carbon_price_SupETS!C134)</f>
        <v>0</v>
      </c>
      <c r="D134" s="9">
        <f>(jurisdiction_covered_NCT!D134*carbon_price_NCT!D134)+(carbon_price_NETS!D134*jurisdiction_covered_NETS!D134)+(jurisdiction_covered_SupETS!D134*carbon_price_SupETS!D134)</f>
        <v>0</v>
      </c>
      <c r="E134" s="9">
        <f>(jurisdiction_covered_NCT!E134*carbon_price_NCT!E134)+(carbon_price_NETS!E134*jurisdiction_covered_NETS!E134)+(jurisdiction_covered_SupETS!E134*carbon_price_SupETS!E134)</f>
        <v>0</v>
      </c>
      <c r="F134" s="9">
        <f>(jurisdiction_covered_NCT!F134*carbon_price_NCT!F134)+(carbon_price_NETS!F134*jurisdiction_covered_NETS!F134)+(jurisdiction_covered_SupETS!F134*carbon_price_SupETS!F134)</f>
        <v>0</v>
      </c>
      <c r="G134" s="9">
        <f>(jurisdiction_covered_NCT!G134*carbon_price_NCT!G134)+(carbon_price_NETS!G134*jurisdiction_covered_NETS!G134)+(jurisdiction_covered_SupETS!G134*carbon_price_SupETS!G134)</f>
        <v>0</v>
      </c>
      <c r="H134" s="9">
        <f>(jurisdiction_covered_NCT!H134*carbon_price_NCT!H134)+(carbon_price_NETS!H134*jurisdiction_covered_NETS!H134)+(jurisdiction_covered_SupETS!H134*carbon_price_SupETS!H134)</f>
        <v>0</v>
      </c>
      <c r="I134" s="9">
        <f>(jurisdiction_covered_NCT!I134*carbon_price_NCT!I134)+(carbon_price_NETS!I134*jurisdiction_covered_NETS!I134)+(jurisdiction_covered_SupETS!I134*carbon_price_SupETS!I134)</f>
        <v>0</v>
      </c>
      <c r="J134" s="9">
        <f>(jurisdiction_covered_NCT!J134*carbon_price_NCT!J134)+(carbon_price_NETS!J134*jurisdiction_covered_NETS!J134)+(jurisdiction_covered_SupETS!J134*carbon_price_SupETS!J134)</f>
        <v>0</v>
      </c>
      <c r="K134" s="9">
        <f>(jurisdiction_covered_NCT!K134*carbon_price_NCT!K134)+(carbon_price_NETS!K134*jurisdiction_covered_NETS!K134)+(jurisdiction_covered_SupETS!K134*carbon_price_SupETS!K134)</f>
        <v>0</v>
      </c>
      <c r="L134" s="9">
        <f>(jurisdiction_covered_NCT!L134*carbon_price_NCT!L134)+(carbon_price_NETS!L134*jurisdiction_covered_NETS!L134)+(jurisdiction_covered_SupETS!L134*carbon_price_SupETS!L134)</f>
        <v>0</v>
      </c>
      <c r="M134" s="9">
        <f>(jurisdiction_covered_NCT!M134*carbon_price_NCT!M134)+(carbon_price_NETS!M134*jurisdiction_covered_NETS!M134)+(jurisdiction_covered_SupETS!M134*carbon_price_SupETS!M134)</f>
        <v>0</v>
      </c>
      <c r="N134" s="9">
        <f>(jurisdiction_covered_NCT!N134*carbon_price_NCT!N134)+(carbon_price_NETS!N134*jurisdiction_covered_NETS!N134)+(jurisdiction_covered_SupETS!N134*carbon_price_SupETS!N134)</f>
        <v>0</v>
      </c>
      <c r="O134" s="9">
        <f>(jurisdiction_covered_NCT!O134*carbon_price_NCT!O134)+(carbon_price_NETS!O134*jurisdiction_covered_NETS!O134)+(jurisdiction_covered_SupETS!O134*carbon_price_SupETS!O134)</f>
        <v>0</v>
      </c>
      <c r="P134" s="9">
        <f>(jurisdiction_covered_NCT!P134*carbon_price_NCT!P134)+(carbon_price_NETS!P134*jurisdiction_covered_NETS!P134)+(jurisdiction_covered_SupETS!P134*carbon_price_SupETS!P134)</f>
        <v>0</v>
      </c>
      <c r="Q134" s="9">
        <f>(jurisdiction_covered_NCT!Q134*carbon_price_NCT!Q134)+(carbon_price_NETS!Q134*jurisdiction_covered_NETS!Q134)+(jurisdiction_covered_SupETS!Q134*carbon_price_SupETS!Q134)</f>
        <v>0</v>
      </c>
      <c r="R134" s="9">
        <f>(jurisdiction_covered_NCT!R134*carbon_price_NCT!R134)+(carbon_price_NETS!R134*jurisdiction_covered_NETS!R134)+(jurisdiction_covered_SupETS!R134*carbon_price_SupETS!R134)</f>
        <v>0</v>
      </c>
      <c r="S134" s="9">
        <f>(jurisdiction_covered_NCT!S134*carbon_price_NCT!S134)+(carbon_price_NETS!S134*jurisdiction_covered_NETS!S134)+(jurisdiction_covered_SupETS!S134*carbon_price_SupETS!S134)</f>
        <v>0</v>
      </c>
      <c r="T134" s="9">
        <f>(jurisdiction_covered_NCT!T134*carbon_price_NCT!T134)+(carbon_price_NETS!T134*jurisdiction_covered_NETS!T134)+(jurisdiction_covered_SupETS!T134*carbon_price_SupETS!T134)</f>
        <v>0</v>
      </c>
      <c r="U134" s="9">
        <f>(jurisdiction_covered_NCT!U134*carbon_price_NCT!U134)+(carbon_price_NETS!U134*jurisdiction_covered_NETS!U134)+(jurisdiction_covered_SupETS!U134*carbon_price_SupETS!U134)</f>
        <v>0</v>
      </c>
      <c r="V134" s="9">
        <f>(jurisdiction_covered_NCT!V134*carbon_price_NCT!V134)+(carbon_price_NETS!V134*jurisdiction_covered_NETS!V134)+(jurisdiction_covered_SupETS!V134*carbon_price_SupETS!V134)</f>
        <v>0</v>
      </c>
      <c r="W134" s="9">
        <f>(jurisdiction_covered_NCT!W134*carbon_price_NCT!W134)+(carbon_price_NETS!W134*jurisdiction_covered_NETS!W134)+(jurisdiction_covered_SupETS!W134*carbon_price_SupETS!W134)</f>
        <v>0</v>
      </c>
      <c r="X134" s="9">
        <f>(jurisdiction_covered_NCT!X134*carbon_price_NCT!X134)+(carbon_price_NETS!X134*jurisdiction_covered_NETS!X134)+(jurisdiction_covered_SupETS!X134*carbon_price_SupETS!X134)</f>
        <v>0</v>
      </c>
      <c r="Y134" s="9">
        <f>(jurisdiction_covered_NCT!Y134*carbon_price_NCT!Y134)+(carbon_price_NETS!Y134*jurisdiction_covered_NETS!Y134)+(jurisdiction_covered_SupETS!Y134*carbon_price_SupETS!Y134)</f>
        <v>0</v>
      </c>
      <c r="Z134" s="9">
        <f>(jurisdiction_covered_NCT!Z134*carbon_price_NCT!Z134)+(carbon_price_NETS!Z134*jurisdiction_covered_NETS!Z134)+(jurisdiction_covered_SupETS!Z134*carbon_price_SupETS!Z134)</f>
        <v>0</v>
      </c>
      <c r="AA134" s="9">
        <f>(jurisdiction_covered_NCT!AA134*carbon_price_NCT!AA134)+(carbon_price_NETS!AA134*jurisdiction_covered_NETS!AA134)+(jurisdiction_covered_SupETS!AA134*carbon_price_SupETS!AA134)</f>
        <v>0</v>
      </c>
    </row>
    <row r="135" spans="1:27" x14ac:dyDescent="0.2">
      <c r="A135" s="9" t="s">
        <v>480</v>
      </c>
      <c r="B135" s="9">
        <f>(jurisdiction_covered_NCT!B135*carbon_price_NCT!B135)+(carbon_price_NETS!B135*jurisdiction_covered_NETS!B135)+(jurisdiction_covered_SupETS!B135*carbon_price_SupETS!B135)</f>
        <v>0</v>
      </c>
      <c r="C135" s="9">
        <f>(jurisdiction_covered_NCT!C135*carbon_price_NCT!C135)+(carbon_price_NETS!C135*jurisdiction_covered_NETS!C135)+(jurisdiction_covered_SupETS!C135*carbon_price_SupETS!C135)</f>
        <v>0</v>
      </c>
      <c r="D135" s="9">
        <f>(jurisdiction_covered_NCT!D135*carbon_price_NCT!D135)+(carbon_price_NETS!D135*jurisdiction_covered_NETS!D135)+(jurisdiction_covered_SupETS!D135*carbon_price_SupETS!D135)</f>
        <v>0</v>
      </c>
      <c r="E135" s="9">
        <f>(jurisdiction_covered_NCT!E135*carbon_price_NCT!E135)+(carbon_price_NETS!E135*jurisdiction_covered_NETS!E135)+(jurisdiction_covered_SupETS!E135*carbon_price_SupETS!E135)</f>
        <v>0</v>
      </c>
      <c r="F135" s="9">
        <f>(jurisdiction_covered_NCT!F135*carbon_price_NCT!F135)+(carbon_price_NETS!F135*jurisdiction_covered_NETS!F135)+(jurisdiction_covered_SupETS!F135*carbon_price_SupETS!F135)</f>
        <v>0</v>
      </c>
      <c r="G135" s="9">
        <f>(jurisdiction_covered_NCT!G135*carbon_price_NCT!G135)+(carbon_price_NETS!G135*jurisdiction_covered_NETS!G135)+(jurisdiction_covered_SupETS!G135*carbon_price_SupETS!G135)</f>
        <v>0</v>
      </c>
      <c r="H135" s="9">
        <f>(jurisdiction_covered_NCT!H135*carbon_price_NCT!H135)+(carbon_price_NETS!H135*jurisdiction_covered_NETS!H135)+(jurisdiction_covered_SupETS!H135*carbon_price_SupETS!H135)</f>
        <v>0</v>
      </c>
      <c r="I135" s="9">
        <f>(jurisdiction_covered_NCT!I135*carbon_price_NCT!I135)+(carbon_price_NETS!I135*jurisdiction_covered_NETS!I135)+(jurisdiction_covered_SupETS!I135*carbon_price_SupETS!I135)</f>
        <v>0</v>
      </c>
      <c r="J135" s="9">
        <f>(jurisdiction_covered_NCT!J135*carbon_price_NCT!J135)+(carbon_price_NETS!J135*jurisdiction_covered_NETS!J135)+(jurisdiction_covered_SupETS!J135*carbon_price_SupETS!J135)</f>
        <v>0</v>
      </c>
      <c r="K135" s="9">
        <f>(jurisdiction_covered_NCT!K135*carbon_price_NCT!K135)+(carbon_price_NETS!K135*jurisdiction_covered_NETS!K135)+(jurisdiction_covered_SupETS!K135*carbon_price_SupETS!K135)</f>
        <v>0</v>
      </c>
      <c r="L135" s="9">
        <f>(jurisdiction_covered_NCT!L135*carbon_price_NCT!L135)+(carbon_price_NETS!L135*jurisdiction_covered_NETS!L135)+(jurisdiction_covered_SupETS!L135*carbon_price_SupETS!L135)</f>
        <v>0</v>
      </c>
      <c r="M135" s="9">
        <f>(jurisdiction_covered_NCT!M135*carbon_price_NCT!M135)+(carbon_price_NETS!M135*jurisdiction_covered_NETS!M135)+(jurisdiction_covered_SupETS!M135*carbon_price_SupETS!M135)</f>
        <v>0</v>
      </c>
      <c r="N135" s="9">
        <f>(jurisdiction_covered_NCT!N135*carbon_price_NCT!N135)+(carbon_price_NETS!N135*jurisdiction_covered_NETS!N135)+(jurisdiction_covered_SupETS!N135*carbon_price_SupETS!N135)</f>
        <v>0</v>
      </c>
      <c r="O135" s="9">
        <f>(jurisdiction_covered_NCT!O135*carbon_price_NCT!O135)+(carbon_price_NETS!O135*jurisdiction_covered_NETS!O135)+(jurisdiction_covered_SupETS!O135*carbon_price_SupETS!O135)</f>
        <v>0</v>
      </c>
      <c r="P135" s="9">
        <f>(jurisdiction_covered_NCT!P135*carbon_price_NCT!P135)+(carbon_price_NETS!P135*jurisdiction_covered_NETS!P135)+(jurisdiction_covered_SupETS!P135*carbon_price_SupETS!P135)</f>
        <v>0</v>
      </c>
      <c r="Q135" s="9">
        <f>(jurisdiction_covered_NCT!Q135*carbon_price_NCT!Q135)+(carbon_price_NETS!Q135*jurisdiction_covered_NETS!Q135)+(jurisdiction_covered_SupETS!Q135*carbon_price_SupETS!Q135)</f>
        <v>0</v>
      </c>
      <c r="R135" s="9">
        <f>(jurisdiction_covered_NCT!R135*carbon_price_NCT!R135)+(carbon_price_NETS!R135*jurisdiction_covered_NETS!R135)+(jurisdiction_covered_SupETS!R135*carbon_price_SupETS!R135)</f>
        <v>0</v>
      </c>
      <c r="S135" s="9">
        <f>(jurisdiction_covered_NCT!S135*carbon_price_NCT!S135)+(carbon_price_NETS!S135*jurisdiction_covered_NETS!S135)+(jurisdiction_covered_SupETS!S135*carbon_price_SupETS!S135)</f>
        <v>0</v>
      </c>
      <c r="T135" s="9">
        <f>(jurisdiction_covered_NCT!T135*carbon_price_NCT!T135)+(carbon_price_NETS!T135*jurisdiction_covered_NETS!T135)+(jurisdiction_covered_SupETS!T135*carbon_price_SupETS!T135)</f>
        <v>0</v>
      </c>
      <c r="U135" s="9">
        <f>(jurisdiction_covered_NCT!U135*carbon_price_NCT!U135)+(carbon_price_NETS!U135*jurisdiction_covered_NETS!U135)+(jurisdiction_covered_SupETS!U135*carbon_price_SupETS!U135)</f>
        <v>0</v>
      </c>
      <c r="V135" s="9">
        <f>(jurisdiction_covered_NCT!V135*carbon_price_NCT!V135)+(carbon_price_NETS!V135*jurisdiction_covered_NETS!V135)+(jurisdiction_covered_SupETS!V135*carbon_price_SupETS!V135)</f>
        <v>0</v>
      </c>
      <c r="W135" s="9">
        <f>(jurisdiction_covered_NCT!W135*carbon_price_NCT!W135)+(carbon_price_NETS!W135*jurisdiction_covered_NETS!W135)+(jurisdiction_covered_SupETS!W135*carbon_price_SupETS!W135)</f>
        <v>0</v>
      </c>
      <c r="X135" s="9">
        <f>(jurisdiction_covered_NCT!X135*carbon_price_NCT!X135)+(carbon_price_NETS!X135*jurisdiction_covered_NETS!X135)+(jurisdiction_covered_SupETS!X135*carbon_price_SupETS!X135)</f>
        <v>0</v>
      </c>
      <c r="Y135" s="9">
        <f>(jurisdiction_covered_NCT!Y135*carbon_price_NCT!Y135)+(carbon_price_NETS!Y135*jurisdiction_covered_NETS!Y135)+(jurisdiction_covered_SupETS!Y135*carbon_price_SupETS!Y135)</f>
        <v>0</v>
      </c>
      <c r="Z135" s="9">
        <f>(jurisdiction_covered_NCT!Z135*carbon_price_NCT!Z135)+(carbon_price_NETS!Z135*jurisdiction_covered_NETS!Z135)+(jurisdiction_covered_SupETS!Z135*carbon_price_SupETS!Z135)</f>
        <v>0</v>
      </c>
      <c r="AA135" s="9">
        <f>(jurisdiction_covered_NCT!AA135*carbon_price_NCT!AA135)+(carbon_price_NETS!AA135*jurisdiction_covered_NETS!AA135)+(jurisdiction_covered_SupETS!AA135*carbon_price_SupETS!AA135)</f>
        <v>0</v>
      </c>
    </row>
    <row r="136" spans="1:27" x14ac:dyDescent="0.2">
      <c r="A136" s="9" t="s">
        <v>483</v>
      </c>
      <c r="B136" s="9">
        <f>(jurisdiction_covered_NCT!B136*carbon_price_NCT!B136)+(carbon_price_NETS!B136*jurisdiction_covered_NETS!B136)+(jurisdiction_covered_SupETS!B136*carbon_price_SupETS!B136)</f>
        <v>0</v>
      </c>
      <c r="C136" s="9">
        <f>(jurisdiction_covered_NCT!C136*carbon_price_NCT!C136)+(carbon_price_NETS!C136*jurisdiction_covered_NETS!C136)+(jurisdiction_covered_SupETS!C136*carbon_price_SupETS!C136)</f>
        <v>0</v>
      </c>
      <c r="D136" s="9">
        <f>(jurisdiction_covered_NCT!D136*carbon_price_NCT!D136)+(carbon_price_NETS!D136*jurisdiction_covered_NETS!D136)+(jurisdiction_covered_SupETS!D136*carbon_price_SupETS!D136)</f>
        <v>0</v>
      </c>
      <c r="E136" s="9">
        <f>(jurisdiction_covered_NCT!E136*carbon_price_NCT!E136)+(carbon_price_NETS!E136*jurisdiction_covered_NETS!E136)+(jurisdiction_covered_SupETS!E136*carbon_price_SupETS!E136)</f>
        <v>0</v>
      </c>
      <c r="F136" s="9">
        <f>(jurisdiction_covered_NCT!F136*carbon_price_NCT!F136)+(carbon_price_NETS!F136*jurisdiction_covered_NETS!F136)+(jurisdiction_covered_SupETS!F136*carbon_price_SupETS!F136)</f>
        <v>0</v>
      </c>
      <c r="G136" s="9">
        <f>(jurisdiction_covered_NCT!G136*carbon_price_NCT!G136)+(carbon_price_NETS!G136*jurisdiction_covered_NETS!G136)+(jurisdiction_covered_SupETS!G136*carbon_price_SupETS!G136)</f>
        <v>0</v>
      </c>
      <c r="H136" s="9">
        <f>(jurisdiction_covered_NCT!H136*carbon_price_NCT!H136)+(carbon_price_NETS!H136*jurisdiction_covered_NETS!H136)+(jurisdiction_covered_SupETS!H136*carbon_price_SupETS!H136)</f>
        <v>0</v>
      </c>
      <c r="I136" s="9">
        <f>(jurisdiction_covered_NCT!I136*carbon_price_NCT!I136)+(carbon_price_NETS!I136*jurisdiction_covered_NETS!I136)+(jurisdiction_covered_SupETS!I136*carbon_price_SupETS!I136)</f>
        <v>0</v>
      </c>
      <c r="J136" s="9">
        <f>(jurisdiction_covered_NCT!J136*carbon_price_NCT!J136)+(carbon_price_NETS!J136*jurisdiction_covered_NETS!J136)+(jurisdiction_covered_SupETS!J136*carbon_price_SupETS!J136)</f>
        <v>0</v>
      </c>
      <c r="K136" s="9">
        <f>(jurisdiction_covered_NCT!K136*carbon_price_NCT!K136)+(carbon_price_NETS!K136*jurisdiction_covered_NETS!K136)+(jurisdiction_covered_SupETS!K136*carbon_price_SupETS!K136)</f>
        <v>0</v>
      </c>
      <c r="L136" s="9">
        <f>(jurisdiction_covered_NCT!L136*carbon_price_NCT!L136)+(carbon_price_NETS!L136*jurisdiction_covered_NETS!L136)+(jurisdiction_covered_SupETS!L136*carbon_price_SupETS!L136)</f>
        <v>0</v>
      </c>
      <c r="M136" s="9">
        <f>(jurisdiction_covered_NCT!M136*carbon_price_NCT!M136)+(carbon_price_NETS!M136*jurisdiction_covered_NETS!M136)+(jurisdiction_covered_SupETS!M136*carbon_price_SupETS!M136)</f>
        <v>0</v>
      </c>
      <c r="N136" s="9">
        <f>(jurisdiction_covered_NCT!N136*carbon_price_NCT!N136)+(carbon_price_NETS!N136*jurisdiction_covered_NETS!N136)+(jurisdiction_covered_SupETS!N136*carbon_price_SupETS!N136)</f>
        <v>0</v>
      </c>
      <c r="O136" s="9">
        <f>(jurisdiction_covered_NCT!O136*carbon_price_NCT!O136)+(carbon_price_NETS!O136*jurisdiction_covered_NETS!O136)+(jurisdiction_covered_SupETS!O136*carbon_price_SupETS!O136)</f>
        <v>0</v>
      </c>
      <c r="P136" s="9">
        <f>(jurisdiction_covered_NCT!P136*carbon_price_NCT!P136)+(carbon_price_NETS!P136*jurisdiction_covered_NETS!P136)+(jurisdiction_covered_SupETS!P136*carbon_price_SupETS!P136)</f>
        <v>0</v>
      </c>
      <c r="Q136" s="9">
        <f>(jurisdiction_covered_NCT!Q136*carbon_price_NCT!Q136)+(carbon_price_NETS!Q136*jurisdiction_covered_NETS!Q136)+(jurisdiction_covered_SupETS!Q136*carbon_price_SupETS!Q136)</f>
        <v>0</v>
      </c>
      <c r="R136" s="9">
        <f>(jurisdiction_covered_NCT!R136*carbon_price_NCT!R136)+(carbon_price_NETS!R136*jurisdiction_covered_NETS!R136)+(jurisdiction_covered_SupETS!R136*carbon_price_SupETS!R136)</f>
        <v>0</v>
      </c>
      <c r="S136" s="9">
        <f>(jurisdiction_covered_NCT!S136*carbon_price_NCT!S136)+(carbon_price_NETS!S136*jurisdiction_covered_NETS!S136)+(jurisdiction_covered_SupETS!S136*carbon_price_SupETS!S136)</f>
        <v>0</v>
      </c>
      <c r="T136" s="9">
        <f>(jurisdiction_covered_NCT!T136*carbon_price_NCT!T136)+(carbon_price_NETS!T136*jurisdiction_covered_NETS!T136)+(jurisdiction_covered_SupETS!T136*carbon_price_SupETS!T136)</f>
        <v>0</v>
      </c>
      <c r="U136" s="9">
        <f>(jurisdiction_covered_NCT!U136*carbon_price_NCT!U136)+(carbon_price_NETS!U136*jurisdiction_covered_NETS!U136)+(jurisdiction_covered_SupETS!U136*carbon_price_SupETS!U136)</f>
        <v>0</v>
      </c>
      <c r="V136" s="9">
        <f>(jurisdiction_covered_NCT!V136*carbon_price_NCT!V136)+(carbon_price_NETS!V136*jurisdiction_covered_NETS!V136)+(jurisdiction_covered_SupETS!V136*carbon_price_SupETS!V136)</f>
        <v>0</v>
      </c>
      <c r="W136" s="9">
        <f>(jurisdiction_covered_NCT!W136*carbon_price_NCT!W136)+(carbon_price_NETS!W136*jurisdiction_covered_NETS!W136)+(jurisdiction_covered_SupETS!W136*carbon_price_SupETS!W136)</f>
        <v>0</v>
      </c>
      <c r="X136" s="9">
        <f>(jurisdiction_covered_NCT!X136*carbon_price_NCT!X136)+(carbon_price_NETS!X136*jurisdiction_covered_NETS!X136)+(jurisdiction_covered_SupETS!X136*carbon_price_SupETS!X136)</f>
        <v>0</v>
      </c>
      <c r="Y136" s="9">
        <f>(jurisdiction_covered_NCT!Y136*carbon_price_NCT!Y136)+(carbon_price_NETS!Y136*jurisdiction_covered_NETS!Y136)+(jurisdiction_covered_SupETS!Y136*carbon_price_SupETS!Y136)</f>
        <v>0</v>
      </c>
      <c r="Z136" s="9">
        <f>(jurisdiction_covered_NCT!Z136*carbon_price_NCT!Z136)+(carbon_price_NETS!Z136*jurisdiction_covered_NETS!Z136)+(jurisdiction_covered_SupETS!Z136*carbon_price_SupETS!Z136)</f>
        <v>0</v>
      </c>
      <c r="AA136" s="9">
        <f>(jurisdiction_covered_NCT!AA136*carbon_price_NCT!AA136)+(carbon_price_NETS!AA136*jurisdiction_covered_NETS!AA136)+(jurisdiction_covered_SupETS!AA136*carbon_price_SupETS!AA136)</f>
        <v>0</v>
      </c>
    </row>
    <row r="137" spans="1:27" x14ac:dyDescent="0.2">
      <c r="A137" s="9" t="s">
        <v>486</v>
      </c>
      <c r="B137" s="9">
        <f>(jurisdiction_covered_NCT!B137*carbon_price_NCT!B137)+(carbon_price_NETS!B137*jurisdiction_covered_NETS!B137)+(jurisdiction_covered_SupETS!B137*carbon_price_SupETS!B137)</f>
        <v>0</v>
      </c>
      <c r="C137" s="9">
        <f>(jurisdiction_covered_NCT!C137*carbon_price_NCT!C137)+(carbon_price_NETS!C137*jurisdiction_covered_NETS!C137)+(jurisdiction_covered_SupETS!C137*carbon_price_SupETS!C137)</f>
        <v>0</v>
      </c>
      <c r="D137" s="9">
        <f>(jurisdiction_covered_NCT!D137*carbon_price_NCT!D137)+(carbon_price_NETS!D137*jurisdiction_covered_NETS!D137)+(jurisdiction_covered_SupETS!D137*carbon_price_SupETS!D137)</f>
        <v>0</v>
      </c>
      <c r="E137" s="9">
        <f>(jurisdiction_covered_NCT!E137*carbon_price_NCT!E137)+(carbon_price_NETS!E137*jurisdiction_covered_NETS!E137)+(jurisdiction_covered_SupETS!E137*carbon_price_SupETS!E137)</f>
        <v>0</v>
      </c>
      <c r="F137" s="9">
        <f>(jurisdiction_covered_NCT!F137*carbon_price_NCT!F137)+(carbon_price_NETS!F137*jurisdiction_covered_NETS!F137)+(jurisdiction_covered_SupETS!F137*carbon_price_SupETS!F137)</f>
        <v>0</v>
      </c>
      <c r="G137" s="9">
        <f>(jurisdiction_covered_NCT!G137*carbon_price_NCT!G137)+(carbon_price_NETS!G137*jurisdiction_covered_NETS!G137)+(jurisdiction_covered_SupETS!G137*carbon_price_SupETS!G137)</f>
        <v>0</v>
      </c>
      <c r="H137" s="9">
        <f>(jurisdiction_covered_NCT!H137*carbon_price_NCT!H137)+(carbon_price_NETS!H137*jurisdiction_covered_NETS!H137)+(jurisdiction_covered_SupETS!H137*carbon_price_SupETS!H137)</f>
        <v>0</v>
      </c>
      <c r="I137" s="9">
        <f>(jurisdiction_covered_NCT!I137*carbon_price_NCT!I137)+(carbon_price_NETS!I137*jurisdiction_covered_NETS!I137)+(jurisdiction_covered_SupETS!I137*carbon_price_SupETS!I137)</f>
        <v>0</v>
      </c>
      <c r="J137" s="9">
        <f>(jurisdiction_covered_NCT!J137*carbon_price_NCT!J137)+(carbon_price_NETS!J137*jurisdiction_covered_NETS!J137)+(jurisdiction_covered_SupETS!J137*carbon_price_SupETS!J137)</f>
        <v>0</v>
      </c>
      <c r="K137" s="9">
        <f>(jurisdiction_covered_NCT!K137*carbon_price_NCT!K137)+(carbon_price_NETS!K137*jurisdiction_covered_NETS!K137)+(jurisdiction_covered_SupETS!K137*carbon_price_SupETS!K137)</f>
        <v>0</v>
      </c>
      <c r="L137" s="9">
        <f>(jurisdiction_covered_NCT!L137*carbon_price_NCT!L137)+(carbon_price_NETS!L137*jurisdiction_covered_NETS!L137)+(jurisdiction_covered_SupETS!L137*carbon_price_SupETS!L137)</f>
        <v>0</v>
      </c>
      <c r="M137" s="9">
        <f>(jurisdiction_covered_NCT!M137*carbon_price_NCT!M137)+(carbon_price_NETS!M137*jurisdiction_covered_NETS!M137)+(jurisdiction_covered_SupETS!M137*carbon_price_SupETS!M137)</f>
        <v>0</v>
      </c>
      <c r="N137" s="9">
        <f>(jurisdiction_covered_NCT!N137*carbon_price_NCT!N137)+(carbon_price_NETS!N137*jurisdiction_covered_NETS!N137)+(jurisdiction_covered_SupETS!N137*carbon_price_SupETS!N137)</f>
        <v>0</v>
      </c>
      <c r="O137" s="9">
        <f>(jurisdiction_covered_NCT!O137*carbon_price_NCT!O137)+(carbon_price_NETS!O137*jurisdiction_covered_NETS!O137)+(jurisdiction_covered_SupETS!O137*carbon_price_SupETS!O137)</f>
        <v>0</v>
      </c>
      <c r="P137" s="9">
        <f>(jurisdiction_covered_NCT!P137*carbon_price_NCT!P137)+(carbon_price_NETS!P137*jurisdiction_covered_NETS!P137)+(jurisdiction_covered_SupETS!P137*carbon_price_SupETS!P137)</f>
        <v>0</v>
      </c>
      <c r="Q137" s="9">
        <f>(jurisdiction_covered_NCT!Q137*carbon_price_NCT!Q137)+(carbon_price_NETS!Q137*jurisdiction_covered_NETS!Q137)+(jurisdiction_covered_SupETS!Q137*carbon_price_SupETS!Q137)</f>
        <v>0</v>
      </c>
      <c r="R137" s="9">
        <f>(jurisdiction_covered_NCT!R137*carbon_price_NCT!R137)+(carbon_price_NETS!R137*jurisdiction_covered_NETS!R137)+(jurisdiction_covered_SupETS!R137*carbon_price_SupETS!R137)</f>
        <v>0</v>
      </c>
      <c r="S137" s="9">
        <f>(jurisdiction_covered_NCT!S137*carbon_price_NCT!S137)+(carbon_price_NETS!S137*jurisdiction_covered_NETS!S137)+(jurisdiction_covered_SupETS!S137*carbon_price_SupETS!S137)</f>
        <v>0</v>
      </c>
      <c r="T137" s="9">
        <f>(jurisdiction_covered_NCT!T137*carbon_price_NCT!T137)+(carbon_price_NETS!T137*jurisdiction_covered_NETS!T137)+(jurisdiction_covered_SupETS!T137*carbon_price_SupETS!T137)</f>
        <v>0</v>
      </c>
      <c r="U137" s="9">
        <f>(jurisdiction_covered_NCT!U137*carbon_price_NCT!U137)+(carbon_price_NETS!U137*jurisdiction_covered_NETS!U137)+(jurisdiction_covered_SupETS!U137*carbon_price_SupETS!U137)</f>
        <v>0</v>
      </c>
      <c r="V137" s="9">
        <f>(jurisdiction_covered_NCT!V137*carbon_price_NCT!V137)+(carbon_price_NETS!V137*jurisdiction_covered_NETS!V137)+(jurisdiction_covered_SupETS!V137*carbon_price_SupETS!V137)</f>
        <v>0</v>
      </c>
      <c r="W137" s="9">
        <f>(jurisdiction_covered_NCT!W137*carbon_price_NCT!W137)+(carbon_price_NETS!W137*jurisdiction_covered_NETS!W137)+(jurisdiction_covered_SupETS!W137*carbon_price_SupETS!W137)</f>
        <v>0</v>
      </c>
      <c r="X137" s="9">
        <f>(jurisdiction_covered_NCT!X137*carbon_price_NCT!X137)+(carbon_price_NETS!X137*jurisdiction_covered_NETS!X137)+(jurisdiction_covered_SupETS!X137*carbon_price_SupETS!X137)</f>
        <v>0</v>
      </c>
      <c r="Y137" s="9">
        <f>(jurisdiction_covered_NCT!Y137*carbon_price_NCT!Y137)+(carbon_price_NETS!Y137*jurisdiction_covered_NETS!Y137)+(jurisdiction_covered_SupETS!Y137*carbon_price_SupETS!Y137)</f>
        <v>0</v>
      </c>
      <c r="Z137" s="9">
        <f>(jurisdiction_covered_NCT!Z137*carbon_price_NCT!Z137)+(carbon_price_NETS!Z137*jurisdiction_covered_NETS!Z137)+(jurisdiction_covered_SupETS!Z137*carbon_price_SupETS!Z137)</f>
        <v>0</v>
      </c>
      <c r="AA137" s="9">
        <f>(jurisdiction_covered_NCT!AA137*carbon_price_NCT!AA137)+(carbon_price_NETS!AA137*jurisdiction_covered_NETS!AA137)+(jurisdiction_covered_SupETS!AA137*carbon_price_SupETS!AA137)</f>
        <v>0</v>
      </c>
    </row>
    <row r="138" spans="1:27" x14ac:dyDescent="0.2">
      <c r="A138" s="9" t="s">
        <v>489</v>
      </c>
      <c r="B138" s="9">
        <f>(jurisdiction_covered_NCT!B138*carbon_price_NCT!B138)+(carbon_price_NETS!B138*jurisdiction_covered_NETS!B138)+(jurisdiction_covered_SupETS!B138*carbon_price_SupETS!B138)</f>
        <v>0</v>
      </c>
      <c r="C138" s="9">
        <f>(jurisdiction_covered_NCT!C138*carbon_price_NCT!C138)+(carbon_price_NETS!C138*jurisdiction_covered_NETS!C138)+(jurisdiction_covered_SupETS!C138*carbon_price_SupETS!C138)</f>
        <v>0</v>
      </c>
      <c r="D138" s="9">
        <f>(jurisdiction_covered_NCT!D138*carbon_price_NCT!D138)+(carbon_price_NETS!D138*jurisdiction_covered_NETS!D138)+(jurisdiction_covered_SupETS!D138*carbon_price_SupETS!D138)</f>
        <v>0</v>
      </c>
      <c r="E138" s="9">
        <f>(jurisdiction_covered_NCT!E138*carbon_price_NCT!E138)+(carbon_price_NETS!E138*jurisdiction_covered_NETS!E138)+(jurisdiction_covered_SupETS!E138*carbon_price_SupETS!E138)</f>
        <v>0</v>
      </c>
      <c r="F138" s="9">
        <f>(jurisdiction_covered_NCT!F138*carbon_price_NCT!F138)+(carbon_price_NETS!F138*jurisdiction_covered_NETS!F138)+(jurisdiction_covered_SupETS!F138*carbon_price_SupETS!F138)</f>
        <v>0</v>
      </c>
      <c r="G138" s="9">
        <f>(jurisdiction_covered_NCT!G138*carbon_price_NCT!G138)+(carbon_price_NETS!G138*jurisdiction_covered_NETS!G138)+(jurisdiction_covered_SupETS!G138*carbon_price_SupETS!G138)</f>
        <v>0</v>
      </c>
      <c r="H138" s="9">
        <f>(jurisdiction_covered_NCT!H138*carbon_price_NCT!H138)+(carbon_price_NETS!H138*jurisdiction_covered_NETS!H138)+(jurisdiction_covered_SupETS!H138*carbon_price_SupETS!H138)</f>
        <v>0</v>
      </c>
      <c r="I138" s="9">
        <f>(jurisdiction_covered_NCT!I138*carbon_price_NCT!I138)+(carbon_price_NETS!I138*jurisdiction_covered_NETS!I138)+(jurisdiction_covered_SupETS!I138*carbon_price_SupETS!I138)</f>
        <v>0</v>
      </c>
      <c r="J138" s="9">
        <f>(jurisdiction_covered_NCT!J138*carbon_price_NCT!J138)+(carbon_price_NETS!J138*jurisdiction_covered_NETS!J138)+(jurisdiction_covered_SupETS!J138*carbon_price_SupETS!J138)</f>
        <v>0</v>
      </c>
      <c r="K138" s="9">
        <f>(jurisdiction_covered_NCT!K138*carbon_price_NCT!K138)+(carbon_price_NETS!K138*jurisdiction_covered_NETS!K138)+(jurisdiction_covered_SupETS!K138*carbon_price_SupETS!K138)</f>
        <v>0</v>
      </c>
      <c r="L138" s="9">
        <f>(jurisdiction_covered_NCT!L138*carbon_price_NCT!L138)+(carbon_price_NETS!L138*jurisdiction_covered_NETS!L138)+(jurisdiction_covered_SupETS!L138*carbon_price_SupETS!L138)</f>
        <v>0</v>
      </c>
      <c r="M138" s="9">
        <f>(jurisdiction_covered_NCT!M138*carbon_price_NCT!M138)+(carbon_price_NETS!M138*jurisdiction_covered_NETS!M138)+(jurisdiction_covered_SupETS!M138*carbon_price_SupETS!M138)</f>
        <v>0</v>
      </c>
      <c r="N138" s="9">
        <f>(jurisdiction_covered_NCT!N138*carbon_price_NCT!N138)+(carbon_price_NETS!N138*jurisdiction_covered_NETS!N138)+(jurisdiction_covered_SupETS!N138*carbon_price_SupETS!N138)</f>
        <v>0</v>
      </c>
      <c r="O138" s="9">
        <f>(jurisdiction_covered_NCT!O138*carbon_price_NCT!O138)+(carbon_price_NETS!O138*jurisdiction_covered_NETS!O138)+(jurisdiction_covered_SupETS!O138*carbon_price_SupETS!O138)</f>
        <v>0</v>
      </c>
      <c r="P138" s="9">
        <f>(jurisdiction_covered_NCT!P138*carbon_price_NCT!P138)+(carbon_price_NETS!P138*jurisdiction_covered_NETS!P138)+(jurisdiction_covered_SupETS!P138*carbon_price_SupETS!P138)</f>
        <v>0</v>
      </c>
      <c r="Q138" s="9">
        <f>(jurisdiction_covered_NCT!Q138*carbon_price_NCT!Q138)+(carbon_price_NETS!Q138*jurisdiction_covered_NETS!Q138)+(jurisdiction_covered_SupETS!Q138*carbon_price_SupETS!Q138)</f>
        <v>0</v>
      </c>
      <c r="R138" s="9">
        <f>(jurisdiction_covered_NCT!R138*carbon_price_NCT!R138)+(carbon_price_NETS!R138*jurisdiction_covered_NETS!R138)+(jurisdiction_covered_SupETS!R138*carbon_price_SupETS!R138)</f>
        <v>0</v>
      </c>
      <c r="S138" s="9">
        <f>(jurisdiction_covered_NCT!S138*carbon_price_NCT!S138)+(carbon_price_NETS!S138*jurisdiction_covered_NETS!S138)+(jurisdiction_covered_SupETS!S138*carbon_price_SupETS!S138)</f>
        <v>0</v>
      </c>
      <c r="T138" s="9">
        <f>(jurisdiction_covered_NCT!T138*carbon_price_NCT!T138)+(carbon_price_NETS!T138*jurisdiction_covered_NETS!T138)+(jurisdiction_covered_SupETS!T138*carbon_price_SupETS!T138)</f>
        <v>0</v>
      </c>
      <c r="U138" s="9">
        <f>(jurisdiction_covered_NCT!U138*carbon_price_NCT!U138)+(carbon_price_NETS!U138*jurisdiction_covered_NETS!U138)+(jurisdiction_covered_SupETS!U138*carbon_price_SupETS!U138)</f>
        <v>0</v>
      </c>
      <c r="V138" s="9">
        <f>(jurisdiction_covered_NCT!V138*carbon_price_NCT!V138)+(carbon_price_NETS!V138*jurisdiction_covered_NETS!V138)+(jurisdiction_covered_SupETS!V138*carbon_price_SupETS!V138)</f>
        <v>0</v>
      </c>
      <c r="W138" s="9">
        <f>(jurisdiction_covered_NCT!W138*carbon_price_NCT!W138)+(carbon_price_NETS!W138*jurisdiction_covered_NETS!W138)+(jurisdiction_covered_SupETS!W138*carbon_price_SupETS!W138)</f>
        <v>0</v>
      </c>
      <c r="X138" s="9">
        <f>(jurisdiction_covered_NCT!X138*carbon_price_NCT!X138)+(carbon_price_NETS!X138*jurisdiction_covered_NETS!X138)+(jurisdiction_covered_SupETS!X138*carbon_price_SupETS!X138)</f>
        <v>0</v>
      </c>
      <c r="Y138" s="9">
        <f>(jurisdiction_covered_NCT!Y138*carbon_price_NCT!Y138)+(carbon_price_NETS!Y138*jurisdiction_covered_NETS!Y138)+(jurisdiction_covered_SupETS!Y138*carbon_price_SupETS!Y138)</f>
        <v>0</v>
      </c>
      <c r="Z138" s="9">
        <f>(jurisdiction_covered_NCT!Z138*carbon_price_NCT!Z138)+(carbon_price_NETS!Z138*jurisdiction_covered_NETS!Z138)+(jurisdiction_covered_SupETS!Z138*carbon_price_SupETS!Z138)</f>
        <v>0</v>
      </c>
      <c r="AA138" s="9">
        <f>(jurisdiction_covered_NCT!AA138*carbon_price_NCT!AA138)+(carbon_price_NETS!AA138*jurisdiction_covered_NETS!AA138)+(jurisdiction_covered_SupETS!AA138*carbon_price_SupETS!AA138)</f>
        <v>0</v>
      </c>
    </row>
    <row r="139" spans="1:27" x14ac:dyDescent="0.2">
      <c r="A139" s="9" t="s">
        <v>492</v>
      </c>
      <c r="B139" s="9">
        <f>(jurisdiction_covered_NCT!B139*carbon_price_NCT!B139)+(carbon_price_NETS!B139*jurisdiction_covered_NETS!B139)+(jurisdiction_covered_SupETS!B139*carbon_price_SupETS!B139)</f>
        <v>0</v>
      </c>
      <c r="C139" s="9">
        <f>(jurisdiction_covered_NCT!C139*carbon_price_NCT!C139)+(carbon_price_NETS!C139*jurisdiction_covered_NETS!C139)+(jurisdiction_covered_SupETS!C139*carbon_price_SupETS!C139)</f>
        <v>0</v>
      </c>
      <c r="D139" s="9">
        <f>(jurisdiction_covered_NCT!D139*carbon_price_NCT!D139)+(carbon_price_NETS!D139*jurisdiction_covered_NETS!D139)+(jurisdiction_covered_SupETS!D139*carbon_price_SupETS!D139)</f>
        <v>0</v>
      </c>
      <c r="E139" s="9">
        <f>(jurisdiction_covered_NCT!E139*carbon_price_NCT!E139)+(carbon_price_NETS!E139*jurisdiction_covered_NETS!E139)+(jurisdiction_covered_SupETS!E139*carbon_price_SupETS!E139)</f>
        <v>0</v>
      </c>
      <c r="F139" s="9">
        <f>(jurisdiction_covered_NCT!F139*carbon_price_NCT!F139)+(carbon_price_NETS!F139*jurisdiction_covered_NETS!F139)+(jurisdiction_covered_SupETS!F139*carbon_price_SupETS!F139)</f>
        <v>0</v>
      </c>
      <c r="G139" s="9">
        <f>(jurisdiction_covered_NCT!G139*carbon_price_NCT!G139)+(carbon_price_NETS!G139*jurisdiction_covered_NETS!G139)+(jurisdiction_covered_SupETS!G139*carbon_price_SupETS!G139)</f>
        <v>0</v>
      </c>
      <c r="H139" s="9">
        <f>(jurisdiction_covered_NCT!H139*carbon_price_NCT!H139)+(carbon_price_NETS!H139*jurisdiction_covered_NETS!H139)+(jurisdiction_covered_SupETS!H139*carbon_price_SupETS!H139)</f>
        <v>0</v>
      </c>
      <c r="I139" s="9">
        <f>(jurisdiction_covered_NCT!I139*carbon_price_NCT!I139)+(carbon_price_NETS!I139*jurisdiction_covered_NETS!I139)+(jurisdiction_covered_SupETS!I139*carbon_price_SupETS!I139)</f>
        <v>0</v>
      </c>
      <c r="J139" s="9">
        <f>(jurisdiction_covered_NCT!J139*carbon_price_NCT!J139)+(carbon_price_NETS!J139*jurisdiction_covered_NETS!J139)+(jurisdiction_covered_SupETS!J139*carbon_price_SupETS!J139)</f>
        <v>0</v>
      </c>
      <c r="K139" s="9">
        <f>(jurisdiction_covered_NCT!K139*carbon_price_NCT!K139)+(carbon_price_NETS!K139*jurisdiction_covered_NETS!K139)+(jurisdiction_covered_SupETS!K139*carbon_price_SupETS!K139)</f>
        <v>0</v>
      </c>
      <c r="L139" s="9">
        <f>(jurisdiction_covered_NCT!L139*carbon_price_NCT!L139)+(carbon_price_NETS!L139*jurisdiction_covered_NETS!L139)+(jurisdiction_covered_SupETS!L139*carbon_price_SupETS!L139)</f>
        <v>0</v>
      </c>
      <c r="M139" s="9">
        <f>(jurisdiction_covered_NCT!M139*carbon_price_NCT!M139)+(carbon_price_NETS!M139*jurisdiction_covered_NETS!M139)+(jurisdiction_covered_SupETS!M139*carbon_price_SupETS!M139)</f>
        <v>0</v>
      </c>
      <c r="N139" s="9">
        <f>(jurisdiction_covered_NCT!N139*carbon_price_NCT!N139)+(carbon_price_NETS!N139*jurisdiction_covered_NETS!N139)+(jurisdiction_covered_SupETS!N139*carbon_price_SupETS!N139)</f>
        <v>0</v>
      </c>
      <c r="O139" s="9">
        <f>(jurisdiction_covered_NCT!O139*carbon_price_NCT!O139)+(carbon_price_NETS!O139*jurisdiction_covered_NETS!O139)+(jurisdiction_covered_SupETS!O139*carbon_price_SupETS!O139)</f>
        <v>0</v>
      </c>
      <c r="P139" s="9">
        <f>(jurisdiction_covered_NCT!P139*carbon_price_NCT!P139)+(carbon_price_NETS!P139*jurisdiction_covered_NETS!P139)+(jurisdiction_covered_SupETS!P139*carbon_price_SupETS!P139)</f>
        <v>0</v>
      </c>
      <c r="Q139" s="9">
        <f>(jurisdiction_covered_NCT!Q139*carbon_price_NCT!Q139)+(carbon_price_NETS!Q139*jurisdiction_covered_NETS!Q139)+(jurisdiction_covered_SupETS!Q139*carbon_price_SupETS!Q139)</f>
        <v>0</v>
      </c>
      <c r="R139" s="9">
        <f>(jurisdiction_covered_NCT!R139*carbon_price_NCT!R139)+(carbon_price_NETS!R139*jurisdiction_covered_NETS!R139)+(jurisdiction_covered_SupETS!R139*carbon_price_SupETS!R139)</f>
        <v>0</v>
      </c>
      <c r="S139" s="9">
        <f>(jurisdiction_covered_NCT!S139*carbon_price_NCT!S139)+(carbon_price_NETS!S139*jurisdiction_covered_NETS!S139)+(jurisdiction_covered_SupETS!S139*carbon_price_SupETS!S139)</f>
        <v>0</v>
      </c>
      <c r="T139" s="9">
        <f>(jurisdiction_covered_NCT!T139*carbon_price_NCT!T139)+(carbon_price_NETS!T139*jurisdiction_covered_NETS!T139)+(jurisdiction_covered_SupETS!T139*carbon_price_SupETS!T139)</f>
        <v>0</v>
      </c>
      <c r="U139" s="9">
        <f>(jurisdiction_covered_NCT!U139*carbon_price_NCT!U139)+(carbon_price_NETS!U139*jurisdiction_covered_NETS!U139)+(jurisdiction_covered_SupETS!U139*carbon_price_SupETS!U139)</f>
        <v>0</v>
      </c>
      <c r="V139" s="9">
        <f>(jurisdiction_covered_NCT!V139*carbon_price_NCT!V139)+(carbon_price_NETS!V139*jurisdiction_covered_NETS!V139)+(jurisdiction_covered_SupETS!V139*carbon_price_SupETS!V139)</f>
        <v>0</v>
      </c>
      <c r="W139" s="9">
        <f>(jurisdiction_covered_NCT!W139*carbon_price_NCT!W139)+(carbon_price_NETS!W139*jurisdiction_covered_NETS!W139)+(jurisdiction_covered_SupETS!W139*carbon_price_SupETS!W139)</f>
        <v>0</v>
      </c>
      <c r="X139" s="9">
        <f>(jurisdiction_covered_NCT!X139*carbon_price_NCT!X139)+(carbon_price_NETS!X139*jurisdiction_covered_NETS!X139)+(jurisdiction_covered_SupETS!X139*carbon_price_SupETS!X139)</f>
        <v>0</v>
      </c>
      <c r="Y139" s="9">
        <f>(jurisdiction_covered_NCT!Y139*carbon_price_NCT!Y139)+(carbon_price_NETS!Y139*jurisdiction_covered_NETS!Y139)+(jurisdiction_covered_SupETS!Y139*carbon_price_SupETS!Y139)</f>
        <v>0</v>
      </c>
      <c r="Z139" s="9">
        <f>(jurisdiction_covered_NCT!Z139*carbon_price_NCT!Z139)+(carbon_price_NETS!Z139*jurisdiction_covered_NETS!Z139)+(jurisdiction_covered_SupETS!Z139*carbon_price_SupETS!Z139)</f>
        <v>0</v>
      </c>
      <c r="AA139" s="9">
        <f>(jurisdiction_covered_NCT!AA139*carbon_price_NCT!AA139)+(carbon_price_NETS!AA139*jurisdiction_covered_NETS!AA139)+(jurisdiction_covered_SupETS!AA139*carbon_price_SupETS!AA139)</f>
        <v>0</v>
      </c>
    </row>
    <row r="140" spans="1:27" x14ac:dyDescent="0.2">
      <c r="A140" s="9" t="s">
        <v>495</v>
      </c>
      <c r="B140" s="9">
        <f>(jurisdiction_covered_NCT!B140*carbon_price_NCT!B140)+(carbon_price_NETS!B140*jurisdiction_covered_NETS!B140)+(jurisdiction_covered_SupETS!B140*carbon_price_SupETS!B140)</f>
        <v>0</v>
      </c>
      <c r="C140" s="9">
        <f>(jurisdiction_covered_NCT!C140*carbon_price_NCT!C140)+(carbon_price_NETS!C140*jurisdiction_covered_NETS!C140)+(jurisdiction_covered_SupETS!C140*carbon_price_SupETS!C140)</f>
        <v>0</v>
      </c>
      <c r="D140" s="9">
        <f>(jurisdiction_covered_NCT!D140*carbon_price_NCT!D140)+(carbon_price_NETS!D140*jurisdiction_covered_NETS!D140)+(jurisdiction_covered_SupETS!D140*carbon_price_SupETS!D140)</f>
        <v>0</v>
      </c>
      <c r="E140" s="9">
        <f>(jurisdiction_covered_NCT!E140*carbon_price_NCT!E140)+(carbon_price_NETS!E140*jurisdiction_covered_NETS!E140)+(jurisdiction_covered_SupETS!E140*carbon_price_SupETS!E140)</f>
        <v>0</v>
      </c>
      <c r="F140" s="9">
        <f>(jurisdiction_covered_NCT!F140*carbon_price_NCT!F140)+(carbon_price_NETS!F140*jurisdiction_covered_NETS!F140)+(jurisdiction_covered_SupETS!F140*carbon_price_SupETS!F140)</f>
        <v>0</v>
      </c>
      <c r="G140" s="9">
        <f>(jurisdiction_covered_NCT!G140*carbon_price_NCT!G140)+(carbon_price_NETS!G140*jurisdiction_covered_NETS!G140)+(jurisdiction_covered_SupETS!G140*carbon_price_SupETS!G140)</f>
        <v>11.520772923709087</v>
      </c>
      <c r="H140" s="9">
        <f>(jurisdiction_covered_NCT!H140*carbon_price_NCT!H140)+(carbon_price_NETS!H140*jurisdiction_covered_NETS!H140)+(jurisdiction_covered_SupETS!H140*carbon_price_SupETS!H140)</f>
        <v>19.425329647781716</v>
      </c>
      <c r="I140" s="9">
        <f>(jurisdiction_covered_NCT!I140*carbon_price_NCT!I140)+(carbon_price_NETS!I140*jurisdiction_covered_NETS!I140)+(jurisdiction_covered_SupETS!I140*carbon_price_SupETS!I140)</f>
        <v>0.74446660445377399</v>
      </c>
      <c r="J140" s="9">
        <f>(jurisdiction_covered_NCT!J140*carbon_price_NCT!J140)+(carbon_price_NETS!J140*jurisdiction_covered_NETS!J140)+(jurisdiction_covered_SupETS!J140*carbon_price_SupETS!J140)</f>
        <v>20.844535728920832</v>
      </c>
      <c r="K140" s="9">
        <f>(jurisdiction_covered_NCT!K140*carbon_price_NCT!K140)+(carbon_price_NETS!K140*jurisdiction_covered_NETS!K140)+(jurisdiction_covered_SupETS!K140*carbon_price_SupETS!K140)</f>
        <v>9.2470603501648778</v>
      </c>
      <c r="L140" s="9">
        <f>(jurisdiction_covered_NCT!L140*carbon_price_NCT!L140)+(carbon_price_NETS!L140*jurisdiction_covered_NETS!L140)+(jurisdiction_covered_SupETS!L140*carbon_price_SupETS!L140)</f>
        <v>9.9042206696540358</v>
      </c>
      <c r="M140" s="9">
        <f>(jurisdiction_covered_NCT!M140*carbon_price_NCT!M140)+(carbon_price_NETS!M140*jurisdiction_covered_NETS!M140)+(jurisdiction_covered_SupETS!M140*carbon_price_SupETS!M140)</f>
        <v>13.999011065903742</v>
      </c>
      <c r="N140" s="9">
        <f>(jurisdiction_covered_NCT!N140*carbon_price_NCT!N140)+(carbon_price_NETS!N140*jurisdiction_covered_NETS!N140)+(jurisdiction_covered_SupETS!N140*carbon_price_SupETS!N140)</f>
        <v>5.5362854687442304</v>
      </c>
      <c r="O140" s="9">
        <f>(jurisdiction_covered_NCT!O140*carbon_price_NCT!O140)+(carbon_price_NETS!O140*jurisdiction_covered_NETS!O140)+(jurisdiction_covered_SupETS!O140*carbon_price_SupETS!O140)</f>
        <v>3.2553336268370128</v>
      </c>
      <c r="P140" s="9">
        <f>(jurisdiction_covered_NCT!P140*carbon_price_NCT!P140)+(carbon_price_NETS!P140*jurisdiction_covered_NETS!P140)+(jurisdiction_covered_SupETS!P140*carbon_price_SupETS!P140)</f>
        <v>3.5112362518048981</v>
      </c>
      <c r="Q140" s="9">
        <f>(jurisdiction_covered_NCT!Q140*carbon_price_NCT!Q140)+(carbon_price_NETS!Q140*jurisdiction_covered_NETS!Q140)+(jurisdiction_covered_SupETS!Q140*carbon_price_SupETS!Q140)</f>
        <v>2.7219403082670715</v>
      </c>
      <c r="R140" s="9">
        <f>(jurisdiction_covered_NCT!R140*carbon_price_NCT!R140)+(carbon_price_NETS!R140*jurisdiction_covered_NETS!R140)+(jurisdiction_covered_SupETS!R140*carbon_price_SupETS!R140)</f>
        <v>1.261733866643898</v>
      </c>
      <c r="S140" s="9">
        <f>(jurisdiction_covered_NCT!S140*carbon_price_NCT!S140)+(carbon_price_NETS!S140*jurisdiction_covered_NETS!S140)+(jurisdiction_covered_SupETS!S140*carbon_price_SupETS!S140)</f>
        <v>1.6692068735816878</v>
      </c>
      <c r="T140" s="9">
        <f>(jurisdiction_covered_NCT!T140*carbon_price_NCT!T140)+(carbon_price_NETS!T140*jurisdiction_covered_NETS!T140)+(jurisdiction_covered_SupETS!T140*carbon_price_SupETS!T140)</f>
        <v>4.5783843806431017</v>
      </c>
      <c r="U140" s="9">
        <f>(jurisdiction_covered_NCT!U140*carbon_price_NCT!U140)+(carbon_price_NETS!U140*jurisdiction_covered_NETS!U140)+(jurisdiction_covered_SupETS!U140*carbon_price_SupETS!U140)</f>
        <v>6.8543301166032755</v>
      </c>
      <c r="V140" s="9">
        <f>(jurisdiction_covered_NCT!V140*carbon_price_NCT!V140)+(carbon_price_NETS!V140*jurisdiction_covered_NETS!V140)+(jurisdiction_covered_SupETS!V140*carbon_price_SupETS!V140)</f>
        <v>6.5593251541054896</v>
      </c>
      <c r="W140" s="9">
        <f>(jurisdiction_covered_NCT!W140*carbon_price_NCT!W140)+(carbon_price_NETS!W140*jurisdiction_covered_NETS!W140)+(jurisdiction_covered_SupETS!W140*carbon_price_SupETS!W140)</f>
        <v>16.343829232121749</v>
      </c>
      <c r="X140" s="9">
        <f>(jurisdiction_covered_NCT!X140*carbon_price_NCT!X140)+(carbon_price_NETS!X140*jurisdiction_covered_NETS!X140)+(jurisdiction_covered_SupETS!X140*carbon_price_SupETS!X140)</f>
        <v>26.022588603317107</v>
      </c>
      <c r="Y140" s="9">
        <f>(jurisdiction_covered_NCT!Y140*carbon_price_NCT!Y140)+(carbon_price_NETS!Y140*jurisdiction_covered_NETS!Y140)+(jurisdiction_covered_SupETS!Y140*carbon_price_SupETS!Y140)</f>
        <v>33.704343749999992</v>
      </c>
      <c r="Z140" s="9">
        <f>(jurisdiction_covered_NCT!Z140*carbon_price_NCT!Z140)+(carbon_price_NETS!Z140*jurisdiction_covered_NETS!Z140)+(jurisdiction_covered_SupETS!Z140*carbon_price_SupETS!Z140)</f>
        <v>23.907603330000001</v>
      </c>
      <c r="AA140" s="9">
        <f>(jurisdiction_covered_NCT!AA140*carbon_price_NCT!AA140)+(carbon_price_NETS!AA140*jurisdiction_covered_NETS!AA140)+(jurisdiction_covered_SupETS!AA140*carbon_price_SupETS!AA140)</f>
        <v>27.444348360000003</v>
      </c>
    </row>
    <row r="141" spans="1:27" x14ac:dyDescent="0.2">
      <c r="A141" s="9" t="s">
        <v>498</v>
      </c>
      <c r="B141" s="9">
        <f>(jurisdiction_covered_NCT!B141*carbon_price_NCT!B141)+(carbon_price_NETS!B141*jurisdiction_covered_NETS!B141)+(jurisdiction_covered_SupETS!B141*carbon_price_SupETS!B141)</f>
        <v>0</v>
      </c>
      <c r="C141" s="9">
        <f>(jurisdiction_covered_NCT!C141*carbon_price_NCT!C141)+(carbon_price_NETS!C141*jurisdiction_covered_NETS!C141)+(jurisdiction_covered_SupETS!C141*carbon_price_SupETS!C141)</f>
        <v>0</v>
      </c>
      <c r="D141" s="9">
        <f>(jurisdiction_covered_NCT!D141*carbon_price_NCT!D141)+(carbon_price_NETS!D141*jurisdiction_covered_NETS!D141)+(jurisdiction_covered_SupETS!D141*carbon_price_SupETS!D141)</f>
        <v>0</v>
      </c>
      <c r="E141" s="9">
        <f>(jurisdiction_covered_NCT!E141*carbon_price_NCT!E141)+(carbon_price_NETS!E141*jurisdiction_covered_NETS!E141)+(jurisdiction_covered_SupETS!E141*carbon_price_SupETS!E141)</f>
        <v>0</v>
      </c>
      <c r="F141" s="9">
        <f>(jurisdiction_covered_NCT!F141*carbon_price_NCT!F141)+(carbon_price_NETS!F141*jurisdiction_covered_NETS!F141)+(jurisdiction_covered_SupETS!F141*carbon_price_SupETS!F141)</f>
        <v>0</v>
      </c>
      <c r="G141" s="9">
        <f>(jurisdiction_covered_NCT!G141*carbon_price_NCT!G141)+(carbon_price_NETS!G141*jurisdiction_covered_NETS!G141)+(jurisdiction_covered_SupETS!G141*carbon_price_SupETS!G141)</f>
        <v>0</v>
      </c>
      <c r="H141" s="9">
        <f>(jurisdiction_covered_NCT!H141*carbon_price_NCT!H141)+(carbon_price_NETS!H141*jurisdiction_covered_NETS!H141)+(jurisdiction_covered_SupETS!H141*carbon_price_SupETS!H141)</f>
        <v>0</v>
      </c>
      <c r="I141" s="9">
        <f>(jurisdiction_covered_NCT!I141*carbon_price_NCT!I141)+(carbon_price_NETS!I141*jurisdiction_covered_NETS!I141)+(jurisdiction_covered_SupETS!I141*carbon_price_SupETS!I141)</f>
        <v>0</v>
      </c>
      <c r="J141" s="9">
        <f>(jurisdiction_covered_NCT!J141*carbon_price_NCT!J141)+(carbon_price_NETS!J141*jurisdiction_covered_NETS!J141)+(jurisdiction_covered_SupETS!J141*carbon_price_SupETS!J141)</f>
        <v>0</v>
      </c>
      <c r="K141" s="9">
        <f>(jurisdiction_covered_NCT!K141*carbon_price_NCT!K141)+(carbon_price_NETS!K141*jurisdiction_covered_NETS!K141)+(jurisdiction_covered_SupETS!K141*carbon_price_SupETS!K141)</f>
        <v>0</v>
      </c>
      <c r="L141" s="9">
        <f>(jurisdiction_covered_NCT!L141*carbon_price_NCT!L141)+(carbon_price_NETS!L141*jurisdiction_covered_NETS!L141)+(jurisdiction_covered_SupETS!L141*carbon_price_SupETS!L141)</f>
        <v>0</v>
      </c>
      <c r="M141" s="9">
        <f>(jurisdiction_covered_NCT!M141*carbon_price_NCT!M141)+(carbon_price_NETS!M141*jurisdiction_covered_NETS!M141)+(jurisdiction_covered_SupETS!M141*carbon_price_SupETS!M141)</f>
        <v>0</v>
      </c>
      <c r="N141" s="9">
        <f>(jurisdiction_covered_NCT!N141*carbon_price_NCT!N141)+(carbon_price_NETS!N141*jurisdiction_covered_NETS!N141)+(jurisdiction_covered_SupETS!N141*carbon_price_SupETS!N141)</f>
        <v>0</v>
      </c>
      <c r="O141" s="9">
        <f>(jurisdiction_covered_NCT!O141*carbon_price_NCT!O141)+(carbon_price_NETS!O141*jurisdiction_covered_NETS!O141)+(jurisdiction_covered_SupETS!O141*carbon_price_SupETS!O141)</f>
        <v>0</v>
      </c>
      <c r="P141" s="9">
        <f>(jurisdiction_covered_NCT!P141*carbon_price_NCT!P141)+(carbon_price_NETS!P141*jurisdiction_covered_NETS!P141)+(jurisdiction_covered_SupETS!P141*carbon_price_SupETS!P141)</f>
        <v>0</v>
      </c>
      <c r="Q141" s="9">
        <f>(jurisdiction_covered_NCT!Q141*carbon_price_NCT!Q141)+(carbon_price_NETS!Q141*jurisdiction_covered_NETS!Q141)+(jurisdiction_covered_SupETS!Q141*carbon_price_SupETS!Q141)</f>
        <v>0</v>
      </c>
      <c r="R141" s="9">
        <f>(jurisdiction_covered_NCT!R141*carbon_price_NCT!R141)+(carbon_price_NETS!R141*jurisdiction_covered_NETS!R141)+(jurisdiction_covered_SupETS!R141*carbon_price_SupETS!R141)</f>
        <v>0</v>
      </c>
      <c r="S141" s="9">
        <f>(jurisdiction_covered_NCT!S141*carbon_price_NCT!S141)+(carbon_price_NETS!S141*jurisdiction_covered_NETS!S141)+(jurisdiction_covered_SupETS!S141*carbon_price_SupETS!S141)</f>
        <v>0</v>
      </c>
      <c r="T141" s="9">
        <f>(jurisdiction_covered_NCT!T141*carbon_price_NCT!T141)+(carbon_price_NETS!T141*jurisdiction_covered_NETS!T141)+(jurisdiction_covered_SupETS!T141*carbon_price_SupETS!T141)</f>
        <v>0</v>
      </c>
      <c r="U141" s="9">
        <f>(jurisdiction_covered_NCT!U141*carbon_price_NCT!U141)+(carbon_price_NETS!U141*jurisdiction_covered_NETS!U141)+(jurisdiction_covered_SupETS!U141*carbon_price_SupETS!U141)</f>
        <v>0</v>
      </c>
      <c r="V141" s="9">
        <f>(jurisdiction_covered_NCT!V141*carbon_price_NCT!V141)+(carbon_price_NETS!V141*jurisdiction_covered_NETS!V141)+(jurisdiction_covered_SupETS!V141*carbon_price_SupETS!V141)</f>
        <v>0</v>
      </c>
      <c r="W141" s="9">
        <f>(jurisdiction_covered_NCT!W141*carbon_price_NCT!W141)+(carbon_price_NETS!W141*jurisdiction_covered_NETS!W141)+(jurisdiction_covered_SupETS!W141*carbon_price_SupETS!W141)</f>
        <v>0</v>
      </c>
      <c r="X141" s="9">
        <f>(jurisdiction_covered_NCT!X141*carbon_price_NCT!X141)+(carbon_price_NETS!X141*jurisdiction_covered_NETS!X141)+(jurisdiction_covered_SupETS!X141*carbon_price_SupETS!X141)</f>
        <v>0</v>
      </c>
      <c r="Y141" s="9">
        <f>(jurisdiction_covered_NCT!Y141*carbon_price_NCT!Y141)+(carbon_price_NETS!Y141*jurisdiction_covered_NETS!Y141)+(jurisdiction_covered_SupETS!Y141*carbon_price_SupETS!Y141)</f>
        <v>0</v>
      </c>
      <c r="Z141" s="9">
        <f>(jurisdiction_covered_NCT!Z141*carbon_price_NCT!Z141)+(carbon_price_NETS!Z141*jurisdiction_covered_NETS!Z141)+(jurisdiction_covered_SupETS!Z141*carbon_price_SupETS!Z141)</f>
        <v>0</v>
      </c>
      <c r="AA141" s="9">
        <f>(jurisdiction_covered_NCT!AA141*carbon_price_NCT!AA141)+(carbon_price_NETS!AA141*jurisdiction_covered_NETS!AA141)+(jurisdiction_covered_SupETS!AA141*carbon_price_SupETS!AA141)</f>
        <v>0</v>
      </c>
    </row>
    <row r="142" spans="1:27" x14ac:dyDescent="0.2">
      <c r="A142" s="9" t="s">
        <v>501</v>
      </c>
      <c r="B142" s="9">
        <f>(jurisdiction_covered_NCT!B142*carbon_price_NCT!B142)+(carbon_price_NETS!B142*jurisdiction_covered_NETS!B142)+(jurisdiction_covered_SupETS!B142*carbon_price_SupETS!B142)</f>
        <v>0</v>
      </c>
      <c r="C142" s="9">
        <f>(jurisdiction_covered_NCT!C142*carbon_price_NCT!C142)+(carbon_price_NETS!C142*jurisdiction_covered_NETS!C142)+(jurisdiction_covered_SupETS!C142*carbon_price_SupETS!C142)</f>
        <v>0</v>
      </c>
      <c r="D142" s="9">
        <f>(jurisdiction_covered_NCT!D142*carbon_price_NCT!D142)+(carbon_price_NETS!D142*jurisdiction_covered_NETS!D142)+(jurisdiction_covered_SupETS!D142*carbon_price_SupETS!D142)</f>
        <v>0</v>
      </c>
      <c r="E142" s="9">
        <f>(jurisdiction_covered_NCT!E142*carbon_price_NCT!E142)+(carbon_price_NETS!E142*jurisdiction_covered_NETS!E142)+(jurisdiction_covered_SupETS!E142*carbon_price_SupETS!E142)</f>
        <v>0</v>
      </c>
      <c r="F142" s="9">
        <f>(jurisdiction_covered_NCT!F142*carbon_price_NCT!F142)+(carbon_price_NETS!F142*jurisdiction_covered_NETS!F142)+(jurisdiction_covered_SupETS!F142*carbon_price_SupETS!F142)</f>
        <v>0</v>
      </c>
      <c r="G142" s="9">
        <f>(jurisdiction_covered_NCT!G142*carbon_price_NCT!G142)+(carbon_price_NETS!G142*jurisdiction_covered_NETS!G142)+(jurisdiction_covered_SupETS!G142*carbon_price_SupETS!G142)</f>
        <v>0</v>
      </c>
      <c r="H142" s="9">
        <f>(jurisdiction_covered_NCT!H142*carbon_price_NCT!H142)+(carbon_price_NETS!H142*jurisdiction_covered_NETS!H142)+(jurisdiction_covered_SupETS!H142*carbon_price_SupETS!H142)</f>
        <v>0</v>
      </c>
      <c r="I142" s="9">
        <f>(jurisdiction_covered_NCT!I142*carbon_price_NCT!I142)+(carbon_price_NETS!I142*jurisdiction_covered_NETS!I142)+(jurisdiction_covered_SupETS!I142*carbon_price_SupETS!I142)</f>
        <v>0</v>
      </c>
      <c r="J142" s="9">
        <f>(jurisdiction_covered_NCT!J142*carbon_price_NCT!J142)+(carbon_price_NETS!J142*jurisdiction_covered_NETS!J142)+(jurisdiction_covered_SupETS!J142*carbon_price_SupETS!J142)</f>
        <v>0</v>
      </c>
      <c r="K142" s="9">
        <f>(jurisdiction_covered_NCT!K142*carbon_price_NCT!K142)+(carbon_price_NETS!K142*jurisdiction_covered_NETS!K142)+(jurisdiction_covered_SupETS!K142*carbon_price_SupETS!K142)</f>
        <v>0</v>
      </c>
      <c r="L142" s="9">
        <f>(jurisdiction_covered_NCT!L142*carbon_price_NCT!L142)+(carbon_price_NETS!L142*jurisdiction_covered_NETS!L142)+(jurisdiction_covered_SupETS!L142*carbon_price_SupETS!L142)</f>
        <v>0</v>
      </c>
      <c r="M142" s="9">
        <f>(jurisdiction_covered_NCT!M142*carbon_price_NCT!M142)+(carbon_price_NETS!M142*jurisdiction_covered_NETS!M142)+(jurisdiction_covered_SupETS!M142*carbon_price_SupETS!M142)</f>
        <v>0</v>
      </c>
      <c r="N142" s="9">
        <f>(jurisdiction_covered_NCT!N142*carbon_price_NCT!N142)+(carbon_price_NETS!N142*jurisdiction_covered_NETS!N142)+(jurisdiction_covered_SupETS!N142*carbon_price_SupETS!N142)</f>
        <v>0</v>
      </c>
      <c r="O142" s="9">
        <f>(jurisdiction_covered_NCT!O142*carbon_price_NCT!O142)+(carbon_price_NETS!O142*jurisdiction_covered_NETS!O142)+(jurisdiction_covered_SupETS!O142*carbon_price_SupETS!O142)</f>
        <v>0</v>
      </c>
      <c r="P142" s="9">
        <f>(jurisdiction_covered_NCT!P142*carbon_price_NCT!P142)+(carbon_price_NETS!P142*jurisdiction_covered_NETS!P142)+(jurisdiction_covered_SupETS!P142*carbon_price_SupETS!P142)</f>
        <v>0</v>
      </c>
      <c r="Q142" s="9">
        <f>(jurisdiction_covered_NCT!Q142*carbon_price_NCT!Q142)+(carbon_price_NETS!Q142*jurisdiction_covered_NETS!Q142)+(jurisdiction_covered_SupETS!Q142*carbon_price_SupETS!Q142)</f>
        <v>0</v>
      </c>
      <c r="R142" s="9">
        <f>(jurisdiction_covered_NCT!R142*carbon_price_NCT!R142)+(carbon_price_NETS!R142*jurisdiction_covered_NETS!R142)+(jurisdiction_covered_SupETS!R142*carbon_price_SupETS!R142)</f>
        <v>0</v>
      </c>
      <c r="S142" s="9">
        <f>(jurisdiction_covered_NCT!S142*carbon_price_NCT!S142)+(carbon_price_NETS!S142*jurisdiction_covered_NETS!S142)+(jurisdiction_covered_SupETS!S142*carbon_price_SupETS!S142)</f>
        <v>0</v>
      </c>
      <c r="T142" s="9">
        <f>(jurisdiction_covered_NCT!T142*carbon_price_NCT!T142)+(carbon_price_NETS!T142*jurisdiction_covered_NETS!T142)+(jurisdiction_covered_SupETS!T142*carbon_price_SupETS!T142)</f>
        <v>0</v>
      </c>
      <c r="U142" s="9">
        <f>(jurisdiction_covered_NCT!U142*carbon_price_NCT!U142)+(carbon_price_NETS!U142*jurisdiction_covered_NETS!U142)+(jurisdiction_covered_SupETS!U142*carbon_price_SupETS!U142)</f>
        <v>0</v>
      </c>
      <c r="V142" s="9">
        <f>(jurisdiction_covered_NCT!V142*carbon_price_NCT!V142)+(carbon_price_NETS!V142*jurisdiction_covered_NETS!V142)+(jurisdiction_covered_SupETS!V142*carbon_price_SupETS!V142)</f>
        <v>0</v>
      </c>
      <c r="W142" s="9">
        <f>(jurisdiction_covered_NCT!W142*carbon_price_NCT!W142)+(carbon_price_NETS!W142*jurisdiction_covered_NETS!W142)+(jurisdiction_covered_SupETS!W142*carbon_price_SupETS!W142)</f>
        <v>0</v>
      </c>
      <c r="X142" s="9">
        <f>(jurisdiction_covered_NCT!X142*carbon_price_NCT!X142)+(carbon_price_NETS!X142*jurisdiction_covered_NETS!X142)+(jurisdiction_covered_SupETS!X142*carbon_price_SupETS!X142)</f>
        <v>0</v>
      </c>
      <c r="Y142" s="9">
        <f>(jurisdiction_covered_NCT!Y142*carbon_price_NCT!Y142)+(carbon_price_NETS!Y142*jurisdiction_covered_NETS!Y142)+(jurisdiction_covered_SupETS!Y142*carbon_price_SupETS!Y142)</f>
        <v>0</v>
      </c>
      <c r="Z142" s="9">
        <f>(jurisdiction_covered_NCT!Z142*carbon_price_NCT!Z142)+(carbon_price_NETS!Z142*jurisdiction_covered_NETS!Z142)+(jurisdiction_covered_SupETS!Z142*carbon_price_SupETS!Z142)</f>
        <v>0</v>
      </c>
      <c r="AA142" s="9">
        <f>(jurisdiction_covered_NCT!AA142*carbon_price_NCT!AA142)+(carbon_price_NETS!AA142*jurisdiction_covered_NETS!AA142)+(jurisdiction_covered_SupETS!AA142*carbon_price_SupETS!AA142)</f>
        <v>0</v>
      </c>
    </row>
    <row r="143" spans="1:27" x14ac:dyDescent="0.2">
      <c r="A143" s="9" t="s">
        <v>504</v>
      </c>
      <c r="B143" s="9">
        <f>(jurisdiction_covered_NCT!B143*carbon_price_NCT!B143)+(carbon_price_NETS!B143*jurisdiction_covered_NETS!B143)+(jurisdiction_covered_SupETS!B143*carbon_price_SupETS!B143)</f>
        <v>0</v>
      </c>
      <c r="C143" s="9">
        <f>(jurisdiction_covered_NCT!C143*carbon_price_NCT!C143)+(carbon_price_NETS!C143*jurisdiction_covered_NETS!C143)+(jurisdiction_covered_SupETS!C143*carbon_price_SupETS!C143)</f>
        <v>0</v>
      </c>
      <c r="D143" s="9">
        <f>(jurisdiction_covered_NCT!D143*carbon_price_NCT!D143)+(carbon_price_NETS!D143*jurisdiction_covered_NETS!D143)+(jurisdiction_covered_SupETS!D143*carbon_price_SupETS!D143)</f>
        <v>0</v>
      </c>
      <c r="E143" s="9">
        <f>(jurisdiction_covered_NCT!E143*carbon_price_NCT!E143)+(carbon_price_NETS!E143*jurisdiction_covered_NETS!E143)+(jurisdiction_covered_SupETS!E143*carbon_price_SupETS!E143)</f>
        <v>0</v>
      </c>
      <c r="F143" s="9">
        <f>(jurisdiction_covered_NCT!F143*carbon_price_NCT!F143)+(carbon_price_NETS!F143*jurisdiction_covered_NETS!F143)+(jurisdiction_covered_SupETS!F143*carbon_price_SupETS!F143)</f>
        <v>0</v>
      </c>
      <c r="G143" s="9">
        <f>(jurisdiction_covered_NCT!G143*carbon_price_NCT!G143)+(carbon_price_NETS!G143*jurisdiction_covered_NETS!G143)+(jurisdiction_covered_SupETS!G143*carbon_price_SupETS!G143)</f>
        <v>0</v>
      </c>
      <c r="H143" s="9">
        <f>(jurisdiction_covered_NCT!H143*carbon_price_NCT!H143)+(carbon_price_NETS!H143*jurisdiction_covered_NETS!H143)+(jurisdiction_covered_SupETS!H143*carbon_price_SupETS!H143)</f>
        <v>0</v>
      </c>
      <c r="I143" s="9">
        <f>(jurisdiction_covered_NCT!I143*carbon_price_NCT!I143)+(carbon_price_NETS!I143*jurisdiction_covered_NETS!I143)+(jurisdiction_covered_SupETS!I143*carbon_price_SupETS!I143)</f>
        <v>0</v>
      </c>
      <c r="J143" s="9">
        <f>(jurisdiction_covered_NCT!J143*carbon_price_NCT!J143)+(carbon_price_NETS!J143*jurisdiction_covered_NETS!J143)+(jurisdiction_covered_SupETS!J143*carbon_price_SupETS!J143)</f>
        <v>0</v>
      </c>
      <c r="K143" s="9">
        <f>(jurisdiction_covered_NCT!K143*carbon_price_NCT!K143)+(carbon_price_NETS!K143*jurisdiction_covered_NETS!K143)+(jurisdiction_covered_SupETS!K143*carbon_price_SupETS!K143)</f>
        <v>0</v>
      </c>
      <c r="L143" s="9">
        <f>(jurisdiction_covered_NCT!L143*carbon_price_NCT!L143)+(carbon_price_NETS!L143*jurisdiction_covered_NETS!L143)+(jurisdiction_covered_SupETS!L143*carbon_price_SupETS!L143)</f>
        <v>0</v>
      </c>
      <c r="M143" s="9">
        <f>(jurisdiction_covered_NCT!M143*carbon_price_NCT!M143)+(carbon_price_NETS!M143*jurisdiction_covered_NETS!M143)+(jurisdiction_covered_SupETS!M143*carbon_price_SupETS!M143)</f>
        <v>0</v>
      </c>
      <c r="N143" s="9">
        <f>(jurisdiction_covered_NCT!N143*carbon_price_NCT!N143)+(carbon_price_NETS!N143*jurisdiction_covered_NETS!N143)+(jurisdiction_covered_SupETS!N143*carbon_price_SupETS!N143)</f>
        <v>0</v>
      </c>
      <c r="O143" s="9">
        <f>(jurisdiction_covered_NCT!O143*carbon_price_NCT!O143)+(carbon_price_NETS!O143*jurisdiction_covered_NETS!O143)+(jurisdiction_covered_SupETS!O143*carbon_price_SupETS!O143)</f>
        <v>0</v>
      </c>
      <c r="P143" s="9">
        <f>(jurisdiction_covered_NCT!P143*carbon_price_NCT!P143)+(carbon_price_NETS!P143*jurisdiction_covered_NETS!P143)+(jurisdiction_covered_SupETS!P143*carbon_price_SupETS!P143)</f>
        <v>0</v>
      </c>
      <c r="Q143" s="9">
        <f>(jurisdiction_covered_NCT!Q143*carbon_price_NCT!Q143)+(carbon_price_NETS!Q143*jurisdiction_covered_NETS!Q143)+(jurisdiction_covered_SupETS!Q143*carbon_price_SupETS!Q143)</f>
        <v>0</v>
      </c>
      <c r="R143" s="9">
        <f>(jurisdiction_covered_NCT!R143*carbon_price_NCT!R143)+(carbon_price_NETS!R143*jurisdiction_covered_NETS!R143)+(jurisdiction_covered_SupETS!R143*carbon_price_SupETS!R143)</f>
        <v>0</v>
      </c>
      <c r="S143" s="9">
        <f>(jurisdiction_covered_NCT!S143*carbon_price_NCT!S143)+(carbon_price_NETS!S143*jurisdiction_covered_NETS!S143)+(jurisdiction_covered_SupETS!S143*carbon_price_SupETS!S143)</f>
        <v>0</v>
      </c>
      <c r="T143" s="9">
        <f>(jurisdiction_covered_NCT!T143*carbon_price_NCT!T143)+(carbon_price_NETS!T143*jurisdiction_covered_NETS!T143)+(jurisdiction_covered_SupETS!T143*carbon_price_SupETS!T143)</f>
        <v>0</v>
      </c>
      <c r="U143" s="9">
        <f>(jurisdiction_covered_NCT!U143*carbon_price_NCT!U143)+(carbon_price_NETS!U143*jurisdiction_covered_NETS!U143)+(jurisdiction_covered_SupETS!U143*carbon_price_SupETS!U143)</f>
        <v>0</v>
      </c>
      <c r="V143" s="9">
        <f>(jurisdiction_covered_NCT!V143*carbon_price_NCT!V143)+(carbon_price_NETS!V143*jurisdiction_covered_NETS!V143)+(jurisdiction_covered_SupETS!V143*carbon_price_SupETS!V143)</f>
        <v>0</v>
      </c>
      <c r="W143" s="9">
        <f>(jurisdiction_covered_NCT!W143*carbon_price_NCT!W143)+(carbon_price_NETS!W143*jurisdiction_covered_NETS!W143)+(jurisdiction_covered_SupETS!W143*carbon_price_SupETS!W143)</f>
        <v>0</v>
      </c>
      <c r="X143" s="9">
        <f>(jurisdiction_covered_NCT!X143*carbon_price_NCT!X143)+(carbon_price_NETS!X143*jurisdiction_covered_NETS!X143)+(jurisdiction_covered_SupETS!X143*carbon_price_SupETS!X143)</f>
        <v>0</v>
      </c>
      <c r="Y143" s="9">
        <f>(jurisdiction_covered_NCT!Y143*carbon_price_NCT!Y143)+(carbon_price_NETS!Y143*jurisdiction_covered_NETS!Y143)+(jurisdiction_covered_SupETS!Y143*carbon_price_SupETS!Y143)</f>
        <v>0</v>
      </c>
      <c r="Z143" s="9">
        <f>(jurisdiction_covered_NCT!Z143*carbon_price_NCT!Z143)+(carbon_price_NETS!Z143*jurisdiction_covered_NETS!Z143)+(jurisdiction_covered_SupETS!Z143*carbon_price_SupETS!Z143)</f>
        <v>0</v>
      </c>
      <c r="AA143" s="9">
        <f>(jurisdiction_covered_NCT!AA143*carbon_price_NCT!AA143)+(carbon_price_NETS!AA143*jurisdiction_covered_NETS!AA143)+(jurisdiction_covered_SupETS!AA143*carbon_price_SupETS!AA143)</f>
        <v>0</v>
      </c>
    </row>
    <row r="144" spans="1:27" x14ac:dyDescent="0.2">
      <c r="A144" s="9" t="s">
        <v>507</v>
      </c>
      <c r="B144" s="9">
        <f>(jurisdiction_covered_NCT!B144*carbon_price_NCT!B144)+(carbon_price_NETS!B144*jurisdiction_covered_NETS!B144)+(jurisdiction_covered_SupETS!B144*carbon_price_SupETS!B144)</f>
        <v>0</v>
      </c>
      <c r="C144" s="9">
        <f>(jurisdiction_covered_NCT!C144*carbon_price_NCT!C144)+(carbon_price_NETS!C144*jurisdiction_covered_NETS!C144)+(jurisdiction_covered_SupETS!C144*carbon_price_SupETS!C144)</f>
        <v>0</v>
      </c>
      <c r="D144" s="9">
        <f>(jurisdiction_covered_NCT!D144*carbon_price_NCT!D144)+(carbon_price_NETS!D144*jurisdiction_covered_NETS!D144)+(jurisdiction_covered_SupETS!D144*carbon_price_SupETS!D144)</f>
        <v>0</v>
      </c>
      <c r="E144" s="9">
        <f>(jurisdiction_covered_NCT!E144*carbon_price_NCT!E144)+(carbon_price_NETS!E144*jurisdiction_covered_NETS!E144)+(jurisdiction_covered_SupETS!E144*carbon_price_SupETS!E144)</f>
        <v>0</v>
      </c>
      <c r="F144" s="9">
        <f>(jurisdiction_covered_NCT!F144*carbon_price_NCT!F144)+(carbon_price_NETS!F144*jurisdiction_covered_NETS!F144)+(jurisdiction_covered_SupETS!F144*carbon_price_SupETS!F144)</f>
        <v>0</v>
      </c>
      <c r="G144" s="9">
        <f>(jurisdiction_covered_NCT!G144*carbon_price_NCT!G144)+(carbon_price_NETS!G144*jurisdiction_covered_NETS!G144)+(jurisdiction_covered_SupETS!G144*carbon_price_SupETS!G144)</f>
        <v>0</v>
      </c>
      <c r="H144" s="9">
        <f>(jurisdiction_covered_NCT!H144*carbon_price_NCT!H144)+(carbon_price_NETS!H144*jurisdiction_covered_NETS!H144)+(jurisdiction_covered_SupETS!H144*carbon_price_SupETS!H144)</f>
        <v>0</v>
      </c>
      <c r="I144" s="9">
        <f>(jurisdiction_covered_NCT!I144*carbon_price_NCT!I144)+(carbon_price_NETS!I144*jurisdiction_covered_NETS!I144)+(jurisdiction_covered_SupETS!I144*carbon_price_SupETS!I144)</f>
        <v>0</v>
      </c>
      <c r="J144" s="9">
        <f>(jurisdiction_covered_NCT!J144*carbon_price_NCT!J144)+(carbon_price_NETS!J144*jurisdiction_covered_NETS!J144)+(jurisdiction_covered_SupETS!J144*carbon_price_SupETS!J144)</f>
        <v>0</v>
      </c>
      <c r="K144" s="9">
        <f>(jurisdiction_covered_NCT!K144*carbon_price_NCT!K144)+(carbon_price_NETS!K144*jurisdiction_covered_NETS!K144)+(jurisdiction_covered_SupETS!K144*carbon_price_SupETS!K144)</f>
        <v>0</v>
      </c>
      <c r="L144" s="9">
        <f>(jurisdiction_covered_NCT!L144*carbon_price_NCT!L144)+(carbon_price_NETS!L144*jurisdiction_covered_NETS!L144)+(jurisdiction_covered_SupETS!L144*carbon_price_SupETS!L144)</f>
        <v>0</v>
      </c>
      <c r="M144" s="9">
        <f>(jurisdiction_covered_NCT!M144*carbon_price_NCT!M144)+(carbon_price_NETS!M144*jurisdiction_covered_NETS!M144)+(jurisdiction_covered_SupETS!M144*carbon_price_SupETS!M144)</f>
        <v>0</v>
      </c>
      <c r="N144" s="9">
        <f>(jurisdiction_covered_NCT!N144*carbon_price_NCT!N144)+(carbon_price_NETS!N144*jurisdiction_covered_NETS!N144)+(jurisdiction_covered_SupETS!N144*carbon_price_SupETS!N144)</f>
        <v>0</v>
      </c>
      <c r="O144" s="9">
        <f>(jurisdiction_covered_NCT!O144*carbon_price_NCT!O144)+(carbon_price_NETS!O144*jurisdiction_covered_NETS!O144)+(jurisdiction_covered_SupETS!O144*carbon_price_SupETS!O144)</f>
        <v>0</v>
      </c>
      <c r="P144" s="9">
        <f>(jurisdiction_covered_NCT!P144*carbon_price_NCT!P144)+(carbon_price_NETS!P144*jurisdiction_covered_NETS!P144)+(jurisdiction_covered_SupETS!P144*carbon_price_SupETS!P144)</f>
        <v>0</v>
      </c>
      <c r="Q144" s="9">
        <f>(jurisdiction_covered_NCT!Q144*carbon_price_NCT!Q144)+(carbon_price_NETS!Q144*jurisdiction_covered_NETS!Q144)+(jurisdiction_covered_SupETS!Q144*carbon_price_SupETS!Q144)</f>
        <v>0</v>
      </c>
      <c r="R144" s="9">
        <f>(jurisdiction_covered_NCT!R144*carbon_price_NCT!R144)+(carbon_price_NETS!R144*jurisdiction_covered_NETS!R144)+(jurisdiction_covered_SupETS!R144*carbon_price_SupETS!R144)</f>
        <v>0</v>
      </c>
      <c r="S144" s="9">
        <f>(jurisdiction_covered_NCT!S144*carbon_price_NCT!S144)+(carbon_price_NETS!S144*jurisdiction_covered_NETS!S144)+(jurisdiction_covered_SupETS!S144*carbon_price_SupETS!S144)</f>
        <v>0</v>
      </c>
      <c r="T144" s="9">
        <f>(jurisdiction_covered_NCT!T144*carbon_price_NCT!T144)+(carbon_price_NETS!T144*jurisdiction_covered_NETS!T144)+(jurisdiction_covered_SupETS!T144*carbon_price_SupETS!T144)</f>
        <v>0</v>
      </c>
      <c r="U144" s="9">
        <f>(jurisdiction_covered_NCT!U144*carbon_price_NCT!U144)+(carbon_price_NETS!U144*jurisdiction_covered_NETS!U144)+(jurisdiction_covered_SupETS!U144*carbon_price_SupETS!U144)</f>
        <v>0</v>
      </c>
      <c r="V144" s="9">
        <f>(jurisdiction_covered_NCT!V144*carbon_price_NCT!V144)+(carbon_price_NETS!V144*jurisdiction_covered_NETS!V144)+(jurisdiction_covered_SupETS!V144*carbon_price_SupETS!V144)</f>
        <v>0</v>
      </c>
      <c r="W144" s="9">
        <f>(jurisdiction_covered_NCT!W144*carbon_price_NCT!W144)+(carbon_price_NETS!W144*jurisdiction_covered_NETS!W144)+(jurisdiction_covered_SupETS!W144*carbon_price_SupETS!W144)</f>
        <v>0</v>
      </c>
      <c r="X144" s="9">
        <f>(jurisdiction_covered_NCT!X144*carbon_price_NCT!X144)+(carbon_price_NETS!X144*jurisdiction_covered_NETS!X144)+(jurisdiction_covered_SupETS!X144*carbon_price_SupETS!X144)</f>
        <v>0</v>
      </c>
      <c r="Y144" s="9">
        <f>(jurisdiction_covered_NCT!Y144*carbon_price_NCT!Y144)+(carbon_price_NETS!Y144*jurisdiction_covered_NETS!Y144)+(jurisdiction_covered_SupETS!Y144*carbon_price_SupETS!Y144)</f>
        <v>0</v>
      </c>
      <c r="Z144" s="9">
        <f>(jurisdiction_covered_NCT!Z144*carbon_price_NCT!Z144)+(carbon_price_NETS!Z144*jurisdiction_covered_NETS!Z144)+(jurisdiction_covered_SupETS!Z144*carbon_price_SupETS!Z144)</f>
        <v>0</v>
      </c>
      <c r="AA144" s="9">
        <f>(jurisdiction_covered_NCT!AA144*carbon_price_NCT!AA144)+(carbon_price_NETS!AA144*jurisdiction_covered_NETS!AA144)+(jurisdiction_covered_SupETS!AA144*carbon_price_SupETS!AA144)</f>
        <v>0</v>
      </c>
    </row>
    <row r="145" spans="1:27" x14ac:dyDescent="0.2">
      <c r="A145" s="9" t="s">
        <v>510</v>
      </c>
      <c r="B145" s="9">
        <f>(jurisdiction_covered_NCT!B145*carbon_price_NCT!B145)+(carbon_price_NETS!B145*jurisdiction_covered_NETS!B145)+(jurisdiction_covered_SupETS!B145*carbon_price_SupETS!B145)</f>
        <v>0</v>
      </c>
      <c r="C145" s="9">
        <f>(jurisdiction_covered_NCT!C145*carbon_price_NCT!C145)+(carbon_price_NETS!C145*jurisdiction_covered_NETS!C145)+(jurisdiction_covered_SupETS!C145*carbon_price_SupETS!C145)</f>
        <v>0</v>
      </c>
      <c r="D145" s="9">
        <f>(jurisdiction_covered_NCT!D145*carbon_price_NCT!D145)+(carbon_price_NETS!D145*jurisdiction_covered_NETS!D145)+(jurisdiction_covered_SupETS!D145*carbon_price_SupETS!D145)</f>
        <v>0</v>
      </c>
      <c r="E145" s="9">
        <f>(jurisdiction_covered_NCT!E145*carbon_price_NCT!E145)+(carbon_price_NETS!E145*jurisdiction_covered_NETS!E145)+(jurisdiction_covered_SupETS!E145*carbon_price_SupETS!E145)</f>
        <v>0</v>
      </c>
      <c r="F145" s="9">
        <f>(jurisdiction_covered_NCT!F145*carbon_price_NCT!F145)+(carbon_price_NETS!F145*jurisdiction_covered_NETS!F145)+(jurisdiction_covered_SupETS!F145*carbon_price_SupETS!F145)</f>
        <v>0</v>
      </c>
      <c r="G145" s="9">
        <f>(jurisdiction_covered_NCT!G145*carbon_price_NCT!G145)+(carbon_price_NETS!G145*jurisdiction_covered_NETS!G145)+(jurisdiction_covered_SupETS!G145*carbon_price_SupETS!G145)</f>
        <v>0</v>
      </c>
      <c r="H145" s="9">
        <f>(jurisdiction_covered_NCT!H145*carbon_price_NCT!H145)+(carbon_price_NETS!H145*jurisdiction_covered_NETS!H145)+(jurisdiction_covered_SupETS!H145*carbon_price_SupETS!H145)</f>
        <v>0</v>
      </c>
      <c r="I145" s="9">
        <f>(jurisdiction_covered_NCT!I145*carbon_price_NCT!I145)+(carbon_price_NETS!I145*jurisdiction_covered_NETS!I145)+(jurisdiction_covered_SupETS!I145*carbon_price_SupETS!I145)</f>
        <v>0</v>
      </c>
      <c r="J145" s="9">
        <f>(jurisdiction_covered_NCT!J145*carbon_price_NCT!J145)+(carbon_price_NETS!J145*jurisdiction_covered_NETS!J145)+(jurisdiction_covered_SupETS!J145*carbon_price_SupETS!J145)</f>
        <v>0</v>
      </c>
      <c r="K145" s="9">
        <f>(jurisdiction_covered_NCT!K145*carbon_price_NCT!K145)+(carbon_price_NETS!K145*jurisdiction_covered_NETS!K145)+(jurisdiction_covered_SupETS!K145*carbon_price_SupETS!K145)</f>
        <v>0</v>
      </c>
      <c r="L145" s="9">
        <f>(jurisdiction_covered_NCT!L145*carbon_price_NCT!L145)+(carbon_price_NETS!L145*jurisdiction_covered_NETS!L145)+(jurisdiction_covered_SupETS!L145*carbon_price_SupETS!L145)</f>
        <v>0</v>
      </c>
      <c r="M145" s="9">
        <f>(jurisdiction_covered_NCT!M145*carbon_price_NCT!M145)+(carbon_price_NETS!M145*jurisdiction_covered_NETS!M145)+(jurisdiction_covered_SupETS!M145*carbon_price_SupETS!M145)</f>
        <v>0</v>
      </c>
      <c r="N145" s="9">
        <f>(jurisdiction_covered_NCT!N145*carbon_price_NCT!N145)+(carbon_price_NETS!N145*jurisdiction_covered_NETS!N145)+(jurisdiction_covered_SupETS!N145*carbon_price_SupETS!N145)</f>
        <v>0</v>
      </c>
      <c r="O145" s="9">
        <f>(jurisdiction_covered_NCT!O145*carbon_price_NCT!O145)+(carbon_price_NETS!O145*jurisdiction_covered_NETS!O145)+(jurisdiction_covered_SupETS!O145*carbon_price_SupETS!O145)</f>
        <v>0</v>
      </c>
      <c r="P145" s="9">
        <f>(jurisdiction_covered_NCT!P145*carbon_price_NCT!P145)+(carbon_price_NETS!P145*jurisdiction_covered_NETS!P145)+(jurisdiction_covered_SupETS!P145*carbon_price_SupETS!P145)</f>
        <v>0</v>
      </c>
      <c r="Q145" s="9">
        <f>(jurisdiction_covered_NCT!Q145*carbon_price_NCT!Q145)+(carbon_price_NETS!Q145*jurisdiction_covered_NETS!Q145)+(jurisdiction_covered_SupETS!Q145*carbon_price_SupETS!Q145)</f>
        <v>0</v>
      </c>
      <c r="R145" s="9">
        <f>(jurisdiction_covered_NCT!R145*carbon_price_NCT!R145)+(carbon_price_NETS!R145*jurisdiction_covered_NETS!R145)+(jurisdiction_covered_SupETS!R145*carbon_price_SupETS!R145)</f>
        <v>0</v>
      </c>
      <c r="S145" s="9">
        <f>(jurisdiction_covered_NCT!S145*carbon_price_NCT!S145)+(carbon_price_NETS!S145*jurisdiction_covered_NETS!S145)+(jurisdiction_covered_SupETS!S145*carbon_price_SupETS!S145)</f>
        <v>0</v>
      </c>
      <c r="T145" s="9">
        <f>(jurisdiction_covered_NCT!T145*carbon_price_NCT!T145)+(carbon_price_NETS!T145*jurisdiction_covered_NETS!T145)+(jurisdiction_covered_SupETS!T145*carbon_price_SupETS!T145)</f>
        <v>0</v>
      </c>
      <c r="U145" s="9">
        <f>(jurisdiction_covered_NCT!U145*carbon_price_NCT!U145)+(carbon_price_NETS!U145*jurisdiction_covered_NETS!U145)+(jurisdiction_covered_SupETS!U145*carbon_price_SupETS!U145)</f>
        <v>0</v>
      </c>
      <c r="V145" s="9">
        <f>(jurisdiction_covered_NCT!V145*carbon_price_NCT!V145)+(carbon_price_NETS!V145*jurisdiction_covered_NETS!V145)+(jurisdiction_covered_SupETS!V145*carbon_price_SupETS!V145)</f>
        <v>0</v>
      </c>
      <c r="W145" s="9">
        <f>(jurisdiction_covered_NCT!W145*carbon_price_NCT!W145)+(carbon_price_NETS!W145*jurisdiction_covered_NETS!W145)+(jurisdiction_covered_SupETS!W145*carbon_price_SupETS!W145)</f>
        <v>0</v>
      </c>
      <c r="X145" s="9">
        <f>(jurisdiction_covered_NCT!X145*carbon_price_NCT!X145)+(carbon_price_NETS!X145*jurisdiction_covered_NETS!X145)+(jurisdiction_covered_SupETS!X145*carbon_price_SupETS!X145)</f>
        <v>0</v>
      </c>
      <c r="Y145" s="9">
        <f>(jurisdiction_covered_NCT!Y145*carbon_price_NCT!Y145)+(carbon_price_NETS!Y145*jurisdiction_covered_NETS!Y145)+(jurisdiction_covered_SupETS!Y145*carbon_price_SupETS!Y145)</f>
        <v>0</v>
      </c>
      <c r="Z145" s="9">
        <f>(jurisdiction_covered_NCT!Z145*carbon_price_NCT!Z145)+(carbon_price_NETS!Z145*jurisdiction_covered_NETS!Z145)+(jurisdiction_covered_SupETS!Z145*carbon_price_SupETS!Z145)</f>
        <v>0</v>
      </c>
      <c r="AA145" s="9">
        <f>(jurisdiction_covered_NCT!AA145*carbon_price_NCT!AA145)+(carbon_price_NETS!AA145*jurisdiction_covered_NETS!AA145)+(jurisdiction_covered_SupETS!AA145*carbon_price_SupETS!AA145)</f>
        <v>0</v>
      </c>
    </row>
    <row r="146" spans="1:27" x14ac:dyDescent="0.2">
      <c r="A146" s="9" t="s">
        <v>513</v>
      </c>
      <c r="B146" s="41">
        <f>Federated_cases!EB30</f>
        <v>0</v>
      </c>
      <c r="C146" s="41">
        <f>Federated_cases!EC30</f>
        <v>0</v>
      </c>
      <c r="D146" s="41">
        <f>Federated_cases!ED30</f>
        <v>0</v>
      </c>
      <c r="E146" s="41">
        <f>Federated_cases!EE30</f>
        <v>0</v>
      </c>
      <c r="F146" s="41">
        <f>Federated_cases!EF30</f>
        <v>0</v>
      </c>
      <c r="G146" s="41">
        <f>Federated_cases!EG30</f>
        <v>0</v>
      </c>
      <c r="H146" s="41">
        <f>Federated_cases!EH30</f>
        <v>0</v>
      </c>
      <c r="I146" s="41">
        <f>Federated_cases!EI30</f>
        <v>0</v>
      </c>
      <c r="J146" s="41">
        <f>Federated_cases!EJ30</f>
        <v>0</v>
      </c>
      <c r="K146" s="41">
        <f>Federated_cases!EK30</f>
        <v>0</v>
      </c>
      <c r="L146" s="41">
        <f>Federated_cases!EL30</f>
        <v>0</v>
      </c>
      <c r="M146" s="41">
        <f>Federated_cases!EM30</f>
        <v>0</v>
      </c>
      <c r="N146" s="41">
        <f>Federated_cases!EN30</f>
        <v>0</v>
      </c>
      <c r="O146" s="41">
        <f>Federated_cases!EO30</f>
        <v>0</v>
      </c>
      <c r="P146" s="41">
        <f>Federated_cases!EP30</f>
        <v>0</v>
      </c>
      <c r="Q146" s="41">
        <f>Federated_cases!EQ30</f>
        <v>0</v>
      </c>
      <c r="R146" s="36">
        <f>Federated_cases!ER30</f>
        <v>0.8032999999999999</v>
      </c>
      <c r="S146" s="36">
        <f>Federated_cases!ES30</f>
        <v>0.8679850838588925</v>
      </c>
      <c r="T146" s="36">
        <f>Federated_cases!ET30</f>
        <v>0.95120757408634216</v>
      </c>
      <c r="U146" s="36">
        <f>Federated_cases!EU30</f>
        <v>0.94186644479634185</v>
      </c>
      <c r="V146" s="36">
        <f>Federated_cases!EV30</f>
        <v>0.77137952705957358</v>
      </c>
      <c r="W146" s="36">
        <f>Federated_cases!EW30</f>
        <v>0.93601200979961574</v>
      </c>
      <c r="X146" s="36">
        <f>Federated_cases!EX30</f>
        <v>1.0277911410760361</v>
      </c>
      <c r="Y146" s="36">
        <f>Federated_cases!EY30</f>
        <v>1.5129668108138741</v>
      </c>
      <c r="Z146" s="36">
        <f>Federated_cases!EZ30</f>
        <v>1.7831803321028235</v>
      </c>
      <c r="AA146" s="9">
        <v>1.5963439224700002</v>
      </c>
    </row>
    <row r="147" spans="1:27" x14ac:dyDescent="0.2">
      <c r="A147" s="9" t="s">
        <v>517</v>
      </c>
      <c r="B147" s="9">
        <f>(jurisdiction_covered_NCT!B147*carbon_price_NCT!B147)+(carbon_price_NETS!B147*jurisdiction_covered_NETS!B147)+(jurisdiction_covered_SupETS!B147*carbon_price_SupETS!B147)</f>
        <v>0</v>
      </c>
      <c r="C147" s="9">
        <f>(jurisdiction_covered_NCT!C147*carbon_price_NCT!C147)+(carbon_price_NETS!C147*jurisdiction_covered_NETS!C147)+(jurisdiction_covered_SupETS!C147*carbon_price_SupETS!C147)</f>
        <v>0</v>
      </c>
      <c r="D147" s="9">
        <f>(jurisdiction_covered_NCT!D147*carbon_price_NCT!D147)+(carbon_price_NETS!D147*jurisdiction_covered_NETS!D147)+(jurisdiction_covered_SupETS!D147*carbon_price_SupETS!D147)</f>
        <v>0</v>
      </c>
      <c r="E147" s="9">
        <f>(jurisdiction_covered_NCT!E147*carbon_price_NCT!E147)+(carbon_price_NETS!E147*jurisdiction_covered_NETS!E147)+(jurisdiction_covered_SupETS!E147*carbon_price_SupETS!E147)</f>
        <v>0</v>
      </c>
      <c r="F147" s="9">
        <f>(jurisdiction_covered_NCT!F147*carbon_price_NCT!F147)+(carbon_price_NETS!F147*jurisdiction_covered_NETS!F147)+(jurisdiction_covered_SupETS!F147*carbon_price_SupETS!F147)</f>
        <v>0</v>
      </c>
      <c r="G147" s="9">
        <f>(jurisdiction_covered_NCT!G147*carbon_price_NCT!G147)+(carbon_price_NETS!G147*jurisdiction_covered_NETS!G147)+(jurisdiction_covered_SupETS!G147*carbon_price_SupETS!G147)</f>
        <v>0</v>
      </c>
      <c r="H147" s="9">
        <f>(jurisdiction_covered_NCT!H147*carbon_price_NCT!H147)+(carbon_price_NETS!H147*jurisdiction_covered_NETS!H147)+(jurisdiction_covered_SupETS!H147*carbon_price_SupETS!H147)</f>
        <v>0</v>
      </c>
      <c r="I147" s="9">
        <f>(jurisdiction_covered_NCT!I147*carbon_price_NCT!I147)+(carbon_price_NETS!I147*jurisdiction_covered_NETS!I147)+(jurisdiction_covered_SupETS!I147*carbon_price_SupETS!I147)</f>
        <v>0</v>
      </c>
      <c r="J147" s="9">
        <f>(jurisdiction_covered_NCT!J147*carbon_price_NCT!J147)+(carbon_price_NETS!J147*jurisdiction_covered_NETS!J147)+(jurisdiction_covered_SupETS!J147*carbon_price_SupETS!J147)</f>
        <v>0</v>
      </c>
      <c r="K147" s="9">
        <f>(jurisdiction_covered_NCT!K147*carbon_price_NCT!K147)+(carbon_price_NETS!K147*jurisdiction_covered_NETS!K147)+(jurisdiction_covered_SupETS!K147*carbon_price_SupETS!K147)</f>
        <v>0</v>
      </c>
      <c r="L147" s="9">
        <f>(jurisdiction_covered_NCT!L147*carbon_price_NCT!L147)+(carbon_price_NETS!L147*jurisdiction_covered_NETS!L147)+(jurisdiction_covered_SupETS!L147*carbon_price_SupETS!L147)</f>
        <v>0</v>
      </c>
      <c r="M147" s="9">
        <f>(jurisdiction_covered_NCT!M147*carbon_price_NCT!M147)+(carbon_price_NETS!M147*jurisdiction_covered_NETS!M147)+(jurisdiction_covered_SupETS!M147*carbon_price_SupETS!M147)</f>
        <v>0</v>
      </c>
      <c r="N147" s="9">
        <f>(jurisdiction_covered_NCT!N147*carbon_price_NCT!N147)+(carbon_price_NETS!N147*jurisdiction_covered_NETS!N147)+(jurisdiction_covered_SupETS!N147*carbon_price_SupETS!N147)</f>
        <v>0</v>
      </c>
      <c r="O147" s="9">
        <f>(jurisdiction_covered_NCT!O147*carbon_price_NCT!O147)+(carbon_price_NETS!O147*jurisdiction_covered_NETS!O147)+(jurisdiction_covered_SupETS!O147*carbon_price_SupETS!O147)</f>
        <v>0</v>
      </c>
      <c r="P147" s="9">
        <f>(jurisdiction_covered_NCT!P147*carbon_price_NCT!P147)+(carbon_price_NETS!P147*jurisdiction_covered_NETS!P147)+(jurisdiction_covered_SupETS!P147*carbon_price_SupETS!P147)</f>
        <v>0</v>
      </c>
      <c r="Q147" s="9">
        <f>(jurisdiction_covered_NCT!Q147*carbon_price_NCT!Q147)+(carbon_price_NETS!Q147*jurisdiction_covered_NETS!Q147)+(jurisdiction_covered_SupETS!Q147*carbon_price_SupETS!Q147)</f>
        <v>0</v>
      </c>
      <c r="R147" s="9">
        <f>(jurisdiction_covered_NCT!R147*carbon_price_NCT!R147)+(carbon_price_NETS!R147*jurisdiction_covered_NETS!R147)+(jurisdiction_covered_SupETS!R147*carbon_price_SupETS!R147)</f>
        <v>0</v>
      </c>
      <c r="S147" s="9">
        <f>(jurisdiction_covered_NCT!S147*carbon_price_NCT!S147)+(carbon_price_NETS!S147*jurisdiction_covered_NETS!S147)+(jurisdiction_covered_SupETS!S147*carbon_price_SupETS!S147)</f>
        <v>0</v>
      </c>
      <c r="T147" s="9">
        <f>(jurisdiction_covered_NCT!T147*carbon_price_NCT!T147)+(carbon_price_NETS!T147*jurisdiction_covered_NETS!T147)+(jurisdiction_covered_SupETS!T147*carbon_price_SupETS!T147)</f>
        <v>0</v>
      </c>
      <c r="U147" s="9">
        <f>(jurisdiction_covered_NCT!U147*carbon_price_NCT!U147)+(carbon_price_NETS!U147*jurisdiction_covered_NETS!U147)+(jurisdiction_covered_SupETS!U147*carbon_price_SupETS!U147)</f>
        <v>0</v>
      </c>
      <c r="V147" s="9">
        <f>(jurisdiction_covered_NCT!V147*carbon_price_NCT!V147)+(carbon_price_NETS!V147*jurisdiction_covered_NETS!V147)+(jurisdiction_covered_SupETS!V147*carbon_price_SupETS!V147)</f>
        <v>0</v>
      </c>
      <c r="W147" s="9">
        <f>(jurisdiction_covered_NCT!W147*carbon_price_NCT!W147)+(carbon_price_NETS!W147*jurisdiction_covered_NETS!W147)+(jurisdiction_covered_SupETS!W147*carbon_price_SupETS!W147)</f>
        <v>0</v>
      </c>
      <c r="X147" s="9">
        <f>(jurisdiction_covered_NCT!X147*carbon_price_NCT!X147)+(carbon_price_NETS!X147*jurisdiction_covered_NETS!X147)+(jurisdiction_covered_SupETS!X147*carbon_price_SupETS!X147)</f>
        <v>0</v>
      </c>
      <c r="Y147" s="9">
        <f>(jurisdiction_covered_NCT!Y147*carbon_price_NCT!Y147)+(carbon_price_NETS!Y147*jurisdiction_covered_NETS!Y147)+(jurisdiction_covered_SupETS!Y147*carbon_price_SupETS!Y147)</f>
        <v>0</v>
      </c>
      <c r="Z147" s="9">
        <f>(jurisdiction_covered_NCT!Z147*carbon_price_NCT!Z147)+(carbon_price_NETS!Z147*jurisdiction_covered_NETS!Z147)+(jurisdiction_covered_SupETS!Z147*carbon_price_SupETS!Z147)</f>
        <v>0</v>
      </c>
      <c r="AA147" s="9">
        <f>(jurisdiction_covered_NCT!AA147*carbon_price_NCT!AA147)+(carbon_price_NETS!AA147*jurisdiction_covered_NETS!AA147)+(jurisdiction_covered_SupETS!AA147*carbon_price_SupETS!AA147)</f>
        <v>0</v>
      </c>
    </row>
    <row r="148" spans="1:27" x14ac:dyDescent="0.2">
      <c r="A148" s="9" t="s">
        <v>520</v>
      </c>
      <c r="B148" s="9">
        <f>(jurisdiction_covered_NCT!B148*carbon_price_NCT!B148)+(carbon_price_NETS!B148*jurisdiction_covered_NETS!B148)+(jurisdiction_covered_SupETS!B148*carbon_price_SupETS!B148)</f>
        <v>0</v>
      </c>
      <c r="C148" s="9">
        <f>(jurisdiction_covered_NCT!C148*carbon_price_NCT!C148)+(carbon_price_NETS!C148*jurisdiction_covered_NETS!C148)+(jurisdiction_covered_SupETS!C148*carbon_price_SupETS!C148)</f>
        <v>0</v>
      </c>
      <c r="D148" s="9">
        <f>(jurisdiction_covered_NCT!D148*carbon_price_NCT!D148)+(carbon_price_NETS!D148*jurisdiction_covered_NETS!D148)+(jurisdiction_covered_SupETS!D148*carbon_price_SupETS!D148)</f>
        <v>0</v>
      </c>
      <c r="E148" s="9">
        <f>(jurisdiction_covered_NCT!E148*carbon_price_NCT!E148)+(carbon_price_NETS!E148*jurisdiction_covered_NETS!E148)+(jurisdiction_covered_SupETS!E148*carbon_price_SupETS!E148)</f>
        <v>0</v>
      </c>
      <c r="F148" s="9">
        <f>(jurisdiction_covered_NCT!F148*carbon_price_NCT!F148)+(carbon_price_NETS!F148*jurisdiction_covered_NETS!F148)+(jurisdiction_covered_SupETS!F148*carbon_price_SupETS!F148)</f>
        <v>0</v>
      </c>
      <c r="G148" s="9">
        <f>(jurisdiction_covered_NCT!G148*carbon_price_NCT!G148)+(carbon_price_NETS!G148*jurisdiction_covered_NETS!G148)+(jurisdiction_covered_SupETS!G148*carbon_price_SupETS!G148)</f>
        <v>0</v>
      </c>
      <c r="H148" s="9">
        <f>(jurisdiction_covered_NCT!H148*carbon_price_NCT!H148)+(carbon_price_NETS!H148*jurisdiction_covered_NETS!H148)+(jurisdiction_covered_SupETS!H148*carbon_price_SupETS!H148)</f>
        <v>0</v>
      </c>
      <c r="I148" s="9">
        <f>(jurisdiction_covered_NCT!I148*carbon_price_NCT!I148)+(carbon_price_NETS!I148*jurisdiction_covered_NETS!I148)+(jurisdiction_covered_SupETS!I148*carbon_price_SupETS!I148)</f>
        <v>0</v>
      </c>
      <c r="J148" s="9">
        <f>(jurisdiction_covered_NCT!J148*carbon_price_NCT!J148)+(carbon_price_NETS!J148*jurisdiction_covered_NETS!J148)+(jurisdiction_covered_SupETS!J148*carbon_price_SupETS!J148)</f>
        <v>0</v>
      </c>
      <c r="K148" s="9">
        <f>(jurisdiction_covered_NCT!K148*carbon_price_NCT!K148)+(carbon_price_NETS!K148*jurisdiction_covered_NETS!K148)+(jurisdiction_covered_SupETS!K148*carbon_price_SupETS!K148)</f>
        <v>0</v>
      </c>
      <c r="L148" s="9">
        <f>(jurisdiction_covered_NCT!L148*carbon_price_NCT!L148)+(carbon_price_NETS!L148*jurisdiction_covered_NETS!L148)+(jurisdiction_covered_SupETS!L148*carbon_price_SupETS!L148)</f>
        <v>0</v>
      </c>
      <c r="M148" s="9">
        <f>(jurisdiction_covered_NCT!M148*carbon_price_NCT!M148)+(carbon_price_NETS!M148*jurisdiction_covered_NETS!M148)+(jurisdiction_covered_SupETS!M148*carbon_price_SupETS!M148)</f>
        <v>0</v>
      </c>
      <c r="N148" s="9">
        <f>(jurisdiction_covered_NCT!N148*carbon_price_NCT!N148)+(carbon_price_NETS!N148*jurisdiction_covered_NETS!N148)+(jurisdiction_covered_SupETS!N148*carbon_price_SupETS!N148)</f>
        <v>0</v>
      </c>
      <c r="O148" s="9">
        <f>(jurisdiction_covered_NCT!O148*carbon_price_NCT!O148)+(carbon_price_NETS!O148*jurisdiction_covered_NETS!O148)+(jurisdiction_covered_SupETS!O148*carbon_price_SupETS!O148)</f>
        <v>0</v>
      </c>
      <c r="P148" s="9">
        <f>(jurisdiction_covered_NCT!P148*carbon_price_NCT!P148)+(carbon_price_NETS!P148*jurisdiction_covered_NETS!P148)+(jurisdiction_covered_SupETS!P148*carbon_price_SupETS!P148)</f>
        <v>0</v>
      </c>
      <c r="Q148" s="9">
        <f>(jurisdiction_covered_NCT!Q148*carbon_price_NCT!Q148)+(carbon_price_NETS!Q148*jurisdiction_covered_NETS!Q148)+(jurisdiction_covered_SupETS!Q148*carbon_price_SupETS!Q148)</f>
        <v>0</v>
      </c>
      <c r="R148" s="9">
        <f>(jurisdiction_covered_NCT!R148*carbon_price_NCT!R148)+(carbon_price_NETS!R148*jurisdiction_covered_NETS!R148)+(jurisdiction_covered_SupETS!R148*carbon_price_SupETS!R148)</f>
        <v>0</v>
      </c>
      <c r="S148" s="9">
        <f>(jurisdiction_covered_NCT!S148*carbon_price_NCT!S148)+(carbon_price_NETS!S148*jurisdiction_covered_NETS!S148)+(jurisdiction_covered_SupETS!S148*carbon_price_SupETS!S148)</f>
        <v>0</v>
      </c>
      <c r="T148" s="9">
        <f>(jurisdiction_covered_NCT!T148*carbon_price_NCT!T148)+(carbon_price_NETS!T148*jurisdiction_covered_NETS!T148)+(jurisdiction_covered_SupETS!T148*carbon_price_SupETS!T148)</f>
        <v>0</v>
      </c>
      <c r="U148" s="9">
        <f>(jurisdiction_covered_NCT!U148*carbon_price_NCT!U148)+(carbon_price_NETS!U148*jurisdiction_covered_NETS!U148)+(jurisdiction_covered_SupETS!U148*carbon_price_SupETS!U148)</f>
        <v>0</v>
      </c>
      <c r="V148" s="9">
        <f>(jurisdiction_covered_NCT!V148*carbon_price_NCT!V148)+(carbon_price_NETS!V148*jurisdiction_covered_NETS!V148)+(jurisdiction_covered_SupETS!V148*carbon_price_SupETS!V148)</f>
        <v>0</v>
      </c>
      <c r="W148" s="9">
        <f>(jurisdiction_covered_NCT!W148*carbon_price_NCT!W148)+(carbon_price_NETS!W148*jurisdiction_covered_NETS!W148)+(jurisdiction_covered_SupETS!W148*carbon_price_SupETS!W148)</f>
        <v>0</v>
      </c>
      <c r="X148" s="9">
        <f>(jurisdiction_covered_NCT!X148*carbon_price_NCT!X148)+(carbon_price_NETS!X148*jurisdiction_covered_NETS!X148)+(jurisdiction_covered_SupETS!X148*carbon_price_SupETS!X148)</f>
        <v>0</v>
      </c>
      <c r="Y148" s="9">
        <f>(jurisdiction_covered_NCT!Y148*carbon_price_NCT!Y148)+(carbon_price_NETS!Y148*jurisdiction_covered_NETS!Y148)+(jurisdiction_covered_SupETS!Y148*carbon_price_SupETS!Y148)</f>
        <v>0</v>
      </c>
      <c r="Z148" s="9">
        <f>(jurisdiction_covered_NCT!Z148*carbon_price_NCT!Z148)+(carbon_price_NETS!Z148*jurisdiction_covered_NETS!Z148)+(jurisdiction_covered_SupETS!Z148*carbon_price_SupETS!Z148)</f>
        <v>0</v>
      </c>
      <c r="AA148" s="9">
        <f>(jurisdiction_covered_NCT!AA148*carbon_price_NCT!AA148)+(carbon_price_NETS!AA148*jurisdiction_covered_NETS!AA148)+(jurisdiction_covered_SupETS!AA148*carbon_price_SupETS!AA148)</f>
        <v>0</v>
      </c>
    </row>
    <row r="149" spans="1:27" x14ac:dyDescent="0.2">
      <c r="A149" s="9" t="s">
        <v>523</v>
      </c>
      <c r="B149" s="9">
        <f>(jurisdiction_covered_NCT!B149*carbon_price_NCT!B149)+(carbon_price_NETS!B149*jurisdiction_covered_NETS!B149)+(jurisdiction_covered_SupETS!B149*carbon_price_SupETS!B149)</f>
        <v>0</v>
      </c>
      <c r="C149" s="9">
        <f>(jurisdiction_covered_NCT!C149*carbon_price_NCT!C149)+(carbon_price_NETS!C149*jurisdiction_covered_NETS!C149)+(jurisdiction_covered_SupETS!C149*carbon_price_SupETS!C149)</f>
        <v>0</v>
      </c>
      <c r="D149" s="9">
        <f>(jurisdiction_covered_NCT!D149*carbon_price_NCT!D149)+(carbon_price_NETS!D149*jurisdiction_covered_NETS!D149)+(jurisdiction_covered_SupETS!D149*carbon_price_SupETS!D149)</f>
        <v>0</v>
      </c>
      <c r="E149" s="9">
        <f>(jurisdiction_covered_NCT!E149*carbon_price_NCT!E149)+(carbon_price_NETS!E149*jurisdiction_covered_NETS!E149)+(jurisdiction_covered_SupETS!E149*carbon_price_SupETS!E149)</f>
        <v>0</v>
      </c>
      <c r="F149" s="9">
        <f>(jurisdiction_covered_NCT!F149*carbon_price_NCT!F149)+(carbon_price_NETS!F149*jurisdiction_covered_NETS!F149)+(jurisdiction_covered_SupETS!F149*carbon_price_SupETS!F149)</f>
        <v>0</v>
      </c>
      <c r="G149" s="9">
        <f>(jurisdiction_covered_NCT!G149*carbon_price_NCT!G149)+(carbon_price_NETS!G149*jurisdiction_covered_NETS!G149)+(jurisdiction_covered_SupETS!G149*carbon_price_SupETS!G149)</f>
        <v>0</v>
      </c>
      <c r="H149" s="9">
        <f>(jurisdiction_covered_NCT!H149*carbon_price_NCT!H149)+(carbon_price_NETS!H149*jurisdiction_covered_NETS!H149)+(jurisdiction_covered_SupETS!H149*carbon_price_SupETS!H149)</f>
        <v>0</v>
      </c>
      <c r="I149" s="9">
        <f>(jurisdiction_covered_NCT!I149*carbon_price_NCT!I149)+(carbon_price_NETS!I149*jurisdiction_covered_NETS!I149)+(jurisdiction_covered_SupETS!I149*carbon_price_SupETS!I149)</f>
        <v>0</v>
      </c>
      <c r="J149" s="9">
        <f>(jurisdiction_covered_NCT!J149*carbon_price_NCT!J149)+(carbon_price_NETS!J149*jurisdiction_covered_NETS!J149)+(jurisdiction_covered_SupETS!J149*carbon_price_SupETS!J149)</f>
        <v>0</v>
      </c>
      <c r="K149" s="9">
        <f>(jurisdiction_covered_NCT!K149*carbon_price_NCT!K149)+(carbon_price_NETS!K149*jurisdiction_covered_NETS!K149)+(jurisdiction_covered_SupETS!K149*carbon_price_SupETS!K149)</f>
        <v>0</v>
      </c>
      <c r="L149" s="9">
        <f>(jurisdiction_covered_NCT!L149*carbon_price_NCT!L149)+(carbon_price_NETS!L149*jurisdiction_covered_NETS!L149)+(jurisdiction_covered_SupETS!L149*carbon_price_SupETS!L149)</f>
        <v>0</v>
      </c>
      <c r="M149" s="9">
        <f>(jurisdiction_covered_NCT!M149*carbon_price_NCT!M149)+(carbon_price_NETS!M149*jurisdiction_covered_NETS!M149)+(jurisdiction_covered_SupETS!M149*carbon_price_SupETS!M149)</f>
        <v>0</v>
      </c>
      <c r="N149" s="9">
        <f>(jurisdiction_covered_NCT!N149*carbon_price_NCT!N149)+(carbon_price_NETS!N149*jurisdiction_covered_NETS!N149)+(jurisdiction_covered_SupETS!N149*carbon_price_SupETS!N149)</f>
        <v>0</v>
      </c>
      <c r="O149" s="9">
        <f>(jurisdiction_covered_NCT!O149*carbon_price_NCT!O149)+(carbon_price_NETS!O149*jurisdiction_covered_NETS!O149)+(jurisdiction_covered_SupETS!O149*carbon_price_SupETS!O149)</f>
        <v>0</v>
      </c>
      <c r="P149" s="9">
        <f>(jurisdiction_covered_NCT!P149*carbon_price_NCT!P149)+(carbon_price_NETS!P149*jurisdiction_covered_NETS!P149)+(jurisdiction_covered_SupETS!P149*carbon_price_SupETS!P149)</f>
        <v>0</v>
      </c>
      <c r="Q149" s="9">
        <f>(jurisdiction_covered_NCT!Q149*carbon_price_NCT!Q149)+(carbon_price_NETS!Q149*jurisdiction_covered_NETS!Q149)+(jurisdiction_covered_SupETS!Q149*carbon_price_SupETS!Q149)</f>
        <v>0</v>
      </c>
      <c r="R149" s="9">
        <f>(jurisdiction_covered_NCT!R149*carbon_price_NCT!R149)+(carbon_price_NETS!R149*jurisdiction_covered_NETS!R149)+(jurisdiction_covered_SupETS!R149*carbon_price_SupETS!R149)</f>
        <v>0</v>
      </c>
      <c r="S149" s="9">
        <f>(jurisdiction_covered_NCT!S149*carbon_price_NCT!S149)+(carbon_price_NETS!S149*jurisdiction_covered_NETS!S149)+(jurisdiction_covered_SupETS!S149*carbon_price_SupETS!S149)</f>
        <v>0</v>
      </c>
      <c r="T149" s="9">
        <f>(jurisdiction_covered_NCT!T149*carbon_price_NCT!T149)+(carbon_price_NETS!T149*jurisdiction_covered_NETS!T149)+(jurisdiction_covered_SupETS!T149*carbon_price_SupETS!T149)</f>
        <v>0</v>
      </c>
      <c r="U149" s="9">
        <f>(jurisdiction_covered_NCT!U149*carbon_price_NCT!U149)+(carbon_price_NETS!U149*jurisdiction_covered_NETS!U149)+(jurisdiction_covered_SupETS!U149*carbon_price_SupETS!U149)</f>
        <v>0</v>
      </c>
      <c r="V149" s="9">
        <f>(jurisdiction_covered_NCT!V149*carbon_price_NCT!V149)+(carbon_price_NETS!V149*jurisdiction_covered_NETS!V149)+(jurisdiction_covered_SupETS!V149*carbon_price_SupETS!V149)</f>
        <v>0</v>
      </c>
      <c r="W149" s="9">
        <f>(jurisdiction_covered_NCT!W149*carbon_price_NCT!W149)+(carbon_price_NETS!W149*jurisdiction_covered_NETS!W149)+(jurisdiction_covered_SupETS!W149*carbon_price_SupETS!W149)</f>
        <v>0</v>
      </c>
      <c r="X149" s="9">
        <f>(jurisdiction_covered_NCT!X149*carbon_price_NCT!X149)+(carbon_price_NETS!X149*jurisdiction_covered_NETS!X149)+(jurisdiction_covered_SupETS!X149*carbon_price_SupETS!X149)</f>
        <v>0</v>
      </c>
      <c r="Y149" s="9">
        <f>(jurisdiction_covered_NCT!Y149*carbon_price_NCT!Y149)+(carbon_price_NETS!Y149*jurisdiction_covered_NETS!Y149)+(jurisdiction_covered_SupETS!Y149*carbon_price_SupETS!Y149)</f>
        <v>0</v>
      </c>
      <c r="Z149" s="9">
        <f>(jurisdiction_covered_NCT!Z149*carbon_price_NCT!Z149)+(carbon_price_NETS!Z149*jurisdiction_covered_NETS!Z149)+(jurisdiction_covered_SupETS!Z149*carbon_price_SupETS!Z149)</f>
        <v>0</v>
      </c>
      <c r="AA149" s="9">
        <f>(jurisdiction_covered_NCT!AA149*carbon_price_NCT!AA149)+(carbon_price_NETS!AA149*jurisdiction_covered_NETS!AA149)+(jurisdiction_covered_SupETS!AA149*carbon_price_SupETS!AA149)</f>
        <v>0</v>
      </c>
    </row>
    <row r="150" spans="1:27" x14ac:dyDescent="0.2">
      <c r="A150" s="9" t="s">
        <v>526</v>
      </c>
      <c r="B150" s="9">
        <f>(jurisdiction_covered_NCT!B150*carbon_price_NCT!B150)+(carbon_price_NETS!B150*jurisdiction_covered_NETS!B150)+(jurisdiction_covered_SupETS!B150*carbon_price_SupETS!B150)</f>
        <v>0</v>
      </c>
      <c r="C150" s="9">
        <f>(jurisdiction_covered_NCT!C150*carbon_price_NCT!C150)+(carbon_price_NETS!C150*jurisdiction_covered_NETS!C150)+(jurisdiction_covered_SupETS!C150*carbon_price_SupETS!C150)</f>
        <v>0</v>
      </c>
      <c r="D150" s="9">
        <f>(jurisdiction_covered_NCT!D150*carbon_price_NCT!D150)+(carbon_price_NETS!D150*jurisdiction_covered_NETS!D150)+(jurisdiction_covered_SupETS!D150*carbon_price_SupETS!D150)</f>
        <v>0</v>
      </c>
      <c r="E150" s="9">
        <f>(jurisdiction_covered_NCT!E150*carbon_price_NCT!E150)+(carbon_price_NETS!E150*jurisdiction_covered_NETS!E150)+(jurisdiction_covered_SupETS!E150*carbon_price_SupETS!E150)</f>
        <v>0</v>
      </c>
      <c r="F150" s="9">
        <f>(jurisdiction_covered_NCT!F150*carbon_price_NCT!F150)+(carbon_price_NETS!F150*jurisdiction_covered_NETS!F150)+(jurisdiction_covered_SupETS!F150*carbon_price_SupETS!F150)</f>
        <v>0</v>
      </c>
      <c r="G150" s="9">
        <f>(jurisdiction_covered_NCT!G150*carbon_price_NCT!G150)+(carbon_price_NETS!G150*jurisdiction_covered_NETS!G150)+(jurisdiction_covered_SupETS!G150*carbon_price_SupETS!G150)</f>
        <v>0</v>
      </c>
      <c r="H150" s="9">
        <f>(jurisdiction_covered_NCT!H150*carbon_price_NCT!H150)+(carbon_price_NETS!H150*jurisdiction_covered_NETS!H150)+(jurisdiction_covered_SupETS!H150*carbon_price_SupETS!H150)</f>
        <v>0</v>
      </c>
      <c r="I150" s="9">
        <f>(jurisdiction_covered_NCT!I150*carbon_price_NCT!I150)+(carbon_price_NETS!I150*jurisdiction_covered_NETS!I150)+(jurisdiction_covered_SupETS!I150*carbon_price_SupETS!I150)</f>
        <v>0</v>
      </c>
      <c r="J150" s="9">
        <f>(jurisdiction_covered_NCT!J150*carbon_price_NCT!J150)+(carbon_price_NETS!J150*jurisdiction_covered_NETS!J150)+(jurisdiction_covered_SupETS!J150*carbon_price_SupETS!J150)</f>
        <v>0</v>
      </c>
      <c r="K150" s="9">
        <f>(jurisdiction_covered_NCT!K150*carbon_price_NCT!K150)+(carbon_price_NETS!K150*jurisdiction_covered_NETS!K150)+(jurisdiction_covered_SupETS!K150*carbon_price_SupETS!K150)</f>
        <v>0</v>
      </c>
      <c r="L150" s="9">
        <f>(jurisdiction_covered_NCT!L150*carbon_price_NCT!L150)+(carbon_price_NETS!L150*jurisdiction_covered_NETS!L150)+(jurisdiction_covered_SupETS!L150*carbon_price_SupETS!L150)</f>
        <v>0</v>
      </c>
      <c r="M150" s="9">
        <f>(jurisdiction_covered_NCT!M150*carbon_price_NCT!M150)+(carbon_price_NETS!M150*jurisdiction_covered_NETS!M150)+(jurisdiction_covered_SupETS!M150*carbon_price_SupETS!M150)</f>
        <v>0</v>
      </c>
      <c r="N150" s="9">
        <f>(jurisdiction_covered_NCT!N150*carbon_price_NCT!N150)+(carbon_price_NETS!N150*jurisdiction_covered_NETS!N150)+(jurisdiction_covered_SupETS!N150*carbon_price_SupETS!N150)</f>
        <v>0</v>
      </c>
      <c r="O150" s="9">
        <f>(jurisdiction_covered_NCT!O150*carbon_price_NCT!O150)+(carbon_price_NETS!O150*jurisdiction_covered_NETS!O150)+(jurisdiction_covered_SupETS!O150*carbon_price_SupETS!O150)</f>
        <v>0</v>
      </c>
      <c r="P150" s="9">
        <f>(jurisdiction_covered_NCT!P150*carbon_price_NCT!P150)+(carbon_price_NETS!P150*jurisdiction_covered_NETS!P150)+(jurisdiction_covered_SupETS!P150*carbon_price_SupETS!P150)</f>
        <v>0</v>
      </c>
      <c r="Q150" s="9">
        <f>(jurisdiction_covered_NCT!Q150*carbon_price_NCT!Q150)+(carbon_price_NETS!Q150*jurisdiction_covered_NETS!Q150)+(jurisdiction_covered_SupETS!Q150*carbon_price_SupETS!Q150)</f>
        <v>0</v>
      </c>
      <c r="R150" s="9">
        <f>(jurisdiction_covered_NCT!R150*carbon_price_NCT!R150)+(carbon_price_NETS!R150*jurisdiction_covered_NETS!R150)+(jurisdiction_covered_SupETS!R150*carbon_price_SupETS!R150)</f>
        <v>0</v>
      </c>
      <c r="S150" s="9">
        <f>(jurisdiction_covered_NCT!S150*carbon_price_NCT!S150)+(carbon_price_NETS!S150*jurisdiction_covered_NETS!S150)+(jurisdiction_covered_SupETS!S150*carbon_price_SupETS!S150)</f>
        <v>0</v>
      </c>
      <c r="T150" s="9">
        <f>(jurisdiction_covered_NCT!T150*carbon_price_NCT!T150)+(carbon_price_NETS!T150*jurisdiction_covered_NETS!T150)+(jurisdiction_covered_SupETS!T150*carbon_price_SupETS!T150)</f>
        <v>0</v>
      </c>
      <c r="U150" s="9">
        <f>(jurisdiction_covered_NCT!U150*carbon_price_NCT!U150)+(carbon_price_NETS!U150*jurisdiction_covered_NETS!U150)+(jurisdiction_covered_SupETS!U150*carbon_price_SupETS!U150)</f>
        <v>0</v>
      </c>
      <c r="V150" s="9">
        <f>(jurisdiction_covered_NCT!V150*carbon_price_NCT!V150)+(carbon_price_NETS!V150*jurisdiction_covered_NETS!V150)+(jurisdiction_covered_SupETS!V150*carbon_price_SupETS!V150)</f>
        <v>0</v>
      </c>
      <c r="W150" s="9">
        <f>(jurisdiction_covered_NCT!W150*carbon_price_NCT!W150)+(carbon_price_NETS!W150*jurisdiction_covered_NETS!W150)+(jurisdiction_covered_SupETS!W150*carbon_price_SupETS!W150)</f>
        <v>0</v>
      </c>
      <c r="X150" s="9">
        <f>(jurisdiction_covered_NCT!X150*carbon_price_NCT!X150)+(carbon_price_NETS!X150*jurisdiction_covered_NETS!X150)+(jurisdiction_covered_SupETS!X150*carbon_price_SupETS!X150)</f>
        <v>0</v>
      </c>
      <c r="Y150" s="9">
        <f>(jurisdiction_covered_NCT!Y150*carbon_price_NCT!Y150)+(carbon_price_NETS!Y150*jurisdiction_covered_NETS!Y150)+(jurisdiction_covered_SupETS!Y150*carbon_price_SupETS!Y150)</f>
        <v>0</v>
      </c>
      <c r="Z150" s="9">
        <f>(jurisdiction_covered_NCT!Z150*carbon_price_NCT!Z150)+(carbon_price_NETS!Z150*jurisdiction_covered_NETS!Z150)+(jurisdiction_covered_SupETS!Z150*carbon_price_SupETS!Z150)</f>
        <v>0</v>
      </c>
      <c r="AA150" s="9">
        <f>(jurisdiction_covered_NCT!AA150*carbon_price_NCT!AA150)+(carbon_price_NETS!AA150*jurisdiction_covered_NETS!AA150)+(jurisdiction_covered_SupETS!AA150*carbon_price_SupETS!AA150)</f>
        <v>0</v>
      </c>
    </row>
    <row r="151" spans="1:27" x14ac:dyDescent="0.2">
      <c r="A151" s="9" t="s">
        <v>529</v>
      </c>
      <c r="B151" s="9">
        <f>(jurisdiction_covered_NCT!B151*carbon_price_NCT!B151)+(carbon_price_NETS!B151*jurisdiction_covered_NETS!B151)+(jurisdiction_covered_SupETS!B151*carbon_price_SupETS!B151)</f>
        <v>0</v>
      </c>
      <c r="C151" s="9">
        <f>(jurisdiction_covered_NCT!C151*carbon_price_NCT!C151)+(carbon_price_NETS!C151*jurisdiction_covered_NETS!C151)+(jurisdiction_covered_SupETS!C151*carbon_price_SupETS!C151)</f>
        <v>0</v>
      </c>
      <c r="D151" s="9">
        <f>(jurisdiction_covered_NCT!D151*carbon_price_NCT!D151)+(carbon_price_NETS!D151*jurisdiction_covered_NETS!D151)+(jurisdiction_covered_SupETS!D151*carbon_price_SupETS!D151)</f>
        <v>0</v>
      </c>
      <c r="E151" s="9">
        <f>(jurisdiction_covered_NCT!E151*carbon_price_NCT!E151)+(carbon_price_NETS!E151*jurisdiction_covered_NETS!E151)+(jurisdiction_covered_SupETS!E151*carbon_price_SupETS!E151)</f>
        <v>0</v>
      </c>
      <c r="F151" s="9">
        <f>(jurisdiction_covered_NCT!F151*carbon_price_NCT!F151)+(carbon_price_NETS!F151*jurisdiction_covered_NETS!F151)+(jurisdiction_covered_SupETS!F151*carbon_price_SupETS!F151)</f>
        <v>0</v>
      </c>
      <c r="G151" s="9">
        <f>(jurisdiction_covered_NCT!G151*carbon_price_NCT!G151)+(carbon_price_NETS!G151*jurisdiction_covered_NETS!G151)+(jurisdiction_covered_SupETS!G151*carbon_price_SupETS!G151)</f>
        <v>0</v>
      </c>
      <c r="H151" s="9">
        <f>(jurisdiction_covered_NCT!H151*carbon_price_NCT!H151)+(carbon_price_NETS!H151*jurisdiction_covered_NETS!H151)+(jurisdiction_covered_SupETS!H151*carbon_price_SupETS!H151)</f>
        <v>0</v>
      </c>
      <c r="I151" s="9">
        <f>(jurisdiction_covered_NCT!I151*carbon_price_NCT!I151)+(carbon_price_NETS!I151*jurisdiction_covered_NETS!I151)+(jurisdiction_covered_SupETS!I151*carbon_price_SupETS!I151)</f>
        <v>0</v>
      </c>
      <c r="J151" s="9">
        <f>(jurisdiction_covered_NCT!J151*carbon_price_NCT!J151)+(carbon_price_NETS!J151*jurisdiction_covered_NETS!J151)+(jurisdiction_covered_SupETS!J151*carbon_price_SupETS!J151)</f>
        <v>0</v>
      </c>
      <c r="K151" s="9">
        <f>(jurisdiction_covered_NCT!K151*carbon_price_NCT!K151)+(carbon_price_NETS!K151*jurisdiction_covered_NETS!K151)+(jurisdiction_covered_SupETS!K151*carbon_price_SupETS!K151)</f>
        <v>0</v>
      </c>
      <c r="L151" s="9">
        <f>(jurisdiction_covered_NCT!L151*carbon_price_NCT!L151)+(carbon_price_NETS!L151*jurisdiction_covered_NETS!L151)+(jurisdiction_covered_SupETS!L151*carbon_price_SupETS!L151)</f>
        <v>0</v>
      </c>
      <c r="M151" s="9">
        <f>(jurisdiction_covered_NCT!M151*carbon_price_NCT!M151)+(carbon_price_NETS!M151*jurisdiction_covered_NETS!M151)+(jurisdiction_covered_SupETS!M151*carbon_price_SupETS!M151)</f>
        <v>0</v>
      </c>
      <c r="N151" s="9">
        <f>(jurisdiction_covered_NCT!N151*carbon_price_NCT!N151)+(carbon_price_NETS!N151*jurisdiction_covered_NETS!N151)+(jurisdiction_covered_SupETS!N151*carbon_price_SupETS!N151)</f>
        <v>0</v>
      </c>
      <c r="O151" s="9">
        <f>(jurisdiction_covered_NCT!O151*carbon_price_NCT!O151)+(carbon_price_NETS!O151*jurisdiction_covered_NETS!O151)+(jurisdiction_covered_SupETS!O151*carbon_price_SupETS!O151)</f>
        <v>0</v>
      </c>
      <c r="P151" s="9">
        <f>(jurisdiction_covered_NCT!P151*carbon_price_NCT!P151)+(carbon_price_NETS!P151*jurisdiction_covered_NETS!P151)+(jurisdiction_covered_SupETS!P151*carbon_price_SupETS!P151)</f>
        <v>0</v>
      </c>
      <c r="Q151" s="9">
        <f>(jurisdiction_covered_NCT!Q151*carbon_price_NCT!Q151)+(carbon_price_NETS!Q151*jurisdiction_covered_NETS!Q151)+(jurisdiction_covered_SupETS!Q151*carbon_price_SupETS!Q151)</f>
        <v>0</v>
      </c>
      <c r="R151" s="9">
        <f>(jurisdiction_covered_NCT!R151*carbon_price_NCT!R151)+(carbon_price_NETS!R151*jurisdiction_covered_NETS!R151)+(jurisdiction_covered_SupETS!R151*carbon_price_SupETS!R151)</f>
        <v>0</v>
      </c>
      <c r="S151" s="9">
        <f>(jurisdiction_covered_NCT!S151*carbon_price_NCT!S151)+(carbon_price_NETS!S151*jurisdiction_covered_NETS!S151)+(jurisdiction_covered_SupETS!S151*carbon_price_SupETS!S151)</f>
        <v>0</v>
      </c>
      <c r="T151" s="9">
        <f>(jurisdiction_covered_NCT!T151*carbon_price_NCT!T151)+(carbon_price_NETS!T151*jurisdiction_covered_NETS!T151)+(jurisdiction_covered_SupETS!T151*carbon_price_SupETS!T151)</f>
        <v>0</v>
      </c>
      <c r="U151" s="9">
        <f>(jurisdiction_covered_NCT!U151*carbon_price_NCT!U151)+(carbon_price_NETS!U151*jurisdiction_covered_NETS!U151)+(jurisdiction_covered_SupETS!U151*carbon_price_SupETS!U151)</f>
        <v>0</v>
      </c>
      <c r="V151" s="9">
        <f>(jurisdiction_covered_NCT!V151*carbon_price_NCT!V151)+(carbon_price_NETS!V151*jurisdiction_covered_NETS!V151)+(jurisdiction_covered_SupETS!V151*carbon_price_SupETS!V151)</f>
        <v>11.164400000000001</v>
      </c>
      <c r="W151" s="9">
        <f>(jurisdiction_covered_NCT!W151*carbon_price_NCT!W151)+(carbon_price_NETS!W151*jurisdiction_covered_NETS!W151)+(jurisdiction_covered_SupETS!W151*carbon_price_SupETS!W151)</f>
        <v>11.164400000000001</v>
      </c>
      <c r="X151" s="9">
        <f>(jurisdiction_covered_NCT!X151*carbon_price_NCT!X151)+(carbon_price_NETS!X151*jurisdiction_covered_NETS!X151)+(jurisdiction_covered_SupETS!X151*carbon_price_SupETS!X151)</f>
        <v>11.164400000000001</v>
      </c>
      <c r="Y151" s="9">
        <f>(jurisdiction_covered_NCT!Y151*carbon_price_NCT!Y151)+(carbon_price_NETS!Y151*jurisdiction_covered_NETS!Y151)+(jurisdiction_covered_SupETS!Y151*carbon_price_SupETS!Y151)</f>
        <v>11.164400000000001</v>
      </c>
      <c r="Z151" s="9">
        <f>(jurisdiction_covered_NCT!Z151*carbon_price_NCT!Z151)+(carbon_price_NETS!Z151*jurisdiction_covered_NETS!Z151)+(jurisdiction_covered_SupETS!Z151*carbon_price_SupETS!Z151)</f>
        <v>11.077489439999999</v>
      </c>
      <c r="AA151" s="9">
        <f>(jurisdiction_covered_NCT!AA151*carbon_price_NCT!AA151)+(carbon_price_NETS!AA151*jurisdiction_covered_NETS!AA151)+(jurisdiction_covered_SupETS!AA151*carbon_price_SupETS!AA151)</f>
        <v>11.117681280000001</v>
      </c>
    </row>
    <row r="152" spans="1:27" x14ac:dyDescent="0.2">
      <c r="A152" s="9" t="s">
        <v>534</v>
      </c>
      <c r="B152" s="9">
        <f>(jurisdiction_covered_NCT!B152*carbon_price_NCT!B152)+(carbon_price_NETS!B152*jurisdiction_covered_NETS!B152)+(jurisdiction_covered_SupETS!B152*carbon_price_SupETS!B152)</f>
        <v>0</v>
      </c>
      <c r="C152" s="9">
        <f>(jurisdiction_covered_NCT!C152*carbon_price_NCT!C152)+(carbon_price_NETS!C152*jurisdiction_covered_NETS!C152)+(jurisdiction_covered_SupETS!C152*carbon_price_SupETS!C152)</f>
        <v>0</v>
      </c>
      <c r="D152" s="9">
        <f>(jurisdiction_covered_NCT!D152*carbon_price_NCT!D152)+(carbon_price_NETS!D152*jurisdiction_covered_NETS!D152)+(jurisdiction_covered_SupETS!D152*carbon_price_SupETS!D152)</f>
        <v>0</v>
      </c>
      <c r="E152" s="9">
        <f>(jurisdiction_covered_NCT!E152*carbon_price_NCT!E152)+(carbon_price_NETS!E152*jurisdiction_covered_NETS!E152)+(jurisdiction_covered_SupETS!E152*carbon_price_SupETS!E152)</f>
        <v>0</v>
      </c>
      <c r="F152" s="9">
        <f>(jurisdiction_covered_NCT!F152*carbon_price_NCT!F152)+(carbon_price_NETS!F152*jurisdiction_covered_NETS!F152)+(jurisdiction_covered_SupETS!F152*carbon_price_SupETS!F152)</f>
        <v>0</v>
      </c>
      <c r="G152" s="9">
        <f>(jurisdiction_covered_NCT!G152*carbon_price_NCT!G152)+(carbon_price_NETS!G152*jurisdiction_covered_NETS!G152)+(jurisdiction_covered_SupETS!G152*carbon_price_SupETS!G152)</f>
        <v>0</v>
      </c>
      <c r="H152" s="9">
        <f>(jurisdiction_covered_NCT!H152*carbon_price_NCT!H152)+(carbon_price_NETS!H152*jurisdiction_covered_NETS!H152)+(jurisdiction_covered_SupETS!H152*carbon_price_SupETS!H152)</f>
        <v>0</v>
      </c>
      <c r="I152" s="9">
        <f>(jurisdiction_covered_NCT!I152*carbon_price_NCT!I152)+(carbon_price_NETS!I152*jurisdiction_covered_NETS!I152)+(jurisdiction_covered_SupETS!I152*carbon_price_SupETS!I152)</f>
        <v>0</v>
      </c>
      <c r="J152" s="9">
        <f>(jurisdiction_covered_NCT!J152*carbon_price_NCT!J152)+(carbon_price_NETS!J152*jurisdiction_covered_NETS!J152)+(jurisdiction_covered_SupETS!J152*carbon_price_SupETS!J152)</f>
        <v>0</v>
      </c>
      <c r="K152" s="9">
        <f>(jurisdiction_covered_NCT!K152*carbon_price_NCT!K152)+(carbon_price_NETS!K152*jurisdiction_covered_NETS!K152)+(jurisdiction_covered_SupETS!K152*carbon_price_SupETS!K152)</f>
        <v>0</v>
      </c>
      <c r="L152" s="9">
        <f>(jurisdiction_covered_NCT!L152*carbon_price_NCT!L152)+(carbon_price_NETS!L152*jurisdiction_covered_NETS!L152)+(jurisdiction_covered_SupETS!L152*carbon_price_SupETS!L152)</f>
        <v>0</v>
      </c>
      <c r="M152" s="9">
        <f>(jurisdiction_covered_NCT!M152*carbon_price_NCT!M152)+(carbon_price_NETS!M152*jurisdiction_covered_NETS!M152)+(jurisdiction_covered_SupETS!M152*carbon_price_SupETS!M152)</f>
        <v>0</v>
      </c>
      <c r="N152" s="9">
        <f>(jurisdiction_covered_NCT!N152*carbon_price_NCT!N152)+(carbon_price_NETS!N152*jurisdiction_covered_NETS!N152)+(jurisdiction_covered_SupETS!N152*carbon_price_SupETS!N152)</f>
        <v>0</v>
      </c>
      <c r="O152" s="9">
        <f>(jurisdiction_covered_NCT!O152*carbon_price_NCT!O152)+(carbon_price_NETS!O152*jurisdiction_covered_NETS!O152)+(jurisdiction_covered_SupETS!O152*carbon_price_SupETS!O152)</f>
        <v>0</v>
      </c>
      <c r="P152" s="9">
        <f>(jurisdiction_covered_NCT!P152*carbon_price_NCT!P152)+(carbon_price_NETS!P152*jurisdiction_covered_NETS!P152)+(jurisdiction_covered_SupETS!P152*carbon_price_SupETS!P152)</f>
        <v>0</v>
      </c>
      <c r="Q152" s="9">
        <f>(jurisdiction_covered_NCT!Q152*carbon_price_NCT!Q152)+(carbon_price_NETS!Q152*jurisdiction_covered_NETS!Q152)+(jurisdiction_covered_SupETS!Q152*carbon_price_SupETS!Q152)</f>
        <v>0</v>
      </c>
      <c r="R152" s="9">
        <f>(jurisdiction_covered_NCT!R152*carbon_price_NCT!R152)+(carbon_price_NETS!R152*jurisdiction_covered_NETS!R152)+(jurisdiction_covered_SupETS!R152*carbon_price_SupETS!R152)</f>
        <v>0</v>
      </c>
      <c r="S152" s="9">
        <f>(jurisdiction_covered_NCT!S152*carbon_price_NCT!S152)+(carbon_price_NETS!S152*jurisdiction_covered_NETS!S152)+(jurisdiction_covered_SupETS!S152*carbon_price_SupETS!S152)</f>
        <v>0</v>
      </c>
      <c r="T152" s="9">
        <f>(jurisdiction_covered_NCT!T152*carbon_price_NCT!T152)+(carbon_price_NETS!T152*jurisdiction_covered_NETS!T152)+(jurisdiction_covered_SupETS!T152*carbon_price_SupETS!T152)</f>
        <v>0</v>
      </c>
      <c r="U152" s="9">
        <f>(jurisdiction_covered_NCT!U152*carbon_price_NCT!U152)+(carbon_price_NETS!U152*jurisdiction_covered_NETS!U152)+(jurisdiction_covered_SupETS!U152*carbon_price_SupETS!U152)</f>
        <v>0</v>
      </c>
      <c r="V152" s="9">
        <f>(jurisdiction_covered_NCT!V152*carbon_price_NCT!V152)+(carbon_price_NETS!V152*jurisdiction_covered_NETS!V152)+(jurisdiction_covered_SupETS!V152*carbon_price_SupETS!V152)</f>
        <v>0</v>
      </c>
      <c r="W152" s="9">
        <f>(jurisdiction_covered_NCT!W152*carbon_price_NCT!W152)+(carbon_price_NETS!W152*jurisdiction_covered_NETS!W152)+(jurisdiction_covered_SupETS!W152*carbon_price_SupETS!W152)</f>
        <v>0</v>
      </c>
      <c r="X152" s="9">
        <f>(jurisdiction_covered_NCT!X152*carbon_price_NCT!X152)+(carbon_price_NETS!X152*jurisdiction_covered_NETS!X152)+(jurisdiction_covered_SupETS!X152*carbon_price_SupETS!X152)</f>
        <v>0</v>
      </c>
      <c r="Y152" s="9">
        <f>(jurisdiction_covered_NCT!Y152*carbon_price_NCT!Y152)+(carbon_price_NETS!Y152*jurisdiction_covered_NETS!Y152)+(jurisdiction_covered_SupETS!Y152*carbon_price_SupETS!Y152)</f>
        <v>0</v>
      </c>
      <c r="Z152" s="9">
        <f>(jurisdiction_covered_NCT!Z152*carbon_price_NCT!Z152)+(carbon_price_NETS!Z152*jurisdiction_covered_NETS!Z152)+(jurisdiction_covered_SupETS!Z152*carbon_price_SupETS!Z152)</f>
        <v>0</v>
      </c>
      <c r="AA152" s="9">
        <f>(jurisdiction_covered_NCT!AA152*carbon_price_NCT!AA152)+(carbon_price_NETS!AA152*jurisdiction_covered_NETS!AA152)+(jurisdiction_covered_SupETS!AA152*carbon_price_SupETS!AA152)</f>
        <v>0</v>
      </c>
    </row>
    <row r="153" spans="1:27" x14ac:dyDescent="0.2">
      <c r="A153" s="9" t="s">
        <v>537</v>
      </c>
      <c r="B153" s="9">
        <f>(jurisdiction_covered_NCT!B153*carbon_price_NCT!B153)+(carbon_price_NETS!B153*jurisdiction_covered_NETS!B153)+(jurisdiction_covered_SupETS!B153*carbon_price_SupETS!B153)</f>
        <v>0</v>
      </c>
      <c r="C153" s="9">
        <f>(jurisdiction_covered_NCT!C153*carbon_price_NCT!C153)+(carbon_price_NETS!C153*jurisdiction_covered_NETS!C153)+(jurisdiction_covered_SupETS!C153*carbon_price_SupETS!C153)</f>
        <v>0</v>
      </c>
      <c r="D153" s="9">
        <f>(jurisdiction_covered_NCT!D153*carbon_price_NCT!D153)+(carbon_price_NETS!D153*jurisdiction_covered_NETS!D153)+(jurisdiction_covered_SupETS!D153*carbon_price_SupETS!D153)</f>
        <v>0</v>
      </c>
      <c r="E153" s="9">
        <f>(jurisdiction_covered_NCT!E153*carbon_price_NCT!E153)+(carbon_price_NETS!E153*jurisdiction_covered_NETS!E153)+(jurisdiction_covered_SupETS!E153*carbon_price_SupETS!E153)</f>
        <v>0</v>
      </c>
      <c r="F153" s="9">
        <f>(jurisdiction_covered_NCT!F153*carbon_price_NCT!F153)+(carbon_price_NETS!F153*jurisdiction_covered_NETS!F153)+(jurisdiction_covered_SupETS!F153*carbon_price_SupETS!F153)</f>
        <v>0</v>
      </c>
      <c r="G153" s="9">
        <f>(jurisdiction_covered_NCT!G153*carbon_price_NCT!G153)+(carbon_price_NETS!G153*jurisdiction_covered_NETS!G153)+(jurisdiction_covered_SupETS!G153*carbon_price_SupETS!G153)</f>
        <v>0</v>
      </c>
      <c r="H153" s="9">
        <f>(jurisdiction_covered_NCT!H153*carbon_price_NCT!H153)+(carbon_price_NETS!H153*jurisdiction_covered_NETS!H153)+(jurisdiction_covered_SupETS!H153*carbon_price_SupETS!H153)</f>
        <v>0</v>
      </c>
      <c r="I153" s="9">
        <f>(jurisdiction_covered_NCT!I153*carbon_price_NCT!I153)+(carbon_price_NETS!I153*jurisdiction_covered_NETS!I153)+(jurisdiction_covered_SupETS!I153*carbon_price_SupETS!I153)</f>
        <v>0</v>
      </c>
      <c r="J153" s="9">
        <f>(jurisdiction_covered_NCT!J153*carbon_price_NCT!J153)+(carbon_price_NETS!J153*jurisdiction_covered_NETS!J153)+(jurisdiction_covered_SupETS!J153*carbon_price_SupETS!J153)</f>
        <v>0</v>
      </c>
      <c r="K153" s="9">
        <f>(jurisdiction_covered_NCT!K153*carbon_price_NCT!K153)+(carbon_price_NETS!K153*jurisdiction_covered_NETS!K153)+(jurisdiction_covered_SupETS!K153*carbon_price_SupETS!K153)</f>
        <v>0</v>
      </c>
      <c r="L153" s="9">
        <f>(jurisdiction_covered_NCT!L153*carbon_price_NCT!L153)+(carbon_price_NETS!L153*jurisdiction_covered_NETS!L153)+(jurisdiction_covered_SupETS!L153*carbon_price_SupETS!L153)</f>
        <v>0</v>
      </c>
      <c r="M153" s="9">
        <f>(jurisdiction_covered_NCT!M153*carbon_price_NCT!M153)+(carbon_price_NETS!M153*jurisdiction_covered_NETS!M153)+(jurisdiction_covered_SupETS!M153*carbon_price_SupETS!M153)</f>
        <v>0</v>
      </c>
      <c r="N153" s="9">
        <f>(jurisdiction_covered_NCT!N153*carbon_price_NCT!N153)+(carbon_price_NETS!N153*jurisdiction_covered_NETS!N153)+(jurisdiction_covered_SupETS!N153*carbon_price_SupETS!N153)</f>
        <v>0</v>
      </c>
      <c r="O153" s="9">
        <f>(jurisdiction_covered_NCT!O153*carbon_price_NCT!O153)+(carbon_price_NETS!O153*jurisdiction_covered_NETS!O153)+(jurisdiction_covered_SupETS!O153*carbon_price_SupETS!O153)</f>
        <v>0</v>
      </c>
      <c r="P153" s="9">
        <f>(jurisdiction_covered_NCT!P153*carbon_price_NCT!P153)+(carbon_price_NETS!P153*jurisdiction_covered_NETS!P153)+(jurisdiction_covered_SupETS!P153*carbon_price_SupETS!P153)</f>
        <v>0</v>
      </c>
      <c r="Q153" s="9">
        <f>(jurisdiction_covered_NCT!Q153*carbon_price_NCT!Q153)+(carbon_price_NETS!Q153*jurisdiction_covered_NETS!Q153)+(jurisdiction_covered_SupETS!Q153*carbon_price_SupETS!Q153)</f>
        <v>0</v>
      </c>
      <c r="R153" s="9">
        <f>(jurisdiction_covered_NCT!R153*carbon_price_NCT!R153)+(carbon_price_NETS!R153*jurisdiction_covered_NETS!R153)+(jurisdiction_covered_SupETS!R153*carbon_price_SupETS!R153)</f>
        <v>0</v>
      </c>
      <c r="S153" s="9">
        <f>(jurisdiction_covered_NCT!S153*carbon_price_NCT!S153)+(carbon_price_NETS!S153*jurisdiction_covered_NETS!S153)+(jurisdiction_covered_SupETS!S153*carbon_price_SupETS!S153)</f>
        <v>0</v>
      </c>
      <c r="T153" s="9">
        <f>(jurisdiction_covered_NCT!T153*carbon_price_NCT!T153)+(carbon_price_NETS!T153*jurisdiction_covered_NETS!T153)+(jurisdiction_covered_SupETS!T153*carbon_price_SupETS!T153)</f>
        <v>0</v>
      </c>
      <c r="U153" s="9">
        <f>(jurisdiction_covered_NCT!U153*carbon_price_NCT!U153)+(carbon_price_NETS!U153*jurisdiction_covered_NETS!U153)+(jurisdiction_covered_SupETS!U153*carbon_price_SupETS!U153)</f>
        <v>0</v>
      </c>
      <c r="V153" s="9">
        <f>(jurisdiction_covered_NCT!V153*carbon_price_NCT!V153)+(carbon_price_NETS!V153*jurisdiction_covered_NETS!V153)+(jurisdiction_covered_SupETS!V153*carbon_price_SupETS!V153)</f>
        <v>0</v>
      </c>
      <c r="W153" s="9">
        <f>(jurisdiction_covered_NCT!W153*carbon_price_NCT!W153)+(carbon_price_NETS!W153*jurisdiction_covered_NETS!W153)+(jurisdiction_covered_SupETS!W153*carbon_price_SupETS!W153)</f>
        <v>0</v>
      </c>
      <c r="X153" s="9">
        <f>(jurisdiction_covered_NCT!X153*carbon_price_NCT!X153)+(carbon_price_NETS!X153*jurisdiction_covered_NETS!X153)+(jurisdiction_covered_SupETS!X153*carbon_price_SupETS!X153)</f>
        <v>0</v>
      </c>
      <c r="Y153" s="9">
        <f>(jurisdiction_covered_NCT!Y153*carbon_price_NCT!Y153)+(carbon_price_NETS!Y153*jurisdiction_covered_NETS!Y153)+(jurisdiction_covered_SupETS!Y153*carbon_price_SupETS!Y153)</f>
        <v>0</v>
      </c>
      <c r="Z153" s="9">
        <f>(jurisdiction_covered_NCT!Z153*carbon_price_NCT!Z153)+(carbon_price_NETS!Z153*jurisdiction_covered_NETS!Z153)+(jurisdiction_covered_SupETS!Z153*carbon_price_SupETS!Z153)</f>
        <v>0</v>
      </c>
      <c r="AA153" s="9">
        <f>(jurisdiction_covered_NCT!AA153*carbon_price_NCT!AA153)+(carbon_price_NETS!AA153*jurisdiction_covered_NETS!AA153)+(jurisdiction_covered_SupETS!AA153*carbon_price_SupETS!AA153)</f>
        <v>0</v>
      </c>
    </row>
    <row r="154" spans="1:27" x14ac:dyDescent="0.2">
      <c r="A154" s="9" t="s">
        <v>540</v>
      </c>
      <c r="B154" s="9">
        <f>(jurisdiction_covered_NCT!B154*carbon_price_NCT!B154)+(carbon_price_NETS!B154*jurisdiction_covered_NETS!B154)+(jurisdiction_covered_SupETS!B154*carbon_price_SupETS!B154)</f>
        <v>0</v>
      </c>
      <c r="C154" s="9">
        <f>(jurisdiction_covered_NCT!C154*carbon_price_NCT!C154)+(carbon_price_NETS!C154*jurisdiction_covered_NETS!C154)+(jurisdiction_covered_SupETS!C154*carbon_price_SupETS!C154)</f>
        <v>0</v>
      </c>
      <c r="D154" s="9">
        <f>(jurisdiction_covered_NCT!D154*carbon_price_NCT!D154)+(carbon_price_NETS!D154*jurisdiction_covered_NETS!D154)+(jurisdiction_covered_SupETS!D154*carbon_price_SupETS!D154)</f>
        <v>0</v>
      </c>
      <c r="E154" s="9">
        <f>(jurisdiction_covered_NCT!E154*carbon_price_NCT!E154)+(carbon_price_NETS!E154*jurisdiction_covered_NETS!E154)+(jurisdiction_covered_SupETS!E154*carbon_price_SupETS!E154)</f>
        <v>0</v>
      </c>
      <c r="F154" s="9">
        <f>(jurisdiction_covered_NCT!F154*carbon_price_NCT!F154)+(carbon_price_NETS!F154*jurisdiction_covered_NETS!F154)+(jurisdiction_covered_SupETS!F154*carbon_price_SupETS!F154)</f>
        <v>0</v>
      </c>
      <c r="G154" s="9">
        <f>(jurisdiction_covered_NCT!G154*carbon_price_NCT!G154)+(carbon_price_NETS!G154*jurisdiction_covered_NETS!G154)+(jurisdiction_covered_SupETS!G154*carbon_price_SupETS!G154)</f>
        <v>0</v>
      </c>
      <c r="H154" s="9">
        <f>(jurisdiction_covered_NCT!H154*carbon_price_NCT!H154)+(carbon_price_NETS!H154*jurisdiction_covered_NETS!H154)+(jurisdiction_covered_SupETS!H154*carbon_price_SupETS!H154)</f>
        <v>0</v>
      </c>
      <c r="I154" s="9">
        <f>(jurisdiction_covered_NCT!I154*carbon_price_NCT!I154)+(carbon_price_NETS!I154*jurisdiction_covered_NETS!I154)+(jurisdiction_covered_SupETS!I154*carbon_price_SupETS!I154)</f>
        <v>0</v>
      </c>
      <c r="J154" s="9">
        <f>(jurisdiction_covered_NCT!J154*carbon_price_NCT!J154)+(carbon_price_NETS!J154*jurisdiction_covered_NETS!J154)+(jurisdiction_covered_SupETS!J154*carbon_price_SupETS!J154)</f>
        <v>0</v>
      </c>
      <c r="K154" s="9">
        <f>(jurisdiction_covered_NCT!K154*carbon_price_NCT!K154)+(carbon_price_NETS!K154*jurisdiction_covered_NETS!K154)+(jurisdiction_covered_SupETS!K154*carbon_price_SupETS!K154)</f>
        <v>0</v>
      </c>
      <c r="L154" s="9">
        <f>(jurisdiction_covered_NCT!L154*carbon_price_NCT!L154)+(carbon_price_NETS!L154*jurisdiction_covered_NETS!L154)+(jurisdiction_covered_SupETS!L154*carbon_price_SupETS!L154)</f>
        <v>0</v>
      </c>
      <c r="M154" s="9">
        <f>(jurisdiction_covered_NCT!M154*carbon_price_NCT!M154)+(carbon_price_NETS!M154*jurisdiction_covered_NETS!M154)+(jurisdiction_covered_SupETS!M154*carbon_price_SupETS!M154)</f>
        <v>0</v>
      </c>
      <c r="N154" s="9">
        <f>(jurisdiction_covered_NCT!N154*carbon_price_NCT!N154)+(carbon_price_NETS!N154*jurisdiction_covered_NETS!N154)+(jurisdiction_covered_SupETS!N154*carbon_price_SupETS!N154)</f>
        <v>0</v>
      </c>
      <c r="O154" s="9">
        <f>(jurisdiction_covered_NCT!O154*carbon_price_NCT!O154)+(carbon_price_NETS!O154*jurisdiction_covered_NETS!O154)+(jurisdiction_covered_SupETS!O154*carbon_price_SupETS!O154)</f>
        <v>0</v>
      </c>
      <c r="P154" s="9">
        <f>(jurisdiction_covered_NCT!P154*carbon_price_NCT!P154)+(carbon_price_NETS!P154*jurisdiction_covered_NETS!P154)+(jurisdiction_covered_SupETS!P154*carbon_price_SupETS!P154)</f>
        <v>0</v>
      </c>
      <c r="Q154" s="9">
        <f>(jurisdiction_covered_NCT!Q154*carbon_price_NCT!Q154)+(carbon_price_NETS!Q154*jurisdiction_covered_NETS!Q154)+(jurisdiction_covered_SupETS!Q154*carbon_price_SupETS!Q154)</f>
        <v>0</v>
      </c>
      <c r="R154" s="9">
        <f>(jurisdiction_covered_NCT!R154*carbon_price_NCT!R154)+(carbon_price_NETS!R154*jurisdiction_covered_NETS!R154)+(jurisdiction_covered_SupETS!R154*carbon_price_SupETS!R154)</f>
        <v>0</v>
      </c>
      <c r="S154" s="9">
        <f>(jurisdiction_covered_NCT!S154*carbon_price_NCT!S154)+(carbon_price_NETS!S154*jurisdiction_covered_NETS!S154)+(jurisdiction_covered_SupETS!S154*carbon_price_SupETS!S154)</f>
        <v>0</v>
      </c>
      <c r="T154" s="9">
        <f>(jurisdiction_covered_NCT!T154*carbon_price_NCT!T154)+(carbon_price_NETS!T154*jurisdiction_covered_NETS!T154)+(jurisdiction_covered_SupETS!T154*carbon_price_SupETS!T154)</f>
        <v>0</v>
      </c>
      <c r="U154" s="9">
        <f>(jurisdiction_covered_NCT!U154*carbon_price_NCT!U154)+(carbon_price_NETS!U154*jurisdiction_covered_NETS!U154)+(jurisdiction_covered_SupETS!U154*carbon_price_SupETS!U154)</f>
        <v>0</v>
      </c>
      <c r="V154" s="9">
        <f>(jurisdiction_covered_NCT!V154*carbon_price_NCT!V154)+(carbon_price_NETS!V154*jurisdiction_covered_NETS!V154)+(jurisdiction_covered_SupETS!V154*carbon_price_SupETS!V154)</f>
        <v>0</v>
      </c>
      <c r="W154" s="9">
        <f>(jurisdiction_covered_NCT!W154*carbon_price_NCT!W154)+(carbon_price_NETS!W154*jurisdiction_covered_NETS!W154)+(jurisdiction_covered_SupETS!W154*carbon_price_SupETS!W154)</f>
        <v>0</v>
      </c>
      <c r="X154" s="9">
        <f>(jurisdiction_covered_NCT!X154*carbon_price_NCT!X154)+(carbon_price_NETS!X154*jurisdiction_covered_NETS!X154)+(jurisdiction_covered_SupETS!X154*carbon_price_SupETS!X154)</f>
        <v>0</v>
      </c>
      <c r="Y154" s="9">
        <f>(jurisdiction_covered_NCT!Y154*carbon_price_NCT!Y154)+(carbon_price_NETS!Y154*jurisdiction_covered_NETS!Y154)+(jurisdiction_covered_SupETS!Y154*carbon_price_SupETS!Y154)</f>
        <v>0</v>
      </c>
      <c r="Z154" s="9">
        <f>(jurisdiction_covered_NCT!Z154*carbon_price_NCT!Z154)+(carbon_price_NETS!Z154*jurisdiction_covered_NETS!Z154)+(jurisdiction_covered_SupETS!Z154*carbon_price_SupETS!Z154)</f>
        <v>0</v>
      </c>
      <c r="AA154" s="9">
        <f>(jurisdiction_covered_NCT!AA154*carbon_price_NCT!AA154)+(carbon_price_NETS!AA154*jurisdiction_covered_NETS!AA154)+(jurisdiction_covered_SupETS!AA154*carbon_price_SupETS!AA154)</f>
        <v>0</v>
      </c>
    </row>
    <row r="155" spans="1:27" x14ac:dyDescent="0.2">
      <c r="A155" s="9" t="s">
        <v>543</v>
      </c>
      <c r="B155" s="9">
        <f>(jurisdiction_covered_NCT!B155*carbon_price_NCT!B155)+(carbon_price_NETS!B155*jurisdiction_covered_NETS!B155)+(jurisdiction_covered_SupETS!B155*carbon_price_SupETS!B155)</f>
        <v>0</v>
      </c>
      <c r="C155" s="9">
        <f>(jurisdiction_covered_NCT!C155*carbon_price_NCT!C155)+(carbon_price_NETS!C155*jurisdiction_covered_NETS!C155)+(jurisdiction_covered_SupETS!C155*carbon_price_SupETS!C155)</f>
        <v>0</v>
      </c>
      <c r="D155" s="9">
        <f>(jurisdiction_covered_NCT!D155*carbon_price_NCT!D155)+(carbon_price_NETS!D155*jurisdiction_covered_NETS!D155)+(jurisdiction_covered_SupETS!D155*carbon_price_SupETS!D155)</f>
        <v>0</v>
      </c>
      <c r="E155" s="9">
        <f>(jurisdiction_covered_NCT!E155*carbon_price_NCT!E155)+(carbon_price_NETS!E155*jurisdiction_covered_NETS!E155)+(jurisdiction_covered_SupETS!E155*carbon_price_SupETS!E155)</f>
        <v>0</v>
      </c>
      <c r="F155" s="9">
        <f>(jurisdiction_covered_NCT!F155*carbon_price_NCT!F155)+(carbon_price_NETS!F155*jurisdiction_covered_NETS!F155)+(jurisdiction_covered_SupETS!F155*carbon_price_SupETS!F155)</f>
        <v>0</v>
      </c>
      <c r="G155" s="9">
        <f>(jurisdiction_covered_NCT!G155*carbon_price_NCT!G155)+(carbon_price_NETS!G155*jurisdiction_covered_NETS!G155)+(jurisdiction_covered_SupETS!G155*carbon_price_SupETS!G155)</f>
        <v>0</v>
      </c>
      <c r="H155" s="9">
        <f>(jurisdiction_covered_NCT!H155*carbon_price_NCT!H155)+(carbon_price_NETS!H155*jurisdiction_covered_NETS!H155)+(jurisdiction_covered_SupETS!H155*carbon_price_SupETS!H155)</f>
        <v>0</v>
      </c>
      <c r="I155" s="9">
        <f>(jurisdiction_covered_NCT!I155*carbon_price_NCT!I155)+(carbon_price_NETS!I155*jurisdiction_covered_NETS!I155)+(jurisdiction_covered_SupETS!I155*carbon_price_SupETS!I155)</f>
        <v>0</v>
      </c>
      <c r="J155" s="9">
        <f>(jurisdiction_covered_NCT!J155*carbon_price_NCT!J155)+(carbon_price_NETS!J155*jurisdiction_covered_NETS!J155)+(jurisdiction_covered_SupETS!J155*carbon_price_SupETS!J155)</f>
        <v>0</v>
      </c>
      <c r="K155" s="9">
        <f>(jurisdiction_covered_NCT!K155*carbon_price_NCT!K155)+(carbon_price_NETS!K155*jurisdiction_covered_NETS!K155)+(jurisdiction_covered_SupETS!K155*carbon_price_SupETS!K155)</f>
        <v>0</v>
      </c>
      <c r="L155" s="9">
        <f>(jurisdiction_covered_NCT!L155*carbon_price_NCT!L155)+(carbon_price_NETS!L155*jurisdiction_covered_NETS!L155)+(jurisdiction_covered_SupETS!L155*carbon_price_SupETS!L155)</f>
        <v>0</v>
      </c>
      <c r="M155" s="9">
        <f>(jurisdiction_covered_NCT!M155*carbon_price_NCT!M155)+(carbon_price_NETS!M155*jurisdiction_covered_NETS!M155)+(jurisdiction_covered_SupETS!M155*carbon_price_SupETS!M155)</f>
        <v>0</v>
      </c>
      <c r="N155" s="9">
        <f>(jurisdiction_covered_NCT!N155*carbon_price_NCT!N155)+(carbon_price_NETS!N155*jurisdiction_covered_NETS!N155)+(jurisdiction_covered_SupETS!N155*carbon_price_SupETS!N155)</f>
        <v>0</v>
      </c>
      <c r="O155" s="9">
        <f>(jurisdiction_covered_NCT!O155*carbon_price_NCT!O155)+(carbon_price_NETS!O155*jurisdiction_covered_NETS!O155)+(jurisdiction_covered_SupETS!O155*carbon_price_SupETS!O155)</f>
        <v>0</v>
      </c>
      <c r="P155" s="9">
        <f>(jurisdiction_covered_NCT!P155*carbon_price_NCT!P155)+(carbon_price_NETS!P155*jurisdiction_covered_NETS!P155)+(jurisdiction_covered_SupETS!P155*carbon_price_SupETS!P155)</f>
        <v>0</v>
      </c>
      <c r="Q155" s="9">
        <f>(jurisdiction_covered_NCT!Q155*carbon_price_NCT!Q155)+(carbon_price_NETS!Q155*jurisdiction_covered_NETS!Q155)+(jurisdiction_covered_SupETS!Q155*carbon_price_SupETS!Q155)</f>
        <v>0</v>
      </c>
      <c r="R155" s="9">
        <f>(jurisdiction_covered_NCT!R155*carbon_price_NCT!R155)+(carbon_price_NETS!R155*jurisdiction_covered_NETS!R155)+(jurisdiction_covered_SupETS!R155*carbon_price_SupETS!R155)</f>
        <v>0</v>
      </c>
      <c r="S155" s="9">
        <f>(jurisdiction_covered_NCT!S155*carbon_price_NCT!S155)+(carbon_price_NETS!S155*jurisdiction_covered_NETS!S155)+(jurisdiction_covered_SupETS!S155*carbon_price_SupETS!S155)</f>
        <v>0</v>
      </c>
      <c r="T155" s="9">
        <f>(jurisdiction_covered_NCT!T155*carbon_price_NCT!T155)+(carbon_price_NETS!T155*jurisdiction_covered_NETS!T155)+(jurisdiction_covered_SupETS!T155*carbon_price_SupETS!T155)</f>
        <v>0</v>
      </c>
      <c r="U155" s="9">
        <f>(jurisdiction_covered_NCT!U155*carbon_price_NCT!U155)+(carbon_price_NETS!U155*jurisdiction_covered_NETS!U155)+(jurisdiction_covered_SupETS!U155*carbon_price_SupETS!U155)</f>
        <v>0</v>
      </c>
      <c r="V155" s="9">
        <f>(jurisdiction_covered_NCT!V155*carbon_price_NCT!V155)+(carbon_price_NETS!V155*jurisdiction_covered_NETS!V155)+(jurisdiction_covered_SupETS!V155*carbon_price_SupETS!V155)</f>
        <v>0</v>
      </c>
      <c r="W155" s="9">
        <f>(jurisdiction_covered_NCT!W155*carbon_price_NCT!W155)+(carbon_price_NETS!W155*jurisdiction_covered_NETS!W155)+(jurisdiction_covered_SupETS!W155*carbon_price_SupETS!W155)</f>
        <v>0</v>
      </c>
      <c r="X155" s="9">
        <f>(jurisdiction_covered_NCT!X155*carbon_price_NCT!X155)+(carbon_price_NETS!X155*jurisdiction_covered_NETS!X155)+(jurisdiction_covered_SupETS!X155*carbon_price_SupETS!X155)</f>
        <v>0</v>
      </c>
      <c r="Y155" s="9">
        <f>(jurisdiction_covered_NCT!Y155*carbon_price_NCT!Y155)+(carbon_price_NETS!Y155*jurisdiction_covered_NETS!Y155)+(jurisdiction_covered_SupETS!Y155*carbon_price_SupETS!Y155)</f>
        <v>0</v>
      </c>
      <c r="Z155" s="9">
        <f>(jurisdiction_covered_NCT!Z155*carbon_price_NCT!Z155)+(carbon_price_NETS!Z155*jurisdiction_covered_NETS!Z155)+(jurisdiction_covered_SupETS!Z155*carbon_price_SupETS!Z155)</f>
        <v>0</v>
      </c>
      <c r="AA155" s="9">
        <f>(jurisdiction_covered_NCT!AA155*carbon_price_NCT!AA155)+(carbon_price_NETS!AA155*jurisdiction_covered_NETS!AA155)+(jurisdiction_covered_SupETS!AA155*carbon_price_SupETS!AA155)</f>
        <v>0</v>
      </c>
    </row>
    <row r="156" spans="1:27" x14ac:dyDescent="0.2">
      <c r="A156" s="9" t="s">
        <v>547</v>
      </c>
      <c r="B156" s="9">
        <f>(jurisdiction_covered_NCT!B156*carbon_price_NCT!B156)+(carbon_price_NETS!B156*jurisdiction_covered_NETS!B156)+(jurisdiction_covered_SupETS!B156*carbon_price_SupETS!B156)</f>
        <v>0</v>
      </c>
      <c r="C156" s="9">
        <f>(jurisdiction_covered_NCT!C156*carbon_price_NCT!C156)+(carbon_price_NETS!C156*jurisdiction_covered_NETS!C156)+(jurisdiction_covered_SupETS!C156*carbon_price_SupETS!C156)</f>
        <v>0</v>
      </c>
      <c r="D156" s="9">
        <f>(jurisdiction_covered_NCT!D156*carbon_price_NCT!D156)+(carbon_price_NETS!D156*jurisdiction_covered_NETS!D156)+(jurisdiction_covered_SupETS!D156*carbon_price_SupETS!D156)</f>
        <v>0</v>
      </c>
      <c r="E156" s="9">
        <f>(jurisdiction_covered_NCT!E156*carbon_price_NCT!E156)+(carbon_price_NETS!E156*jurisdiction_covered_NETS!E156)+(jurisdiction_covered_SupETS!E156*carbon_price_SupETS!E156)</f>
        <v>0</v>
      </c>
      <c r="F156" s="9">
        <f>(jurisdiction_covered_NCT!F156*carbon_price_NCT!F156)+(carbon_price_NETS!F156*jurisdiction_covered_NETS!F156)+(jurisdiction_covered_SupETS!F156*carbon_price_SupETS!F156)</f>
        <v>0</v>
      </c>
      <c r="G156" s="9">
        <f>(jurisdiction_covered_NCT!G156*carbon_price_NCT!G156)+(carbon_price_NETS!G156*jurisdiction_covered_NETS!G156)+(jurisdiction_covered_SupETS!G156*carbon_price_SupETS!G156)</f>
        <v>0</v>
      </c>
      <c r="H156" s="9">
        <f>(jurisdiction_covered_NCT!H156*carbon_price_NCT!H156)+(carbon_price_NETS!H156*jurisdiction_covered_NETS!H156)+(jurisdiction_covered_SupETS!H156*carbon_price_SupETS!H156)</f>
        <v>0</v>
      </c>
      <c r="I156" s="9">
        <f>(jurisdiction_covered_NCT!I156*carbon_price_NCT!I156)+(carbon_price_NETS!I156*jurisdiction_covered_NETS!I156)+(jurisdiction_covered_SupETS!I156*carbon_price_SupETS!I156)</f>
        <v>0</v>
      </c>
      <c r="J156" s="9">
        <f>(jurisdiction_covered_NCT!J156*carbon_price_NCT!J156)+(carbon_price_NETS!J156*jurisdiction_covered_NETS!J156)+(jurisdiction_covered_SupETS!J156*carbon_price_SupETS!J156)</f>
        <v>0</v>
      </c>
      <c r="K156" s="9">
        <f>(jurisdiction_covered_NCT!K156*carbon_price_NCT!K156)+(carbon_price_NETS!K156*jurisdiction_covered_NETS!K156)+(jurisdiction_covered_SupETS!K156*carbon_price_SupETS!K156)</f>
        <v>0</v>
      </c>
      <c r="L156" s="9">
        <f>(jurisdiction_covered_NCT!L156*carbon_price_NCT!L156)+(carbon_price_NETS!L156*jurisdiction_covered_NETS!L156)+(jurisdiction_covered_SupETS!L156*carbon_price_SupETS!L156)</f>
        <v>0</v>
      </c>
      <c r="M156" s="9">
        <f>(jurisdiction_covered_NCT!M156*carbon_price_NCT!M156)+(carbon_price_NETS!M156*jurisdiction_covered_NETS!M156)+(jurisdiction_covered_SupETS!M156*carbon_price_SupETS!M156)</f>
        <v>0</v>
      </c>
      <c r="N156" s="9">
        <f>(jurisdiction_covered_NCT!N156*carbon_price_NCT!N156)+(carbon_price_NETS!N156*jurisdiction_covered_NETS!N156)+(jurisdiction_covered_SupETS!N156*carbon_price_SupETS!N156)</f>
        <v>0</v>
      </c>
      <c r="O156" s="9">
        <f>(jurisdiction_covered_NCT!O156*carbon_price_NCT!O156)+(carbon_price_NETS!O156*jurisdiction_covered_NETS!O156)+(jurisdiction_covered_SupETS!O156*carbon_price_SupETS!O156)</f>
        <v>0</v>
      </c>
      <c r="P156" s="9">
        <f>(jurisdiction_covered_NCT!P156*carbon_price_NCT!P156)+(carbon_price_NETS!P156*jurisdiction_covered_NETS!P156)+(jurisdiction_covered_SupETS!P156*carbon_price_SupETS!P156)</f>
        <v>0</v>
      </c>
      <c r="Q156" s="9">
        <f>(jurisdiction_covered_NCT!Q156*carbon_price_NCT!Q156)+(carbon_price_NETS!Q156*jurisdiction_covered_NETS!Q156)+(jurisdiction_covered_SupETS!Q156*carbon_price_SupETS!Q156)</f>
        <v>0</v>
      </c>
      <c r="R156" s="9">
        <f>(jurisdiction_covered_NCT!R156*carbon_price_NCT!R156)+(carbon_price_NETS!R156*jurisdiction_covered_NETS!R156)+(jurisdiction_covered_SupETS!R156*carbon_price_SupETS!R156)</f>
        <v>0</v>
      </c>
      <c r="S156" s="9">
        <f>(jurisdiction_covered_NCT!S156*carbon_price_NCT!S156)+(carbon_price_NETS!S156*jurisdiction_covered_NETS!S156)+(jurisdiction_covered_SupETS!S156*carbon_price_SupETS!S156)</f>
        <v>0</v>
      </c>
      <c r="T156" s="9">
        <f>(jurisdiction_covered_NCT!T156*carbon_price_NCT!T156)+(carbon_price_NETS!T156*jurisdiction_covered_NETS!T156)+(jurisdiction_covered_SupETS!T156*carbon_price_SupETS!T156)</f>
        <v>0</v>
      </c>
      <c r="U156" s="9">
        <f>(jurisdiction_covered_NCT!U156*carbon_price_NCT!U156)+(carbon_price_NETS!U156*jurisdiction_covered_NETS!U156)+(jurisdiction_covered_SupETS!U156*carbon_price_SupETS!U156)</f>
        <v>0</v>
      </c>
      <c r="V156" s="9">
        <f>(jurisdiction_covered_NCT!V156*carbon_price_NCT!V156)+(carbon_price_NETS!V156*jurisdiction_covered_NETS!V156)+(jurisdiction_covered_SupETS!V156*carbon_price_SupETS!V156)</f>
        <v>0</v>
      </c>
      <c r="W156" s="9">
        <f>(jurisdiction_covered_NCT!W156*carbon_price_NCT!W156)+(carbon_price_NETS!W156*jurisdiction_covered_NETS!W156)+(jurisdiction_covered_SupETS!W156*carbon_price_SupETS!W156)</f>
        <v>0</v>
      </c>
      <c r="X156" s="9">
        <f>(jurisdiction_covered_NCT!X156*carbon_price_NCT!X156)+(carbon_price_NETS!X156*jurisdiction_covered_NETS!X156)+(jurisdiction_covered_SupETS!X156*carbon_price_SupETS!X156)</f>
        <v>0</v>
      </c>
      <c r="Y156" s="9">
        <f>(jurisdiction_covered_NCT!Y156*carbon_price_NCT!Y156)+(carbon_price_NETS!Y156*jurisdiction_covered_NETS!Y156)+(jurisdiction_covered_SupETS!Y156*carbon_price_SupETS!Y156)</f>
        <v>0</v>
      </c>
      <c r="Z156" s="9">
        <f>(jurisdiction_covered_NCT!Z156*carbon_price_NCT!Z156)+(carbon_price_NETS!Z156*jurisdiction_covered_NETS!Z156)+(jurisdiction_covered_SupETS!Z156*carbon_price_SupETS!Z156)</f>
        <v>0</v>
      </c>
      <c r="AA156" s="9">
        <f>(jurisdiction_covered_NCT!AA156*carbon_price_NCT!AA156)+(carbon_price_NETS!AA156*jurisdiction_covered_NETS!AA156)+(jurisdiction_covered_SupETS!AA156*carbon_price_SupETS!AA156)</f>
        <v>0</v>
      </c>
    </row>
    <row r="157" spans="1:27" x14ac:dyDescent="0.2">
      <c r="A157" s="9" t="s">
        <v>549</v>
      </c>
      <c r="B157" s="9">
        <f>(jurisdiction_covered_NCT!B157*carbon_price_NCT!B157)+(carbon_price_NETS!B157*jurisdiction_covered_NETS!B157)+(jurisdiction_covered_SupETS!B157*carbon_price_SupETS!B157)</f>
        <v>0</v>
      </c>
      <c r="C157" s="9">
        <f>(jurisdiction_covered_NCT!C157*carbon_price_NCT!C157)+(carbon_price_NETS!C157*jurisdiction_covered_NETS!C157)+(jurisdiction_covered_SupETS!C157*carbon_price_SupETS!C157)</f>
        <v>0</v>
      </c>
      <c r="D157" s="9">
        <f>(jurisdiction_covered_NCT!D157*carbon_price_NCT!D157)+(carbon_price_NETS!D157*jurisdiction_covered_NETS!D157)+(jurisdiction_covered_SupETS!D157*carbon_price_SupETS!D157)</f>
        <v>0</v>
      </c>
      <c r="E157" s="9">
        <f>(jurisdiction_covered_NCT!E157*carbon_price_NCT!E157)+(carbon_price_NETS!E157*jurisdiction_covered_NETS!E157)+(jurisdiction_covered_SupETS!E157*carbon_price_SupETS!E157)</f>
        <v>0</v>
      </c>
      <c r="F157" s="9">
        <f>(jurisdiction_covered_NCT!F157*carbon_price_NCT!F157)+(carbon_price_NETS!F157*jurisdiction_covered_NETS!F157)+(jurisdiction_covered_SupETS!F157*carbon_price_SupETS!F157)</f>
        <v>0</v>
      </c>
      <c r="G157" s="9">
        <f>(jurisdiction_covered_NCT!G157*carbon_price_NCT!G157)+(carbon_price_NETS!G157*jurisdiction_covered_NETS!G157)+(jurisdiction_covered_SupETS!G157*carbon_price_SupETS!G157)</f>
        <v>0</v>
      </c>
      <c r="H157" s="9">
        <f>(jurisdiction_covered_NCT!H157*carbon_price_NCT!H157)+(carbon_price_NETS!H157*jurisdiction_covered_NETS!H157)+(jurisdiction_covered_SupETS!H157*carbon_price_SupETS!H157)</f>
        <v>0</v>
      </c>
      <c r="I157" s="9">
        <f>(jurisdiction_covered_NCT!I157*carbon_price_NCT!I157)+(carbon_price_NETS!I157*jurisdiction_covered_NETS!I157)+(jurisdiction_covered_SupETS!I157*carbon_price_SupETS!I157)</f>
        <v>0</v>
      </c>
      <c r="J157" s="9">
        <f>(jurisdiction_covered_NCT!J157*carbon_price_NCT!J157)+(carbon_price_NETS!J157*jurisdiction_covered_NETS!J157)+(jurisdiction_covered_SupETS!J157*carbon_price_SupETS!J157)</f>
        <v>0</v>
      </c>
      <c r="K157" s="9">
        <f>(jurisdiction_covered_NCT!K157*carbon_price_NCT!K157)+(carbon_price_NETS!K157*jurisdiction_covered_NETS!K157)+(jurisdiction_covered_SupETS!K157*carbon_price_SupETS!K157)</f>
        <v>0</v>
      </c>
      <c r="L157" s="9">
        <f>(jurisdiction_covered_NCT!L157*carbon_price_NCT!L157)+(carbon_price_NETS!L157*jurisdiction_covered_NETS!L157)+(jurisdiction_covered_SupETS!L157*carbon_price_SupETS!L157)</f>
        <v>0</v>
      </c>
      <c r="M157" s="9">
        <f>(jurisdiction_covered_NCT!M157*carbon_price_NCT!M157)+(carbon_price_NETS!M157*jurisdiction_covered_NETS!M157)+(jurisdiction_covered_SupETS!M157*carbon_price_SupETS!M157)</f>
        <v>0</v>
      </c>
      <c r="N157" s="9">
        <f>(jurisdiction_covered_NCT!N157*carbon_price_NCT!N157)+(carbon_price_NETS!N157*jurisdiction_covered_NETS!N157)+(jurisdiction_covered_SupETS!N157*carbon_price_SupETS!N157)</f>
        <v>0</v>
      </c>
      <c r="O157" s="9">
        <f>(jurisdiction_covered_NCT!O157*carbon_price_NCT!O157)+(carbon_price_NETS!O157*jurisdiction_covered_NETS!O157)+(jurisdiction_covered_SupETS!O157*carbon_price_SupETS!O157)</f>
        <v>0</v>
      </c>
      <c r="P157" s="9">
        <f>(jurisdiction_covered_NCT!P157*carbon_price_NCT!P157)+(carbon_price_NETS!P157*jurisdiction_covered_NETS!P157)+(jurisdiction_covered_SupETS!P157*carbon_price_SupETS!P157)</f>
        <v>0</v>
      </c>
      <c r="Q157" s="9">
        <f>(jurisdiction_covered_NCT!Q157*carbon_price_NCT!Q157)+(carbon_price_NETS!Q157*jurisdiction_covered_NETS!Q157)+(jurisdiction_covered_SupETS!Q157*carbon_price_SupETS!Q157)</f>
        <v>0</v>
      </c>
      <c r="R157" s="9">
        <f>(jurisdiction_covered_NCT!R157*carbon_price_NCT!R157)+(carbon_price_NETS!R157*jurisdiction_covered_NETS!R157)+(jurisdiction_covered_SupETS!R157*carbon_price_SupETS!R157)</f>
        <v>0</v>
      </c>
      <c r="S157" s="9">
        <f>(jurisdiction_covered_NCT!S157*carbon_price_NCT!S157)+(carbon_price_NETS!S157*jurisdiction_covered_NETS!S157)+(jurisdiction_covered_SupETS!S157*carbon_price_SupETS!S157)</f>
        <v>0</v>
      </c>
      <c r="T157" s="9">
        <f>(jurisdiction_covered_NCT!T157*carbon_price_NCT!T157)+(carbon_price_NETS!T157*jurisdiction_covered_NETS!T157)+(jurisdiction_covered_SupETS!T157*carbon_price_SupETS!T157)</f>
        <v>0</v>
      </c>
      <c r="U157" s="9">
        <f>(jurisdiction_covered_NCT!U157*carbon_price_NCT!U157)+(carbon_price_NETS!U157*jurisdiction_covered_NETS!U157)+(jurisdiction_covered_SupETS!U157*carbon_price_SupETS!U157)</f>
        <v>0</v>
      </c>
      <c r="V157" s="9">
        <f>(jurisdiction_covered_NCT!V157*carbon_price_NCT!V157)+(carbon_price_NETS!V157*jurisdiction_covered_NETS!V157)+(jurisdiction_covered_SupETS!V157*carbon_price_SupETS!V157)</f>
        <v>0</v>
      </c>
      <c r="W157" s="9">
        <f>(jurisdiction_covered_NCT!W157*carbon_price_NCT!W157)+(carbon_price_NETS!W157*jurisdiction_covered_NETS!W157)+(jurisdiction_covered_SupETS!W157*carbon_price_SupETS!W157)</f>
        <v>0</v>
      </c>
      <c r="X157" s="9">
        <f>(jurisdiction_covered_NCT!X157*carbon_price_NCT!X157)+(carbon_price_NETS!X157*jurisdiction_covered_NETS!X157)+(jurisdiction_covered_SupETS!X157*carbon_price_SupETS!X157)</f>
        <v>0</v>
      </c>
      <c r="Y157" s="9">
        <f>(jurisdiction_covered_NCT!Y157*carbon_price_NCT!Y157)+(carbon_price_NETS!Y157*jurisdiction_covered_NETS!Y157)+(jurisdiction_covered_SupETS!Y157*carbon_price_SupETS!Y157)</f>
        <v>0</v>
      </c>
      <c r="Z157" s="9">
        <f>(jurisdiction_covered_NCT!Z157*carbon_price_NCT!Z157)+(carbon_price_NETS!Z157*jurisdiction_covered_NETS!Z157)+(jurisdiction_covered_SupETS!Z157*carbon_price_SupETS!Z157)</f>
        <v>0</v>
      </c>
      <c r="AA157" s="9">
        <f>(jurisdiction_covered_NCT!AA157*carbon_price_NCT!AA157)+(carbon_price_NETS!AA157*jurisdiction_covered_NETS!AA157)+(jurisdiction_covered_SupETS!AA157*carbon_price_SupETS!AA157)</f>
        <v>0</v>
      </c>
    </row>
    <row r="158" spans="1:27" x14ac:dyDescent="0.2">
      <c r="A158" s="9" t="s">
        <v>552</v>
      </c>
      <c r="B158" s="9">
        <f>(jurisdiction_covered_NCT!B158*carbon_price_NCT!B158)+(carbon_price_NETS!B158*jurisdiction_covered_NETS!B158)+(jurisdiction_covered_SupETS!B158*carbon_price_SupETS!B158)</f>
        <v>0</v>
      </c>
      <c r="C158" s="9">
        <f>(jurisdiction_covered_NCT!C158*carbon_price_NCT!C158)+(carbon_price_NETS!C158*jurisdiction_covered_NETS!C158)+(jurisdiction_covered_SupETS!C158*carbon_price_SupETS!C158)</f>
        <v>0</v>
      </c>
      <c r="D158" s="9">
        <f>(jurisdiction_covered_NCT!D158*carbon_price_NCT!D158)+(carbon_price_NETS!D158*jurisdiction_covered_NETS!D158)+(jurisdiction_covered_SupETS!D158*carbon_price_SupETS!D158)</f>
        <v>0</v>
      </c>
      <c r="E158" s="9">
        <f>(jurisdiction_covered_NCT!E158*carbon_price_NCT!E158)+(carbon_price_NETS!E158*jurisdiction_covered_NETS!E158)+(jurisdiction_covered_SupETS!E158*carbon_price_SupETS!E158)</f>
        <v>0</v>
      </c>
      <c r="F158" s="9">
        <f>(jurisdiction_covered_NCT!F158*carbon_price_NCT!F158)+(carbon_price_NETS!F158*jurisdiction_covered_NETS!F158)+(jurisdiction_covered_SupETS!F158*carbon_price_SupETS!F158)</f>
        <v>0</v>
      </c>
      <c r="G158" s="9">
        <f>(jurisdiction_covered_NCT!G158*carbon_price_NCT!G158)+(carbon_price_NETS!G158*jurisdiction_covered_NETS!G158)+(jurisdiction_covered_SupETS!G158*carbon_price_SupETS!G158)</f>
        <v>0</v>
      </c>
      <c r="H158" s="9">
        <f>(jurisdiction_covered_NCT!H158*carbon_price_NCT!H158)+(carbon_price_NETS!H158*jurisdiction_covered_NETS!H158)+(jurisdiction_covered_SupETS!H158*carbon_price_SupETS!H158)</f>
        <v>0</v>
      </c>
      <c r="I158" s="9">
        <f>(jurisdiction_covered_NCT!I158*carbon_price_NCT!I158)+(carbon_price_NETS!I158*jurisdiction_covered_NETS!I158)+(jurisdiction_covered_SupETS!I158*carbon_price_SupETS!I158)</f>
        <v>0</v>
      </c>
      <c r="J158" s="9">
        <f>(jurisdiction_covered_NCT!J158*carbon_price_NCT!J158)+(carbon_price_NETS!J158*jurisdiction_covered_NETS!J158)+(jurisdiction_covered_SupETS!J158*carbon_price_SupETS!J158)</f>
        <v>0</v>
      </c>
      <c r="K158" s="9">
        <f>(jurisdiction_covered_NCT!K158*carbon_price_NCT!K158)+(carbon_price_NETS!K158*jurisdiction_covered_NETS!K158)+(jurisdiction_covered_SupETS!K158*carbon_price_SupETS!K158)</f>
        <v>0</v>
      </c>
      <c r="L158" s="9">
        <f>(jurisdiction_covered_NCT!L158*carbon_price_NCT!L158)+(carbon_price_NETS!L158*jurisdiction_covered_NETS!L158)+(jurisdiction_covered_SupETS!L158*carbon_price_SupETS!L158)</f>
        <v>0</v>
      </c>
      <c r="M158" s="9">
        <f>(jurisdiction_covered_NCT!M158*carbon_price_NCT!M158)+(carbon_price_NETS!M158*jurisdiction_covered_NETS!M158)+(jurisdiction_covered_SupETS!M158*carbon_price_SupETS!M158)</f>
        <v>0</v>
      </c>
      <c r="N158" s="9">
        <f>(jurisdiction_covered_NCT!N158*carbon_price_NCT!N158)+(carbon_price_NETS!N158*jurisdiction_covered_NETS!N158)+(jurisdiction_covered_SupETS!N158*carbon_price_SupETS!N158)</f>
        <v>0</v>
      </c>
      <c r="O158" s="9">
        <f>(jurisdiction_covered_NCT!O158*carbon_price_NCT!O158)+(carbon_price_NETS!O158*jurisdiction_covered_NETS!O158)+(jurisdiction_covered_SupETS!O158*carbon_price_SupETS!O158)</f>
        <v>0</v>
      </c>
      <c r="P158" s="9">
        <f>(jurisdiction_covered_NCT!P158*carbon_price_NCT!P158)+(carbon_price_NETS!P158*jurisdiction_covered_NETS!P158)+(jurisdiction_covered_SupETS!P158*carbon_price_SupETS!P158)</f>
        <v>0</v>
      </c>
      <c r="Q158" s="9">
        <f>(jurisdiction_covered_NCT!Q158*carbon_price_NCT!Q158)+(carbon_price_NETS!Q158*jurisdiction_covered_NETS!Q158)+(jurisdiction_covered_SupETS!Q158*carbon_price_SupETS!Q158)</f>
        <v>0</v>
      </c>
      <c r="R158" s="9">
        <f>(jurisdiction_covered_NCT!R158*carbon_price_NCT!R158)+(carbon_price_NETS!R158*jurisdiction_covered_NETS!R158)+(jurisdiction_covered_SupETS!R158*carbon_price_SupETS!R158)</f>
        <v>0</v>
      </c>
      <c r="S158" s="9">
        <f>(jurisdiction_covered_NCT!S158*carbon_price_NCT!S158)+(carbon_price_NETS!S158*jurisdiction_covered_NETS!S158)+(jurisdiction_covered_SupETS!S158*carbon_price_SupETS!S158)</f>
        <v>0</v>
      </c>
      <c r="T158" s="9">
        <f>(jurisdiction_covered_NCT!T158*carbon_price_NCT!T158)+(carbon_price_NETS!T158*jurisdiction_covered_NETS!T158)+(jurisdiction_covered_SupETS!T158*carbon_price_SupETS!T158)</f>
        <v>0</v>
      </c>
      <c r="U158" s="9">
        <f>(jurisdiction_covered_NCT!U158*carbon_price_NCT!U158)+(carbon_price_NETS!U158*jurisdiction_covered_NETS!U158)+(jurisdiction_covered_SupETS!U158*carbon_price_SupETS!U158)</f>
        <v>0</v>
      </c>
      <c r="V158" s="9">
        <f>(jurisdiction_covered_NCT!V158*carbon_price_NCT!V158)+(carbon_price_NETS!V158*jurisdiction_covered_NETS!V158)+(jurisdiction_covered_SupETS!V158*carbon_price_SupETS!V158)</f>
        <v>0</v>
      </c>
      <c r="W158" s="9">
        <f>(jurisdiction_covered_NCT!W158*carbon_price_NCT!W158)+(carbon_price_NETS!W158*jurisdiction_covered_NETS!W158)+(jurisdiction_covered_SupETS!W158*carbon_price_SupETS!W158)</f>
        <v>0</v>
      </c>
      <c r="X158" s="9">
        <f>(jurisdiction_covered_NCT!X158*carbon_price_NCT!X158)+(carbon_price_NETS!X158*jurisdiction_covered_NETS!X158)+(jurisdiction_covered_SupETS!X158*carbon_price_SupETS!X158)</f>
        <v>0</v>
      </c>
      <c r="Y158" s="9">
        <f>(jurisdiction_covered_NCT!Y158*carbon_price_NCT!Y158)+(carbon_price_NETS!Y158*jurisdiction_covered_NETS!Y158)+(jurisdiction_covered_SupETS!Y158*carbon_price_SupETS!Y158)</f>
        <v>0</v>
      </c>
      <c r="Z158" s="9">
        <f>(jurisdiction_covered_NCT!Z158*carbon_price_NCT!Z158)+(carbon_price_NETS!Z158*jurisdiction_covered_NETS!Z158)+(jurisdiction_covered_SupETS!Z158*carbon_price_SupETS!Z158)</f>
        <v>0</v>
      </c>
      <c r="AA158" s="9">
        <f>(jurisdiction_covered_NCT!AA158*carbon_price_NCT!AA158)+(carbon_price_NETS!AA158*jurisdiction_covered_NETS!AA158)+(jurisdiction_covered_SupETS!AA158*carbon_price_SupETS!AA158)</f>
        <v>0</v>
      </c>
    </row>
    <row r="159" spans="1:27" x14ac:dyDescent="0.2">
      <c r="A159" s="9" t="s">
        <v>555</v>
      </c>
      <c r="B159" s="9">
        <f>(jurisdiction_covered_NCT!B159*carbon_price_NCT!B159)+(carbon_price_NETS!B159*jurisdiction_covered_NETS!B159)+(jurisdiction_covered_SupETS!B159*carbon_price_SupETS!B159)</f>
        <v>0</v>
      </c>
      <c r="C159" s="9">
        <f>(jurisdiction_covered_NCT!C159*carbon_price_NCT!C159)+(carbon_price_NETS!C159*jurisdiction_covered_NETS!C159)+(jurisdiction_covered_SupETS!C159*carbon_price_SupETS!C159)</f>
        <v>0</v>
      </c>
      <c r="D159" s="9">
        <f>(jurisdiction_covered_NCT!D159*carbon_price_NCT!D159)+(carbon_price_NETS!D159*jurisdiction_covered_NETS!D159)+(jurisdiction_covered_SupETS!D159*carbon_price_SupETS!D159)</f>
        <v>0</v>
      </c>
      <c r="E159" s="9">
        <f>(jurisdiction_covered_NCT!E159*carbon_price_NCT!E159)+(carbon_price_NETS!E159*jurisdiction_covered_NETS!E159)+(jurisdiction_covered_SupETS!E159*carbon_price_SupETS!E159)</f>
        <v>0</v>
      </c>
      <c r="F159" s="9">
        <f>(jurisdiction_covered_NCT!F159*carbon_price_NCT!F159)+(carbon_price_NETS!F159*jurisdiction_covered_NETS!F159)+(jurisdiction_covered_SupETS!F159*carbon_price_SupETS!F159)</f>
        <v>0</v>
      </c>
      <c r="G159" s="9">
        <f>(jurisdiction_covered_NCT!G159*carbon_price_NCT!G159)+(carbon_price_NETS!G159*jurisdiction_covered_NETS!G159)+(jurisdiction_covered_SupETS!G159*carbon_price_SupETS!G159)</f>
        <v>6.605382015937618</v>
      </c>
      <c r="H159" s="9">
        <f>(jurisdiction_covered_NCT!H159*carbon_price_NCT!H159)+(carbon_price_NETS!H159*jurisdiction_covered_NETS!H159)+(jurisdiction_covered_SupETS!H159*carbon_price_SupETS!H159)</f>
        <v>10.920085476404985</v>
      </c>
      <c r="I159" s="9">
        <f>(jurisdiction_covered_NCT!I159*carbon_price_NCT!I159)+(carbon_price_NETS!I159*jurisdiction_covered_NETS!I159)+(jurisdiction_covered_SupETS!I159*carbon_price_SupETS!I159)</f>
        <v>0.44288054666510251</v>
      </c>
      <c r="J159" s="9">
        <f>(jurisdiction_covered_NCT!J159*carbon_price_NCT!J159)+(carbon_price_NETS!J159*jurisdiction_covered_NETS!J159)+(jurisdiction_covered_SupETS!J159*carbon_price_SupETS!J159)</f>
        <v>12.759436029875557</v>
      </c>
      <c r="K159" s="9">
        <f>(jurisdiction_covered_NCT!K159*carbon_price_NCT!K159)+(carbon_price_NETS!K159*jurisdiction_covered_NETS!K159)+(jurisdiction_covered_SupETS!K159*carbon_price_SupETS!K159)</f>
        <v>5.7585726753161142</v>
      </c>
      <c r="L159" s="9">
        <f>(jurisdiction_covered_NCT!L159*carbon_price_NCT!L159)+(carbon_price_NETS!L159*jurisdiction_covered_NETS!L159)+(jurisdiction_covered_SupETS!L159*carbon_price_SupETS!L159)</f>
        <v>6.3546465276027941</v>
      </c>
      <c r="M159" s="9">
        <f>(jurisdiction_covered_NCT!M159*carbon_price_NCT!M159)+(carbon_price_NETS!M159*jurisdiction_covered_NETS!M159)+(jurisdiction_covered_SupETS!M159*carbon_price_SupETS!M159)</f>
        <v>8.7686066882813805</v>
      </c>
      <c r="N159" s="9">
        <f>(jurisdiction_covered_NCT!N159*carbon_price_NCT!N159)+(carbon_price_NETS!N159*jurisdiction_covered_NETS!N159)+(jurisdiction_covered_SupETS!N159*carbon_price_SupETS!N159)</f>
        <v>3.3548093124941021</v>
      </c>
      <c r="O159" s="9">
        <f>(jurisdiction_covered_NCT!O159*carbon_price_NCT!O159)+(carbon_price_NETS!O159*jurisdiction_covered_NETS!O159)+(jurisdiction_covered_SupETS!O159*carbon_price_SupETS!O159)</f>
        <v>2.4991237476678174</v>
      </c>
      <c r="P159" s="9">
        <f>(jurisdiction_covered_NCT!P159*carbon_price_NCT!P159)+(carbon_price_NETS!P159*jurisdiction_covered_NETS!P159)+(jurisdiction_covered_SupETS!P159*carbon_price_SupETS!P159)</f>
        <v>2.9478402668212129</v>
      </c>
      <c r="Q159" s="9">
        <f>(jurisdiction_covered_NCT!Q159*carbon_price_NCT!Q159)+(carbon_price_NETS!Q159*jurisdiction_covered_NETS!Q159)+(jurisdiction_covered_SupETS!Q159*carbon_price_SupETS!Q159)</f>
        <v>3.4116807188632148</v>
      </c>
      <c r="R159" s="9">
        <f>(jurisdiction_covered_NCT!R159*carbon_price_NCT!R159)+(carbon_price_NETS!R159*jurisdiction_covered_NETS!R159)+(jurisdiction_covered_SupETS!R159*carbon_price_SupETS!R159)</f>
        <v>2.1515853574707986</v>
      </c>
      <c r="S159" s="9">
        <f>(jurisdiction_covered_NCT!S159*carbon_price_NCT!S159)+(carbon_price_NETS!S159*jurisdiction_covered_NETS!S159)+(jurisdiction_covered_SupETS!S159*carbon_price_SupETS!S159)</f>
        <v>2.4659963012005051</v>
      </c>
      <c r="T159" s="9">
        <f>(jurisdiction_covered_NCT!T159*carbon_price_NCT!T159)+(carbon_price_NETS!T159*jurisdiction_covered_NETS!T159)+(jurisdiction_covered_SupETS!T159*carbon_price_SupETS!T159)</f>
        <v>7.0070762104924214</v>
      </c>
      <c r="U159" s="9">
        <f>(jurisdiction_covered_NCT!U159*carbon_price_NCT!U159)+(carbon_price_NETS!U159*jurisdiction_covered_NETS!U159)+(jurisdiction_covered_SupETS!U159*carbon_price_SupETS!U159)</f>
        <v>10.382656739923661</v>
      </c>
      <c r="V159" s="9">
        <f>(jurisdiction_covered_NCT!V159*carbon_price_NCT!V159)+(carbon_price_NETS!V159*jurisdiction_covered_NETS!V159)+(jurisdiction_covered_SupETS!V159*carbon_price_SupETS!V159)</f>
        <v>7.8303898149690854</v>
      </c>
      <c r="W159" s="9">
        <f>(jurisdiction_covered_NCT!W159*carbon_price_NCT!W159)+(carbon_price_NETS!W159*jurisdiction_covered_NETS!W159)+(jurisdiction_covered_SupETS!W159*carbon_price_SupETS!W159)</f>
        <v>20.991298554836483</v>
      </c>
      <c r="X159" s="9">
        <f>(jurisdiction_covered_NCT!X159*carbon_price_NCT!X159)+(carbon_price_NETS!X159*jurisdiction_covered_NETS!X159)+(jurisdiction_covered_SupETS!X159*carbon_price_SupETS!X159)</f>
        <v>35.732485826013097</v>
      </c>
      <c r="Y159" s="9">
        <f>(jurisdiction_covered_NCT!Y159*carbon_price_NCT!Y159)+(carbon_price_NETS!Y159*jurisdiction_covered_NETS!Y159)+(jurisdiction_covered_SupETS!Y159*carbon_price_SupETS!Y159)</f>
        <v>42.016541249999996</v>
      </c>
      <c r="Z159" s="9">
        <f>(jurisdiction_covered_NCT!Z159*carbon_price_NCT!Z159)+(carbon_price_NETS!Z159*jurisdiction_covered_NETS!Z159)+(jurisdiction_covered_SupETS!Z159*carbon_price_SupETS!Z159)</f>
        <v>25.848442769999998</v>
      </c>
      <c r="AA159" s="9">
        <f>(jurisdiction_covered_NCT!AA159*carbon_price_NCT!AA159)+(carbon_price_NETS!AA159*jurisdiction_covered_NETS!AA159)+(jurisdiction_covered_SupETS!AA159*carbon_price_SupETS!AA159)</f>
        <v>29.800016040000003</v>
      </c>
    </row>
    <row r="160" spans="1:27" x14ac:dyDescent="0.2">
      <c r="A160" s="9" t="s">
        <v>558</v>
      </c>
      <c r="B160" s="9">
        <f>(jurisdiction_covered_NCT!B160*carbon_price_NCT!B160)+(carbon_price_NETS!B160*jurisdiction_covered_NETS!B160)+(jurisdiction_covered_SupETS!B160*carbon_price_SupETS!B160)</f>
        <v>0</v>
      </c>
      <c r="C160" s="9">
        <f>(jurisdiction_covered_NCT!C160*carbon_price_NCT!C160)+(carbon_price_NETS!C160*jurisdiction_covered_NETS!C160)+(jurisdiction_covered_SupETS!C160*carbon_price_SupETS!C160)</f>
        <v>0</v>
      </c>
      <c r="D160" s="9">
        <f>(jurisdiction_covered_NCT!D160*carbon_price_NCT!D160)+(carbon_price_NETS!D160*jurisdiction_covered_NETS!D160)+(jurisdiction_covered_SupETS!D160*carbon_price_SupETS!D160)</f>
        <v>0</v>
      </c>
      <c r="E160" s="9">
        <f>(jurisdiction_covered_NCT!E160*carbon_price_NCT!E160)+(carbon_price_NETS!E160*jurisdiction_covered_NETS!E160)+(jurisdiction_covered_SupETS!E160*carbon_price_SupETS!E160)</f>
        <v>0</v>
      </c>
      <c r="F160" s="9">
        <f>(jurisdiction_covered_NCT!F160*carbon_price_NCT!F160)+(carbon_price_NETS!F160*jurisdiction_covered_NETS!F160)+(jurisdiction_covered_SupETS!F160*carbon_price_SupETS!F160)</f>
        <v>0</v>
      </c>
      <c r="G160" s="9">
        <f>(jurisdiction_covered_NCT!G160*carbon_price_NCT!G160)+(carbon_price_NETS!G160*jurisdiction_covered_NETS!G160)+(jurisdiction_covered_SupETS!G160*carbon_price_SupETS!G160)</f>
        <v>0</v>
      </c>
      <c r="H160" s="9">
        <f>(jurisdiction_covered_NCT!H160*carbon_price_NCT!H160)+(carbon_price_NETS!H160*jurisdiction_covered_NETS!H160)+(jurisdiction_covered_SupETS!H160*carbon_price_SupETS!H160)</f>
        <v>0</v>
      </c>
      <c r="I160" s="9">
        <f>(jurisdiction_covered_NCT!I160*carbon_price_NCT!I160)+(carbon_price_NETS!I160*jurisdiction_covered_NETS!I160)+(jurisdiction_covered_SupETS!I160*carbon_price_SupETS!I160)</f>
        <v>0</v>
      </c>
      <c r="J160" s="9">
        <f>(jurisdiction_covered_NCT!J160*carbon_price_NCT!J160)+(carbon_price_NETS!J160*jurisdiction_covered_NETS!J160)+(jurisdiction_covered_SupETS!J160*carbon_price_SupETS!J160)</f>
        <v>0</v>
      </c>
      <c r="K160" s="9">
        <f>(jurisdiction_covered_NCT!K160*carbon_price_NCT!K160)+(carbon_price_NETS!K160*jurisdiction_covered_NETS!K160)+(jurisdiction_covered_SupETS!K160*carbon_price_SupETS!K160)</f>
        <v>0</v>
      </c>
      <c r="L160" s="9">
        <f>(jurisdiction_covered_NCT!L160*carbon_price_NCT!L160)+(carbon_price_NETS!L160*jurisdiction_covered_NETS!L160)+(jurisdiction_covered_SupETS!L160*carbon_price_SupETS!L160)</f>
        <v>0</v>
      </c>
      <c r="M160" s="9">
        <f>(jurisdiction_covered_NCT!M160*carbon_price_NCT!M160)+(carbon_price_NETS!M160*jurisdiction_covered_NETS!M160)+(jurisdiction_covered_SupETS!M160*carbon_price_SupETS!M160)</f>
        <v>0</v>
      </c>
      <c r="N160" s="9">
        <f>(jurisdiction_covered_NCT!N160*carbon_price_NCT!N160)+(carbon_price_NETS!N160*jurisdiction_covered_NETS!N160)+(jurisdiction_covered_SupETS!N160*carbon_price_SupETS!N160)</f>
        <v>0</v>
      </c>
      <c r="O160" s="9">
        <f>(jurisdiction_covered_NCT!O160*carbon_price_NCT!O160)+(carbon_price_NETS!O160*jurisdiction_covered_NETS!O160)+(jurisdiction_covered_SupETS!O160*carbon_price_SupETS!O160)</f>
        <v>0</v>
      </c>
      <c r="P160" s="9">
        <f>(jurisdiction_covered_NCT!P160*carbon_price_NCT!P160)+(carbon_price_NETS!P160*jurisdiction_covered_NETS!P160)+(jurisdiction_covered_SupETS!P160*carbon_price_SupETS!P160)</f>
        <v>0</v>
      </c>
      <c r="Q160" s="9">
        <f>(jurisdiction_covered_NCT!Q160*carbon_price_NCT!Q160)+(carbon_price_NETS!Q160*jurisdiction_covered_NETS!Q160)+(jurisdiction_covered_SupETS!Q160*carbon_price_SupETS!Q160)</f>
        <v>0</v>
      </c>
      <c r="R160" s="9">
        <f>(jurisdiction_covered_NCT!R160*carbon_price_NCT!R160)+(carbon_price_NETS!R160*jurisdiction_covered_NETS!R160)+(jurisdiction_covered_SupETS!R160*carbon_price_SupETS!R160)</f>
        <v>0</v>
      </c>
      <c r="S160" s="9">
        <f>(jurisdiction_covered_NCT!S160*carbon_price_NCT!S160)+(carbon_price_NETS!S160*jurisdiction_covered_NETS!S160)+(jurisdiction_covered_SupETS!S160*carbon_price_SupETS!S160)</f>
        <v>0</v>
      </c>
      <c r="T160" s="9">
        <f>(jurisdiction_covered_NCT!T160*carbon_price_NCT!T160)+(carbon_price_NETS!T160*jurisdiction_covered_NETS!T160)+(jurisdiction_covered_SupETS!T160*carbon_price_SupETS!T160)</f>
        <v>0</v>
      </c>
      <c r="U160" s="9">
        <f>(jurisdiction_covered_NCT!U160*carbon_price_NCT!U160)+(carbon_price_NETS!U160*jurisdiction_covered_NETS!U160)+(jurisdiction_covered_SupETS!U160*carbon_price_SupETS!U160)</f>
        <v>0</v>
      </c>
      <c r="V160" s="9">
        <f>(jurisdiction_covered_NCT!V160*carbon_price_NCT!V160)+(carbon_price_NETS!V160*jurisdiction_covered_NETS!V160)+(jurisdiction_covered_SupETS!V160*carbon_price_SupETS!V160)</f>
        <v>0</v>
      </c>
      <c r="W160" s="9">
        <f>(jurisdiction_covered_NCT!W160*carbon_price_NCT!W160)+(carbon_price_NETS!W160*jurisdiction_covered_NETS!W160)+(jurisdiction_covered_SupETS!W160*carbon_price_SupETS!W160)</f>
        <v>0</v>
      </c>
      <c r="X160" s="9">
        <f>(jurisdiction_covered_NCT!X160*carbon_price_NCT!X160)+(carbon_price_NETS!X160*jurisdiction_covered_NETS!X160)+(jurisdiction_covered_SupETS!X160*carbon_price_SupETS!X160)</f>
        <v>0</v>
      </c>
      <c r="Y160" s="9">
        <f>(jurisdiction_covered_NCT!Y160*carbon_price_NCT!Y160)+(carbon_price_NETS!Y160*jurisdiction_covered_NETS!Y160)+(jurisdiction_covered_SupETS!Y160*carbon_price_SupETS!Y160)</f>
        <v>0</v>
      </c>
      <c r="Z160" s="9">
        <f>(jurisdiction_covered_NCT!Z160*carbon_price_NCT!Z160)+(carbon_price_NETS!Z160*jurisdiction_covered_NETS!Z160)+(jurisdiction_covered_SupETS!Z160*carbon_price_SupETS!Z160)</f>
        <v>0</v>
      </c>
      <c r="AA160" s="9">
        <f>(jurisdiction_covered_NCT!AA160*carbon_price_NCT!AA160)+(carbon_price_NETS!AA160*jurisdiction_covered_NETS!AA160)+(jurisdiction_covered_SupETS!AA160*carbon_price_SupETS!AA160)</f>
        <v>0</v>
      </c>
    </row>
    <row r="161" spans="1:27" x14ac:dyDescent="0.2">
      <c r="A161" s="9" t="s">
        <v>561</v>
      </c>
      <c r="B161" s="9">
        <f>(jurisdiction_covered_NCT!B161*carbon_price_NCT!B161)+(carbon_price_NETS!B161*jurisdiction_covered_NETS!B161)+(jurisdiction_covered_SupETS!B161*carbon_price_SupETS!B161)</f>
        <v>0</v>
      </c>
      <c r="C161" s="9">
        <f>(jurisdiction_covered_NCT!C161*carbon_price_NCT!C161)+(carbon_price_NETS!C161*jurisdiction_covered_NETS!C161)+(jurisdiction_covered_SupETS!C161*carbon_price_SupETS!C161)</f>
        <v>0</v>
      </c>
      <c r="D161" s="9">
        <f>(jurisdiction_covered_NCT!D161*carbon_price_NCT!D161)+(carbon_price_NETS!D161*jurisdiction_covered_NETS!D161)+(jurisdiction_covered_SupETS!D161*carbon_price_SupETS!D161)</f>
        <v>0</v>
      </c>
      <c r="E161" s="9">
        <f>(jurisdiction_covered_NCT!E161*carbon_price_NCT!E161)+(carbon_price_NETS!E161*jurisdiction_covered_NETS!E161)+(jurisdiction_covered_SupETS!E161*carbon_price_SupETS!E161)</f>
        <v>0</v>
      </c>
      <c r="F161" s="9">
        <f>(jurisdiction_covered_NCT!F161*carbon_price_NCT!F161)+(carbon_price_NETS!F161*jurisdiction_covered_NETS!F161)+(jurisdiction_covered_SupETS!F161*carbon_price_SupETS!F161)</f>
        <v>0</v>
      </c>
      <c r="G161" s="9">
        <f>(jurisdiction_covered_NCT!G161*carbon_price_NCT!G161)+(carbon_price_NETS!G161*jurisdiction_covered_NETS!G161)+(jurisdiction_covered_SupETS!G161*carbon_price_SupETS!G161)</f>
        <v>0</v>
      </c>
      <c r="H161" s="9">
        <f>(jurisdiction_covered_NCT!H161*carbon_price_NCT!H161)+(carbon_price_NETS!H161*jurisdiction_covered_NETS!H161)+(jurisdiction_covered_SupETS!H161*carbon_price_SupETS!H161)</f>
        <v>0</v>
      </c>
      <c r="I161" s="9">
        <f>(jurisdiction_covered_NCT!I161*carbon_price_NCT!I161)+(carbon_price_NETS!I161*jurisdiction_covered_NETS!I161)+(jurisdiction_covered_SupETS!I161*carbon_price_SupETS!I161)</f>
        <v>0</v>
      </c>
      <c r="J161" s="9">
        <f>(jurisdiction_covered_NCT!J161*carbon_price_NCT!J161)+(carbon_price_NETS!J161*jurisdiction_covered_NETS!J161)+(jurisdiction_covered_SupETS!J161*carbon_price_SupETS!J161)</f>
        <v>0</v>
      </c>
      <c r="K161" s="9">
        <f>(jurisdiction_covered_NCT!K161*carbon_price_NCT!K161)+(carbon_price_NETS!K161*jurisdiction_covered_NETS!K161)+(jurisdiction_covered_SupETS!K161*carbon_price_SupETS!K161)</f>
        <v>0</v>
      </c>
      <c r="L161" s="9">
        <f>(jurisdiction_covered_NCT!L161*carbon_price_NCT!L161)+(carbon_price_NETS!L161*jurisdiction_covered_NETS!L161)+(jurisdiction_covered_SupETS!L161*carbon_price_SupETS!L161)</f>
        <v>0</v>
      </c>
      <c r="M161" s="9">
        <f>(jurisdiction_covered_NCT!M161*carbon_price_NCT!M161)+(carbon_price_NETS!M161*jurisdiction_covered_NETS!M161)+(jurisdiction_covered_SupETS!M161*carbon_price_SupETS!M161)</f>
        <v>0</v>
      </c>
      <c r="N161" s="9">
        <f>(jurisdiction_covered_NCT!N161*carbon_price_NCT!N161)+(carbon_price_NETS!N161*jurisdiction_covered_NETS!N161)+(jurisdiction_covered_SupETS!N161*carbon_price_SupETS!N161)</f>
        <v>0</v>
      </c>
      <c r="O161" s="9">
        <f>(jurisdiction_covered_NCT!O161*carbon_price_NCT!O161)+(carbon_price_NETS!O161*jurisdiction_covered_NETS!O161)+(jurisdiction_covered_SupETS!O161*carbon_price_SupETS!O161)</f>
        <v>0</v>
      </c>
      <c r="P161" s="9">
        <f>(jurisdiction_covered_NCT!P161*carbon_price_NCT!P161)+(carbon_price_NETS!P161*jurisdiction_covered_NETS!P161)+(jurisdiction_covered_SupETS!P161*carbon_price_SupETS!P161)</f>
        <v>0</v>
      </c>
      <c r="Q161" s="9">
        <f>(jurisdiction_covered_NCT!Q161*carbon_price_NCT!Q161)+(carbon_price_NETS!Q161*jurisdiction_covered_NETS!Q161)+(jurisdiction_covered_SupETS!Q161*carbon_price_SupETS!Q161)</f>
        <v>0</v>
      </c>
      <c r="R161" s="9">
        <f>(jurisdiction_covered_NCT!R161*carbon_price_NCT!R161)+(carbon_price_NETS!R161*jurisdiction_covered_NETS!R161)+(jurisdiction_covered_SupETS!R161*carbon_price_SupETS!R161)</f>
        <v>0</v>
      </c>
      <c r="S161" s="9">
        <f>(jurisdiction_covered_NCT!S161*carbon_price_NCT!S161)+(carbon_price_NETS!S161*jurisdiction_covered_NETS!S161)+(jurisdiction_covered_SupETS!S161*carbon_price_SupETS!S161)</f>
        <v>0</v>
      </c>
      <c r="T161" s="9">
        <f>(jurisdiction_covered_NCT!T161*carbon_price_NCT!T161)+(carbon_price_NETS!T161*jurisdiction_covered_NETS!T161)+(jurisdiction_covered_SupETS!T161*carbon_price_SupETS!T161)</f>
        <v>0</v>
      </c>
      <c r="U161" s="9">
        <f>(jurisdiction_covered_NCT!U161*carbon_price_NCT!U161)+(carbon_price_NETS!U161*jurisdiction_covered_NETS!U161)+(jurisdiction_covered_SupETS!U161*carbon_price_SupETS!U161)</f>
        <v>0</v>
      </c>
      <c r="V161" s="9">
        <f>(jurisdiction_covered_NCT!V161*carbon_price_NCT!V161)+(carbon_price_NETS!V161*jurisdiction_covered_NETS!V161)+(jurisdiction_covered_SupETS!V161*carbon_price_SupETS!V161)</f>
        <v>0</v>
      </c>
      <c r="W161" s="9">
        <f>(jurisdiction_covered_NCT!W161*carbon_price_NCT!W161)+(carbon_price_NETS!W161*jurisdiction_covered_NETS!W161)+(jurisdiction_covered_SupETS!W161*carbon_price_SupETS!W161)</f>
        <v>0</v>
      </c>
      <c r="X161" s="9">
        <f>(jurisdiction_covered_NCT!X161*carbon_price_NCT!X161)+(carbon_price_NETS!X161*jurisdiction_covered_NETS!X161)+(jurisdiction_covered_SupETS!X161*carbon_price_SupETS!X161)</f>
        <v>0</v>
      </c>
      <c r="Y161" s="9">
        <f>(jurisdiction_covered_NCT!Y161*carbon_price_NCT!Y161)+(carbon_price_NETS!Y161*jurisdiction_covered_NETS!Y161)+(jurisdiction_covered_SupETS!Y161*carbon_price_SupETS!Y161)</f>
        <v>0</v>
      </c>
      <c r="Z161" s="9">
        <f>(jurisdiction_covered_NCT!Z161*carbon_price_NCT!Z161)+(carbon_price_NETS!Z161*jurisdiction_covered_NETS!Z161)+(jurisdiction_covered_SupETS!Z161*carbon_price_SupETS!Z161)</f>
        <v>0</v>
      </c>
      <c r="AA161" s="9">
        <f>(jurisdiction_covered_NCT!AA161*carbon_price_NCT!AA161)+(carbon_price_NETS!AA161*jurisdiction_covered_NETS!AA161)+(jurisdiction_covered_SupETS!AA161*carbon_price_SupETS!AA161)</f>
        <v>0</v>
      </c>
    </row>
    <row r="162" spans="1:27" x14ac:dyDescent="0.2">
      <c r="A162" s="9" t="s">
        <v>564</v>
      </c>
      <c r="B162" s="9">
        <f>(jurisdiction_covered_NCT!B162*carbon_price_NCT!B162)+(carbon_price_NETS!B162*jurisdiction_covered_NETS!B162)+(jurisdiction_covered_SupETS!B162*carbon_price_SupETS!B162)</f>
        <v>0</v>
      </c>
      <c r="C162" s="9">
        <f>(jurisdiction_covered_NCT!C162*carbon_price_NCT!C162)+(carbon_price_NETS!C162*jurisdiction_covered_NETS!C162)+(jurisdiction_covered_SupETS!C162*carbon_price_SupETS!C162)</f>
        <v>0</v>
      </c>
      <c r="D162" s="9">
        <f>(jurisdiction_covered_NCT!D162*carbon_price_NCT!D162)+(carbon_price_NETS!D162*jurisdiction_covered_NETS!D162)+(jurisdiction_covered_SupETS!D162*carbon_price_SupETS!D162)</f>
        <v>0</v>
      </c>
      <c r="E162" s="9">
        <f>(jurisdiction_covered_NCT!E162*carbon_price_NCT!E162)+(carbon_price_NETS!E162*jurisdiction_covered_NETS!E162)+(jurisdiction_covered_SupETS!E162*carbon_price_SupETS!E162)</f>
        <v>0</v>
      </c>
      <c r="F162" s="9">
        <f>(jurisdiction_covered_NCT!F162*carbon_price_NCT!F162)+(carbon_price_NETS!F162*jurisdiction_covered_NETS!F162)+(jurisdiction_covered_SupETS!F162*carbon_price_SupETS!F162)</f>
        <v>0</v>
      </c>
      <c r="G162" s="9">
        <f>(jurisdiction_covered_NCT!G162*carbon_price_NCT!G162)+(carbon_price_NETS!G162*jurisdiction_covered_NETS!G162)+(jurisdiction_covered_SupETS!G162*carbon_price_SupETS!G162)</f>
        <v>0</v>
      </c>
      <c r="H162" s="9">
        <f>(jurisdiction_covered_NCT!H162*carbon_price_NCT!H162)+(carbon_price_NETS!H162*jurisdiction_covered_NETS!H162)+(jurisdiction_covered_SupETS!H162*carbon_price_SupETS!H162)</f>
        <v>0</v>
      </c>
      <c r="I162" s="9">
        <f>(jurisdiction_covered_NCT!I162*carbon_price_NCT!I162)+(carbon_price_NETS!I162*jurisdiction_covered_NETS!I162)+(jurisdiction_covered_SupETS!I162*carbon_price_SupETS!I162)</f>
        <v>0</v>
      </c>
      <c r="J162" s="9">
        <f>(jurisdiction_covered_NCT!J162*carbon_price_NCT!J162)+(carbon_price_NETS!J162*jurisdiction_covered_NETS!J162)+(jurisdiction_covered_SupETS!J162*carbon_price_SupETS!J162)</f>
        <v>0</v>
      </c>
      <c r="K162" s="9">
        <f>(jurisdiction_covered_NCT!K162*carbon_price_NCT!K162)+(carbon_price_NETS!K162*jurisdiction_covered_NETS!K162)+(jurisdiction_covered_SupETS!K162*carbon_price_SupETS!K162)</f>
        <v>0</v>
      </c>
      <c r="L162" s="9">
        <f>(jurisdiction_covered_NCT!L162*carbon_price_NCT!L162)+(carbon_price_NETS!L162*jurisdiction_covered_NETS!L162)+(jurisdiction_covered_SupETS!L162*carbon_price_SupETS!L162)</f>
        <v>5.4691999999999998</v>
      </c>
      <c r="M162" s="9">
        <f>(jurisdiction_covered_NCT!M162*carbon_price_NCT!M162)+(carbon_price_NETS!M162*jurisdiction_covered_NETS!M162)+(jurisdiction_covered_SupETS!M162*carbon_price_SupETS!M162)</f>
        <v>6.7627999999999995</v>
      </c>
      <c r="N162" s="9">
        <f>(jurisdiction_covered_NCT!N162*carbon_price_NCT!N162)+(carbon_price_NETS!N162*jurisdiction_covered_NETS!N162)+(jurisdiction_covered_SupETS!N162*carbon_price_SupETS!N162)</f>
        <v>2.5299999999999998</v>
      </c>
      <c r="O162" s="9">
        <f>(jurisdiction_covered_NCT!O162*carbon_price_NCT!O162)+(carbon_price_NETS!O162*jurisdiction_covered_NETS!O162)+(jurisdiction_covered_SupETS!O162*carbon_price_SupETS!O162)</f>
        <v>0.73480000000000001</v>
      </c>
      <c r="P162" s="9">
        <f>(jurisdiction_covered_NCT!P162*carbon_price_NCT!P162)+(carbon_price_NETS!P162*jurisdiction_covered_NETS!P162)+(jurisdiction_covered_SupETS!P162*carbon_price_SupETS!P162)</f>
        <v>1.1792</v>
      </c>
      <c r="Q162" s="9">
        <f>(jurisdiction_covered_NCT!Q162*carbon_price_NCT!Q162)+(carbon_price_NETS!Q162*jurisdiction_covered_NETS!Q162)+(jurisdiction_covered_SupETS!Q162*carbon_price_SupETS!Q162)</f>
        <v>2.1692</v>
      </c>
      <c r="R162" s="9">
        <f>(jurisdiction_covered_NCT!R162*carbon_price_NCT!R162)+(carbon_price_NETS!R162*jurisdiction_covered_NETS!R162)+(jurisdiction_covered_SupETS!R162*carbon_price_SupETS!R162)</f>
        <v>5.7332000000000001</v>
      </c>
      <c r="S162" s="9">
        <f>(jurisdiction_covered_NCT!S162*carbon_price_NCT!S162)+(carbon_price_NETS!S162*jurisdiction_covered_NETS!S162)+(jurisdiction_covered_SupETS!S162*carbon_price_SupETS!S162)</f>
        <v>5.506118762397918</v>
      </c>
      <c r="T162" s="9">
        <f>(jurisdiction_covered_NCT!T162*carbon_price_NCT!T162)+(carbon_price_NETS!T162*jurisdiction_covered_NETS!T162)+(jurisdiction_covered_SupETS!T162*carbon_price_SupETS!T162)</f>
        <v>6.6987172531202948</v>
      </c>
      <c r="U162" s="9">
        <f>(jurisdiction_covered_NCT!U162*carbon_price_NCT!U162)+(carbon_price_NETS!U162*jurisdiction_covered_NETS!U162)+(jurisdiction_covered_SupETS!U162*carbon_price_SupETS!U162)</f>
        <v>7.7143181525408666</v>
      </c>
      <c r="V162" s="9">
        <f>(jurisdiction_covered_NCT!V162*carbon_price_NCT!V162)+(carbon_price_NETS!V162*jurisdiction_covered_NETS!V162)+(jurisdiction_covered_SupETS!V162*carbon_price_SupETS!V162)</f>
        <v>6.2937599999999998</v>
      </c>
      <c r="W162" s="9">
        <f>(jurisdiction_covered_NCT!W162*carbon_price_NCT!W162)+(carbon_price_NETS!W162*jurisdiction_covered_NETS!W162)+(jurisdiction_covered_SupETS!W162*carbon_price_SupETS!W162)</f>
        <v>11.3343516</v>
      </c>
      <c r="X162" s="9">
        <f>(jurisdiction_covered_NCT!X162*carbon_price_NCT!X162)+(carbon_price_NETS!X162*jurisdiction_covered_NETS!X162)+(jurisdiction_covered_SupETS!X162*carbon_price_SupETS!X162)</f>
        <v>23.153856000000001</v>
      </c>
      <c r="Y162" s="9">
        <f>(jurisdiction_covered_NCT!Y162*carbon_price_NCT!Y162)+(carbon_price_NETS!Y162*jurisdiction_covered_NETS!Y162)+(jurisdiction_covered_SupETS!Y162*carbon_price_SupETS!Y162)</f>
        <v>15.04745</v>
      </c>
      <c r="Z162" s="9">
        <f>(jurisdiction_covered_NCT!Z162*carbon_price_NCT!Z162)+(carbon_price_NETS!Z162*jurisdiction_covered_NETS!Z162)+(jurisdiction_covered_SupETS!Z162*carbon_price_SupETS!Z162)</f>
        <v>15.446199999999999</v>
      </c>
      <c r="AA162" s="9">
        <f>(jurisdiction_covered_NCT!AA162*carbon_price_NCT!AA162)+(carbon_price_NETS!AA162*jurisdiction_covered_NETS!AA162)+(jurisdiction_covered_SupETS!AA162*carbon_price_SupETS!AA162)</f>
        <v>14.08313456</v>
      </c>
    </row>
    <row r="163" spans="1:27" x14ac:dyDescent="0.2">
      <c r="A163" s="9" t="s">
        <v>567</v>
      </c>
      <c r="B163" s="9">
        <f>(jurisdiction_covered_NCT!B163*carbon_price_NCT!B163)+(carbon_price_NETS!B163*jurisdiction_covered_NETS!B163)+(jurisdiction_covered_SupETS!B163*carbon_price_SupETS!B163)</f>
        <v>0</v>
      </c>
      <c r="C163" s="9">
        <f>(jurisdiction_covered_NCT!C163*carbon_price_NCT!C163)+(carbon_price_NETS!C163*jurisdiction_covered_NETS!C163)+(jurisdiction_covered_SupETS!C163*carbon_price_SupETS!C163)</f>
        <v>0</v>
      </c>
      <c r="D163" s="9">
        <f>(jurisdiction_covered_NCT!D163*carbon_price_NCT!D163)+(carbon_price_NETS!D163*jurisdiction_covered_NETS!D163)+(jurisdiction_covered_SupETS!D163*carbon_price_SupETS!D163)</f>
        <v>0</v>
      </c>
      <c r="E163" s="9">
        <f>(jurisdiction_covered_NCT!E163*carbon_price_NCT!E163)+(carbon_price_NETS!E163*jurisdiction_covered_NETS!E163)+(jurisdiction_covered_SupETS!E163*carbon_price_SupETS!E163)</f>
        <v>0</v>
      </c>
      <c r="F163" s="9">
        <f>(jurisdiction_covered_NCT!F163*carbon_price_NCT!F163)+(carbon_price_NETS!F163*jurisdiction_covered_NETS!F163)+(jurisdiction_covered_SupETS!F163*carbon_price_SupETS!F163)</f>
        <v>0</v>
      </c>
      <c r="G163" s="9">
        <f>(jurisdiction_covered_NCT!G163*carbon_price_NCT!G163)+(carbon_price_NETS!G163*jurisdiction_covered_NETS!G163)+(jurisdiction_covered_SupETS!G163*carbon_price_SupETS!G163)</f>
        <v>0</v>
      </c>
      <c r="H163" s="9">
        <f>(jurisdiction_covered_NCT!H163*carbon_price_NCT!H163)+(carbon_price_NETS!H163*jurisdiction_covered_NETS!H163)+(jurisdiction_covered_SupETS!H163*carbon_price_SupETS!H163)</f>
        <v>0</v>
      </c>
      <c r="I163" s="9">
        <f>(jurisdiction_covered_NCT!I163*carbon_price_NCT!I163)+(carbon_price_NETS!I163*jurisdiction_covered_NETS!I163)+(jurisdiction_covered_SupETS!I163*carbon_price_SupETS!I163)</f>
        <v>0</v>
      </c>
      <c r="J163" s="9">
        <f>(jurisdiction_covered_NCT!J163*carbon_price_NCT!J163)+(carbon_price_NETS!J163*jurisdiction_covered_NETS!J163)+(jurisdiction_covered_SupETS!J163*carbon_price_SupETS!J163)</f>
        <v>0</v>
      </c>
      <c r="K163" s="9">
        <f>(jurisdiction_covered_NCT!K163*carbon_price_NCT!K163)+(carbon_price_NETS!K163*jurisdiction_covered_NETS!K163)+(jurisdiction_covered_SupETS!K163*carbon_price_SupETS!K163)</f>
        <v>0</v>
      </c>
      <c r="L163" s="9">
        <f>(jurisdiction_covered_NCT!L163*carbon_price_NCT!L163)+(carbon_price_NETS!L163*jurisdiction_covered_NETS!L163)+(jurisdiction_covered_SupETS!L163*carbon_price_SupETS!L163)</f>
        <v>0</v>
      </c>
      <c r="M163" s="9">
        <f>(jurisdiction_covered_NCT!M163*carbon_price_NCT!M163)+(carbon_price_NETS!M163*jurisdiction_covered_NETS!M163)+(jurisdiction_covered_SupETS!M163*carbon_price_SupETS!M163)</f>
        <v>0</v>
      </c>
      <c r="N163" s="9">
        <f>(jurisdiction_covered_NCT!N163*carbon_price_NCT!N163)+(carbon_price_NETS!N163*jurisdiction_covered_NETS!N163)+(jurisdiction_covered_SupETS!N163*carbon_price_SupETS!N163)</f>
        <v>0</v>
      </c>
      <c r="O163" s="9">
        <f>(jurisdiction_covered_NCT!O163*carbon_price_NCT!O163)+(carbon_price_NETS!O163*jurisdiction_covered_NETS!O163)+(jurisdiction_covered_SupETS!O163*carbon_price_SupETS!O163)</f>
        <v>0</v>
      </c>
      <c r="P163" s="9">
        <f>(jurisdiction_covered_NCT!P163*carbon_price_NCT!P163)+(carbon_price_NETS!P163*jurisdiction_covered_NETS!P163)+(jurisdiction_covered_SupETS!P163*carbon_price_SupETS!P163)</f>
        <v>0</v>
      </c>
      <c r="Q163" s="9">
        <f>(jurisdiction_covered_NCT!Q163*carbon_price_NCT!Q163)+(carbon_price_NETS!Q163*jurisdiction_covered_NETS!Q163)+(jurisdiction_covered_SupETS!Q163*carbon_price_SupETS!Q163)</f>
        <v>0</v>
      </c>
      <c r="R163" s="9">
        <f>(jurisdiction_covered_NCT!R163*carbon_price_NCT!R163)+(carbon_price_NETS!R163*jurisdiction_covered_NETS!R163)+(jurisdiction_covered_SupETS!R163*carbon_price_SupETS!R163)</f>
        <v>0</v>
      </c>
      <c r="S163" s="9">
        <f>(jurisdiction_covered_NCT!S163*carbon_price_NCT!S163)+(carbon_price_NETS!S163*jurisdiction_covered_NETS!S163)+(jurisdiction_covered_SupETS!S163*carbon_price_SupETS!S163)</f>
        <v>0</v>
      </c>
      <c r="T163" s="9">
        <f>(jurisdiction_covered_NCT!T163*carbon_price_NCT!T163)+(carbon_price_NETS!T163*jurisdiction_covered_NETS!T163)+(jurisdiction_covered_SupETS!T163*carbon_price_SupETS!T163)</f>
        <v>0</v>
      </c>
      <c r="U163" s="9">
        <f>(jurisdiction_covered_NCT!U163*carbon_price_NCT!U163)+(carbon_price_NETS!U163*jurisdiction_covered_NETS!U163)+(jurisdiction_covered_SupETS!U163*carbon_price_SupETS!U163)</f>
        <v>0</v>
      </c>
      <c r="V163" s="9">
        <f>(jurisdiction_covered_NCT!V163*carbon_price_NCT!V163)+(carbon_price_NETS!V163*jurisdiction_covered_NETS!V163)+(jurisdiction_covered_SupETS!V163*carbon_price_SupETS!V163)</f>
        <v>0</v>
      </c>
      <c r="W163" s="9">
        <f>(jurisdiction_covered_NCT!W163*carbon_price_NCT!W163)+(carbon_price_NETS!W163*jurisdiction_covered_NETS!W163)+(jurisdiction_covered_SupETS!W163*carbon_price_SupETS!W163)</f>
        <v>0</v>
      </c>
      <c r="X163" s="9">
        <f>(jurisdiction_covered_NCT!X163*carbon_price_NCT!X163)+(carbon_price_NETS!X163*jurisdiction_covered_NETS!X163)+(jurisdiction_covered_SupETS!X163*carbon_price_SupETS!X163)</f>
        <v>0</v>
      </c>
      <c r="Y163" s="9">
        <f>(jurisdiction_covered_NCT!Y163*carbon_price_NCT!Y163)+(carbon_price_NETS!Y163*jurisdiction_covered_NETS!Y163)+(jurisdiction_covered_SupETS!Y163*carbon_price_SupETS!Y163)</f>
        <v>0</v>
      </c>
      <c r="Z163" s="9">
        <f>(jurisdiction_covered_NCT!Z163*carbon_price_NCT!Z163)+(carbon_price_NETS!Z163*jurisdiction_covered_NETS!Z163)+(jurisdiction_covered_SupETS!Z163*carbon_price_SupETS!Z163)</f>
        <v>0</v>
      </c>
      <c r="AA163" s="9">
        <f>(jurisdiction_covered_NCT!AA163*carbon_price_NCT!AA163)+(carbon_price_NETS!AA163*jurisdiction_covered_NETS!AA163)+(jurisdiction_covered_SupETS!AA163*carbon_price_SupETS!AA163)</f>
        <v>0</v>
      </c>
    </row>
    <row r="164" spans="1:27" x14ac:dyDescent="0.2">
      <c r="A164" s="9" t="s">
        <v>570</v>
      </c>
      <c r="B164" s="9">
        <f>(jurisdiction_covered_NCT!B164*carbon_price_NCT!B164)+(carbon_price_NETS!B164*jurisdiction_covered_NETS!B164)+(jurisdiction_covered_SupETS!B164*carbon_price_SupETS!B164)</f>
        <v>0</v>
      </c>
      <c r="C164" s="9">
        <f>(jurisdiction_covered_NCT!C164*carbon_price_NCT!C164)+(carbon_price_NETS!C164*jurisdiction_covered_NETS!C164)+(jurisdiction_covered_SupETS!C164*carbon_price_SupETS!C164)</f>
        <v>0</v>
      </c>
      <c r="D164" s="9">
        <f>(jurisdiction_covered_NCT!D164*carbon_price_NCT!D164)+(carbon_price_NETS!D164*jurisdiction_covered_NETS!D164)+(jurisdiction_covered_SupETS!D164*carbon_price_SupETS!D164)</f>
        <v>0</v>
      </c>
      <c r="E164" s="9">
        <f>(jurisdiction_covered_NCT!E164*carbon_price_NCT!E164)+(carbon_price_NETS!E164*jurisdiction_covered_NETS!E164)+(jurisdiction_covered_SupETS!E164*carbon_price_SupETS!E164)</f>
        <v>0</v>
      </c>
      <c r="F164" s="9">
        <f>(jurisdiction_covered_NCT!F164*carbon_price_NCT!F164)+(carbon_price_NETS!F164*jurisdiction_covered_NETS!F164)+(jurisdiction_covered_SupETS!F164*carbon_price_SupETS!F164)</f>
        <v>0</v>
      </c>
      <c r="G164" s="9">
        <f>(jurisdiction_covered_NCT!G164*carbon_price_NCT!G164)+(carbon_price_NETS!G164*jurisdiction_covered_NETS!G164)+(jurisdiction_covered_SupETS!G164*carbon_price_SupETS!G164)</f>
        <v>0</v>
      </c>
      <c r="H164" s="9">
        <f>(jurisdiction_covered_NCT!H164*carbon_price_NCT!H164)+(carbon_price_NETS!H164*jurisdiction_covered_NETS!H164)+(jurisdiction_covered_SupETS!H164*carbon_price_SupETS!H164)</f>
        <v>0</v>
      </c>
      <c r="I164" s="9">
        <f>(jurisdiction_covered_NCT!I164*carbon_price_NCT!I164)+(carbon_price_NETS!I164*jurisdiction_covered_NETS!I164)+(jurisdiction_covered_SupETS!I164*carbon_price_SupETS!I164)</f>
        <v>0</v>
      </c>
      <c r="J164" s="9">
        <f>(jurisdiction_covered_NCT!J164*carbon_price_NCT!J164)+(carbon_price_NETS!J164*jurisdiction_covered_NETS!J164)+(jurisdiction_covered_SupETS!J164*carbon_price_SupETS!J164)</f>
        <v>0</v>
      </c>
      <c r="K164" s="9">
        <f>(jurisdiction_covered_NCT!K164*carbon_price_NCT!K164)+(carbon_price_NETS!K164*jurisdiction_covered_NETS!K164)+(jurisdiction_covered_SupETS!K164*carbon_price_SupETS!K164)</f>
        <v>0</v>
      </c>
      <c r="L164" s="9">
        <f>(jurisdiction_covered_NCT!L164*carbon_price_NCT!L164)+(carbon_price_NETS!L164*jurisdiction_covered_NETS!L164)+(jurisdiction_covered_SupETS!L164*carbon_price_SupETS!L164)</f>
        <v>0</v>
      </c>
      <c r="M164" s="9">
        <f>(jurisdiction_covered_NCT!M164*carbon_price_NCT!M164)+(carbon_price_NETS!M164*jurisdiction_covered_NETS!M164)+(jurisdiction_covered_SupETS!M164*carbon_price_SupETS!M164)</f>
        <v>0</v>
      </c>
      <c r="N164" s="9">
        <f>(jurisdiction_covered_NCT!N164*carbon_price_NCT!N164)+(carbon_price_NETS!N164*jurisdiction_covered_NETS!N164)+(jurisdiction_covered_SupETS!N164*carbon_price_SupETS!N164)</f>
        <v>0</v>
      </c>
      <c r="O164" s="9">
        <f>(jurisdiction_covered_NCT!O164*carbon_price_NCT!O164)+(carbon_price_NETS!O164*jurisdiction_covered_NETS!O164)+(jurisdiction_covered_SupETS!O164*carbon_price_SupETS!O164)</f>
        <v>0</v>
      </c>
      <c r="P164" s="9">
        <f>(jurisdiction_covered_NCT!P164*carbon_price_NCT!P164)+(carbon_price_NETS!P164*jurisdiction_covered_NETS!P164)+(jurisdiction_covered_SupETS!P164*carbon_price_SupETS!P164)</f>
        <v>0</v>
      </c>
      <c r="Q164" s="9">
        <f>(jurisdiction_covered_NCT!Q164*carbon_price_NCT!Q164)+(carbon_price_NETS!Q164*jurisdiction_covered_NETS!Q164)+(jurisdiction_covered_SupETS!Q164*carbon_price_SupETS!Q164)</f>
        <v>0</v>
      </c>
      <c r="R164" s="9">
        <f>(jurisdiction_covered_NCT!R164*carbon_price_NCT!R164)+(carbon_price_NETS!R164*jurisdiction_covered_NETS!R164)+(jurisdiction_covered_SupETS!R164*carbon_price_SupETS!R164)</f>
        <v>0</v>
      </c>
      <c r="S164" s="9">
        <f>(jurisdiction_covered_NCT!S164*carbon_price_NCT!S164)+(carbon_price_NETS!S164*jurisdiction_covered_NETS!S164)+(jurisdiction_covered_SupETS!S164*carbon_price_SupETS!S164)</f>
        <v>0</v>
      </c>
      <c r="T164" s="9">
        <f>(jurisdiction_covered_NCT!T164*carbon_price_NCT!T164)+(carbon_price_NETS!T164*jurisdiction_covered_NETS!T164)+(jurisdiction_covered_SupETS!T164*carbon_price_SupETS!T164)</f>
        <v>0</v>
      </c>
      <c r="U164" s="9">
        <f>(jurisdiction_covered_NCT!U164*carbon_price_NCT!U164)+(carbon_price_NETS!U164*jurisdiction_covered_NETS!U164)+(jurisdiction_covered_SupETS!U164*carbon_price_SupETS!U164)</f>
        <v>0</v>
      </c>
      <c r="V164" s="9">
        <f>(jurisdiction_covered_NCT!V164*carbon_price_NCT!V164)+(carbon_price_NETS!V164*jurisdiction_covered_NETS!V164)+(jurisdiction_covered_SupETS!V164*carbon_price_SupETS!V164)</f>
        <v>0</v>
      </c>
      <c r="W164" s="9">
        <f>(jurisdiction_covered_NCT!W164*carbon_price_NCT!W164)+(carbon_price_NETS!W164*jurisdiction_covered_NETS!W164)+(jurisdiction_covered_SupETS!W164*carbon_price_SupETS!W164)</f>
        <v>0</v>
      </c>
      <c r="X164" s="9">
        <f>(jurisdiction_covered_NCT!X164*carbon_price_NCT!X164)+(carbon_price_NETS!X164*jurisdiction_covered_NETS!X164)+(jurisdiction_covered_SupETS!X164*carbon_price_SupETS!X164)</f>
        <v>0</v>
      </c>
      <c r="Y164" s="9">
        <f>(jurisdiction_covered_NCT!Y164*carbon_price_NCT!Y164)+(carbon_price_NETS!Y164*jurisdiction_covered_NETS!Y164)+(jurisdiction_covered_SupETS!Y164*carbon_price_SupETS!Y164)</f>
        <v>0</v>
      </c>
      <c r="Z164" s="9">
        <f>(jurisdiction_covered_NCT!Z164*carbon_price_NCT!Z164)+(carbon_price_NETS!Z164*jurisdiction_covered_NETS!Z164)+(jurisdiction_covered_SupETS!Z164*carbon_price_SupETS!Z164)</f>
        <v>0</v>
      </c>
      <c r="AA164" s="9">
        <f>(jurisdiction_covered_NCT!AA164*carbon_price_NCT!AA164)+(carbon_price_NETS!AA164*jurisdiction_covered_NETS!AA164)+(jurisdiction_covered_SupETS!AA164*carbon_price_SupETS!AA164)</f>
        <v>0</v>
      </c>
    </row>
    <row r="165" spans="1:27" x14ac:dyDescent="0.2">
      <c r="A165" s="9" t="s">
        <v>573</v>
      </c>
      <c r="B165" s="9">
        <f>(jurisdiction_covered_NCT!B165*carbon_price_NCT!B165)+(carbon_price_NETS!B165*jurisdiction_covered_NETS!B165)+(jurisdiction_covered_SupETS!B165*carbon_price_SupETS!B165)</f>
        <v>0</v>
      </c>
      <c r="C165" s="9">
        <f>(jurisdiction_covered_NCT!C165*carbon_price_NCT!C165)+(carbon_price_NETS!C165*jurisdiction_covered_NETS!C165)+(jurisdiction_covered_SupETS!C165*carbon_price_SupETS!C165)</f>
        <v>0</v>
      </c>
      <c r="D165" s="9">
        <f>(jurisdiction_covered_NCT!D165*carbon_price_NCT!D165)+(carbon_price_NETS!D165*jurisdiction_covered_NETS!D165)+(jurisdiction_covered_SupETS!D165*carbon_price_SupETS!D165)</f>
        <v>0</v>
      </c>
      <c r="E165" s="9">
        <f>(jurisdiction_covered_NCT!E165*carbon_price_NCT!E165)+(carbon_price_NETS!E165*jurisdiction_covered_NETS!E165)+(jurisdiction_covered_SupETS!E165*carbon_price_SupETS!E165)</f>
        <v>0</v>
      </c>
      <c r="F165" s="9">
        <f>(jurisdiction_covered_NCT!F165*carbon_price_NCT!F165)+(carbon_price_NETS!F165*jurisdiction_covered_NETS!F165)+(jurisdiction_covered_SupETS!F165*carbon_price_SupETS!F165)</f>
        <v>0</v>
      </c>
      <c r="G165" s="9">
        <f>(jurisdiction_covered_NCT!G165*carbon_price_NCT!G165)+(carbon_price_NETS!G165*jurisdiction_covered_NETS!G165)+(jurisdiction_covered_SupETS!G165*carbon_price_SupETS!G165)</f>
        <v>0</v>
      </c>
      <c r="H165" s="9">
        <f>(jurisdiction_covered_NCT!H165*carbon_price_NCT!H165)+(carbon_price_NETS!H165*jurisdiction_covered_NETS!H165)+(jurisdiction_covered_SupETS!H165*carbon_price_SupETS!H165)</f>
        <v>0</v>
      </c>
      <c r="I165" s="9">
        <f>(jurisdiction_covered_NCT!I165*carbon_price_NCT!I165)+(carbon_price_NETS!I165*jurisdiction_covered_NETS!I165)+(jurisdiction_covered_SupETS!I165*carbon_price_SupETS!I165)</f>
        <v>0</v>
      </c>
      <c r="J165" s="9">
        <f>(jurisdiction_covered_NCT!J165*carbon_price_NCT!J165)+(carbon_price_NETS!J165*jurisdiction_covered_NETS!J165)+(jurisdiction_covered_SupETS!J165*carbon_price_SupETS!J165)</f>
        <v>0</v>
      </c>
      <c r="K165" s="9">
        <f>(jurisdiction_covered_NCT!K165*carbon_price_NCT!K165)+(carbon_price_NETS!K165*jurisdiction_covered_NETS!K165)+(jurisdiction_covered_SupETS!K165*carbon_price_SupETS!K165)</f>
        <v>0</v>
      </c>
      <c r="L165" s="9">
        <f>(jurisdiction_covered_NCT!L165*carbon_price_NCT!L165)+(carbon_price_NETS!L165*jurisdiction_covered_NETS!L165)+(jurisdiction_covered_SupETS!L165*carbon_price_SupETS!L165)</f>
        <v>0</v>
      </c>
      <c r="M165" s="9">
        <f>(jurisdiction_covered_NCT!M165*carbon_price_NCT!M165)+(carbon_price_NETS!M165*jurisdiction_covered_NETS!M165)+(jurisdiction_covered_SupETS!M165*carbon_price_SupETS!M165)</f>
        <v>0</v>
      </c>
      <c r="N165" s="9">
        <f>(jurisdiction_covered_NCT!N165*carbon_price_NCT!N165)+(carbon_price_NETS!N165*jurisdiction_covered_NETS!N165)+(jurisdiction_covered_SupETS!N165*carbon_price_SupETS!N165)</f>
        <v>0</v>
      </c>
      <c r="O165" s="9">
        <f>(jurisdiction_covered_NCT!O165*carbon_price_NCT!O165)+(carbon_price_NETS!O165*jurisdiction_covered_NETS!O165)+(jurisdiction_covered_SupETS!O165*carbon_price_SupETS!O165)</f>
        <v>0</v>
      </c>
      <c r="P165" s="9">
        <f>(jurisdiction_covered_NCT!P165*carbon_price_NCT!P165)+(carbon_price_NETS!P165*jurisdiction_covered_NETS!P165)+(jurisdiction_covered_SupETS!P165*carbon_price_SupETS!P165)</f>
        <v>0</v>
      </c>
      <c r="Q165" s="9">
        <f>(jurisdiction_covered_NCT!Q165*carbon_price_NCT!Q165)+(carbon_price_NETS!Q165*jurisdiction_covered_NETS!Q165)+(jurisdiction_covered_SupETS!Q165*carbon_price_SupETS!Q165)</f>
        <v>0</v>
      </c>
      <c r="R165" s="9">
        <f>(jurisdiction_covered_NCT!R165*carbon_price_NCT!R165)+(carbon_price_NETS!R165*jurisdiction_covered_NETS!R165)+(jurisdiction_covered_SupETS!R165*carbon_price_SupETS!R165)</f>
        <v>0</v>
      </c>
      <c r="S165" s="9">
        <f>(jurisdiction_covered_NCT!S165*carbon_price_NCT!S165)+(carbon_price_NETS!S165*jurisdiction_covered_NETS!S165)+(jurisdiction_covered_SupETS!S165*carbon_price_SupETS!S165)</f>
        <v>0</v>
      </c>
      <c r="T165" s="9">
        <f>(jurisdiction_covered_NCT!T165*carbon_price_NCT!T165)+(carbon_price_NETS!T165*jurisdiction_covered_NETS!T165)+(jurisdiction_covered_SupETS!T165*carbon_price_SupETS!T165)</f>
        <v>0</v>
      </c>
      <c r="U165" s="9">
        <f>(jurisdiction_covered_NCT!U165*carbon_price_NCT!U165)+(carbon_price_NETS!U165*jurisdiction_covered_NETS!U165)+(jurisdiction_covered_SupETS!U165*carbon_price_SupETS!U165)</f>
        <v>0</v>
      </c>
      <c r="V165" s="9">
        <f>(jurisdiction_covered_NCT!V165*carbon_price_NCT!V165)+(carbon_price_NETS!V165*jurisdiction_covered_NETS!V165)+(jurisdiction_covered_SupETS!V165*carbon_price_SupETS!V165)</f>
        <v>0</v>
      </c>
      <c r="W165" s="9">
        <f>(jurisdiction_covered_NCT!W165*carbon_price_NCT!W165)+(carbon_price_NETS!W165*jurisdiction_covered_NETS!W165)+(jurisdiction_covered_SupETS!W165*carbon_price_SupETS!W165)</f>
        <v>0</v>
      </c>
      <c r="X165" s="9">
        <f>(jurisdiction_covered_NCT!X165*carbon_price_NCT!X165)+(carbon_price_NETS!X165*jurisdiction_covered_NETS!X165)+(jurisdiction_covered_SupETS!X165*carbon_price_SupETS!X165)</f>
        <v>0</v>
      </c>
      <c r="Y165" s="9">
        <f>(jurisdiction_covered_NCT!Y165*carbon_price_NCT!Y165)+(carbon_price_NETS!Y165*jurisdiction_covered_NETS!Y165)+(jurisdiction_covered_SupETS!Y165*carbon_price_SupETS!Y165)</f>
        <v>0</v>
      </c>
      <c r="Z165" s="9">
        <f>(jurisdiction_covered_NCT!Z165*carbon_price_NCT!Z165)+(carbon_price_NETS!Z165*jurisdiction_covered_NETS!Z165)+(jurisdiction_covered_SupETS!Z165*carbon_price_SupETS!Z165)</f>
        <v>0</v>
      </c>
      <c r="AA165" s="9">
        <f>(jurisdiction_covered_NCT!AA165*carbon_price_NCT!AA165)+(carbon_price_NETS!AA165*jurisdiction_covered_NETS!AA165)+(jurisdiction_covered_SupETS!AA165*carbon_price_SupETS!AA165)</f>
        <v>0</v>
      </c>
    </row>
    <row r="166" spans="1:27" x14ac:dyDescent="0.2">
      <c r="A166" s="9" t="s">
        <v>576</v>
      </c>
      <c r="B166" s="9">
        <f>(jurisdiction_covered_NCT!B166*carbon_price_NCT!B166)+(carbon_price_NETS!B166*jurisdiction_covered_NETS!B166)+(jurisdiction_covered_SupETS!B166*carbon_price_SupETS!B166)</f>
        <v>0</v>
      </c>
      <c r="C166" s="9">
        <f>(jurisdiction_covered_NCT!C166*carbon_price_NCT!C166)+(carbon_price_NETS!C166*jurisdiction_covered_NETS!C166)+(jurisdiction_covered_SupETS!C166*carbon_price_SupETS!C166)</f>
        <v>0</v>
      </c>
      <c r="D166" s="9">
        <f>(jurisdiction_covered_NCT!D166*carbon_price_NCT!D166)+(carbon_price_NETS!D166*jurisdiction_covered_NETS!D166)+(jurisdiction_covered_SupETS!D166*carbon_price_SupETS!D166)</f>
        <v>0</v>
      </c>
      <c r="E166" s="9">
        <f>(jurisdiction_covered_NCT!E166*carbon_price_NCT!E166)+(carbon_price_NETS!E166*jurisdiction_covered_NETS!E166)+(jurisdiction_covered_SupETS!E166*carbon_price_SupETS!E166)</f>
        <v>0</v>
      </c>
      <c r="F166" s="9">
        <f>(jurisdiction_covered_NCT!F166*carbon_price_NCT!F166)+(carbon_price_NETS!F166*jurisdiction_covered_NETS!F166)+(jurisdiction_covered_SupETS!F166*carbon_price_SupETS!F166)</f>
        <v>0</v>
      </c>
      <c r="G166" s="9">
        <f>(jurisdiction_covered_NCT!G166*carbon_price_NCT!G166)+(carbon_price_NETS!G166*jurisdiction_covered_NETS!G166)+(jurisdiction_covered_SupETS!G166*carbon_price_SupETS!G166)</f>
        <v>0</v>
      </c>
      <c r="H166" s="9">
        <f>(jurisdiction_covered_NCT!H166*carbon_price_NCT!H166)+(carbon_price_NETS!H166*jurisdiction_covered_NETS!H166)+(jurisdiction_covered_SupETS!H166*carbon_price_SupETS!H166)</f>
        <v>0</v>
      </c>
      <c r="I166" s="9">
        <f>(jurisdiction_covered_NCT!I166*carbon_price_NCT!I166)+(carbon_price_NETS!I166*jurisdiction_covered_NETS!I166)+(jurisdiction_covered_SupETS!I166*carbon_price_SupETS!I166)</f>
        <v>0</v>
      </c>
      <c r="J166" s="9">
        <f>(jurisdiction_covered_NCT!J166*carbon_price_NCT!J166)+(carbon_price_NETS!J166*jurisdiction_covered_NETS!J166)+(jurisdiction_covered_SupETS!J166*carbon_price_SupETS!J166)</f>
        <v>0</v>
      </c>
      <c r="K166" s="9">
        <f>(jurisdiction_covered_NCT!K166*carbon_price_NCT!K166)+(carbon_price_NETS!K166*jurisdiction_covered_NETS!K166)+(jurisdiction_covered_SupETS!K166*carbon_price_SupETS!K166)</f>
        <v>0</v>
      </c>
      <c r="L166" s="9">
        <f>(jurisdiction_covered_NCT!L166*carbon_price_NCT!L166)+(carbon_price_NETS!L166*jurisdiction_covered_NETS!L166)+(jurisdiction_covered_SupETS!L166*carbon_price_SupETS!L166)</f>
        <v>0</v>
      </c>
      <c r="M166" s="9">
        <f>(jurisdiction_covered_NCT!M166*carbon_price_NCT!M166)+(carbon_price_NETS!M166*jurisdiction_covered_NETS!M166)+(jurisdiction_covered_SupETS!M166*carbon_price_SupETS!M166)</f>
        <v>0</v>
      </c>
      <c r="N166" s="9">
        <f>(jurisdiction_covered_NCT!N166*carbon_price_NCT!N166)+(carbon_price_NETS!N166*jurisdiction_covered_NETS!N166)+(jurisdiction_covered_SupETS!N166*carbon_price_SupETS!N166)</f>
        <v>0</v>
      </c>
      <c r="O166" s="9">
        <f>(jurisdiction_covered_NCT!O166*carbon_price_NCT!O166)+(carbon_price_NETS!O166*jurisdiction_covered_NETS!O166)+(jurisdiction_covered_SupETS!O166*carbon_price_SupETS!O166)</f>
        <v>0</v>
      </c>
      <c r="P166" s="9">
        <f>(jurisdiction_covered_NCT!P166*carbon_price_NCT!P166)+(carbon_price_NETS!P166*jurisdiction_covered_NETS!P166)+(jurisdiction_covered_SupETS!P166*carbon_price_SupETS!P166)</f>
        <v>0</v>
      </c>
      <c r="Q166" s="9">
        <f>(jurisdiction_covered_NCT!Q166*carbon_price_NCT!Q166)+(carbon_price_NETS!Q166*jurisdiction_covered_NETS!Q166)+(jurisdiction_covered_SupETS!Q166*carbon_price_SupETS!Q166)</f>
        <v>0</v>
      </c>
      <c r="R166" s="9">
        <f>(jurisdiction_covered_NCT!R166*carbon_price_NCT!R166)+(carbon_price_NETS!R166*jurisdiction_covered_NETS!R166)+(jurisdiction_covered_SupETS!R166*carbon_price_SupETS!R166)</f>
        <v>0</v>
      </c>
      <c r="S166" s="9">
        <f>(jurisdiction_covered_NCT!S166*carbon_price_NCT!S166)+(carbon_price_NETS!S166*jurisdiction_covered_NETS!S166)+(jurisdiction_covered_SupETS!S166*carbon_price_SupETS!S166)</f>
        <v>0</v>
      </c>
      <c r="T166" s="9">
        <f>(jurisdiction_covered_NCT!T166*carbon_price_NCT!T166)+(carbon_price_NETS!T166*jurisdiction_covered_NETS!T166)+(jurisdiction_covered_SupETS!T166*carbon_price_SupETS!T166)</f>
        <v>0</v>
      </c>
      <c r="U166" s="9">
        <f>(jurisdiction_covered_NCT!U166*carbon_price_NCT!U166)+(carbon_price_NETS!U166*jurisdiction_covered_NETS!U166)+(jurisdiction_covered_SupETS!U166*carbon_price_SupETS!U166)</f>
        <v>0</v>
      </c>
      <c r="V166" s="9">
        <f>(jurisdiction_covered_NCT!V166*carbon_price_NCT!V166)+(carbon_price_NETS!V166*jurisdiction_covered_NETS!V166)+(jurisdiction_covered_SupETS!V166*carbon_price_SupETS!V166)</f>
        <v>0</v>
      </c>
      <c r="W166" s="9">
        <f>(jurisdiction_covered_NCT!W166*carbon_price_NCT!W166)+(carbon_price_NETS!W166*jurisdiction_covered_NETS!W166)+(jurisdiction_covered_SupETS!W166*carbon_price_SupETS!W166)</f>
        <v>0</v>
      </c>
      <c r="X166" s="9">
        <f>(jurisdiction_covered_NCT!X166*carbon_price_NCT!X166)+(carbon_price_NETS!X166*jurisdiction_covered_NETS!X166)+(jurisdiction_covered_SupETS!X166*carbon_price_SupETS!X166)</f>
        <v>0</v>
      </c>
      <c r="Y166" s="9">
        <f>(jurisdiction_covered_NCT!Y166*carbon_price_NCT!Y166)+(carbon_price_NETS!Y166*jurisdiction_covered_NETS!Y166)+(jurisdiction_covered_SupETS!Y166*carbon_price_SupETS!Y166)</f>
        <v>0</v>
      </c>
      <c r="Z166" s="9">
        <f>(jurisdiction_covered_NCT!Z166*carbon_price_NCT!Z166)+(carbon_price_NETS!Z166*jurisdiction_covered_NETS!Z166)+(jurisdiction_covered_SupETS!Z166*carbon_price_SupETS!Z166)</f>
        <v>0</v>
      </c>
      <c r="AA166" s="9">
        <f>(jurisdiction_covered_NCT!AA166*carbon_price_NCT!AA166)+(carbon_price_NETS!AA166*jurisdiction_covered_NETS!AA166)+(jurisdiction_covered_SupETS!AA166*carbon_price_SupETS!AA166)</f>
        <v>0</v>
      </c>
    </row>
    <row r="167" spans="1:27" x14ac:dyDescent="0.2">
      <c r="A167" s="9" t="s">
        <v>579</v>
      </c>
      <c r="B167" s="9">
        <f>(jurisdiction_covered_NCT!B167*carbon_price_NCT!B167)+(carbon_price_NETS!B167*jurisdiction_covered_NETS!B167)+(jurisdiction_covered_SupETS!B167*carbon_price_SupETS!B167)</f>
        <v>0</v>
      </c>
      <c r="C167" s="9">
        <f>(jurisdiction_covered_NCT!C167*carbon_price_NCT!C167)+(carbon_price_NETS!C167*jurisdiction_covered_NETS!C167)+(jurisdiction_covered_SupETS!C167*carbon_price_SupETS!C167)</f>
        <v>0</v>
      </c>
      <c r="D167" s="9">
        <f>(jurisdiction_covered_NCT!D167*carbon_price_NCT!D167)+(carbon_price_NETS!D167*jurisdiction_covered_NETS!D167)+(jurisdiction_covered_SupETS!D167*carbon_price_SupETS!D167)</f>
        <v>0</v>
      </c>
      <c r="E167" s="9">
        <f>(jurisdiction_covered_NCT!E167*carbon_price_NCT!E167)+(carbon_price_NETS!E167*jurisdiction_covered_NETS!E167)+(jurisdiction_covered_SupETS!E167*carbon_price_SupETS!E167)</f>
        <v>0</v>
      </c>
      <c r="F167" s="9">
        <f>(jurisdiction_covered_NCT!F167*carbon_price_NCT!F167)+(carbon_price_NETS!F167*jurisdiction_covered_NETS!F167)+(jurisdiction_covered_SupETS!F167*carbon_price_SupETS!F167)</f>
        <v>0</v>
      </c>
      <c r="G167" s="9">
        <f>(jurisdiction_covered_NCT!G167*carbon_price_NCT!G167)+(carbon_price_NETS!G167*jurisdiction_covered_NETS!G167)+(jurisdiction_covered_SupETS!G167*carbon_price_SupETS!G167)</f>
        <v>0</v>
      </c>
      <c r="H167" s="9">
        <f>(jurisdiction_covered_NCT!H167*carbon_price_NCT!H167)+(carbon_price_NETS!H167*jurisdiction_covered_NETS!H167)+(jurisdiction_covered_SupETS!H167*carbon_price_SupETS!H167)</f>
        <v>0</v>
      </c>
      <c r="I167" s="9">
        <f>(jurisdiction_covered_NCT!I167*carbon_price_NCT!I167)+(carbon_price_NETS!I167*jurisdiction_covered_NETS!I167)+(jurisdiction_covered_SupETS!I167*carbon_price_SupETS!I167)</f>
        <v>0</v>
      </c>
      <c r="J167" s="9">
        <f>(jurisdiction_covered_NCT!J167*carbon_price_NCT!J167)+(carbon_price_NETS!J167*jurisdiction_covered_NETS!J167)+(jurisdiction_covered_SupETS!J167*carbon_price_SupETS!J167)</f>
        <v>0</v>
      </c>
      <c r="K167" s="9">
        <f>(jurisdiction_covered_NCT!K167*carbon_price_NCT!K167)+(carbon_price_NETS!K167*jurisdiction_covered_NETS!K167)+(jurisdiction_covered_SupETS!K167*carbon_price_SupETS!K167)</f>
        <v>0</v>
      </c>
      <c r="L167" s="9">
        <f>(jurisdiction_covered_NCT!L167*carbon_price_NCT!L167)+(carbon_price_NETS!L167*jurisdiction_covered_NETS!L167)+(jurisdiction_covered_SupETS!L167*carbon_price_SupETS!L167)</f>
        <v>0</v>
      </c>
      <c r="M167" s="9">
        <f>(jurisdiction_covered_NCT!M167*carbon_price_NCT!M167)+(carbon_price_NETS!M167*jurisdiction_covered_NETS!M167)+(jurisdiction_covered_SupETS!M167*carbon_price_SupETS!M167)</f>
        <v>0</v>
      </c>
      <c r="N167" s="9">
        <f>(jurisdiction_covered_NCT!N167*carbon_price_NCT!N167)+(carbon_price_NETS!N167*jurisdiction_covered_NETS!N167)+(jurisdiction_covered_SupETS!N167*carbon_price_SupETS!N167)</f>
        <v>0</v>
      </c>
      <c r="O167" s="9">
        <f>(jurisdiction_covered_NCT!O167*carbon_price_NCT!O167)+(carbon_price_NETS!O167*jurisdiction_covered_NETS!O167)+(jurisdiction_covered_SupETS!O167*carbon_price_SupETS!O167)</f>
        <v>0</v>
      </c>
      <c r="P167" s="9">
        <f>(jurisdiction_covered_NCT!P167*carbon_price_NCT!P167)+(carbon_price_NETS!P167*jurisdiction_covered_NETS!P167)+(jurisdiction_covered_SupETS!P167*carbon_price_SupETS!P167)</f>
        <v>0</v>
      </c>
      <c r="Q167" s="9">
        <f>(jurisdiction_covered_NCT!Q167*carbon_price_NCT!Q167)+(carbon_price_NETS!Q167*jurisdiction_covered_NETS!Q167)+(jurisdiction_covered_SupETS!Q167*carbon_price_SupETS!Q167)</f>
        <v>0</v>
      </c>
      <c r="R167" s="9">
        <f>(jurisdiction_covered_NCT!R167*carbon_price_NCT!R167)+(carbon_price_NETS!R167*jurisdiction_covered_NETS!R167)+(jurisdiction_covered_SupETS!R167*carbon_price_SupETS!R167)</f>
        <v>0</v>
      </c>
      <c r="S167" s="9">
        <f>(jurisdiction_covered_NCT!S167*carbon_price_NCT!S167)+(carbon_price_NETS!S167*jurisdiction_covered_NETS!S167)+(jurisdiction_covered_SupETS!S167*carbon_price_SupETS!S167)</f>
        <v>0</v>
      </c>
      <c r="T167" s="9">
        <f>(jurisdiction_covered_NCT!T167*carbon_price_NCT!T167)+(carbon_price_NETS!T167*jurisdiction_covered_NETS!T167)+(jurisdiction_covered_SupETS!T167*carbon_price_SupETS!T167)</f>
        <v>0</v>
      </c>
      <c r="U167" s="9">
        <f>(jurisdiction_covered_NCT!U167*carbon_price_NCT!U167)+(carbon_price_NETS!U167*jurisdiction_covered_NETS!U167)+(jurisdiction_covered_SupETS!U167*carbon_price_SupETS!U167)</f>
        <v>0</v>
      </c>
      <c r="V167" s="9">
        <f>(jurisdiction_covered_NCT!V167*carbon_price_NCT!V167)+(carbon_price_NETS!V167*jurisdiction_covered_NETS!V167)+(jurisdiction_covered_SupETS!V167*carbon_price_SupETS!V167)</f>
        <v>0</v>
      </c>
      <c r="W167" s="9">
        <f>(jurisdiction_covered_NCT!W167*carbon_price_NCT!W167)+(carbon_price_NETS!W167*jurisdiction_covered_NETS!W167)+(jurisdiction_covered_SupETS!W167*carbon_price_SupETS!W167)</f>
        <v>0</v>
      </c>
      <c r="X167" s="9">
        <f>(jurisdiction_covered_NCT!X167*carbon_price_NCT!X167)+(carbon_price_NETS!X167*jurisdiction_covered_NETS!X167)+(jurisdiction_covered_SupETS!X167*carbon_price_SupETS!X167)</f>
        <v>0</v>
      </c>
      <c r="Y167" s="9">
        <f>(jurisdiction_covered_NCT!Y167*carbon_price_NCT!Y167)+(carbon_price_NETS!Y167*jurisdiction_covered_NETS!Y167)+(jurisdiction_covered_SupETS!Y167*carbon_price_SupETS!Y167)</f>
        <v>0</v>
      </c>
      <c r="Z167" s="9">
        <f>(jurisdiction_covered_NCT!Z167*carbon_price_NCT!Z167)+(carbon_price_NETS!Z167*jurisdiction_covered_NETS!Z167)+(jurisdiction_covered_SupETS!Z167*carbon_price_SupETS!Z167)</f>
        <v>0</v>
      </c>
      <c r="AA167" s="9">
        <f>(jurisdiction_covered_NCT!AA167*carbon_price_NCT!AA167)+(carbon_price_NETS!AA167*jurisdiction_covered_NETS!AA167)+(jurisdiction_covered_SupETS!AA167*carbon_price_SupETS!AA167)</f>
        <v>0</v>
      </c>
    </row>
    <row r="168" spans="1:27" x14ac:dyDescent="0.2">
      <c r="A168" s="9" t="s">
        <v>582</v>
      </c>
      <c r="B168" s="9">
        <f>(jurisdiction_covered_NCT!B168*carbon_price_NCT!B168)+(carbon_price_NETS!B168*jurisdiction_covered_NETS!B168)+(jurisdiction_covered_SupETS!B168*carbon_price_SupETS!B168)</f>
        <v>0</v>
      </c>
      <c r="C168" s="9">
        <f>(jurisdiction_covered_NCT!C168*carbon_price_NCT!C168)+(carbon_price_NETS!C168*jurisdiction_covered_NETS!C168)+(jurisdiction_covered_SupETS!C168*carbon_price_SupETS!C168)</f>
        <v>0</v>
      </c>
      <c r="D168" s="9">
        <f>(jurisdiction_covered_NCT!D168*carbon_price_NCT!D168)+(carbon_price_NETS!D168*jurisdiction_covered_NETS!D168)+(jurisdiction_covered_SupETS!D168*carbon_price_SupETS!D168)</f>
        <v>0</v>
      </c>
      <c r="E168" s="9">
        <f>(jurisdiction_covered_NCT!E168*carbon_price_NCT!E168)+(carbon_price_NETS!E168*jurisdiction_covered_NETS!E168)+(jurisdiction_covered_SupETS!E168*carbon_price_SupETS!E168)</f>
        <v>0</v>
      </c>
      <c r="F168" s="9">
        <f>(jurisdiction_covered_NCT!F168*carbon_price_NCT!F168)+(carbon_price_NETS!F168*jurisdiction_covered_NETS!F168)+(jurisdiction_covered_SupETS!F168*carbon_price_SupETS!F168)</f>
        <v>0</v>
      </c>
      <c r="G168" s="9">
        <f>(jurisdiction_covered_NCT!G168*carbon_price_NCT!G168)+(carbon_price_NETS!G168*jurisdiction_covered_NETS!G168)+(jurisdiction_covered_SupETS!G168*carbon_price_SupETS!G168)</f>
        <v>0</v>
      </c>
      <c r="H168" s="9">
        <f>(jurisdiction_covered_NCT!H168*carbon_price_NCT!H168)+(carbon_price_NETS!H168*jurisdiction_covered_NETS!H168)+(jurisdiction_covered_SupETS!H168*carbon_price_SupETS!H168)</f>
        <v>0</v>
      </c>
      <c r="I168" s="9">
        <f>(jurisdiction_covered_NCT!I168*carbon_price_NCT!I168)+(carbon_price_NETS!I168*jurisdiction_covered_NETS!I168)+(jurisdiction_covered_SupETS!I168*carbon_price_SupETS!I168)</f>
        <v>0</v>
      </c>
      <c r="J168" s="9">
        <f>(jurisdiction_covered_NCT!J168*carbon_price_NCT!J168)+(carbon_price_NETS!J168*jurisdiction_covered_NETS!J168)+(jurisdiction_covered_SupETS!J168*carbon_price_SupETS!J168)</f>
        <v>0</v>
      </c>
      <c r="K168" s="9">
        <f>(jurisdiction_covered_NCT!K168*carbon_price_NCT!K168)+(carbon_price_NETS!K168*jurisdiction_covered_NETS!K168)+(jurisdiction_covered_SupETS!K168*carbon_price_SupETS!K168)</f>
        <v>0</v>
      </c>
      <c r="L168" s="9">
        <f>(jurisdiction_covered_NCT!L168*carbon_price_NCT!L168)+(carbon_price_NETS!L168*jurisdiction_covered_NETS!L168)+(jurisdiction_covered_SupETS!L168*carbon_price_SupETS!L168)</f>
        <v>0</v>
      </c>
      <c r="M168" s="9">
        <f>(jurisdiction_covered_NCT!M168*carbon_price_NCT!M168)+(carbon_price_NETS!M168*jurisdiction_covered_NETS!M168)+(jurisdiction_covered_SupETS!M168*carbon_price_SupETS!M168)</f>
        <v>0</v>
      </c>
      <c r="N168" s="9">
        <f>(jurisdiction_covered_NCT!N168*carbon_price_NCT!N168)+(carbon_price_NETS!N168*jurisdiction_covered_NETS!N168)+(jurisdiction_covered_SupETS!N168*carbon_price_SupETS!N168)</f>
        <v>0</v>
      </c>
      <c r="O168" s="9">
        <f>(jurisdiction_covered_NCT!O168*carbon_price_NCT!O168)+(carbon_price_NETS!O168*jurisdiction_covered_NETS!O168)+(jurisdiction_covered_SupETS!O168*carbon_price_SupETS!O168)</f>
        <v>0</v>
      </c>
      <c r="P168" s="9">
        <f>(jurisdiction_covered_NCT!P168*carbon_price_NCT!P168)+(carbon_price_NETS!P168*jurisdiction_covered_NETS!P168)+(jurisdiction_covered_SupETS!P168*carbon_price_SupETS!P168)</f>
        <v>0</v>
      </c>
      <c r="Q168" s="9">
        <f>(jurisdiction_covered_NCT!Q168*carbon_price_NCT!Q168)+(carbon_price_NETS!Q168*jurisdiction_covered_NETS!Q168)+(jurisdiction_covered_SupETS!Q168*carbon_price_SupETS!Q168)</f>
        <v>0</v>
      </c>
      <c r="R168" s="9">
        <f>(jurisdiction_covered_NCT!R168*carbon_price_NCT!R168)+(carbon_price_NETS!R168*jurisdiction_covered_NETS!R168)+(jurisdiction_covered_SupETS!R168*carbon_price_SupETS!R168)</f>
        <v>0</v>
      </c>
      <c r="S168" s="9">
        <f>(jurisdiction_covered_NCT!S168*carbon_price_NCT!S168)+(carbon_price_NETS!S168*jurisdiction_covered_NETS!S168)+(jurisdiction_covered_SupETS!S168*carbon_price_SupETS!S168)</f>
        <v>0</v>
      </c>
      <c r="T168" s="9">
        <f>(jurisdiction_covered_NCT!T168*carbon_price_NCT!T168)+(carbon_price_NETS!T168*jurisdiction_covered_NETS!T168)+(jurisdiction_covered_SupETS!T168*carbon_price_SupETS!T168)</f>
        <v>0</v>
      </c>
      <c r="U168" s="9">
        <f>(jurisdiction_covered_NCT!U168*carbon_price_NCT!U168)+(carbon_price_NETS!U168*jurisdiction_covered_NETS!U168)+(jurisdiction_covered_SupETS!U168*carbon_price_SupETS!U168)</f>
        <v>0</v>
      </c>
      <c r="V168" s="9">
        <f>(jurisdiction_covered_NCT!V168*carbon_price_NCT!V168)+(carbon_price_NETS!V168*jurisdiction_covered_NETS!V168)+(jurisdiction_covered_SupETS!V168*carbon_price_SupETS!V168)</f>
        <v>0</v>
      </c>
      <c r="W168" s="9">
        <f>(jurisdiction_covered_NCT!W168*carbon_price_NCT!W168)+(carbon_price_NETS!W168*jurisdiction_covered_NETS!W168)+(jurisdiction_covered_SupETS!W168*carbon_price_SupETS!W168)</f>
        <v>0</v>
      </c>
      <c r="X168" s="9">
        <f>(jurisdiction_covered_NCT!X168*carbon_price_NCT!X168)+(carbon_price_NETS!X168*jurisdiction_covered_NETS!X168)+(jurisdiction_covered_SupETS!X168*carbon_price_SupETS!X168)</f>
        <v>0</v>
      </c>
      <c r="Y168" s="9">
        <f>(jurisdiction_covered_NCT!Y168*carbon_price_NCT!Y168)+(carbon_price_NETS!Y168*jurisdiction_covered_NETS!Y168)+(jurisdiction_covered_SupETS!Y168*carbon_price_SupETS!Y168)</f>
        <v>0</v>
      </c>
      <c r="Z168" s="9">
        <f>(jurisdiction_covered_NCT!Z168*carbon_price_NCT!Z168)+(carbon_price_NETS!Z168*jurisdiction_covered_NETS!Z168)+(jurisdiction_covered_SupETS!Z168*carbon_price_SupETS!Z168)</f>
        <v>0</v>
      </c>
      <c r="AA168" s="9">
        <f>(jurisdiction_covered_NCT!AA168*carbon_price_NCT!AA168)+(carbon_price_NETS!AA168*jurisdiction_covered_NETS!AA168)+(jurisdiction_covered_SupETS!AA168*carbon_price_SupETS!AA168)</f>
        <v>0</v>
      </c>
    </row>
    <row r="169" spans="1:27" x14ac:dyDescent="0.2">
      <c r="A169" s="9" t="s">
        <v>585</v>
      </c>
      <c r="B169" s="9">
        <f>(jurisdiction_covered_NCT!B169*carbon_price_NCT!B169)+(carbon_price_NETS!B169*jurisdiction_covered_NETS!B169)+(jurisdiction_covered_SupETS!B169*carbon_price_SupETS!B169)</f>
        <v>35.009899999999995</v>
      </c>
      <c r="C169" s="9">
        <f>(jurisdiction_covered_NCT!C169*carbon_price_NCT!C169)+(carbon_price_NETS!C169*jurisdiction_covered_NETS!C169)+(jurisdiction_covered_SupETS!C169*carbon_price_SupETS!C169)</f>
        <v>24.177699999999998</v>
      </c>
      <c r="D169" s="9">
        <f>(jurisdiction_covered_NCT!D169*carbon_price_NCT!D169)+(carbon_price_NETS!D169*jurisdiction_covered_NETS!D169)+(jurisdiction_covered_SupETS!D169*carbon_price_SupETS!D169)</f>
        <v>25.038699999999999</v>
      </c>
      <c r="E169" s="9">
        <f>(jurisdiction_covered_NCT!E169*carbon_price_NCT!E169)+(carbon_price_NETS!E169*jurisdiction_covered_NETS!E169)+(jurisdiction_covered_SupETS!E169*carbon_price_SupETS!E169)</f>
        <v>30.422000000000001</v>
      </c>
      <c r="F169" s="9">
        <f>(jurisdiction_covered_NCT!F169*carbon_price_NCT!F169)+(carbon_price_NETS!F169*jurisdiction_covered_NETS!F169)+(jurisdiction_covered_SupETS!F169*carbon_price_SupETS!F169)</f>
        <v>32.484299999999998</v>
      </c>
      <c r="G169" s="9">
        <f>(jurisdiction_covered_NCT!G169*carbon_price_NCT!G169)+(carbon_price_NETS!G169*jurisdiction_covered_NETS!G169)+(jurisdiction_covered_SupETS!G169*carbon_price_SupETS!G169)</f>
        <v>35.657699999999998</v>
      </c>
      <c r="H169" s="9">
        <f>(jurisdiction_covered_NCT!H169*carbon_price_NCT!H169)+(carbon_price_NETS!H169*jurisdiction_covered_NETS!H169)+(jurisdiction_covered_SupETS!H169*carbon_price_SupETS!H169)</f>
        <v>33.943899999999999</v>
      </c>
      <c r="I169" s="9">
        <f>(jurisdiction_covered_NCT!I169*carbon_price_NCT!I169)+(carbon_price_NETS!I169*jurisdiction_covered_NETS!I169)+(jurisdiction_covered_SupETS!I169*carbon_price_SupETS!I169)</f>
        <v>36.854900000000001</v>
      </c>
      <c r="J169" s="9">
        <f>(jurisdiction_covered_NCT!J169*carbon_price_NCT!J169)+(carbon_price_NETS!J169*jurisdiction_covered_NETS!J169)+(jurisdiction_covered_SupETS!J169*carbon_price_SupETS!J169)</f>
        <v>55.097499999999997</v>
      </c>
      <c r="K169" s="9">
        <f>(jurisdiction_covered_NCT!K169*carbon_price_NCT!K169)+(carbon_price_NETS!K169*jurisdiction_covered_NETS!K169)+(jurisdiction_covered_SupETS!K169*carbon_price_SupETS!K169)</f>
        <v>38.943000000000005</v>
      </c>
      <c r="L169" s="9">
        <f>(jurisdiction_covered_NCT!L169*carbon_price_NCT!L169)+(carbon_price_NETS!L169*jurisdiction_covered_NETS!L169)+(jurisdiction_covered_SupETS!L169*carbon_price_SupETS!L169)</f>
        <v>43.182900000000004</v>
      </c>
      <c r="M169" s="9">
        <f>(jurisdiction_covered_NCT!M169*carbon_price_NCT!M169)+(carbon_price_NETS!M169*jurisdiction_covered_NETS!M169)+(jurisdiction_covered_SupETS!M169*carbon_price_SupETS!M169)</f>
        <v>49.250699999999995</v>
      </c>
      <c r="N169" s="9">
        <f>(jurisdiction_covered_NCT!N169*carbon_price_NCT!N169)+(carbon_price_NETS!N169*jurisdiction_covered_NETS!N169)+(jurisdiction_covered_SupETS!N169*carbon_price_SupETS!N169)</f>
        <v>42.857499999999995</v>
      </c>
      <c r="O169" s="9">
        <f>(jurisdiction_covered_NCT!O169*carbon_price_NCT!O169)+(carbon_price_NETS!O169*jurisdiction_covered_NETS!O169)+(jurisdiction_covered_SupETS!O169*carbon_price_SupETS!O169)</f>
        <v>41.565399999999997</v>
      </c>
      <c r="P169" s="9">
        <f>(jurisdiction_covered_NCT!P169*carbon_price_NCT!P169)+(carbon_price_NETS!P169*jurisdiction_covered_NETS!P169)+(jurisdiction_covered_SupETS!P169*carbon_price_SupETS!P169)</f>
        <v>41.038199999999996</v>
      </c>
      <c r="Q169" s="9">
        <f>(jurisdiction_covered_NCT!Q169*carbon_price_NCT!Q169)+(carbon_price_NETS!Q169*jurisdiction_covered_NETS!Q169)+(jurisdiction_covered_SupETS!Q169*carbon_price_SupETS!Q169)</f>
        <v>31.616699999999998</v>
      </c>
      <c r="R169" s="9">
        <f>(jurisdiction_covered_NCT!R169*carbon_price_NCT!R169)+(carbon_price_NETS!R169*jurisdiction_covered_NETS!R169)+(jurisdiction_covered_SupETS!R169*carbon_price_SupETS!R169)</f>
        <v>29.2956</v>
      </c>
      <c r="S169" s="9">
        <f>(jurisdiction_covered_NCT!S169*carbon_price_NCT!S169)+(carbon_price_NETS!S169*jurisdiction_covered_NETS!S169)+(jurisdiction_covered_SupETS!S169*carbon_price_SupETS!S169)</f>
        <v>30.104469486612288</v>
      </c>
      <c r="T169" s="9">
        <f>(jurisdiction_covered_NCT!T169*carbon_price_NCT!T169)+(carbon_price_NETS!T169*jurisdiction_covered_NETS!T169)+(jurisdiction_covered_SupETS!T169*carbon_price_SupETS!T169)</f>
        <v>40.645668236470456</v>
      </c>
      <c r="U169" s="9">
        <f>(jurisdiction_covered_NCT!U169*carbon_price_NCT!U169)+(carbon_price_NETS!U169*jurisdiction_covered_NETS!U169)+(jurisdiction_covered_SupETS!U169*carbon_price_SupETS!U169)</f>
        <v>41.349586884772563</v>
      </c>
      <c r="V169" s="9">
        <f>(jurisdiction_covered_NCT!V169*carbon_price_NCT!V169)+(carbon_price_NETS!V169*jurisdiction_covered_NETS!V169)+(jurisdiction_covered_SupETS!V169*carbon_price_SupETS!V169)</f>
        <v>34.840840717211684</v>
      </c>
      <c r="W169" s="9">
        <f>(jurisdiction_covered_NCT!W169*carbon_price_NCT!W169)+(carbon_price_NETS!W169*jurisdiction_covered_NETS!W169)+(jurisdiction_covered_SupETS!W169*carbon_price_SupETS!W169)</f>
        <v>56.341055541086256</v>
      </c>
      <c r="X169" s="9">
        <f>(jurisdiction_covered_NCT!X169*carbon_price_NCT!X169)+(carbon_price_NETS!X169*jurisdiction_covered_NETS!X169)+(jurisdiction_covered_SupETS!X169*carbon_price_SupETS!X169)</f>
        <v>79.287312207736477</v>
      </c>
      <c r="Y169" s="9">
        <f>(jurisdiction_covered_NCT!Y169*carbon_price_NCT!Y169)+(carbon_price_NETS!Y169*jurisdiction_covered_NETS!Y169)+(jurisdiction_covered_SupETS!Y169*carbon_price_SupETS!Y169)</f>
        <v>83.038404250658573</v>
      </c>
      <c r="Z169" s="9">
        <f>(jurisdiction_covered_NCT!Z169*carbon_price_NCT!Z169)+(carbon_price_NETS!Z169*jurisdiction_covered_NETS!Z169)+(jurisdiction_covered_SupETS!Z169*carbon_price_SupETS!Z169)</f>
        <v>72.389967748238547</v>
      </c>
      <c r="AA169" s="9">
        <f>(jurisdiction_covered_NCT!AA169*carbon_price_NCT!AA169)+(carbon_price_NETS!AA169*jurisdiction_covered_NETS!AA169)+(jurisdiction_covered_SupETS!AA169*carbon_price_SupETS!AA169)</f>
        <v>87.27765650500001</v>
      </c>
    </row>
    <row r="170" spans="1:27" x14ac:dyDescent="0.2">
      <c r="A170" s="9" t="s">
        <v>586</v>
      </c>
      <c r="B170" s="9">
        <f>(jurisdiction_covered_NCT!B170*carbon_price_NCT!B170)+(carbon_price_NETS!B170*jurisdiction_covered_NETS!B170)+(jurisdiction_covered_SupETS!B170*carbon_price_SupETS!B170)</f>
        <v>0</v>
      </c>
      <c r="C170" s="9">
        <f>(jurisdiction_covered_NCT!C170*carbon_price_NCT!C170)+(carbon_price_NETS!C170*jurisdiction_covered_NETS!C170)+(jurisdiction_covered_SupETS!C170*carbon_price_SupETS!C170)</f>
        <v>0</v>
      </c>
      <c r="D170" s="9">
        <f>(jurisdiction_covered_NCT!D170*carbon_price_NCT!D170)+(carbon_price_NETS!D170*jurisdiction_covered_NETS!D170)+(jurisdiction_covered_SupETS!D170*carbon_price_SupETS!D170)</f>
        <v>0</v>
      </c>
      <c r="E170" s="9">
        <f>(jurisdiction_covered_NCT!E170*carbon_price_NCT!E170)+(carbon_price_NETS!E170*jurisdiction_covered_NETS!E170)+(jurisdiction_covered_SupETS!E170*carbon_price_SupETS!E170)</f>
        <v>0</v>
      </c>
      <c r="F170" s="9">
        <f>(jurisdiction_covered_NCT!F170*carbon_price_NCT!F170)+(carbon_price_NETS!F170*jurisdiction_covered_NETS!F170)+(jurisdiction_covered_SupETS!F170*carbon_price_SupETS!F170)</f>
        <v>0</v>
      </c>
      <c r="G170" s="9">
        <f>(jurisdiction_covered_NCT!G170*carbon_price_NCT!G170)+(carbon_price_NETS!G170*jurisdiction_covered_NETS!G170)+(jurisdiction_covered_SupETS!G170*carbon_price_SupETS!G170)</f>
        <v>0</v>
      </c>
      <c r="H170" s="9">
        <f>(jurisdiction_covered_NCT!H170*carbon_price_NCT!H170)+(carbon_price_NETS!H170*jurisdiction_covered_NETS!H170)+(jurisdiction_covered_SupETS!H170*carbon_price_SupETS!H170)</f>
        <v>0</v>
      </c>
      <c r="I170" s="9">
        <f>(jurisdiction_covered_NCT!I170*carbon_price_NCT!I170)+(carbon_price_NETS!I170*jurisdiction_covered_NETS!I170)+(jurisdiction_covered_SupETS!I170*carbon_price_SupETS!I170)</f>
        <v>0</v>
      </c>
      <c r="J170" s="9">
        <f>(jurisdiction_covered_NCT!J170*carbon_price_NCT!J170)+(carbon_price_NETS!J170*jurisdiction_covered_NETS!J170)+(jurisdiction_covered_SupETS!J170*carbon_price_SupETS!J170)</f>
        <v>0</v>
      </c>
      <c r="K170" s="9">
        <f>(jurisdiction_covered_NCT!K170*carbon_price_NCT!K170)+(carbon_price_NETS!K170*jurisdiction_covered_NETS!K170)+(jurisdiction_covered_SupETS!K170*carbon_price_SupETS!K170)</f>
        <v>0</v>
      </c>
      <c r="L170" s="9">
        <f>(jurisdiction_covered_NCT!L170*carbon_price_NCT!L170)+(carbon_price_NETS!L170*jurisdiction_covered_NETS!L170)+(jurisdiction_covered_SupETS!L170*carbon_price_SupETS!L170)</f>
        <v>0</v>
      </c>
      <c r="M170" s="9">
        <f>(jurisdiction_covered_NCT!M170*carbon_price_NCT!M170)+(carbon_price_NETS!M170*jurisdiction_covered_NETS!M170)+(jurisdiction_covered_SupETS!M170*carbon_price_SupETS!M170)</f>
        <v>0</v>
      </c>
      <c r="N170" s="9">
        <f>(jurisdiction_covered_NCT!N170*carbon_price_NCT!N170)+(carbon_price_NETS!N170*jurisdiction_covered_NETS!N170)+(jurisdiction_covered_SupETS!N170*carbon_price_SupETS!N170)</f>
        <v>0</v>
      </c>
      <c r="O170" s="9">
        <f>(jurisdiction_covered_NCT!O170*carbon_price_NCT!O170)+(carbon_price_NETS!O170*jurisdiction_covered_NETS!O170)+(jurisdiction_covered_SupETS!O170*carbon_price_SupETS!O170)</f>
        <v>0</v>
      </c>
      <c r="P170" s="9">
        <f>(jurisdiction_covered_NCT!P170*carbon_price_NCT!P170)+(carbon_price_NETS!P170*jurisdiction_covered_NETS!P170)+(jurisdiction_covered_SupETS!P170*carbon_price_SupETS!P170)</f>
        <v>0</v>
      </c>
      <c r="Q170" s="9">
        <f>(jurisdiction_covered_NCT!Q170*carbon_price_NCT!Q170)+(carbon_price_NETS!Q170*jurisdiction_covered_NETS!Q170)+(jurisdiction_covered_SupETS!Q170*carbon_price_SupETS!Q170)</f>
        <v>0</v>
      </c>
      <c r="R170" s="9">
        <f>(jurisdiction_covered_NCT!R170*carbon_price_NCT!R170)+(carbon_price_NETS!R170*jurisdiction_covered_NETS!R170)+(jurisdiction_covered_SupETS!R170*carbon_price_SupETS!R170)</f>
        <v>0</v>
      </c>
      <c r="S170" s="9">
        <f>(jurisdiction_covered_NCT!S170*carbon_price_NCT!S170)+(carbon_price_NETS!S170*jurisdiction_covered_NETS!S170)+(jurisdiction_covered_SupETS!S170*carbon_price_SupETS!S170)</f>
        <v>0</v>
      </c>
      <c r="T170" s="9">
        <f>(jurisdiction_covered_NCT!T170*carbon_price_NCT!T170)+(carbon_price_NETS!T170*jurisdiction_covered_NETS!T170)+(jurisdiction_covered_SupETS!T170*carbon_price_SupETS!T170)</f>
        <v>0</v>
      </c>
      <c r="U170" s="9">
        <f>(jurisdiction_covered_NCT!U170*carbon_price_NCT!U170)+(carbon_price_NETS!U170*jurisdiction_covered_NETS!U170)+(jurisdiction_covered_SupETS!U170*carbon_price_SupETS!U170)</f>
        <v>0</v>
      </c>
      <c r="V170" s="9">
        <f>(jurisdiction_covered_NCT!V170*carbon_price_NCT!V170)+(carbon_price_NETS!V170*jurisdiction_covered_NETS!V170)+(jurisdiction_covered_SupETS!V170*carbon_price_SupETS!V170)</f>
        <v>0</v>
      </c>
      <c r="W170" s="9">
        <f>(jurisdiction_covered_NCT!W170*carbon_price_NCT!W170)+(carbon_price_NETS!W170*jurisdiction_covered_NETS!W170)+(jurisdiction_covered_SupETS!W170*carbon_price_SupETS!W170)</f>
        <v>0</v>
      </c>
      <c r="X170" s="9">
        <f>(jurisdiction_covered_NCT!X170*carbon_price_NCT!X170)+(carbon_price_NETS!X170*jurisdiction_covered_NETS!X170)+(jurisdiction_covered_SupETS!X170*carbon_price_SupETS!X170)</f>
        <v>0</v>
      </c>
      <c r="Y170" s="9">
        <f>(jurisdiction_covered_NCT!Y170*carbon_price_NCT!Y170)+(carbon_price_NETS!Y170*jurisdiction_covered_NETS!Y170)+(jurisdiction_covered_SupETS!Y170*carbon_price_SupETS!Y170)</f>
        <v>0</v>
      </c>
      <c r="Z170" s="9">
        <f>(jurisdiction_covered_NCT!Z170*carbon_price_NCT!Z170)+(carbon_price_NETS!Z170*jurisdiction_covered_NETS!Z170)+(jurisdiction_covered_SupETS!Z170*carbon_price_SupETS!Z170)</f>
        <v>0</v>
      </c>
      <c r="AA170" s="9">
        <f>(jurisdiction_covered_NCT!AA170*carbon_price_NCT!AA170)+(carbon_price_NETS!AA170*jurisdiction_covered_NETS!AA170)+(jurisdiction_covered_SupETS!AA170*carbon_price_SupETS!AA170)</f>
        <v>0</v>
      </c>
    </row>
    <row r="171" spans="1:27" x14ac:dyDescent="0.2">
      <c r="A171" s="9" t="s">
        <v>589</v>
      </c>
      <c r="B171" s="9">
        <f>(jurisdiction_covered_NCT!B171*carbon_price_NCT!B171)+(carbon_price_NETS!B171*jurisdiction_covered_NETS!B171)+(jurisdiction_covered_SupETS!B171*carbon_price_SupETS!B171)</f>
        <v>0</v>
      </c>
      <c r="C171" s="9">
        <f>(jurisdiction_covered_NCT!C171*carbon_price_NCT!C171)+(carbon_price_NETS!C171*jurisdiction_covered_NETS!C171)+(jurisdiction_covered_SupETS!C171*carbon_price_SupETS!C171)</f>
        <v>0</v>
      </c>
      <c r="D171" s="9">
        <f>(jurisdiction_covered_NCT!D171*carbon_price_NCT!D171)+(carbon_price_NETS!D171*jurisdiction_covered_NETS!D171)+(jurisdiction_covered_SupETS!D171*carbon_price_SupETS!D171)</f>
        <v>0</v>
      </c>
      <c r="E171" s="9">
        <f>(jurisdiction_covered_NCT!E171*carbon_price_NCT!E171)+(carbon_price_NETS!E171*jurisdiction_covered_NETS!E171)+(jurisdiction_covered_SupETS!E171*carbon_price_SupETS!E171)</f>
        <v>0</v>
      </c>
      <c r="F171" s="9">
        <f>(jurisdiction_covered_NCT!F171*carbon_price_NCT!F171)+(carbon_price_NETS!F171*jurisdiction_covered_NETS!F171)+(jurisdiction_covered_SupETS!F171*carbon_price_SupETS!F171)</f>
        <v>0</v>
      </c>
      <c r="G171" s="9">
        <f>(jurisdiction_covered_NCT!G171*carbon_price_NCT!G171)+(carbon_price_NETS!G171*jurisdiction_covered_NETS!G171)+(jurisdiction_covered_SupETS!G171*carbon_price_SupETS!G171)</f>
        <v>0</v>
      </c>
      <c r="H171" s="9">
        <f>(jurisdiction_covered_NCT!H171*carbon_price_NCT!H171)+(carbon_price_NETS!H171*jurisdiction_covered_NETS!H171)+(jurisdiction_covered_SupETS!H171*carbon_price_SupETS!H171)</f>
        <v>0</v>
      </c>
      <c r="I171" s="9">
        <f>(jurisdiction_covered_NCT!I171*carbon_price_NCT!I171)+(carbon_price_NETS!I171*jurisdiction_covered_NETS!I171)+(jurisdiction_covered_SupETS!I171*carbon_price_SupETS!I171)</f>
        <v>0</v>
      </c>
      <c r="J171" s="9">
        <f>(jurisdiction_covered_NCT!J171*carbon_price_NCT!J171)+(carbon_price_NETS!J171*jurisdiction_covered_NETS!J171)+(jurisdiction_covered_SupETS!J171*carbon_price_SupETS!J171)</f>
        <v>0</v>
      </c>
      <c r="K171" s="9">
        <f>(jurisdiction_covered_NCT!K171*carbon_price_NCT!K171)+(carbon_price_NETS!K171*jurisdiction_covered_NETS!K171)+(jurisdiction_covered_SupETS!K171*carbon_price_SupETS!K171)</f>
        <v>0</v>
      </c>
      <c r="L171" s="9">
        <f>(jurisdiction_covered_NCT!L171*carbon_price_NCT!L171)+(carbon_price_NETS!L171*jurisdiction_covered_NETS!L171)+(jurisdiction_covered_SupETS!L171*carbon_price_SupETS!L171)</f>
        <v>0</v>
      </c>
      <c r="M171" s="9">
        <f>(jurisdiction_covered_NCT!M171*carbon_price_NCT!M171)+(carbon_price_NETS!M171*jurisdiction_covered_NETS!M171)+(jurisdiction_covered_SupETS!M171*carbon_price_SupETS!M171)</f>
        <v>0</v>
      </c>
      <c r="N171" s="9">
        <f>(jurisdiction_covered_NCT!N171*carbon_price_NCT!N171)+(carbon_price_NETS!N171*jurisdiction_covered_NETS!N171)+(jurisdiction_covered_SupETS!N171*carbon_price_SupETS!N171)</f>
        <v>0</v>
      </c>
      <c r="O171" s="9">
        <f>(jurisdiction_covered_NCT!O171*carbon_price_NCT!O171)+(carbon_price_NETS!O171*jurisdiction_covered_NETS!O171)+(jurisdiction_covered_SupETS!O171*carbon_price_SupETS!O171)</f>
        <v>0</v>
      </c>
      <c r="P171" s="9">
        <f>(jurisdiction_covered_NCT!P171*carbon_price_NCT!P171)+(carbon_price_NETS!P171*jurisdiction_covered_NETS!P171)+(jurisdiction_covered_SupETS!P171*carbon_price_SupETS!P171)</f>
        <v>0</v>
      </c>
      <c r="Q171" s="9">
        <f>(jurisdiction_covered_NCT!Q171*carbon_price_NCT!Q171)+(carbon_price_NETS!Q171*jurisdiction_covered_NETS!Q171)+(jurisdiction_covered_SupETS!Q171*carbon_price_SupETS!Q171)</f>
        <v>0</v>
      </c>
      <c r="R171" s="9">
        <f>(jurisdiction_covered_NCT!R171*carbon_price_NCT!R171)+(carbon_price_NETS!R171*jurisdiction_covered_NETS!R171)+(jurisdiction_covered_SupETS!R171*carbon_price_SupETS!R171)</f>
        <v>0</v>
      </c>
      <c r="S171" s="9">
        <f>(jurisdiction_covered_NCT!S171*carbon_price_NCT!S171)+(carbon_price_NETS!S171*jurisdiction_covered_NETS!S171)+(jurisdiction_covered_SupETS!S171*carbon_price_SupETS!S171)</f>
        <v>0</v>
      </c>
      <c r="T171" s="9">
        <f>(jurisdiction_covered_NCT!T171*carbon_price_NCT!T171)+(carbon_price_NETS!T171*jurisdiction_covered_NETS!T171)+(jurisdiction_covered_SupETS!T171*carbon_price_SupETS!T171)</f>
        <v>0</v>
      </c>
      <c r="U171" s="9">
        <f>(jurisdiction_covered_NCT!U171*carbon_price_NCT!U171)+(carbon_price_NETS!U171*jurisdiction_covered_NETS!U171)+(jurisdiction_covered_SupETS!U171*carbon_price_SupETS!U171)</f>
        <v>0</v>
      </c>
      <c r="V171" s="9">
        <f>(jurisdiction_covered_NCT!V171*carbon_price_NCT!V171)+(carbon_price_NETS!V171*jurisdiction_covered_NETS!V171)+(jurisdiction_covered_SupETS!V171*carbon_price_SupETS!V171)</f>
        <v>0</v>
      </c>
      <c r="W171" s="9">
        <f>(jurisdiction_covered_NCT!W171*carbon_price_NCT!W171)+(carbon_price_NETS!W171*jurisdiction_covered_NETS!W171)+(jurisdiction_covered_SupETS!W171*carbon_price_SupETS!W171)</f>
        <v>0</v>
      </c>
      <c r="X171" s="9">
        <f>(jurisdiction_covered_NCT!X171*carbon_price_NCT!X171)+(carbon_price_NETS!X171*jurisdiction_covered_NETS!X171)+(jurisdiction_covered_SupETS!X171*carbon_price_SupETS!X171)</f>
        <v>0</v>
      </c>
      <c r="Y171" s="9">
        <f>(jurisdiction_covered_NCT!Y171*carbon_price_NCT!Y171)+(carbon_price_NETS!Y171*jurisdiction_covered_NETS!Y171)+(jurisdiction_covered_SupETS!Y171*carbon_price_SupETS!Y171)</f>
        <v>0</v>
      </c>
      <c r="Z171" s="9">
        <f>(jurisdiction_covered_NCT!Z171*carbon_price_NCT!Z171)+(carbon_price_NETS!Z171*jurisdiction_covered_NETS!Z171)+(jurisdiction_covered_SupETS!Z171*carbon_price_SupETS!Z171)</f>
        <v>0</v>
      </c>
      <c r="AA171" s="9">
        <f>(jurisdiction_covered_NCT!AA171*carbon_price_NCT!AA171)+(carbon_price_NETS!AA171*jurisdiction_covered_NETS!AA171)+(jurisdiction_covered_SupETS!AA171*carbon_price_SupETS!AA171)</f>
        <v>0</v>
      </c>
    </row>
    <row r="172" spans="1:27" x14ac:dyDescent="0.2">
      <c r="A172" s="9" t="s">
        <v>592</v>
      </c>
      <c r="B172" s="9">
        <f>(jurisdiction_covered_NCT!B172*carbon_price_NCT!B172)+(carbon_price_NETS!B172*jurisdiction_covered_NETS!B172)+(jurisdiction_covered_SupETS!B172*carbon_price_SupETS!B172)</f>
        <v>0</v>
      </c>
      <c r="C172" s="9">
        <f>(jurisdiction_covered_NCT!C172*carbon_price_NCT!C172)+(carbon_price_NETS!C172*jurisdiction_covered_NETS!C172)+(jurisdiction_covered_SupETS!C172*carbon_price_SupETS!C172)</f>
        <v>0</v>
      </c>
      <c r="D172" s="9">
        <f>(jurisdiction_covered_NCT!D172*carbon_price_NCT!D172)+(carbon_price_NETS!D172*jurisdiction_covered_NETS!D172)+(jurisdiction_covered_SupETS!D172*carbon_price_SupETS!D172)</f>
        <v>0</v>
      </c>
      <c r="E172" s="9">
        <f>(jurisdiction_covered_NCT!E172*carbon_price_NCT!E172)+(carbon_price_NETS!E172*jurisdiction_covered_NETS!E172)+(jurisdiction_covered_SupETS!E172*carbon_price_SupETS!E172)</f>
        <v>0</v>
      </c>
      <c r="F172" s="9">
        <f>(jurisdiction_covered_NCT!F172*carbon_price_NCT!F172)+(carbon_price_NETS!F172*jurisdiction_covered_NETS!F172)+(jurisdiction_covered_SupETS!F172*carbon_price_SupETS!F172)</f>
        <v>0</v>
      </c>
      <c r="G172" s="9">
        <f>(jurisdiction_covered_NCT!G172*carbon_price_NCT!G172)+(carbon_price_NETS!G172*jurisdiction_covered_NETS!G172)+(jurisdiction_covered_SupETS!G172*carbon_price_SupETS!G172)</f>
        <v>0</v>
      </c>
      <c r="H172" s="9">
        <f>(jurisdiction_covered_NCT!H172*carbon_price_NCT!H172)+(carbon_price_NETS!H172*jurisdiction_covered_NETS!H172)+(jurisdiction_covered_SupETS!H172*carbon_price_SupETS!H172)</f>
        <v>0</v>
      </c>
      <c r="I172" s="9">
        <f>(jurisdiction_covered_NCT!I172*carbon_price_NCT!I172)+(carbon_price_NETS!I172*jurisdiction_covered_NETS!I172)+(jurisdiction_covered_SupETS!I172*carbon_price_SupETS!I172)</f>
        <v>0</v>
      </c>
      <c r="J172" s="9">
        <f>(jurisdiction_covered_NCT!J172*carbon_price_NCT!J172)+(carbon_price_NETS!J172*jurisdiction_covered_NETS!J172)+(jurisdiction_covered_SupETS!J172*carbon_price_SupETS!J172)</f>
        <v>0</v>
      </c>
      <c r="K172" s="9">
        <f>(jurisdiction_covered_NCT!K172*carbon_price_NCT!K172)+(carbon_price_NETS!K172*jurisdiction_covered_NETS!K172)+(jurisdiction_covered_SupETS!K172*carbon_price_SupETS!K172)</f>
        <v>0</v>
      </c>
      <c r="L172" s="9">
        <f>(jurisdiction_covered_NCT!L172*carbon_price_NCT!L172)+(carbon_price_NETS!L172*jurisdiction_covered_NETS!L172)+(jurisdiction_covered_SupETS!L172*carbon_price_SupETS!L172)</f>
        <v>0</v>
      </c>
      <c r="M172" s="9">
        <f>(jurisdiction_covered_NCT!M172*carbon_price_NCT!M172)+(carbon_price_NETS!M172*jurisdiction_covered_NETS!M172)+(jurisdiction_covered_SupETS!M172*carbon_price_SupETS!M172)</f>
        <v>0</v>
      </c>
      <c r="N172" s="9">
        <f>(jurisdiction_covered_NCT!N172*carbon_price_NCT!N172)+(carbon_price_NETS!N172*jurisdiction_covered_NETS!N172)+(jurisdiction_covered_SupETS!N172*carbon_price_SupETS!N172)</f>
        <v>0</v>
      </c>
      <c r="O172" s="9">
        <f>(jurisdiction_covered_NCT!O172*carbon_price_NCT!O172)+(carbon_price_NETS!O172*jurisdiction_covered_NETS!O172)+(jurisdiction_covered_SupETS!O172*carbon_price_SupETS!O172)</f>
        <v>0</v>
      </c>
      <c r="P172" s="9">
        <f>(jurisdiction_covered_NCT!P172*carbon_price_NCT!P172)+(carbon_price_NETS!P172*jurisdiction_covered_NETS!P172)+(jurisdiction_covered_SupETS!P172*carbon_price_SupETS!P172)</f>
        <v>0</v>
      </c>
      <c r="Q172" s="9">
        <f>(jurisdiction_covered_NCT!Q172*carbon_price_NCT!Q172)+(carbon_price_NETS!Q172*jurisdiction_covered_NETS!Q172)+(jurisdiction_covered_SupETS!Q172*carbon_price_SupETS!Q172)</f>
        <v>0</v>
      </c>
      <c r="R172" s="9">
        <f>(jurisdiction_covered_NCT!R172*carbon_price_NCT!R172)+(carbon_price_NETS!R172*jurisdiction_covered_NETS!R172)+(jurisdiction_covered_SupETS!R172*carbon_price_SupETS!R172)</f>
        <v>0</v>
      </c>
      <c r="S172" s="9">
        <f>(jurisdiction_covered_NCT!S172*carbon_price_NCT!S172)+(carbon_price_NETS!S172*jurisdiction_covered_NETS!S172)+(jurisdiction_covered_SupETS!S172*carbon_price_SupETS!S172)</f>
        <v>0</v>
      </c>
      <c r="T172" s="9">
        <f>(jurisdiction_covered_NCT!T172*carbon_price_NCT!T172)+(carbon_price_NETS!T172*jurisdiction_covered_NETS!T172)+(jurisdiction_covered_SupETS!T172*carbon_price_SupETS!T172)</f>
        <v>0</v>
      </c>
      <c r="U172" s="9">
        <f>(jurisdiction_covered_NCT!U172*carbon_price_NCT!U172)+(carbon_price_NETS!U172*jurisdiction_covered_NETS!U172)+(jurisdiction_covered_SupETS!U172*carbon_price_SupETS!U172)</f>
        <v>0</v>
      </c>
      <c r="V172" s="9">
        <f>(jurisdiction_covered_NCT!V172*carbon_price_NCT!V172)+(carbon_price_NETS!V172*jurisdiction_covered_NETS!V172)+(jurisdiction_covered_SupETS!V172*carbon_price_SupETS!V172)</f>
        <v>0</v>
      </c>
      <c r="W172" s="9">
        <f>(jurisdiction_covered_NCT!W172*carbon_price_NCT!W172)+(carbon_price_NETS!W172*jurisdiction_covered_NETS!W172)+(jurisdiction_covered_SupETS!W172*carbon_price_SupETS!W172)</f>
        <v>0</v>
      </c>
      <c r="X172" s="9">
        <f>(jurisdiction_covered_NCT!X172*carbon_price_NCT!X172)+(carbon_price_NETS!X172*jurisdiction_covered_NETS!X172)+(jurisdiction_covered_SupETS!X172*carbon_price_SupETS!X172)</f>
        <v>0</v>
      </c>
      <c r="Y172" s="9">
        <f>(jurisdiction_covered_NCT!Y172*carbon_price_NCT!Y172)+(carbon_price_NETS!Y172*jurisdiction_covered_NETS!Y172)+(jurisdiction_covered_SupETS!Y172*carbon_price_SupETS!Y172)</f>
        <v>0</v>
      </c>
      <c r="Z172" s="9">
        <f>(jurisdiction_covered_NCT!Z172*carbon_price_NCT!Z172)+(carbon_price_NETS!Z172*jurisdiction_covered_NETS!Z172)+(jurisdiction_covered_SupETS!Z172*carbon_price_SupETS!Z172)</f>
        <v>0</v>
      </c>
      <c r="AA172" s="9">
        <f>(jurisdiction_covered_NCT!AA172*carbon_price_NCT!AA172)+(carbon_price_NETS!AA172*jurisdiction_covered_NETS!AA172)+(jurisdiction_covered_SupETS!AA172*carbon_price_SupETS!AA172)</f>
        <v>0</v>
      </c>
    </row>
    <row r="173" spans="1:27" x14ac:dyDescent="0.2">
      <c r="A173" s="9" t="s">
        <v>595</v>
      </c>
      <c r="B173" s="9">
        <f>(jurisdiction_covered_NCT!B173*carbon_price_NCT!B173)+(carbon_price_NETS!B173*jurisdiction_covered_NETS!B173)+(jurisdiction_covered_SupETS!B173*carbon_price_SupETS!B173)</f>
        <v>0</v>
      </c>
      <c r="C173" s="9">
        <f>(jurisdiction_covered_NCT!C173*carbon_price_NCT!C173)+(carbon_price_NETS!C173*jurisdiction_covered_NETS!C173)+(jurisdiction_covered_SupETS!C173*carbon_price_SupETS!C173)</f>
        <v>0</v>
      </c>
      <c r="D173" s="9">
        <f>(jurisdiction_covered_NCT!D173*carbon_price_NCT!D173)+(carbon_price_NETS!D173*jurisdiction_covered_NETS!D173)+(jurisdiction_covered_SupETS!D173*carbon_price_SupETS!D173)</f>
        <v>0</v>
      </c>
      <c r="E173" s="9">
        <f>(jurisdiction_covered_NCT!E173*carbon_price_NCT!E173)+(carbon_price_NETS!E173*jurisdiction_covered_NETS!E173)+(jurisdiction_covered_SupETS!E173*carbon_price_SupETS!E173)</f>
        <v>0</v>
      </c>
      <c r="F173" s="9">
        <f>(jurisdiction_covered_NCT!F173*carbon_price_NCT!F173)+(carbon_price_NETS!F173*jurisdiction_covered_NETS!F173)+(jurisdiction_covered_SupETS!F173*carbon_price_SupETS!F173)</f>
        <v>0</v>
      </c>
      <c r="G173" s="9">
        <f>(jurisdiction_covered_NCT!G173*carbon_price_NCT!G173)+(carbon_price_NETS!G173*jurisdiction_covered_NETS!G173)+(jurisdiction_covered_SupETS!G173*carbon_price_SupETS!G173)</f>
        <v>0</v>
      </c>
      <c r="H173" s="9">
        <f>(jurisdiction_covered_NCT!H173*carbon_price_NCT!H173)+(carbon_price_NETS!H173*jurisdiction_covered_NETS!H173)+(jurisdiction_covered_SupETS!H173*carbon_price_SupETS!H173)</f>
        <v>0</v>
      </c>
      <c r="I173" s="9">
        <f>(jurisdiction_covered_NCT!I173*carbon_price_NCT!I173)+(carbon_price_NETS!I173*jurisdiction_covered_NETS!I173)+(jurisdiction_covered_SupETS!I173*carbon_price_SupETS!I173)</f>
        <v>0</v>
      </c>
      <c r="J173" s="9">
        <f>(jurisdiction_covered_NCT!J173*carbon_price_NCT!J173)+(carbon_price_NETS!J173*jurisdiction_covered_NETS!J173)+(jurisdiction_covered_SupETS!J173*carbon_price_SupETS!J173)</f>
        <v>0</v>
      </c>
      <c r="K173" s="9">
        <f>(jurisdiction_covered_NCT!K173*carbon_price_NCT!K173)+(carbon_price_NETS!K173*jurisdiction_covered_NETS!K173)+(jurisdiction_covered_SupETS!K173*carbon_price_SupETS!K173)</f>
        <v>0</v>
      </c>
      <c r="L173" s="9">
        <f>(jurisdiction_covered_NCT!L173*carbon_price_NCT!L173)+(carbon_price_NETS!L173*jurisdiction_covered_NETS!L173)+(jurisdiction_covered_SupETS!L173*carbon_price_SupETS!L173)</f>
        <v>0</v>
      </c>
      <c r="M173" s="9">
        <f>(jurisdiction_covered_NCT!M173*carbon_price_NCT!M173)+(carbon_price_NETS!M173*jurisdiction_covered_NETS!M173)+(jurisdiction_covered_SupETS!M173*carbon_price_SupETS!M173)</f>
        <v>0</v>
      </c>
      <c r="N173" s="9">
        <f>(jurisdiction_covered_NCT!N173*carbon_price_NCT!N173)+(carbon_price_NETS!N173*jurisdiction_covered_NETS!N173)+(jurisdiction_covered_SupETS!N173*carbon_price_SupETS!N173)</f>
        <v>0</v>
      </c>
      <c r="O173" s="9">
        <f>(jurisdiction_covered_NCT!O173*carbon_price_NCT!O173)+(carbon_price_NETS!O173*jurisdiction_covered_NETS!O173)+(jurisdiction_covered_SupETS!O173*carbon_price_SupETS!O173)</f>
        <v>0</v>
      </c>
      <c r="P173" s="9">
        <f>(jurisdiction_covered_NCT!P173*carbon_price_NCT!P173)+(carbon_price_NETS!P173*jurisdiction_covered_NETS!P173)+(jurisdiction_covered_SupETS!P173*carbon_price_SupETS!P173)</f>
        <v>0</v>
      </c>
      <c r="Q173" s="9">
        <f>(jurisdiction_covered_NCT!Q173*carbon_price_NCT!Q173)+(carbon_price_NETS!Q173*jurisdiction_covered_NETS!Q173)+(jurisdiction_covered_SupETS!Q173*carbon_price_SupETS!Q173)</f>
        <v>0</v>
      </c>
      <c r="R173" s="9">
        <f>(jurisdiction_covered_NCT!R173*carbon_price_NCT!R173)+(carbon_price_NETS!R173*jurisdiction_covered_NETS!R173)+(jurisdiction_covered_SupETS!R173*carbon_price_SupETS!R173)</f>
        <v>0</v>
      </c>
      <c r="S173" s="9">
        <f>(jurisdiction_covered_NCT!S173*carbon_price_NCT!S173)+(carbon_price_NETS!S173*jurisdiction_covered_NETS!S173)+(jurisdiction_covered_SupETS!S173*carbon_price_SupETS!S173)</f>
        <v>0</v>
      </c>
      <c r="T173" s="9">
        <f>(jurisdiction_covered_NCT!T173*carbon_price_NCT!T173)+(carbon_price_NETS!T173*jurisdiction_covered_NETS!T173)+(jurisdiction_covered_SupETS!T173*carbon_price_SupETS!T173)</f>
        <v>0</v>
      </c>
      <c r="U173" s="9">
        <f>(jurisdiction_covered_NCT!U173*carbon_price_NCT!U173)+(carbon_price_NETS!U173*jurisdiction_covered_NETS!U173)+(jurisdiction_covered_SupETS!U173*carbon_price_SupETS!U173)</f>
        <v>0</v>
      </c>
      <c r="V173" s="9">
        <f>(jurisdiction_covered_NCT!V173*carbon_price_NCT!V173)+(carbon_price_NETS!V173*jurisdiction_covered_NETS!V173)+(jurisdiction_covered_SupETS!V173*carbon_price_SupETS!V173)</f>
        <v>0</v>
      </c>
      <c r="W173" s="9">
        <f>(jurisdiction_covered_NCT!W173*carbon_price_NCT!W173)+(carbon_price_NETS!W173*jurisdiction_covered_NETS!W173)+(jurisdiction_covered_SupETS!W173*carbon_price_SupETS!W173)</f>
        <v>0</v>
      </c>
      <c r="X173" s="9">
        <f>(jurisdiction_covered_NCT!X173*carbon_price_NCT!X173)+(carbon_price_NETS!X173*jurisdiction_covered_NETS!X173)+(jurisdiction_covered_SupETS!X173*carbon_price_SupETS!X173)</f>
        <v>0</v>
      </c>
      <c r="Y173" s="9">
        <f>(jurisdiction_covered_NCT!Y173*carbon_price_NCT!Y173)+(carbon_price_NETS!Y173*jurisdiction_covered_NETS!Y173)+(jurisdiction_covered_SupETS!Y173*carbon_price_SupETS!Y173)</f>
        <v>0</v>
      </c>
      <c r="Z173" s="9">
        <f>(jurisdiction_covered_NCT!Z173*carbon_price_NCT!Z173)+(carbon_price_NETS!Z173*jurisdiction_covered_NETS!Z173)+(jurisdiction_covered_SupETS!Z173*carbon_price_SupETS!Z173)</f>
        <v>0</v>
      </c>
      <c r="AA173" s="9">
        <f>(jurisdiction_covered_NCT!AA173*carbon_price_NCT!AA173)+(carbon_price_NETS!AA173*jurisdiction_covered_NETS!AA173)+(jurisdiction_covered_SupETS!AA173*carbon_price_SupETS!AA173)</f>
        <v>0</v>
      </c>
    </row>
    <row r="174" spans="1:27" x14ac:dyDescent="0.2">
      <c r="A174" s="9" t="s">
        <v>599</v>
      </c>
      <c r="B174" s="9">
        <f>(jurisdiction_covered_NCT!B174*carbon_price_NCT!B174)+(carbon_price_NETS!B174*jurisdiction_covered_NETS!B174)+(jurisdiction_covered_SupETS!B174*carbon_price_SupETS!B174)</f>
        <v>0</v>
      </c>
      <c r="C174" s="9">
        <f>(jurisdiction_covered_NCT!C174*carbon_price_NCT!C174)+(carbon_price_NETS!C174*jurisdiction_covered_NETS!C174)+(jurisdiction_covered_SupETS!C174*carbon_price_SupETS!C174)</f>
        <v>0</v>
      </c>
      <c r="D174" s="9">
        <f>(jurisdiction_covered_NCT!D174*carbon_price_NCT!D174)+(carbon_price_NETS!D174*jurisdiction_covered_NETS!D174)+(jurisdiction_covered_SupETS!D174*carbon_price_SupETS!D174)</f>
        <v>0</v>
      </c>
      <c r="E174" s="9">
        <f>(jurisdiction_covered_NCT!E174*carbon_price_NCT!E174)+(carbon_price_NETS!E174*jurisdiction_covered_NETS!E174)+(jurisdiction_covered_SupETS!E174*carbon_price_SupETS!E174)</f>
        <v>0</v>
      </c>
      <c r="F174" s="9">
        <f>(jurisdiction_covered_NCT!F174*carbon_price_NCT!F174)+(carbon_price_NETS!F174*jurisdiction_covered_NETS!F174)+(jurisdiction_covered_SupETS!F174*carbon_price_SupETS!F174)</f>
        <v>0</v>
      </c>
      <c r="G174" s="9">
        <f>(jurisdiction_covered_NCT!G174*carbon_price_NCT!G174)+(carbon_price_NETS!G174*jurisdiction_covered_NETS!G174)+(jurisdiction_covered_SupETS!G174*carbon_price_SupETS!G174)</f>
        <v>0</v>
      </c>
      <c r="H174" s="9">
        <f>(jurisdiction_covered_NCT!H174*carbon_price_NCT!H174)+(carbon_price_NETS!H174*jurisdiction_covered_NETS!H174)+(jurisdiction_covered_SupETS!H174*carbon_price_SupETS!H174)</f>
        <v>0</v>
      </c>
      <c r="I174" s="9">
        <f>(jurisdiction_covered_NCT!I174*carbon_price_NCT!I174)+(carbon_price_NETS!I174*jurisdiction_covered_NETS!I174)+(jurisdiction_covered_SupETS!I174*carbon_price_SupETS!I174)</f>
        <v>0</v>
      </c>
      <c r="J174" s="9">
        <f>(jurisdiction_covered_NCT!J174*carbon_price_NCT!J174)+(carbon_price_NETS!J174*jurisdiction_covered_NETS!J174)+(jurisdiction_covered_SupETS!J174*carbon_price_SupETS!J174)</f>
        <v>0</v>
      </c>
      <c r="K174" s="9">
        <f>(jurisdiction_covered_NCT!K174*carbon_price_NCT!K174)+(carbon_price_NETS!K174*jurisdiction_covered_NETS!K174)+(jurisdiction_covered_SupETS!K174*carbon_price_SupETS!K174)</f>
        <v>0</v>
      </c>
      <c r="L174" s="9">
        <f>(jurisdiction_covered_NCT!L174*carbon_price_NCT!L174)+(carbon_price_NETS!L174*jurisdiction_covered_NETS!L174)+(jurisdiction_covered_SupETS!L174*carbon_price_SupETS!L174)</f>
        <v>0</v>
      </c>
      <c r="M174" s="9">
        <f>(jurisdiction_covered_NCT!M174*carbon_price_NCT!M174)+(carbon_price_NETS!M174*jurisdiction_covered_NETS!M174)+(jurisdiction_covered_SupETS!M174*carbon_price_SupETS!M174)</f>
        <v>0</v>
      </c>
      <c r="N174" s="9">
        <f>(jurisdiction_covered_NCT!N174*carbon_price_NCT!N174)+(carbon_price_NETS!N174*jurisdiction_covered_NETS!N174)+(jurisdiction_covered_SupETS!N174*carbon_price_SupETS!N174)</f>
        <v>0</v>
      </c>
      <c r="O174" s="9">
        <f>(jurisdiction_covered_NCT!O174*carbon_price_NCT!O174)+(carbon_price_NETS!O174*jurisdiction_covered_NETS!O174)+(jurisdiction_covered_SupETS!O174*carbon_price_SupETS!O174)</f>
        <v>0</v>
      </c>
      <c r="P174" s="9">
        <f>(jurisdiction_covered_NCT!P174*carbon_price_NCT!P174)+(carbon_price_NETS!P174*jurisdiction_covered_NETS!P174)+(jurisdiction_covered_SupETS!P174*carbon_price_SupETS!P174)</f>
        <v>0</v>
      </c>
      <c r="Q174" s="9">
        <f>(jurisdiction_covered_NCT!Q174*carbon_price_NCT!Q174)+(carbon_price_NETS!Q174*jurisdiction_covered_NETS!Q174)+(jurisdiction_covered_SupETS!Q174*carbon_price_SupETS!Q174)</f>
        <v>0</v>
      </c>
      <c r="R174" s="9">
        <f>(jurisdiction_covered_NCT!R174*carbon_price_NCT!R174)+(carbon_price_NETS!R174*jurisdiction_covered_NETS!R174)+(jurisdiction_covered_SupETS!R174*carbon_price_SupETS!R174)</f>
        <v>0</v>
      </c>
      <c r="S174" s="9">
        <f>(jurisdiction_covered_NCT!S174*carbon_price_NCT!S174)+(carbon_price_NETS!S174*jurisdiction_covered_NETS!S174)+(jurisdiction_covered_SupETS!S174*carbon_price_SupETS!S174)</f>
        <v>0</v>
      </c>
      <c r="T174" s="9">
        <f>(jurisdiction_covered_NCT!T174*carbon_price_NCT!T174)+(carbon_price_NETS!T174*jurisdiction_covered_NETS!T174)+(jurisdiction_covered_SupETS!T174*carbon_price_SupETS!T174)</f>
        <v>0</v>
      </c>
      <c r="U174" s="9">
        <f>(jurisdiction_covered_NCT!U174*carbon_price_NCT!U174)+(carbon_price_NETS!U174*jurisdiction_covered_NETS!U174)+(jurisdiction_covered_SupETS!U174*carbon_price_SupETS!U174)</f>
        <v>0</v>
      </c>
      <c r="V174" s="9">
        <f>(jurisdiction_covered_NCT!V174*carbon_price_NCT!V174)+(carbon_price_NETS!V174*jurisdiction_covered_NETS!V174)+(jurisdiction_covered_SupETS!V174*carbon_price_SupETS!V174)</f>
        <v>0</v>
      </c>
      <c r="W174" s="9">
        <f>(jurisdiction_covered_NCT!W174*carbon_price_NCT!W174)+(carbon_price_NETS!W174*jurisdiction_covered_NETS!W174)+(jurisdiction_covered_SupETS!W174*carbon_price_SupETS!W174)</f>
        <v>0</v>
      </c>
      <c r="X174" s="9">
        <f>(jurisdiction_covered_NCT!X174*carbon_price_NCT!X174)+(carbon_price_NETS!X174*jurisdiction_covered_NETS!X174)+(jurisdiction_covered_SupETS!X174*carbon_price_SupETS!X174)</f>
        <v>0</v>
      </c>
      <c r="Y174" s="9">
        <f>(jurisdiction_covered_NCT!Y174*carbon_price_NCT!Y174)+(carbon_price_NETS!Y174*jurisdiction_covered_NETS!Y174)+(jurisdiction_covered_SupETS!Y174*carbon_price_SupETS!Y174)</f>
        <v>0</v>
      </c>
      <c r="Z174" s="9">
        <f>(jurisdiction_covered_NCT!Z174*carbon_price_NCT!Z174)+(carbon_price_NETS!Z174*jurisdiction_covered_NETS!Z174)+(jurisdiction_covered_SupETS!Z174*carbon_price_SupETS!Z174)</f>
        <v>0</v>
      </c>
      <c r="AA174" s="9">
        <f>(jurisdiction_covered_NCT!AA174*carbon_price_NCT!AA174)+(carbon_price_NETS!AA174*jurisdiction_covered_NETS!AA174)+(jurisdiction_covered_SupETS!AA174*carbon_price_SupETS!AA174)</f>
        <v>0</v>
      </c>
    </row>
    <row r="175" spans="1:27" x14ac:dyDescent="0.2">
      <c r="A175" s="9" t="s">
        <v>602</v>
      </c>
      <c r="B175" s="9">
        <f>(jurisdiction_covered_NCT!B175*carbon_price_NCT!B175)+(carbon_price_NETS!B175*jurisdiction_covered_NETS!B175)+(jurisdiction_covered_SupETS!B175*carbon_price_SupETS!B175)</f>
        <v>0</v>
      </c>
      <c r="C175" s="9">
        <f>(jurisdiction_covered_NCT!C175*carbon_price_NCT!C175)+(carbon_price_NETS!C175*jurisdiction_covered_NETS!C175)+(jurisdiction_covered_SupETS!C175*carbon_price_SupETS!C175)</f>
        <v>0</v>
      </c>
      <c r="D175" s="9">
        <f>(jurisdiction_covered_NCT!D175*carbon_price_NCT!D175)+(carbon_price_NETS!D175*jurisdiction_covered_NETS!D175)+(jurisdiction_covered_SupETS!D175*carbon_price_SupETS!D175)</f>
        <v>0</v>
      </c>
      <c r="E175" s="9">
        <f>(jurisdiction_covered_NCT!E175*carbon_price_NCT!E175)+(carbon_price_NETS!E175*jurisdiction_covered_NETS!E175)+(jurisdiction_covered_SupETS!E175*carbon_price_SupETS!E175)</f>
        <v>0</v>
      </c>
      <c r="F175" s="9">
        <f>(jurisdiction_covered_NCT!F175*carbon_price_NCT!F175)+(carbon_price_NETS!F175*jurisdiction_covered_NETS!F175)+(jurisdiction_covered_SupETS!F175*carbon_price_SupETS!F175)</f>
        <v>0</v>
      </c>
      <c r="G175" s="9">
        <f>(jurisdiction_covered_NCT!G175*carbon_price_NCT!G175)+(carbon_price_NETS!G175*jurisdiction_covered_NETS!G175)+(jurisdiction_covered_SupETS!G175*carbon_price_SupETS!G175)</f>
        <v>0</v>
      </c>
      <c r="H175" s="9">
        <f>(jurisdiction_covered_NCT!H175*carbon_price_NCT!H175)+(carbon_price_NETS!H175*jurisdiction_covered_NETS!H175)+(jurisdiction_covered_SupETS!H175*carbon_price_SupETS!H175)</f>
        <v>0</v>
      </c>
      <c r="I175" s="9">
        <f>(jurisdiction_covered_NCT!I175*carbon_price_NCT!I175)+(carbon_price_NETS!I175*jurisdiction_covered_NETS!I175)+(jurisdiction_covered_SupETS!I175*carbon_price_SupETS!I175)</f>
        <v>0</v>
      </c>
      <c r="J175" s="9">
        <f>(jurisdiction_covered_NCT!J175*carbon_price_NCT!J175)+(carbon_price_NETS!J175*jurisdiction_covered_NETS!J175)+(jurisdiction_covered_SupETS!J175*carbon_price_SupETS!J175)</f>
        <v>0</v>
      </c>
      <c r="K175" s="9">
        <f>(jurisdiction_covered_NCT!K175*carbon_price_NCT!K175)+(carbon_price_NETS!K175*jurisdiction_covered_NETS!K175)+(jurisdiction_covered_SupETS!K175*carbon_price_SupETS!K175)</f>
        <v>0</v>
      </c>
      <c r="L175" s="9">
        <f>(jurisdiction_covered_NCT!L175*carbon_price_NCT!L175)+(carbon_price_NETS!L175*jurisdiction_covered_NETS!L175)+(jurisdiction_covered_SupETS!L175*carbon_price_SupETS!L175)</f>
        <v>0</v>
      </c>
      <c r="M175" s="9">
        <f>(jurisdiction_covered_NCT!M175*carbon_price_NCT!M175)+(carbon_price_NETS!M175*jurisdiction_covered_NETS!M175)+(jurisdiction_covered_SupETS!M175*carbon_price_SupETS!M175)</f>
        <v>0</v>
      </c>
      <c r="N175" s="9">
        <f>(jurisdiction_covered_NCT!N175*carbon_price_NCT!N175)+(carbon_price_NETS!N175*jurisdiction_covered_NETS!N175)+(jurisdiction_covered_SupETS!N175*carbon_price_SupETS!N175)</f>
        <v>0</v>
      </c>
      <c r="O175" s="9">
        <f>(jurisdiction_covered_NCT!O175*carbon_price_NCT!O175)+(carbon_price_NETS!O175*jurisdiction_covered_NETS!O175)+(jurisdiction_covered_SupETS!O175*carbon_price_SupETS!O175)</f>
        <v>0</v>
      </c>
      <c r="P175" s="9">
        <f>(jurisdiction_covered_NCT!P175*carbon_price_NCT!P175)+(carbon_price_NETS!P175*jurisdiction_covered_NETS!P175)+(jurisdiction_covered_SupETS!P175*carbon_price_SupETS!P175)</f>
        <v>0</v>
      </c>
      <c r="Q175" s="9">
        <f>(jurisdiction_covered_NCT!Q175*carbon_price_NCT!Q175)+(carbon_price_NETS!Q175*jurisdiction_covered_NETS!Q175)+(jurisdiction_covered_SupETS!Q175*carbon_price_SupETS!Q175)</f>
        <v>0</v>
      </c>
      <c r="R175" s="9">
        <f>(jurisdiction_covered_NCT!R175*carbon_price_NCT!R175)+(carbon_price_NETS!R175*jurisdiction_covered_NETS!R175)+(jurisdiction_covered_SupETS!R175*carbon_price_SupETS!R175)</f>
        <v>0</v>
      </c>
      <c r="S175" s="9">
        <f>(jurisdiction_covered_NCT!S175*carbon_price_NCT!S175)+(carbon_price_NETS!S175*jurisdiction_covered_NETS!S175)+(jurisdiction_covered_SupETS!S175*carbon_price_SupETS!S175)</f>
        <v>0</v>
      </c>
      <c r="T175" s="9">
        <f>(jurisdiction_covered_NCT!T175*carbon_price_NCT!T175)+(carbon_price_NETS!T175*jurisdiction_covered_NETS!T175)+(jurisdiction_covered_SupETS!T175*carbon_price_SupETS!T175)</f>
        <v>0</v>
      </c>
      <c r="U175" s="9">
        <f>(jurisdiction_covered_NCT!U175*carbon_price_NCT!U175)+(carbon_price_NETS!U175*jurisdiction_covered_NETS!U175)+(jurisdiction_covered_SupETS!U175*carbon_price_SupETS!U175)</f>
        <v>0</v>
      </c>
      <c r="V175" s="9">
        <f>(jurisdiction_covered_NCT!V175*carbon_price_NCT!V175)+(carbon_price_NETS!V175*jurisdiction_covered_NETS!V175)+(jurisdiction_covered_SupETS!V175*carbon_price_SupETS!V175)</f>
        <v>0</v>
      </c>
      <c r="W175" s="9">
        <f>(jurisdiction_covered_NCT!W175*carbon_price_NCT!W175)+(carbon_price_NETS!W175*jurisdiction_covered_NETS!W175)+(jurisdiction_covered_SupETS!W175*carbon_price_SupETS!W175)</f>
        <v>0</v>
      </c>
      <c r="X175" s="9">
        <f>(jurisdiction_covered_NCT!X175*carbon_price_NCT!X175)+(carbon_price_NETS!X175*jurisdiction_covered_NETS!X175)+(jurisdiction_covered_SupETS!X175*carbon_price_SupETS!X175)</f>
        <v>0</v>
      </c>
      <c r="Y175" s="9">
        <f>(jurisdiction_covered_NCT!Y175*carbon_price_NCT!Y175)+(carbon_price_NETS!Y175*jurisdiction_covered_NETS!Y175)+(jurisdiction_covered_SupETS!Y175*carbon_price_SupETS!Y175)</f>
        <v>0</v>
      </c>
      <c r="Z175" s="9">
        <f>(jurisdiction_covered_NCT!Z175*carbon_price_NCT!Z175)+(carbon_price_NETS!Z175*jurisdiction_covered_NETS!Z175)+(jurisdiction_covered_SupETS!Z175*carbon_price_SupETS!Z175)</f>
        <v>0</v>
      </c>
      <c r="AA175" s="9">
        <f>(jurisdiction_covered_NCT!AA175*carbon_price_NCT!AA175)+(carbon_price_NETS!AA175*jurisdiction_covered_NETS!AA175)+(jurisdiction_covered_SupETS!AA175*carbon_price_SupETS!AA175)</f>
        <v>0</v>
      </c>
    </row>
    <row r="176" spans="1:27" x14ac:dyDescent="0.2">
      <c r="A176" s="9" t="s">
        <v>605</v>
      </c>
      <c r="B176" s="9">
        <f>(jurisdiction_covered_NCT!B176*carbon_price_NCT!B176)+(carbon_price_NETS!B176*jurisdiction_covered_NETS!B176)+(jurisdiction_covered_SupETS!B176*carbon_price_SupETS!B176)</f>
        <v>0</v>
      </c>
      <c r="C176" s="9">
        <f>(jurisdiction_covered_NCT!C176*carbon_price_NCT!C176)+(carbon_price_NETS!C176*jurisdiction_covered_NETS!C176)+(jurisdiction_covered_SupETS!C176*carbon_price_SupETS!C176)</f>
        <v>0</v>
      </c>
      <c r="D176" s="9">
        <f>(jurisdiction_covered_NCT!D176*carbon_price_NCT!D176)+(carbon_price_NETS!D176*jurisdiction_covered_NETS!D176)+(jurisdiction_covered_SupETS!D176*carbon_price_SupETS!D176)</f>
        <v>0</v>
      </c>
      <c r="E176" s="9">
        <f>(jurisdiction_covered_NCT!E176*carbon_price_NCT!E176)+(carbon_price_NETS!E176*jurisdiction_covered_NETS!E176)+(jurisdiction_covered_SupETS!E176*carbon_price_SupETS!E176)</f>
        <v>0</v>
      </c>
      <c r="F176" s="9">
        <f>(jurisdiction_covered_NCT!F176*carbon_price_NCT!F176)+(carbon_price_NETS!F176*jurisdiction_covered_NETS!F176)+(jurisdiction_covered_SupETS!F176*carbon_price_SupETS!F176)</f>
        <v>0</v>
      </c>
      <c r="G176" s="9">
        <f>(jurisdiction_covered_NCT!G176*carbon_price_NCT!G176)+(carbon_price_NETS!G176*jurisdiction_covered_NETS!G176)+(jurisdiction_covered_SupETS!G176*carbon_price_SupETS!G176)</f>
        <v>0</v>
      </c>
      <c r="H176" s="9">
        <f>(jurisdiction_covered_NCT!H176*carbon_price_NCT!H176)+(carbon_price_NETS!H176*jurisdiction_covered_NETS!H176)+(jurisdiction_covered_SupETS!H176*carbon_price_SupETS!H176)</f>
        <v>0</v>
      </c>
      <c r="I176" s="9">
        <f>(jurisdiction_covered_NCT!I176*carbon_price_NCT!I176)+(carbon_price_NETS!I176*jurisdiction_covered_NETS!I176)+(jurisdiction_covered_SupETS!I176*carbon_price_SupETS!I176)</f>
        <v>0</v>
      </c>
      <c r="J176" s="9">
        <f>(jurisdiction_covered_NCT!J176*carbon_price_NCT!J176)+(carbon_price_NETS!J176*jurisdiction_covered_NETS!J176)+(jurisdiction_covered_SupETS!J176*carbon_price_SupETS!J176)</f>
        <v>0</v>
      </c>
      <c r="K176" s="9">
        <f>(jurisdiction_covered_NCT!K176*carbon_price_NCT!K176)+(carbon_price_NETS!K176*jurisdiction_covered_NETS!K176)+(jurisdiction_covered_SupETS!K176*carbon_price_SupETS!K176)</f>
        <v>0</v>
      </c>
      <c r="L176" s="9">
        <f>(jurisdiction_covered_NCT!L176*carbon_price_NCT!L176)+(carbon_price_NETS!L176*jurisdiction_covered_NETS!L176)+(jurisdiction_covered_SupETS!L176*carbon_price_SupETS!L176)</f>
        <v>0</v>
      </c>
      <c r="M176" s="9">
        <f>(jurisdiction_covered_NCT!M176*carbon_price_NCT!M176)+(carbon_price_NETS!M176*jurisdiction_covered_NETS!M176)+(jurisdiction_covered_SupETS!M176*carbon_price_SupETS!M176)</f>
        <v>0</v>
      </c>
      <c r="N176" s="9">
        <f>(jurisdiction_covered_NCT!N176*carbon_price_NCT!N176)+(carbon_price_NETS!N176*jurisdiction_covered_NETS!N176)+(jurisdiction_covered_SupETS!N176*carbon_price_SupETS!N176)</f>
        <v>0</v>
      </c>
      <c r="O176" s="9">
        <f>(jurisdiction_covered_NCT!O176*carbon_price_NCT!O176)+(carbon_price_NETS!O176*jurisdiction_covered_NETS!O176)+(jurisdiction_covered_SupETS!O176*carbon_price_SupETS!O176)</f>
        <v>0</v>
      </c>
      <c r="P176" s="9">
        <f>(jurisdiction_covered_NCT!P176*carbon_price_NCT!P176)+(carbon_price_NETS!P176*jurisdiction_covered_NETS!P176)+(jurisdiction_covered_SupETS!P176*carbon_price_SupETS!P176)</f>
        <v>0</v>
      </c>
      <c r="Q176" s="9">
        <f>(jurisdiction_covered_NCT!Q176*carbon_price_NCT!Q176)+(carbon_price_NETS!Q176*jurisdiction_covered_NETS!Q176)+(jurisdiction_covered_SupETS!Q176*carbon_price_SupETS!Q176)</f>
        <v>0</v>
      </c>
      <c r="R176" s="9">
        <f>(jurisdiction_covered_NCT!R176*carbon_price_NCT!R176)+(carbon_price_NETS!R176*jurisdiction_covered_NETS!R176)+(jurisdiction_covered_SupETS!R176*carbon_price_SupETS!R176)</f>
        <v>0</v>
      </c>
      <c r="S176" s="9">
        <f>(jurisdiction_covered_NCT!S176*carbon_price_NCT!S176)+(carbon_price_NETS!S176*jurisdiction_covered_NETS!S176)+(jurisdiction_covered_SupETS!S176*carbon_price_SupETS!S176)</f>
        <v>0</v>
      </c>
      <c r="T176" s="9">
        <f>(jurisdiction_covered_NCT!T176*carbon_price_NCT!T176)+(carbon_price_NETS!T176*jurisdiction_covered_NETS!T176)+(jurisdiction_covered_SupETS!T176*carbon_price_SupETS!T176)</f>
        <v>0</v>
      </c>
      <c r="U176" s="9">
        <f>(jurisdiction_covered_NCT!U176*carbon_price_NCT!U176)+(carbon_price_NETS!U176*jurisdiction_covered_NETS!U176)+(jurisdiction_covered_SupETS!U176*carbon_price_SupETS!U176)</f>
        <v>0</v>
      </c>
      <c r="V176" s="9">
        <f>(jurisdiction_covered_NCT!V176*carbon_price_NCT!V176)+(carbon_price_NETS!V176*jurisdiction_covered_NETS!V176)+(jurisdiction_covered_SupETS!V176*carbon_price_SupETS!V176)</f>
        <v>0</v>
      </c>
      <c r="W176" s="9">
        <f>(jurisdiction_covered_NCT!W176*carbon_price_NCT!W176)+(carbon_price_NETS!W176*jurisdiction_covered_NETS!W176)+(jurisdiction_covered_SupETS!W176*carbon_price_SupETS!W176)</f>
        <v>0</v>
      </c>
      <c r="X176" s="9">
        <f>(jurisdiction_covered_NCT!X176*carbon_price_NCT!X176)+(carbon_price_NETS!X176*jurisdiction_covered_NETS!X176)+(jurisdiction_covered_SupETS!X176*carbon_price_SupETS!X176)</f>
        <v>0</v>
      </c>
      <c r="Y176" s="9">
        <f>(jurisdiction_covered_NCT!Y176*carbon_price_NCT!Y176)+(carbon_price_NETS!Y176*jurisdiction_covered_NETS!Y176)+(jurisdiction_covered_SupETS!Y176*carbon_price_SupETS!Y176)</f>
        <v>0</v>
      </c>
      <c r="Z176" s="9">
        <f>(jurisdiction_covered_NCT!Z176*carbon_price_NCT!Z176)+(carbon_price_NETS!Z176*jurisdiction_covered_NETS!Z176)+(jurisdiction_covered_SupETS!Z176*carbon_price_SupETS!Z176)</f>
        <v>0</v>
      </c>
      <c r="AA176" s="9">
        <f>(jurisdiction_covered_NCT!AA176*carbon_price_NCT!AA176)+(carbon_price_NETS!AA176*jurisdiction_covered_NETS!AA176)+(jurisdiction_covered_SupETS!AA176*carbon_price_SupETS!AA176)</f>
        <v>0</v>
      </c>
    </row>
    <row r="177" spans="1:27" x14ac:dyDescent="0.2">
      <c r="A177" s="9" t="s">
        <v>608</v>
      </c>
      <c r="B177" s="9">
        <f>(jurisdiction_covered_NCT!B177*carbon_price_NCT!B177)+(carbon_price_NETS!B177*jurisdiction_covered_NETS!B177)+(jurisdiction_covered_SupETS!B177*carbon_price_SupETS!B177)</f>
        <v>0</v>
      </c>
      <c r="C177" s="9">
        <f>(jurisdiction_covered_NCT!C177*carbon_price_NCT!C177)+(carbon_price_NETS!C177*jurisdiction_covered_NETS!C177)+(jurisdiction_covered_SupETS!C177*carbon_price_SupETS!C177)</f>
        <v>0</v>
      </c>
      <c r="D177" s="9">
        <f>(jurisdiction_covered_NCT!D177*carbon_price_NCT!D177)+(carbon_price_NETS!D177*jurisdiction_covered_NETS!D177)+(jurisdiction_covered_SupETS!D177*carbon_price_SupETS!D177)</f>
        <v>0</v>
      </c>
      <c r="E177" s="9">
        <f>(jurisdiction_covered_NCT!E177*carbon_price_NCT!E177)+(carbon_price_NETS!E177*jurisdiction_covered_NETS!E177)+(jurisdiction_covered_SupETS!E177*carbon_price_SupETS!E177)</f>
        <v>0</v>
      </c>
      <c r="F177" s="9">
        <f>(jurisdiction_covered_NCT!F177*carbon_price_NCT!F177)+(carbon_price_NETS!F177*jurisdiction_covered_NETS!F177)+(jurisdiction_covered_SupETS!F177*carbon_price_SupETS!F177)</f>
        <v>0</v>
      </c>
      <c r="G177" s="9">
        <f>(jurisdiction_covered_NCT!G177*carbon_price_NCT!G177)+(carbon_price_NETS!G177*jurisdiction_covered_NETS!G177)+(jurisdiction_covered_SupETS!G177*carbon_price_SupETS!G177)</f>
        <v>0</v>
      </c>
      <c r="H177" s="9">
        <f>(jurisdiction_covered_NCT!H177*carbon_price_NCT!H177)+(carbon_price_NETS!H177*jurisdiction_covered_NETS!H177)+(jurisdiction_covered_SupETS!H177*carbon_price_SupETS!H177)</f>
        <v>0</v>
      </c>
      <c r="I177" s="9">
        <f>(jurisdiction_covered_NCT!I177*carbon_price_NCT!I177)+(carbon_price_NETS!I177*jurisdiction_covered_NETS!I177)+(jurisdiction_covered_SupETS!I177*carbon_price_SupETS!I177)</f>
        <v>0</v>
      </c>
      <c r="J177" s="9">
        <f>(jurisdiction_covered_NCT!J177*carbon_price_NCT!J177)+(carbon_price_NETS!J177*jurisdiction_covered_NETS!J177)+(jurisdiction_covered_SupETS!J177*carbon_price_SupETS!J177)</f>
        <v>0</v>
      </c>
      <c r="K177" s="9">
        <f>(jurisdiction_covered_NCT!K177*carbon_price_NCT!K177)+(carbon_price_NETS!K177*jurisdiction_covered_NETS!K177)+(jurisdiction_covered_SupETS!K177*carbon_price_SupETS!K177)</f>
        <v>0</v>
      </c>
      <c r="L177" s="9">
        <f>(jurisdiction_covered_NCT!L177*carbon_price_NCT!L177)+(carbon_price_NETS!L177*jurisdiction_covered_NETS!L177)+(jurisdiction_covered_SupETS!L177*carbon_price_SupETS!L177)</f>
        <v>0</v>
      </c>
      <c r="M177" s="9">
        <f>(jurisdiction_covered_NCT!M177*carbon_price_NCT!M177)+(carbon_price_NETS!M177*jurisdiction_covered_NETS!M177)+(jurisdiction_covered_SupETS!M177*carbon_price_SupETS!M177)</f>
        <v>0</v>
      </c>
      <c r="N177" s="9">
        <f>(jurisdiction_covered_NCT!N177*carbon_price_NCT!N177)+(carbon_price_NETS!N177*jurisdiction_covered_NETS!N177)+(jurisdiction_covered_SupETS!N177*carbon_price_SupETS!N177)</f>
        <v>0</v>
      </c>
      <c r="O177" s="9">
        <f>(jurisdiction_covered_NCT!O177*carbon_price_NCT!O177)+(carbon_price_NETS!O177*jurisdiction_covered_NETS!O177)+(jurisdiction_covered_SupETS!O177*carbon_price_SupETS!O177)</f>
        <v>0</v>
      </c>
      <c r="P177" s="9">
        <f>(jurisdiction_covered_NCT!P177*carbon_price_NCT!P177)+(carbon_price_NETS!P177*jurisdiction_covered_NETS!P177)+(jurisdiction_covered_SupETS!P177*carbon_price_SupETS!P177)</f>
        <v>0</v>
      </c>
      <c r="Q177" s="9">
        <f>(jurisdiction_covered_NCT!Q177*carbon_price_NCT!Q177)+(carbon_price_NETS!Q177*jurisdiction_covered_NETS!Q177)+(jurisdiction_covered_SupETS!Q177*carbon_price_SupETS!Q177)</f>
        <v>0</v>
      </c>
      <c r="R177" s="9">
        <f>(jurisdiction_covered_NCT!R177*carbon_price_NCT!R177)+(carbon_price_NETS!R177*jurisdiction_covered_NETS!R177)+(jurisdiction_covered_SupETS!R177*carbon_price_SupETS!R177)</f>
        <v>0</v>
      </c>
      <c r="S177" s="9">
        <f>(jurisdiction_covered_NCT!S177*carbon_price_NCT!S177)+(carbon_price_NETS!S177*jurisdiction_covered_NETS!S177)+(jurisdiction_covered_SupETS!S177*carbon_price_SupETS!S177)</f>
        <v>0</v>
      </c>
      <c r="T177" s="9">
        <f>(jurisdiction_covered_NCT!T177*carbon_price_NCT!T177)+(carbon_price_NETS!T177*jurisdiction_covered_NETS!T177)+(jurisdiction_covered_SupETS!T177*carbon_price_SupETS!T177)</f>
        <v>0</v>
      </c>
      <c r="U177" s="9">
        <f>(jurisdiction_covered_NCT!U177*carbon_price_NCT!U177)+(carbon_price_NETS!U177*jurisdiction_covered_NETS!U177)+(jurisdiction_covered_SupETS!U177*carbon_price_SupETS!U177)</f>
        <v>0</v>
      </c>
      <c r="V177" s="9">
        <f>(jurisdiction_covered_NCT!V177*carbon_price_NCT!V177)+(carbon_price_NETS!V177*jurisdiction_covered_NETS!V177)+(jurisdiction_covered_SupETS!V177*carbon_price_SupETS!V177)</f>
        <v>0</v>
      </c>
      <c r="W177" s="9">
        <f>(jurisdiction_covered_NCT!W177*carbon_price_NCT!W177)+(carbon_price_NETS!W177*jurisdiction_covered_NETS!W177)+(jurisdiction_covered_SupETS!W177*carbon_price_SupETS!W177)</f>
        <v>0</v>
      </c>
      <c r="X177" s="9">
        <f>(jurisdiction_covered_NCT!X177*carbon_price_NCT!X177)+(carbon_price_NETS!X177*jurisdiction_covered_NETS!X177)+(jurisdiction_covered_SupETS!X177*carbon_price_SupETS!X177)</f>
        <v>0</v>
      </c>
      <c r="Y177" s="9">
        <f>(jurisdiction_covered_NCT!Y177*carbon_price_NCT!Y177)+(carbon_price_NETS!Y177*jurisdiction_covered_NETS!Y177)+(jurisdiction_covered_SupETS!Y177*carbon_price_SupETS!Y177)</f>
        <v>0</v>
      </c>
      <c r="Z177" s="9">
        <f>(jurisdiction_covered_NCT!Z177*carbon_price_NCT!Z177)+(carbon_price_NETS!Z177*jurisdiction_covered_NETS!Z177)+(jurisdiction_covered_SupETS!Z177*carbon_price_SupETS!Z177)</f>
        <v>0</v>
      </c>
      <c r="AA177" s="9">
        <f>(jurisdiction_covered_NCT!AA177*carbon_price_NCT!AA177)+(carbon_price_NETS!AA177*jurisdiction_covered_NETS!AA177)+(jurisdiction_covered_SupETS!AA177*carbon_price_SupETS!AA177)</f>
        <v>0</v>
      </c>
    </row>
    <row r="178" spans="1:27" x14ac:dyDescent="0.2">
      <c r="A178" s="9" t="s">
        <v>611</v>
      </c>
      <c r="B178" s="9">
        <f>(jurisdiction_covered_NCT!B178*carbon_price_NCT!B178)+(carbon_price_NETS!B178*jurisdiction_covered_NETS!B178)+(jurisdiction_covered_SupETS!B178*carbon_price_SupETS!B178)</f>
        <v>0</v>
      </c>
      <c r="C178" s="9">
        <f>(jurisdiction_covered_NCT!C178*carbon_price_NCT!C178)+(carbon_price_NETS!C178*jurisdiction_covered_NETS!C178)+(jurisdiction_covered_SupETS!C178*carbon_price_SupETS!C178)</f>
        <v>0</v>
      </c>
      <c r="D178" s="9">
        <f>(jurisdiction_covered_NCT!D178*carbon_price_NCT!D178)+(carbon_price_NETS!D178*jurisdiction_covered_NETS!D178)+(jurisdiction_covered_SupETS!D178*carbon_price_SupETS!D178)</f>
        <v>0</v>
      </c>
      <c r="E178" s="9">
        <f>(jurisdiction_covered_NCT!E178*carbon_price_NCT!E178)+(carbon_price_NETS!E178*jurisdiction_covered_NETS!E178)+(jurisdiction_covered_SupETS!E178*carbon_price_SupETS!E178)</f>
        <v>0</v>
      </c>
      <c r="F178" s="9">
        <f>(jurisdiction_covered_NCT!F178*carbon_price_NCT!F178)+(carbon_price_NETS!F178*jurisdiction_covered_NETS!F178)+(jurisdiction_covered_SupETS!F178*carbon_price_SupETS!F178)</f>
        <v>0</v>
      </c>
      <c r="G178" s="9">
        <f>(jurisdiction_covered_NCT!G178*carbon_price_NCT!G178)+(carbon_price_NETS!G178*jurisdiction_covered_NETS!G178)+(jurisdiction_covered_SupETS!G178*carbon_price_SupETS!G178)</f>
        <v>0</v>
      </c>
      <c r="H178" s="9">
        <f>(jurisdiction_covered_NCT!H178*carbon_price_NCT!H178)+(carbon_price_NETS!H178*jurisdiction_covered_NETS!H178)+(jurisdiction_covered_SupETS!H178*carbon_price_SupETS!H178)</f>
        <v>0</v>
      </c>
      <c r="I178" s="9">
        <f>(jurisdiction_covered_NCT!I178*carbon_price_NCT!I178)+(carbon_price_NETS!I178*jurisdiction_covered_NETS!I178)+(jurisdiction_covered_SupETS!I178*carbon_price_SupETS!I178)</f>
        <v>0</v>
      </c>
      <c r="J178" s="9">
        <f>(jurisdiction_covered_NCT!J178*carbon_price_NCT!J178)+(carbon_price_NETS!J178*jurisdiction_covered_NETS!J178)+(jurisdiction_covered_SupETS!J178*carbon_price_SupETS!J178)</f>
        <v>0</v>
      </c>
      <c r="K178" s="9">
        <f>(jurisdiction_covered_NCT!K178*carbon_price_NCT!K178)+(carbon_price_NETS!K178*jurisdiction_covered_NETS!K178)+(jurisdiction_covered_SupETS!K178*carbon_price_SupETS!K178)</f>
        <v>0</v>
      </c>
      <c r="L178" s="9">
        <f>(jurisdiction_covered_NCT!L178*carbon_price_NCT!L178)+(carbon_price_NETS!L178*jurisdiction_covered_NETS!L178)+(jurisdiction_covered_SupETS!L178*carbon_price_SupETS!L178)</f>
        <v>0</v>
      </c>
      <c r="M178" s="9">
        <f>(jurisdiction_covered_NCT!M178*carbon_price_NCT!M178)+(carbon_price_NETS!M178*jurisdiction_covered_NETS!M178)+(jurisdiction_covered_SupETS!M178*carbon_price_SupETS!M178)</f>
        <v>0</v>
      </c>
      <c r="N178" s="9">
        <f>(jurisdiction_covered_NCT!N178*carbon_price_NCT!N178)+(carbon_price_NETS!N178*jurisdiction_covered_NETS!N178)+(jurisdiction_covered_SupETS!N178*carbon_price_SupETS!N178)</f>
        <v>0</v>
      </c>
      <c r="O178" s="9">
        <f>(jurisdiction_covered_NCT!O178*carbon_price_NCT!O178)+(carbon_price_NETS!O178*jurisdiction_covered_NETS!O178)+(jurisdiction_covered_SupETS!O178*carbon_price_SupETS!O178)</f>
        <v>0</v>
      </c>
      <c r="P178" s="9">
        <f>(jurisdiction_covered_NCT!P178*carbon_price_NCT!P178)+(carbon_price_NETS!P178*jurisdiction_covered_NETS!P178)+(jurisdiction_covered_SupETS!P178*carbon_price_SupETS!P178)</f>
        <v>0</v>
      </c>
      <c r="Q178" s="9">
        <f>(jurisdiction_covered_NCT!Q178*carbon_price_NCT!Q178)+(carbon_price_NETS!Q178*jurisdiction_covered_NETS!Q178)+(jurisdiction_covered_SupETS!Q178*carbon_price_SupETS!Q178)</f>
        <v>0</v>
      </c>
      <c r="R178" s="9">
        <f>(jurisdiction_covered_NCT!R178*carbon_price_NCT!R178)+(carbon_price_NETS!R178*jurisdiction_covered_NETS!R178)+(jurisdiction_covered_SupETS!R178*carbon_price_SupETS!R178)</f>
        <v>0</v>
      </c>
      <c r="S178" s="9">
        <f>(jurisdiction_covered_NCT!S178*carbon_price_NCT!S178)+(carbon_price_NETS!S178*jurisdiction_covered_NETS!S178)+(jurisdiction_covered_SupETS!S178*carbon_price_SupETS!S178)</f>
        <v>0</v>
      </c>
      <c r="T178" s="9">
        <f>(jurisdiction_covered_NCT!T178*carbon_price_NCT!T178)+(carbon_price_NETS!T178*jurisdiction_covered_NETS!T178)+(jurisdiction_covered_SupETS!T178*carbon_price_SupETS!T178)</f>
        <v>0</v>
      </c>
      <c r="U178" s="9">
        <f>(jurisdiction_covered_NCT!U178*carbon_price_NCT!U178)+(carbon_price_NETS!U178*jurisdiction_covered_NETS!U178)+(jurisdiction_covered_SupETS!U178*carbon_price_SupETS!U178)</f>
        <v>0</v>
      </c>
      <c r="V178" s="9">
        <f>(jurisdiction_covered_NCT!V178*carbon_price_NCT!V178)+(carbon_price_NETS!V178*jurisdiction_covered_NETS!V178)+(jurisdiction_covered_SupETS!V178*carbon_price_SupETS!V178)</f>
        <v>0</v>
      </c>
      <c r="W178" s="9">
        <f>(jurisdiction_covered_NCT!W178*carbon_price_NCT!W178)+(carbon_price_NETS!W178*jurisdiction_covered_NETS!W178)+(jurisdiction_covered_SupETS!W178*carbon_price_SupETS!W178)</f>
        <v>0</v>
      </c>
      <c r="X178" s="9">
        <f>(jurisdiction_covered_NCT!X178*carbon_price_NCT!X178)+(carbon_price_NETS!X178*jurisdiction_covered_NETS!X178)+(jurisdiction_covered_SupETS!X178*carbon_price_SupETS!X178)</f>
        <v>0</v>
      </c>
      <c r="Y178" s="9">
        <f>(jurisdiction_covered_NCT!Y178*carbon_price_NCT!Y178)+(carbon_price_NETS!Y178*jurisdiction_covered_NETS!Y178)+(jurisdiction_covered_SupETS!Y178*carbon_price_SupETS!Y178)</f>
        <v>0</v>
      </c>
      <c r="Z178" s="9">
        <f>(jurisdiction_covered_NCT!Z178*carbon_price_NCT!Z178)+(carbon_price_NETS!Z178*jurisdiction_covered_NETS!Z178)+(jurisdiction_covered_SupETS!Z178*carbon_price_SupETS!Z178)</f>
        <v>0</v>
      </c>
      <c r="AA178" s="9">
        <f>(jurisdiction_covered_NCT!AA178*carbon_price_NCT!AA178)+(carbon_price_NETS!AA178*jurisdiction_covered_NETS!AA178)+(jurisdiction_covered_SupETS!AA178*carbon_price_SupETS!AA178)</f>
        <v>0</v>
      </c>
    </row>
    <row r="179" spans="1:27" x14ac:dyDescent="0.2">
      <c r="A179" s="9" t="s">
        <v>614</v>
      </c>
      <c r="B179" s="9">
        <f>(jurisdiction_covered_NCT!B179*carbon_price_NCT!B179)+(carbon_price_NETS!B179*jurisdiction_covered_NETS!B179)+(jurisdiction_covered_SupETS!B179*carbon_price_SupETS!B179)</f>
        <v>0</v>
      </c>
      <c r="C179" s="9">
        <f>(jurisdiction_covered_NCT!C179*carbon_price_NCT!C179)+(carbon_price_NETS!C179*jurisdiction_covered_NETS!C179)+(jurisdiction_covered_SupETS!C179*carbon_price_SupETS!C179)</f>
        <v>0</v>
      </c>
      <c r="D179" s="9">
        <f>(jurisdiction_covered_NCT!D179*carbon_price_NCT!D179)+(carbon_price_NETS!D179*jurisdiction_covered_NETS!D179)+(jurisdiction_covered_SupETS!D179*carbon_price_SupETS!D179)</f>
        <v>0</v>
      </c>
      <c r="E179" s="9">
        <f>(jurisdiction_covered_NCT!E179*carbon_price_NCT!E179)+(carbon_price_NETS!E179*jurisdiction_covered_NETS!E179)+(jurisdiction_covered_SupETS!E179*carbon_price_SupETS!E179)</f>
        <v>0</v>
      </c>
      <c r="F179" s="9">
        <f>(jurisdiction_covered_NCT!F179*carbon_price_NCT!F179)+(carbon_price_NETS!F179*jurisdiction_covered_NETS!F179)+(jurisdiction_covered_SupETS!F179*carbon_price_SupETS!F179)</f>
        <v>0</v>
      </c>
      <c r="G179" s="9">
        <f>(jurisdiction_covered_NCT!G179*carbon_price_NCT!G179)+(carbon_price_NETS!G179*jurisdiction_covered_NETS!G179)+(jurisdiction_covered_SupETS!G179*carbon_price_SupETS!G179)</f>
        <v>0</v>
      </c>
      <c r="H179" s="9">
        <f>(jurisdiction_covered_NCT!H179*carbon_price_NCT!H179)+(carbon_price_NETS!H179*jurisdiction_covered_NETS!H179)+(jurisdiction_covered_SupETS!H179*carbon_price_SupETS!H179)</f>
        <v>0</v>
      </c>
      <c r="I179" s="9">
        <f>(jurisdiction_covered_NCT!I179*carbon_price_NCT!I179)+(carbon_price_NETS!I179*jurisdiction_covered_NETS!I179)+(jurisdiction_covered_SupETS!I179*carbon_price_SupETS!I179)</f>
        <v>0</v>
      </c>
      <c r="J179" s="9">
        <f>(jurisdiction_covered_NCT!J179*carbon_price_NCT!J179)+(carbon_price_NETS!J179*jurisdiction_covered_NETS!J179)+(jurisdiction_covered_SupETS!J179*carbon_price_SupETS!J179)</f>
        <v>0</v>
      </c>
      <c r="K179" s="9">
        <f>(jurisdiction_covered_NCT!K179*carbon_price_NCT!K179)+(carbon_price_NETS!K179*jurisdiction_covered_NETS!K179)+(jurisdiction_covered_SupETS!K179*carbon_price_SupETS!K179)</f>
        <v>0</v>
      </c>
      <c r="L179" s="9">
        <f>(jurisdiction_covered_NCT!L179*carbon_price_NCT!L179)+(carbon_price_NETS!L179*jurisdiction_covered_NETS!L179)+(jurisdiction_covered_SupETS!L179*carbon_price_SupETS!L179)</f>
        <v>0</v>
      </c>
      <c r="M179" s="9">
        <f>(jurisdiction_covered_NCT!M179*carbon_price_NCT!M179)+(carbon_price_NETS!M179*jurisdiction_covered_NETS!M179)+(jurisdiction_covered_SupETS!M179*carbon_price_SupETS!M179)</f>
        <v>0</v>
      </c>
      <c r="N179" s="9">
        <f>(jurisdiction_covered_NCT!N179*carbon_price_NCT!N179)+(carbon_price_NETS!N179*jurisdiction_covered_NETS!N179)+(jurisdiction_covered_SupETS!N179*carbon_price_SupETS!N179)</f>
        <v>0</v>
      </c>
      <c r="O179" s="9">
        <f>(jurisdiction_covered_NCT!O179*carbon_price_NCT!O179)+(carbon_price_NETS!O179*jurisdiction_covered_NETS!O179)+(jurisdiction_covered_SupETS!O179*carbon_price_SupETS!O179)</f>
        <v>0</v>
      </c>
      <c r="P179" s="9">
        <f>(jurisdiction_covered_NCT!P179*carbon_price_NCT!P179)+(carbon_price_NETS!P179*jurisdiction_covered_NETS!P179)+(jurisdiction_covered_SupETS!P179*carbon_price_SupETS!P179)</f>
        <v>0</v>
      </c>
      <c r="Q179" s="9">
        <f>(jurisdiction_covered_NCT!Q179*carbon_price_NCT!Q179)+(carbon_price_NETS!Q179*jurisdiction_covered_NETS!Q179)+(jurisdiction_covered_SupETS!Q179*carbon_price_SupETS!Q179)</f>
        <v>0</v>
      </c>
      <c r="R179" s="9">
        <f>(jurisdiction_covered_NCT!R179*carbon_price_NCT!R179)+(carbon_price_NETS!R179*jurisdiction_covered_NETS!R179)+(jurisdiction_covered_SupETS!R179*carbon_price_SupETS!R179)</f>
        <v>0</v>
      </c>
      <c r="S179" s="9">
        <f>(jurisdiction_covered_NCT!S179*carbon_price_NCT!S179)+(carbon_price_NETS!S179*jurisdiction_covered_NETS!S179)+(jurisdiction_covered_SupETS!S179*carbon_price_SupETS!S179)</f>
        <v>0</v>
      </c>
      <c r="T179" s="9">
        <f>(jurisdiction_covered_NCT!T179*carbon_price_NCT!T179)+(carbon_price_NETS!T179*jurisdiction_covered_NETS!T179)+(jurisdiction_covered_SupETS!T179*carbon_price_SupETS!T179)</f>
        <v>0</v>
      </c>
      <c r="U179" s="9">
        <f>(jurisdiction_covered_NCT!U179*carbon_price_NCT!U179)+(carbon_price_NETS!U179*jurisdiction_covered_NETS!U179)+(jurisdiction_covered_SupETS!U179*carbon_price_SupETS!U179)</f>
        <v>0</v>
      </c>
      <c r="V179" s="9">
        <f>(jurisdiction_covered_NCT!V179*carbon_price_NCT!V179)+(carbon_price_NETS!V179*jurisdiction_covered_NETS!V179)+(jurisdiction_covered_SupETS!V179*carbon_price_SupETS!V179)</f>
        <v>0</v>
      </c>
      <c r="W179" s="9">
        <f>(jurisdiction_covered_NCT!W179*carbon_price_NCT!W179)+(carbon_price_NETS!W179*jurisdiction_covered_NETS!W179)+(jurisdiction_covered_SupETS!W179*carbon_price_SupETS!W179)</f>
        <v>0</v>
      </c>
      <c r="X179" s="9">
        <f>(jurisdiction_covered_NCT!X179*carbon_price_NCT!X179)+(carbon_price_NETS!X179*jurisdiction_covered_NETS!X179)+(jurisdiction_covered_SupETS!X179*carbon_price_SupETS!X179)</f>
        <v>0</v>
      </c>
      <c r="Y179" s="9">
        <f>(jurisdiction_covered_NCT!Y179*carbon_price_NCT!Y179)+(carbon_price_NETS!Y179*jurisdiction_covered_NETS!Y179)+(jurisdiction_covered_SupETS!Y179*carbon_price_SupETS!Y179)</f>
        <v>0</v>
      </c>
      <c r="Z179" s="9">
        <f>(jurisdiction_covered_NCT!Z179*carbon_price_NCT!Z179)+(carbon_price_NETS!Z179*jurisdiction_covered_NETS!Z179)+(jurisdiction_covered_SupETS!Z179*carbon_price_SupETS!Z179)</f>
        <v>0</v>
      </c>
      <c r="AA179" s="9">
        <f>(jurisdiction_covered_NCT!AA179*carbon_price_NCT!AA179)+(carbon_price_NETS!AA179*jurisdiction_covered_NETS!AA179)+(jurisdiction_covered_SupETS!AA179*carbon_price_SupETS!AA179)</f>
        <v>0</v>
      </c>
    </row>
    <row r="180" spans="1:27" x14ac:dyDescent="0.2">
      <c r="A180" s="9" t="s">
        <v>617</v>
      </c>
      <c r="B180" s="9">
        <f>(jurisdiction_covered_NCT!B180*carbon_price_NCT!B180)+(carbon_price_NETS!B180*jurisdiction_covered_NETS!B180)+(jurisdiction_covered_SupETS!B180*carbon_price_SupETS!B180)</f>
        <v>9.5999999999999992E-3</v>
      </c>
      <c r="C180" s="9">
        <f>(jurisdiction_covered_NCT!C180*carbon_price_NCT!C180)+(carbon_price_NETS!C180*jurisdiction_covered_NETS!C180)+(jurisdiction_covered_SupETS!C180*carbon_price_SupETS!C180)</f>
        <v>7.1999999999999998E-3</v>
      </c>
      <c r="D180" s="9">
        <f>(jurisdiction_covered_NCT!D180*carbon_price_NCT!D180)+(carbon_price_NETS!D180*jurisdiction_covered_NETS!D180)+(jurisdiction_covered_SupETS!D180*carbon_price_SupETS!D180)</f>
        <v>7.1999999999999998E-3</v>
      </c>
      <c r="E180" s="9">
        <f>(jurisdiction_covered_NCT!E180*carbon_price_NCT!E180)+(carbon_price_NETS!E180*jurisdiction_covered_NETS!E180)+(jurisdiction_covered_SupETS!E180*carbon_price_SupETS!E180)</f>
        <v>1.2E-2</v>
      </c>
      <c r="F180" s="9">
        <f>(jurisdiction_covered_NCT!F180*carbon_price_NCT!F180)+(carbon_price_NETS!F180*jurisdiction_covered_NETS!F180)+(jurisdiction_covered_SupETS!F180*carbon_price_SupETS!F180)</f>
        <v>1.2E-2</v>
      </c>
      <c r="G180" s="9">
        <f>(jurisdiction_covered_NCT!G180*carbon_price_NCT!G180)+(carbon_price_NETS!G180*jurisdiction_covered_NETS!G180)+(jurisdiction_covered_SupETS!G180*carbon_price_SupETS!G180)</f>
        <v>10.993864407054781</v>
      </c>
      <c r="H180" s="9">
        <f>(jurisdiction_covered_NCT!H180*carbon_price_NCT!H180)+(carbon_price_NETS!H180*jurisdiction_covered_NETS!H180)+(jurisdiction_covered_SupETS!H180*carbon_price_SupETS!H180)</f>
        <v>18.127374256410853</v>
      </c>
      <c r="I180" s="9">
        <f>(jurisdiction_covered_NCT!I180*carbon_price_NCT!I180)+(carbon_price_NETS!I180*jurisdiction_covered_NETS!I180)+(jurisdiction_covered_SupETS!I180*carbon_price_SupETS!I180)</f>
        <v>0.70823274237962341</v>
      </c>
      <c r="J180" s="9">
        <f>(jurisdiction_covered_NCT!J180*carbon_price_NCT!J180)+(carbon_price_NETS!J180*jurisdiction_covered_NETS!J180)+(jurisdiction_covered_SupETS!J180*carbon_price_SupETS!J180)</f>
        <v>18.932876479512647</v>
      </c>
      <c r="K180" s="9">
        <f>(jurisdiction_covered_NCT!K180*carbon_price_NCT!K180)+(carbon_price_NETS!K180*jurisdiction_covered_NETS!K180)+(jurisdiction_covered_SupETS!K180*carbon_price_SupETS!K180)</f>
        <v>8.4236745883353628</v>
      </c>
      <c r="L180" s="9">
        <f>(jurisdiction_covered_NCT!L180*carbon_price_NCT!L180)+(carbon_price_NETS!L180*jurisdiction_covered_NETS!L180)+(jurisdiction_covered_SupETS!L180*carbon_price_SupETS!L180)</f>
        <v>9.2777655297644142</v>
      </c>
      <c r="M180" s="9">
        <f>(jurisdiction_covered_NCT!M180*carbon_price_NCT!M180)+(carbon_price_NETS!M180*jurisdiction_covered_NETS!M180)+(jurisdiction_covered_SupETS!M180*carbon_price_SupETS!M180)</f>
        <v>13.222328003318548</v>
      </c>
      <c r="N180" s="9">
        <f>(jurisdiction_covered_NCT!N180*carbon_price_NCT!N180)+(carbon_price_NETS!N180*jurisdiction_covered_NETS!N180)+(jurisdiction_covered_SupETS!N180*carbon_price_SupETS!N180)</f>
        <v>5.1358794753281583</v>
      </c>
      <c r="O180" s="9">
        <f>(jurisdiction_covered_NCT!O180*carbon_price_NCT!O180)+(carbon_price_NETS!O180*jurisdiction_covered_NETS!O180)+(jurisdiction_covered_SupETS!O180*carbon_price_SupETS!O180)</f>
        <v>3.578288034191786</v>
      </c>
      <c r="P180" s="9">
        <f>(jurisdiction_covered_NCT!P180*carbon_price_NCT!P180)+(carbon_price_NETS!P180*jurisdiction_covered_NETS!P180)+(jurisdiction_covered_SupETS!P180*carbon_price_SupETS!P180)</f>
        <v>3.8760330714742768</v>
      </c>
      <c r="Q180" s="9">
        <f>(jurisdiction_covered_NCT!Q180*carbon_price_NCT!Q180)+(carbon_price_NETS!Q180*jurisdiction_covered_NETS!Q180)+(jurisdiction_covered_SupETS!Q180*carbon_price_SupETS!Q180)</f>
        <v>4.3613658196642637</v>
      </c>
      <c r="R180" s="9">
        <f>(jurisdiction_covered_NCT!R180*carbon_price_NCT!R180)+(carbon_price_NETS!R180*jurisdiction_covered_NETS!R180)+(jurisdiction_covered_SupETS!R180*carbon_price_SupETS!R180)</f>
        <v>2.7295254562202227</v>
      </c>
      <c r="S180" s="9">
        <f>(jurisdiction_covered_NCT!S180*carbon_price_NCT!S180)+(carbon_price_NETS!S180*jurisdiction_covered_NETS!S180)+(jurisdiction_covered_SupETS!S180*carbon_price_SupETS!S180)</f>
        <v>3.1036087956163638</v>
      </c>
      <c r="T180" s="9">
        <f>(jurisdiction_covered_NCT!T180*carbon_price_NCT!T180)+(carbon_price_NETS!T180*jurisdiction_covered_NETS!T180)+(jurisdiction_covered_SupETS!T180*carbon_price_SupETS!T180)</f>
        <v>8.8405364895648582</v>
      </c>
      <c r="U180" s="9">
        <f>(jurisdiction_covered_NCT!U180*carbon_price_NCT!U180)+(carbon_price_NETS!U180*jurisdiction_covered_NETS!U180)+(jurisdiction_covered_SupETS!U180*carbon_price_SupETS!U180)</f>
        <v>12.282641662556536</v>
      </c>
      <c r="V180" s="9">
        <f>(jurisdiction_covered_NCT!V180*carbon_price_NCT!V180)+(carbon_price_NETS!V180*jurisdiction_covered_NETS!V180)+(jurisdiction_covered_SupETS!V180*carbon_price_SupETS!V180)</f>
        <v>9.1255785465907202</v>
      </c>
      <c r="W180" s="9">
        <f>(jurisdiction_covered_NCT!W180*carbon_price_NCT!W180)+(carbon_price_NETS!W180*jurisdiction_covered_NETS!W180)+(jurisdiction_covered_SupETS!W180*carbon_price_SupETS!W180)</f>
        <v>25.36237715865883</v>
      </c>
      <c r="X180" s="9">
        <f>(jurisdiction_covered_NCT!X180*carbon_price_NCT!X180)+(carbon_price_NETS!X180*jurisdiction_covered_NETS!X180)+(jurisdiction_covered_SupETS!X180*carbon_price_SupETS!X180)</f>
        <v>45.831679531804888</v>
      </c>
      <c r="Y180" s="9">
        <f>(jurisdiction_covered_NCT!Y180*carbon_price_NCT!Y180)+(carbon_price_NETS!Y180*jurisdiction_covered_NETS!Y180)+(jurisdiction_covered_SupETS!Y180*carbon_price_SupETS!Y180)</f>
        <v>51.006425824792458</v>
      </c>
      <c r="Z180" s="9">
        <f>(jurisdiction_covered_NCT!Z180*carbon_price_NCT!Z180)+(carbon_price_NETS!Z180*jurisdiction_covered_NETS!Z180)+(jurisdiction_covered_SupETS!Z180*carbon_price_SupETS!Z180)</f>
        <v>26.996680680000001</v>
      </c>
      <c r="AA180" s="9">
        <f>(jurisdiction_covered_NCT!AA180*carbon_price_NCT!AA180)+(carbon_price_NETS!AA180*jurisdiction_covered_NETS!AA180)+(jurisdiction_covered_SupETS!AA180*carbon_price_SupETS!AA180)</f>
        <v>30.9864472752</v>
      </c>
    </row>
    <row r="181" spans="1:27" x14ac:dyDescent="0.2">
      <c r="A181" s="9" t="s">
        <v>620</v>
      </c>
      <c r="B181" s="9">
        <f>(jurisdiction_covered_NCT!B181*carbon_price_NCT!B181)+(carbon_price_NETS!B181*jurisdiction_covered_NETS!B181)+(jurisdiction_covered_SupETS!B181*carbon_price_SupETS!B181)</f>
        <v>0</v>
      </c>
      <c r="C181" s="9">
        <f>(jurisdiction_covered_NCT!C181*carbon_price_NCT!C181)+(carbon_price_NETS!C181*jurisdiction_covered_NETS!C181)+(jurisdiction_covered_SupETS!C181*carbon_price_SupETS!C181)</f>
        <v>0</v>
      </c>
      <c r="D181" s="9">
        <f>(jurisdiction_covered_NCT!D181*carbon_price_NCT!D181)+(carbon_price_NETS!D181*jurisdiction_covered_NETS!D181)+(jurisdiction_covered_SupETS!D181*carbon_price_SupETS!D181)</f>
        <v>0</v>
      </c>
      <c r="E181" s="9">
        <f>(jurisdiction_covered_NCT!E181*carbon_price_NCT!E181)+(carbon_price_NETS!E181*jurisdiction_covered_NETS!E181)+(jurisdiction_covered_SupETS!E181*carbon_price_SupETS!E181)</f>
        <v>0</v>
      </c>
      <c r="F181" s="9">
        <f>(jurisdiction_covered_NCT!F181*carbon_price_NCT!F181)+(carbon_price_NETS!F181*jurisdiction_covered_NETS!F181)+(jurisdiction_covered_SupETS!F181*carbon_price_SupETS!F181)</f>
        <v>0</v>
      </c>
      <c r="G181" s="9">
        <f>(jurisdiction_covered_NCT!G181*carbon_price_NCT!G181)+(carbon_price_NETS!G181*jurisdiction_covered_NETS!G181)+(jurisdiction_covered_SupETS!G181*carbon_price_SupETS!G181)</f>
        <v>7.5507721584292042</v>
      </c>
      <c r="H181" s="9">
        <f>(jurisdiction_covered_NCT!H181*carbon_price_NCT!H181)+(carbon_price_NETS!H181*jurisdiction_covered_NETS!H181)+(jurisdiction_covered_SupETS!H181*carbon_price_SupETS!H181)</f>
        <v>13.047834284770053</v>
      </c>
      <c r="I181" s="9">
        <f>(jurisdiction_covered_NCT!I181*carbon_price_NCT!I181)+(carbon_price_NETS!I181*jurisdiction_covered_NETS!I181)+(jurisdiction_covered_SupETS!I181*carbon_price_SupETS!I181)</f>
        <v>0.50015699320269214</v>
      </c>
      <c r="J181" s="9">
        <f>(jurisdiction_covered_NCT!J181*carbon_price_NCT!J181)+(carbon_price_NETS!J181*jurisdiction_covered_NETS!J181)+(jurisdiction_covered_SupETS!J181*carbon_price_SupETS!J181)</f>
        <v>14.814137232882306</v>
      </c>
      <c r="K181" s="9">
        <f>(jurisdiction_covered_NCT!K181*carbon_price_NCT!K181)+(carbon_price_NETS!K181*jurisdiction_covered_NETS!K181)+(jurisdiction_covered_SupETS!K181*carbon_price_SupETS!K181)</f>
        <v>6.7191050053649732</v>
      </c>
      <c r="L181" s="9">
        <f>(jurisdiction_covered_NCT!L181*carbon_price_NCT!L181)+(carbon_price_NETS!L181*jurisdiction_covered_NETS!L181)+(jurisdiction_covered_SupETS!L181*carbon_price_SupETS!L181)</f>
        <v>6.4115025605854941</v>
      </c>
      <c r="M181" s="9">
        <f>(jurisdiction_covered_NCT!M181*carbon_price_NCT!M181)+(carbon_price_NETS!M181*jurisdiction_covered_NETS!M181)+(jurisdiction_covered_SupETS!M181*carbon_price_SupETS!M181)</f>
        <v>8.8310512813836919</v>
      </c>
      <c r="N181" s="9">
        <f>(jurisdiction_covered_NCT!N181*carbon_price_NCT!N181)+(carbon_price_NETS!N181*jurisdiction_covered_NETS!N181)+(jurisdiction_covered_SupETS!N181*carbon_price_SupETS!N181)</f>
        <v>3.4958903244003676</v>
      </c>
      <c r="O181" s="9">
        <f>(jurisdiction_covered_NCT!O181*carbon_price_NCT!O181)+(carbon_price_NETS!O181*jurisdiction_covered_NETS!O181)+(jurisdiction_covered_SupETS!O181*carbon_price_SupETS!O181)</f>
        <v>2.2496183404508518</v>
      </c>
      <c r="P181" s="9">
        <f>(jurisdiction_covered_NCT!P181*carbon_price_NCT!P181)+(carbon_price_NETS!P181*jurisdiction_covered_NETS!P181)+(jurisdiction_covered_SupETS!P181*carbon_price_SupETS!P181)</f>
        <v>2.6604031258744127</v>
      </c>
      <c r="Q181" s="9">
        <f>(jurisdiction_covered_NCT!Q181*carbon_price_NCT!Q181)+(carbon_price_NETS!Q181*jurisdiction_covered_NETS!Q181)+(jurisdiction_covered_SupETS!Q181*carbon_price_SupETS!Q181)</f>
        <v>3.2019350623284653</v>
      </c>
      <c r="R181" s="9">
        <f>(jurisdiction_covered_NCT!R181*carbon_price_NCT!R181)+(carbon_price_NETS!R181*jurisdiction_covered_NETS!R181)+(jurisdiction_covered_SupETS!R181*carbon_price_SupETS!R181)</f>
        <v>1.7849143987482514</v>
      </c>
      <c r="S181" s="9">
        <f>(jurisdiction_covered_NCT!S181*carbon_price_NCT!S181)+(carbon_price_NETS!S181*jurisdiction_covered_NETS!S181)+(jurisdiction_covered_SupETS!S181*carbon_price_SupETS!S181)</f>
        <v>1.762467106817694</v>
      </c>
      <c r="T181" s="9">
        <f>(jurisdiction_covered_NCT!T181*carbon_price_NCT!T181)+(carbon_price_NETS!T181*jurisdiction_covered_NETS!T181)+(jurisdiction_covered_SupETS!T181*carbon_price_SupETS!T181)</f>
        <v>6.3288076601560457</v>
      </c>
      <c r="U181" s="9">
        <f>(jurisdiction_covered_NCT!U181*carbon_price_NCT!U181)+(carbon_price_NETS!U181*jurisdiction_covered_NETS!U181)+(jurisdiction_covered_SupETS!U181*carbon_price_SupETS!U181)</f>
        <v>13.978996391456551</v>
      </c>
      <c r="V181" s="9">
        <f>(jurisdiction_covered_NCT!V181*carbon_price_NCT!V181)+(carbon_price_NETS!V181*jurisdiction_covered_NETS!V181)+(jurisdiction_covered_SupETS!V181*carbon_price_SupETS!V181)</f>
        <v>11.886456125182351</v>
      </c>
      <c r="W181" s="9">
        <f>(jurisdiction_covered_NCT!W181*carbon_price_NCT!W181)+(carbon_price_NETS!W181*jurisdiction_covered_NETS!W181)+(jurisdiction_covered_SupETS!W181*carbon_price_SupETS!W181)</f>
        <v>26.391920758110274</v>
      </c>
      <c r="X181" s="9">
        <f>(jurisdiction_covered_NCT!X181*carbon_price_NCT!X181)+(carbon_price_NETS!X181*jurisdiction_covered_NETS!X181)+(jurisdiction_covered_SupETS!X181*carbon_price_SupETS!X181)</f>
        <v>36.100493381415802</v>
      </c>
      <c r="Y181" s="9">
        <f>(jurisdiction_covered_NCT!Y181*carbon_price_NCT!Y181)+(carbon_price_NETS!Y181*jurisdiction_covered_NETS!Y181)+(jurisdiction_covered_SupETS!Y181*carbon_price_SupETS!Y181)</f>
        <v>38.827681654947391</v>
      </c>
      <c r="Z181" s="9">
        <f>(jurisdiction_covered_NCT!Z181*carbon_price_NCT!Z181)+(carbon_price_NETS!Z181*jurisdiction_covered_NETS!Z181)+(jurisdiction_covered_SupETS!Z181*carbon_price_SupETS!Z181)</f>
        <v>24.893584447999999</v>
      </c>
      <c r="AA181" s="9">
        <f>(jurisdiction_covered_NCT!AA181*carbon_price_NCT!AA181)+(carbon_price_NETS!AA181*jurisdiction_covered_NETS!AA181)+(jurisdiction_covered_SupETS!AA181*carbon_price_SupETS!AA181)</f>
        <v>45.968962560000001</v>
      </c>
    </row>
    <row r="182" spans="1:27" x14ac:dyDescent="0.2">
      <c r="A182" s="9" t="s">
        <v>623</v>
      </c>
      <c r="B182" s="9">
        <f>(jurisdiction_covered_NCT!B182*carbon_price_NCT!B182)+(carbon_price_NETS!B182*jurisdiction_covered_NETS!B182)+(jurisdiction_covered_SupETS!B182*carbon_price_SupETS!B182)</f>
        <v>0</v>
      </c>
      <c r="C182" s="9">
        <f>(jurisdiction_covered_NCT!C182*carbon_price_NCT!C182)+(carbon_price_NETS!C182*jurisdiction_covered_NETS!C182)+(jurisdiction_covered_SupETS!C182*carbon_price_SupETS!C182)</f>
        <v>0</v>
      </c>
      <c r="D182" s="9">
        <f>(jurisdiction_covered_NCT!D182*carbon_price_NCT!D182)+(carbon_price_NETS!D182*jurisdiction_covered_NETS!D182)+(jurisdiction_covered_SupETS!D182*carbon_price_SupETS!D182)</f>
        <v>0</v>
      </c>
      <c r="E182" s="9">
        <f>(jurisdiction_covered_NCT!E182*carbon_price_NCT!E182)+(carbon_price_NETS!E182*jurisdiction_covered_NETS!E182)+(jurisdiction_covered_SupETS!E182*carbon_price_SupETS!E182)</f>
        <v>0</v>
      </c>
      <c r="F182" s="9">
        <f>(jurisdiction_covered_NCT!F182*carbon_price_NCT!F182)+(carbon_price_NETS!F182*jurisdiction_covered_NETS!F182)+(jurisdiction_covered_SupETS!F182*carbon_price_SupETS!F182)</f>
        <v>0</v>
      </c>
      <c r="G182" s="9">
        <f>(jurisdiction_covered_NCT!G182*carbon_price_NCT!G182)+(carbon_price_NETS!G182*jurisdiction_covered_NETS!G182)+(jurisdiction_covered_SupETS!G182*carbon_price_SupETS!G182)</f>
        <v>0</v>
      </c>
      <c r="H182" s="9">
        <f>(jurisdiction_covered_NCT!H182*carbon_price_NCT!H182)+(carbon_price_NETS!H182*jurisdiction_covered_NETS!H182)+(jurisdiction_covered_SupETS!H182*carbon_price_SupETS!H182)</f>
        <v>0</v>
      </c>
      <c r="I182" s="9">
        <f>(jurisdiction_covered_NCT!I182*carbon_price_NCT!I182)+(carbon_price_NETS!I182*jurisdiction_covered_NETS!I182)+(jurisdiction_covered_SupETS!I182*carbon_price_SupETS!I182)</f>
        <v>0</v>
      </c>
      <c r="J182" s="9">
        <f>(jurisdiction_covered_NCT!J182*carbon_price_NCT!J182)+(carbon_price_NETS!J182*jurisdiction_covered_NETS!J182)+(jurisdiction_covered_SupETS!J182*carbon_price_SupETS!J182)</f>
        <v>0</v>
      </c>
      <c r="K182" s="9">
        <f>(jurisdiction_covered_NCT!K182*carbon_price_NCT!K182)+(carbon_price_NETS!K182*jurisdiction_covered_NETS!K182)+(jurisdiction_covered_SupETS!K182*carbon_price_SupETS!K182)</f>
        <v>0</v>
      </c>
      <c r="L182" s="9">
        <f>(jurisdiction_covered_NCT!L182*carbon_price_NCT!L182)+(carbon_price_NETS!L182*jurisdiction_covered_NETS!L182)+(jurisdiction_covered_SupETS!L182*carbon_price_SupETS!L182)</f>
        <v>0</v>
      </c>
      <c r="M182" s="9">
        <f>(jurisdiction_covered_NCT!M182*carbon_price_NCT!M182)+(carbon_price_NETS!M182*jurisdiction_covered_NETS!M182)+(jurisdiction_covered_SupETS!M182*carbon_price_SupETS!M182)</f>
        <v>0</v>
      </c>
      <c r="N182" s="9">
        <f>(jurisdiction_covered_NCT!N182*carbon_price_NCT!N182)+(carbon_price_NETS!N182*jurisdiction_covered_NETS!N182)+(jurisdiction_covered_SupETS!N182*carbon_price_SupETS!N182)</f>
        <v>0</v>
      </c>
      <c r="O182" s="9">
        <f>(jurisdiction_covered_NCT!O182*carbon_price_NCT!O182)+(carbon_price_NETS!O182*jurisdiction_covered_NETS!O182)+(jurisdiction_covered_SupETS!O182*carbon_price_SupETS!O182)</f>
        <v>0</v>
      </c>
      <c r="P182" s="9">
        <f>(jurisdiction_covered_NCT!P182*carbon_price_NCT!P182)+(carbon_price_NETS!P182*jurisdiction_covered_NETS!P182)+(jurisdiction_covered_SupETS!P182*carbon_price_SupETS!P182)</f>
        <v>0</v>
      </c>
      <c r="Q182" s="9">
        <f>(jurisdiction_covered_NCT!Q182*carbon_price_NCT!Q182)+(carbon_price_NETS!Q182*jurisdiction_covered_NETS!Q182)+(jurisdiction_covered_SupETS!Q182*carbon_price_SupETS!Q182)</f>
        <v>0</v>
      </c>
      <c r="R182" s="9">
        <f>(jurisdiction_covered_NCT!R182*carbon_price_NCT!R182)+(carbon_price_NETS!R182*jurisdiction_covered_NETS!R182)+(jurisdiction_covered_SupETS!R182*carbon_price_SupETS!R182)</f>
        <v>0</v>
      </c>
      <c r="S182" s="9">
        <f>(jurisdiction_covered_NCT!S182*carbon_price_NCT!S182)+(carbon_price_NETS!S182*jurisdiction_covered_NETS!S182)+(jurisdiction_covered_SupETS!S182*carbon_price_SupETS!S182)</f>
        <v>0</v>
      </c>
      <c r="T182" s="9">
        <f>(jurisdiction_covered_NCT!T182*carbon_price_NCT!T182)+(carbon_price_NETS!T182*jurisdiction_covered_NETS!T182)+(jurisdiction_covered_SupETS!T182*carbon_price_SupETS!T182)</f>
        <v>0</v>
      </c>
      <c r="U182" s="9">
        <f>(jurisdiction_covered_NCT!U182*carbon_price_NCT!U182)+(carbon_price_NETS!U182*jurisdiction_covered_NETS!U182)+(jurisdiction_covered_SupETS!U182*carbon_price_SupETS!U182)</f>
        <v>0</v>
      </c>
      <c r="V182" s="9">
        <f>(jurisdiction_covered_NCT!V182*carbon_price_NCT!V182)+(carbon_price_NETS!V182*jurisdiction_covered_NETS!V182)+(jurisdiction_covered_SupETS!V182*carbon_price_SupETS!V182)</f>
        <v>0</v>
      </c>
      <c r="W182" s="9">
        <f>(jurisdiction_covered_NCT!W182*carbon_price_NCT!W182)+(carbon_price_NETS!W182*jurisdiction_covered_NETS!W182)+(jurisdiction_covered_SupETS!W182*carbon_price_SupETS!W182)</f>
        <v>0</v>
      </c>
      <c r="X182" s="9">
        <f>(jurisdiction_covered_NCT!X182*carbon_price_NCT!X182)+(carbon_price_NETS!X182*jurisdiction_covered_NETS!X182)+(jurisdiction_covered_SupETS!X182*carbon_price_SupETS!X182)</f>
        <v>0</v>
      </c>
      <c r="Y182" s="9">
        <f>(jurisdiction_covered_NCT!Y182*carbon_price_NCT!Y182)+(carbon_price_NETS!Y182*jurisdiction_covered_NETS!Y182)+(jurisdiction_covered_SupETS!Y182*carbon_price_SupETS!Y182)</f>
        <v>0</v>
      </c>
      <c r="Z182" s="9">
        <f>(jurisdiction_covered_NCT!Z182*carbon_price_NCT!Z182)+(carbon_price_NETS!Z182*jurisdiction_covered_NETS!Z182)+(jurisdiction_covered_SupETS!Z182*carbon_price_SupETS!Z182)</f>
        <v>0</v>
      </c>
      <c r="AA182" s="9">
        <f>(jurisdiction_covered_NCT!AA182*carbon_price_NCT!AA182)+(carbon_price_NETS!AA182*jurisdiction_covered_NETS!AA182)+(jurisdiction_covered_SupETS!AA182*carbon_price_SupETS!AA182)</f>
        <v>0</v>
      </c>
    </row>
    <row r="183" spans="1:27" x14ac:dyDescent="0.2">
      <c r="A183" s="9" t="s">
        <v>626</v>
      </c>
      <c r="B183" s="9">
        <f>(jurisdiction_covered_NCT!B183*carbon_price_NCT!B183)+(carbon_price_NETS!B183*jurisdiction_covered_NETS!B183)+(jurisdiction_covered_SupETS!B183*carbon_price_SupETS!B183)</f>
        <v>0</v>
      </c>
      <c r="C183" s="9">
        <f>(jurisdiction_covered_NCT!C183*carbon_price_NCT!C183)+(carbon_price_NETS!C183*jurisdiction_covered_NETS!C183)+(jurisdiction_covered_SupETS!C183*carbon_price_SupETS!C183)</f>
        <v>0</v>
      </c>
      <c r="D183" s="9">
        <f>(jurisdiction_covered_NCT!D183*carbon_price_NCT!D183)+(carbon_price_NETS!D183*jurisdiction_covered_NETS!D183)+(jurisdiction_covered_SupETS!D183*carbon_price_SupETS!D183)</f>
        <v>0</v>
      </c>
      <c r="E183" s="9">
        <f>(jurisdiction_covered_NCT!E183*carbon_price_NCT!E183)+(carbon_price_NETS!E183*jurisdiction_covered_NETS!E183)+(jurisdiction_covered_SupETS!E183*carbon_price_SupETS!E183)</f>
        <v>0</v>
      </c>
      <c r="F183" s="9">
        <f>(jurisdiction_covered_NCT!F183*carbon_price_NCT!F183)+(carbon_price_NETS!F183*jurisdiction_covered_NETS!F183)+(jurisdiction_covered_SupETS!F183*carbon_price_SupETS!F183)</f>
        <v>0</v>
      </c>
      <c r="G183" s="9">
        <f>(jurisdiction_covered_NCT!G183*carbon_price_NCT!G183)+(carbon_price_NETS!G183*jurisdiction_covered_NETS!G183)+(jurisdiction_covered_SupETS!G183*carbon_price_SupETS!G183)</f>
        <v>0</v>
      </c>
      <c r="H183" s="9">
        <f>(jurisdiction_covered_NCT!H183*carbon_price_NCT!H183)+(carbon_price_NETS!H183*jurisdiction_covered_NETS!H183)+(jurisdiction_covered_SupETS!H183*carbon_price_SupETS!H183)</f>
        <v>0</v>
      </c>
      <c r="I183" s="9">
        <f>(jurisdiction_covered_NCT!I183*carbon_price_NCT!I183)+(carbon_price_NETS!I183*jurisdiction_covered_NETS!I183)+(jurisdiction_covered_SupETS!I183*carbon_price_SupETS!I183)</f>
        <v>0</v>
      </c>
      <c r="J183" s="9">
        <f>(jurisdiction_covered_NCT!J183*carbon_price_NCT!J183)+(carbon_price_NETS!J183*jurisdiction_covered_NETS!J183)+(jurisdiction_covered_SupETS!J183*carbon_price_SupETS!J183)</f>
        <v>0</v>
      </c>
      <c r="K183" s="9">
        <f>(jurisdiction_covered_NCT!K183*carbon_price_NCT!K183)+(carbon_price_NETS!K183*jurisdiction_covered_NETS!K183)+(jurisdiction_covered_SupETS!K183*carbon_price_SupETS!K183)</f>
        <v>0</v>
      </c>
      <c r="L183" s="9">
        <f>(jurisdiction_covered_NCT!L183*carbon_price_NCT!L183)+(carbon_price_NETS!L183*jurisdiction_covered_NETS!L183)+(jurisdiction_covered_SupETS!L183*carbon_price_SupETS!L183)</f>
        <v>0</v>
      </c>
      <c r="M183" s="9">
        <f>(jurisdiction_covered_NCT!M183*carbon_price_NCT!M183)+(carbon_price_NETS!M183*jurisdiction_covered_NETS!M183)+(jurisdiction_covered_SupETS!M183*carbon_price_SupETS!M183)</f>
        <v>0</v>
      </c>
      <c r="N183" s="9">
        <f>(jurisdiction_covered_NCT!N183*carbon_price_NCT!N183)+(carbon_price_NETS!N183*jurisdiction_covered_NETS!N183)+(jurisdiction_covered_SupETS!N183*carbon_price_SupETS!N183)</f>
        <v>0</v>
      </c>
      <c r="O183" s="9">
        <f>(jurisdiction_covered_NCT!O183*carbon_price_NCT!O183)+(carbon_price_NETS!O183*jurisdiction_covered_NETS!O183)+(jurisdiction_covered_SupETS!O183*carbon_price_SupETS!O183)</f>
        <v>0</v>
      </c>
      <c r="P183" s="9">
        <f>(jurisdiction_covered_NCT!P183*carbon_price_NCT!P183)+(carbon_price_NETS!P183*jurisdiction_covered_NETS!P183)+(jurisdiction_covered_SupETS!P183*carbon_price_SupETS!P183)</f>
        <v>0</v>
      </c>
      <c r="Q183" s="9">
        <f>(jurisdiction_covered_NCT!Q183*carbon_price_NCT!Q183)+(carbon_price_NETS!Q183*jurisdiction_covered_NETS!Q183)+(jurisdiction_covered_SupETS!Q183*carbon_price_SupETS!Q183)</f>
        <v>0</v>
      </c>
      <c r="R183" s="9">
        <f>(jurisdiction_covered_NCT!R183*carbon_price_NCT!R183)+(carbon_price_NETS!R183*jurisdiction_covered_NETS!R183)+(jurisdiction_covered_SupETS!R183*carbon_price_SupETS!R183)</f>
        <v>0</v>
      </c>
      <c r="S183" s="9">
        <f>(jurisdiction_covered_NCT!S183*carbon_price_NCT!S183)+(carbon_price_NETS!S183*jurisdiction_covered_NETS!S183)+(jurisdiction_covered_SupETS!S183*carbon_price_SupETS!S183)</f>
        <v>0</v>
      </c>
      <c r="T183" s="9">
        <f>(jurisdiction_covered_NCT!T183*carbon_price_NCT!T183)+(carbon_price_NETS!T183*jurisdiction_covered_NETS!T183)+(jurisdiction_covered_SupETS!T183*carbon_price_SupETS!T183)</f>
        <v>0</v>
      </c>
      <c r="U183" s="9">
        <f>(jurisdiction_covered_NCT!U183*carbon_price_NCT!U183)+(carbon_price_NETS!U183*jurisdiction_covered_NETS!U183)+(jurisdiction_covered_SupETS!U183*carbon_price_SupETS!U183)</f>
        <v>0</v>
      </c>
      <c r="V183" s="9">
        <f>(jurisdiction_covered_NCT!V183*carbon_price_NCT!V183)+(carbon_price_NETS!V183*jurisdiction_covered_NETS!V183)+(jurisdiction_covered_SupETS!V183*carbon_price_SupETS!V183)</f>
        <v>0</v>
      </c>
      <c r="W183" s="9">
        <f>(jurisdiction_covered_NCT!W183*carbon_price_NCT!W183)+(carbon_price_NETS!W183*jurisdiction_covered_NETS!W183)+(jurisdiction_covered_SupETS!W183*carbon_price_SupETS!W183)</f>
        <v>0</v>
      </c>
      <c r="X183" s="9">
        <f>(jurisdiction_covered_NCT!X183*carbon_price_NCT!X183)+(carbon_price_NETS!X183*jurisdiction_covered_NETS!X183)+(jurisdiction_covered_SupETS!X183*carbon_price_SupETS!X183)</f>
        <v>0</v>
      </c>
      <c r="Y183" s="9">
        <f>(jurisdiction_covered_NCT!Y183*carbon_price_NCT!Y183)+(carbon_price_NETS!Y183*jurisdiction_covered_NETS!Y183)+(jurisdiction_covered_SupETS!Y183*carbon_price_SupETS!Y183)</f>
        <v>0</v>
      </c>
      <c r="Z183" s="9">
        <f>(jurisdiction_covered_NCT!Z183*carbon_price_NCT!Z183)+(carbon_price_NETS!Z183*jurisdiction_covered_NETS!Z183)+(jurisdiction_covered_SupETS!Z183*carbon_price_SupETS!Z183)</f>
        <v>0</v>
      </c>
      <c r="AA183" s="9">
        <f>(jurisdiction_covered_NCT!AA183*carbon_price_NCT!AA183)+(carbon_price_NETS!AA183*jurisdiction_covered_NETS!AA183)+(jurisdiction_covered_SupETS!AA183*carbon_price_SupETS!AA183)</f>
        <v>0</v>
      </c>
    </row>
    <row r="184" spans="1:27" x14ac:dyDescent="0.2">
      <c r="A184" s="9" t="s">
        <v>629</v>
      </c>
      <c r="B184" s="9">
        <f>(jurisdiction_covered_NCT!B184*carbon_price_NCT!B184)+(carbon_price_NETS!B184*jurisdiction_covered_NETS!B184)+(jurisdiction_covered_SupETS!B184*carbon_price_SupETS!B184)</f>
        <v>0</v>
      </c>
      <c r="C184" s="9">
        <f>(jurisdiction_covered_NCT!C184*carbon_price_NCT!C184)+(carbon_price_NETS!C184*jurisdiction_covered_NETS!C184)+(jurisdiction_covered_SupETS!C184*carbon_price_SupETS!C184)</f>
        <v>0</v>
      </c>
      <c r="D184" s="9">
        <f>(jurisdiction_covered_NCT!D184*carbon_price_NCT!D184)+(carbon_price_NETS!D184*jurisdiction_covered_NETS!D184)+(jurisdiction_covered_SupETS!D184*carbon_price_SupETS!D184)</f>
        <v>0</v>
      </c>
      <c r="E184" s="9">
        <f>(jurisdiction_covered_NCT!E184*carbon_price_NCT!E184)+(carbon_price_NETS!E184*jurisdiction_covered_NETS!E184)+(jurisdiction_covered_SupETS!E184*carbon_price_SupETS!E184)</f>
        <v>0</v>
      </c>
      <c r="F184" s="9">
        <f>(jurisdiction_covered_NCT!F184*carbon_price_NCT!F184)+(carbon_price_NETS!F184*jurisdiction_covered_NETS!F184)+(jurisdiction_covered_SupETS!F184*carbon_price_SupETS!F184)</f>
        <v>0</v>
      </c>
      <c r="G184" s="9">
        <f>(jurisdiction_covered_NCT!G184*carbon_price_NCT!G184)+(carbon_price_NETS!G184*jurisdiction_covered_NETS!G184)+(jurisdiction_covered_SupETS!G184*carbon_price_SupETS!G184)</f>
        <v>0</v>
      </c>
      <c r="H184" s="9">
        <f>(jurisdiction_covered_NCT!H184*carbon_price_NCT!H184)+(carbon_price_NETS!H184*jurisdiction_covered_NETS!H184)+(jurisdiction_covered_SupETS!H184*carbon_price_SupETS!H184)</f>
        <v>0</v>
      </c>
      <c r="I184" s="9">
        <f>(jurisdiction_covered_NCT!I184*carbon_price_NCT!I184)+(carbon_price_NETS!I184*jurisdiction_covered_NETS!I184)+(jurisdiction_covered_SupETS!I184*carbon_price_SupETS!I184)</f>
        <v>0</v>
      </c>
      <c r="J184" s="9">
        <f>(jurisdiction_covered_NCT!J184*carbon_price_NCT!J184)+(carbon_price_NETS!J184*jurisdiction_covered_NETS!J184)+(jurisdiction_covered_SupETS!J184*carbon_price_SupETS!J184)</f>
        <v>0</v>
      </c>
      <c r="K184" s="9">
        <f>(jurisdiction_covered_NCT!K184*carbon_price_NCT!K184)+(carbon_price_NETS!K184*jurisdiction_covered_NETS!K184)+(jurisdiction_covered_SupETS!K184*carbon_price_SupETS!K184)</f>
        <v>0</v>
      </c>
      <c r="L184" s="9">
        <f>(jurisdiction_covered_NCT!L184*carbon_price_NCT!L184)+(carbon_price_NETS!L184*jurisdiction_covered_NETS!L184)+(jurisdiction_covered_SupETS!L184*carbon_price_SupETS!L184)</f>
        <v>0</v>
      </c>
      <c r="M184" s="9">
        <f>(jurisdiction_covered_NCT!M184*carbon_price_NCT!M184)+(carbon_price_NETS!M184*jurisdiction_covered_NETS!M184)+(jurisdiction_covered_SupETS!M184*carbon_price_SupETS!M184)</f>
        <v>0</v>
      </c>
      <c r="N184" s="9">
        <f>(jurisdiction_covered_NCT!N184*carbon_price_NCT!N184)+(carbon_price_NETS!N184*jurisdiction_covered_NETS!N184)+(jurisdiction_covered_SupETS!N184*carbon_price_SupETS!N184)</f>
        <v>0</v>
      </c>
      <c r="O184" s="9">
        <f>(jurisdiction_covered_NCT!O184*carbon_price_NCT!O184)+(carbon_price_NETS!O184*jurisdiction_covered_NETS!O184)+(jurisdiction_covered_SupETS!O184*carbon_price_SupETS!O184)</f>
        <v>0</v>
      </c>
      <c r="P184" s="9">
        <f>(jurisdiction_covered_NCT!P184*carbon_price_NCT!P184)+(carbon_price_NETS!P184*jurisdiction_covered_NETS!P184)+(jurisdiction_covered_SupETS!P184*carbon_price_SupETS!P184)</f>
        <v>0</v>
      </c>
      <c r="Q184" s="9">
        <f>(jurisdiction_covered_NCT!Q184*carbon_price_NCT!Q184)+(carbon_price_NETS!Q184*jurisdiction_covered_NETS!Q184)+(jurisdiction_covered_SupETS!Q184*carbon_price_SupETS!Q184)</f>
        <v>0</v>
      </c>
      <c r="R184" s="9">
        <f>(jurisdiction_covered_NCT!R184*carbon_price_NCT!R184)+(carbon_price_NETS!R184*jurisdiction_covered_NETS!R184)+(jurisdiction_covered_SupETS!R184*carbon_price_SupETS!R184)</f>
        <v>0</v>
      </c>
      <c r="S184" s="9">
        <f>(jurisdiction_covered_NCT!S184*carbon_price_NCT!S184)+(carbon_price_NETS!S184*jurisdiction_covered_NETS!S184)+(jurisdiction_covered_SupETS!S184*carbon_price_SupETS!S184)</f>
        <v>0</v>
      </c>
      <c r="T184" s="9">
        <f>(jurisdiction_covered_NCT!T184*carbon_price_NCT!T184)+(carbon_price_NETS!T184*jurisdiction_covered_NETS!T184)+(jurisdiction_covered_SupETS!T184*carbon_price_SupETS!T184)</f>
        <v>0</v>
      </c>
      <c r="U184" s="9">
        <f>(jurisdiction_covered_NCT!U184*carbon_price_NCT!U184)+(carbon_price_NETS!U184*jurisdiction_covered_NETS!U184)+(jurisdiction_covered_SupETS!U184*carbon_price_SupETS!U184)</f>
        <v>0</v>
      </c>
      <c r="V184" s="9">
        <f>(jurisdiction_covered_NCT!V184*carbon_price_NCT!V184)+(carbon_price_NETS!V184*jurisdiction_covered_NETS!V184)+(jurisdiction_covered_SupETS!V184*carbon_price_SupETS!V184)</f>
        <v>0</v>
      </c>
      <c r="W184" s="9">
        <f>(jurisdiction_covered_NCT!W184*carbon_price_NCT!W184)+(carbon_price_NETS!W184*jurisdiction_covered_NETS!W184)+(jurisdiction_covered_SupETS!W184*carbon_price_SupETS!W184)</f>
        <v>0</v>
      </c>
      <c r="X184" s="9">
        <f>(jurisdiction_covered_NCT!X184*carbon_price_NCT!X184)+(carbon_price_NETS!X184*jurisdiction_covered_NETS!X184)+(jurisdiction_covered_SupETS!X184*carbon_price_SupETS!X184)</f>
        <v>0</v>
      </c>
      <c r="Y184" s="9">
        <f>(jurisdiction_covered_NCT!Y184*carbon_price_NCT!Y184)+(carbon_price_NETS!Y184*jurisdiction_covered_NETS!Y184)+(jurisdiction_covered_SupETS!Y184*carbon_price_SupETS!Y184)</f>
        <v>0</v>
      </c>
      <c r="Z184" s="9">
        <f>(jurisdiction_covered_NCT!Z184*carbon_price_NCT!Z184)+(carbon_price_NETS!Z184*jurisdiction_covered_NETS!Z184)+(jurisdiction_covered_SupETS!Z184*carbon_price_SupETS!Z184)</f>
        <v>0</v>
      </c>
      <c r="AA184" s="9">
        <f>(jurisdiction_covered_NCT!AA184*carbon_price_NCT!AA184)+(carbon_price_NETS!AA184*jurisdiction_covered_NETS!AA184)+(jurisdiction_covered_SupETS!AA184*carbon_price_SupETS!AA184)</f>
        <v>0</v>
      </c>
    </row>
    <row r="185" spans="1:27" x14ac:dyDescent="0.2">
      <c r="A185" s="9" t="s">
        <v>632</v>
      </c>
      <c r="B185" s="9">
        <f>(jurisdiction_covered_NCT!B185*carbon_price_NCT!B185)+(carbon_price_NETS!B185*jurisdiction_covered_NETS!B185)+(jurisdiction_covered_SupETS!B185*carbon_price_SupETS!B185)</f>
        <v>0</v>
      </c>
      <c r="C185" s="9">
        <f>(jurisdiction_covered_NCT!C185*carbon_price_NCT!C185)+(carbon_price_NETS!C185*jurisdiction_covered_NETS!C185)+(jurisdiction_covered_SupETS!C185*carbon_price_SupETS!C185)</f>
        <v>0</v>
      </c>
      <c r="D185" s="9">
        <f>(jurisdiction_covered_NCT!D185*carbon_price_NCT!D185)+(carbon_price_NETS!D185*jurisdiction_covered_NETS!D185)+(jurisdiction_covered_SupETS!D185*carbon_price_SupETS!D185)</f>
        <v>0</v>
      </c>
      <c r="E185" s="9">
        <f>(jurisdiction_covered_NCT!E185*carbon_price_NCT!E185)+(carbon_price_NETS!E185*jurisdiction_covered_NETS!E185)+(jurisdiction_covered_SupETS!E185*carbon_price_SupETS!E185)</f>
        <v>0</v>
      </c>
      <c r="F185" s="9">
        <f>(jurisdiction_covered_NCT!F185*carbon_price_NCT!F185)+(carbon_price_NETS!F185*jurisdiction_covered_NETS!F185)+(jurisdiction_covered_SupETS!F185*carbon_price_SupETS!F185)</f>
        <v>0</v>
      </c>
      <c r="G185" s="9">
        <f>(jurisdiction_covered_NCT!G185*carbon_price_NCT!G185)+(carbon_price_NETS!G185*jurisdiction_covered_NETS!G185)+(jurisdiction_covered_SupETS!G185*carbon_price_SupETS!G185)</f>
        <v>0</v>
      </c>
      <c r="H185" s="9">
        <f>(jurisdiction_covered_NCT!H185*carbon_price_NCT!H185)+(carbon_price_NETS!H185*jurisdiction_covered_NETS!H185)+(jurisdiction_covered_SupETS!H185*carbon_price_SupETS!H185)</f>
        <v>0</v>
      </c>
      <c r="I185" s="9">
        <f>(jurisdiction_covered_NCT!I185*carbon_price_NCT!I185)+(carbon_price_NETS!I185*jurisdiction_covered_NETS!I185)+(jurisdiction_covered_SupETS!I185*carbon_price_SupETS!I185)</f>
        <v>0.70376557181766874</v>
      </c>
      <c r="J185" s="9">
        <f>(jurisdiction_covered_NCT!J185*carbon_price_NCT!J185)+(carbon_price_NETS!J185*jurisdiction_covered_NETS!J185)+(jurisdiction_covered_SupETS!J185*carbon_price_SupETS!J185)</f>
        <v>18.369475872182914</v>
      </c>
      <c r="K185" s="9">
        <f>(jurisdiction_covered_NCT!K185*carbon_price_NCT!K185)+(carbon_price_NETS!K185*jurisdiction_covered_NETS!K185)+(jurisdiction_covered_SupETS!K185*carbon_price_SupETS!K185)</f>
        <v>7.5169115495211365</v>
      </c>
      <c r="L185" s="9">
        <f>(jurisdiction_covered_NCT!L185*carbon_price_NCT!L185)+(carbon_price_NETS!L185*jurisdiction_covered_NETS!L185)+(jurisdiction_covered_SupETS!L185*carbon_price_SupETS!L185)</f>
        <v>9.0661376961239473</v>
      </c>
      <c r="M185" s="9">
        <f>(jurisdiction_covered_NCT!M185*carbon_price_NCT!M185)+(carbon_price_NETS!M185*jurisdiction_covered_NETS!M185)+(jurisdiction_covered_SupETS!M185*carbon_price_SupETS!M185)</f>
        <v>12.548614858404999</v>
      </c>
      <c r="N185" s="9">
        <f>(jurisdiction_covered_NCT!N185*carbon_price_NCT!N185)+(carbon_price_NETS!N185*jurisdiction_covered_NETS!N185)+(jurisdiction_covered_SupETS!N185*carbon_price_SupETS!N185)</f>
        <v>4.8672694609856713</v>
      </c>
      <c r="O185" s="9">
        <f>(jurisdiction_covered_NCT!O185*carbon_price_NCT!O185)+(carbon_price_NETS!O185*jurisdiction_covered_NETS!O185)+(jurisdiction_covered_SupETS!O185*carbon_price_SupETS!O185)</f>
        <v>3.2130263132868082</v>
      </c>
      <c r="P185" s="9">
        <f>(jurisdiction_covered_NCT!P185*carbon_price_NCT!P185)+(carbon_price_NETS!P185*jurisdiction_covered_NETS!P185)+(jurisdiction_covered_SupETS!P185*carbon_price_SupETS!P185)</f>
        <v>4.1445561438863505</v>
      </c>
      <c r="Q185" s="9">
        <f>(jurisdiction_covered_NCT!Q185*carbon_price_NCT!Q185)+(carbon_price_NETS!Q185*jurisdiction_covered_NETS!Q185)+(jurisdiction_covered_SupETS!Q185*carbon_price_SupETS!Q185)</f>
        <v>4.7192907967637705</v>
      </c>
      <c r="R185" s="9">
        <f>(jurisdiction_covered_NCT!R185*carbon_price_NCT!R185)+(carbon_price_NETS!R185*jurisdiction_covered_NETS!R185)+(jurisdiction_covered_SupETS!R185*carbon_price_SupETS!R185)</f>
        <v>2.9773934882384014</v>
      </c>
      <c r="S185" s="9">
        <f>(jurisdiction_covered_NCT!S185*carbon_price_NCT!S185)+(carbon_price_NETS!S185*jurisdiction_covered_NETS!S185)+(jurisdiction_covered_SupETS!S185*carbon_price_SupETS!S185)</f>
        <v>3.2769372305649802</v>
      </c>
      <c r="T185" s="9">
        <f>(jurisdiction_covered_NCT!T185*carbon_price_NCT!T185)+(carbon_price_NETS!T185*jurisdiction_covered_NETS!T185)+(jurisdiction_covered_SupETS!T185*carbon_price_SupETS!T185)</f>
        <v>8.9984147748969576</v>
      </c>
      <c r="U185" s="9">
        <f>(jurisdiction_covered_NCT!U185*carbon_price_NCT!U185)+(carbon_price_NETS!U185*jurisdiction_covered_NETS!U185)+(jurisdiction_covered_SupETS!U185*carbon_price_SupETS!U185)</f>
        <v>12.995034773889012</v>
      </c>
      <c r="V185" s="9">
        <f>(jurisdiction_covered_NCT!V185*carbon_price_NCT!V185)+(carbon_price_NETS!V185*jurisdiction_covered_NETS!V185)+(jurisdiction_covered_SupETS!V185*carbon_price_SupETS!V185)</f>
        <v>9.7025634450855147</v>
      </c>
      <c r="W185" s="9">
        <f>(jurisdiction_covered_NCT!W185*carbon_price_NCT!W185)+(carbon_price_NETS!W185*jurisdiction_covered_NETS!W185)+(jurisdiction_covered_SupETS!W185*carbon_price_SupETS!W185)</f>
        <v>23.867171980925111</v>
      </c>
      <c r="X185" s="9">
        <f>(jurisdiction_covered_NCT!X185*carbon_price_NCT!X185)+(carbon_price_NETS!X185*jurisdiction_covered_NETS!X185)+(jurisdiction_covered_SupETS!X185*carbon_price_SupETS!X185)</f>
        <v>38.356533122696987</v>
      </c>
      <c r="Y185" s="9">
        <f>(jurisdiction_covered_NCT!Y185*carbon_price_NCT!Y185)+(carbon_price_NETS!Y185*jurisdiction_covered_NETS!Y185)+(jurisdiction_covered_SupETS!Y185*carbon_price_SupETS!Y185)</f>
        <v>42.371174999999994</v>
      </c>
      <c r="Z185" s="9">
        <f>(jurisdiction_covered_NCT!Z185*carbon_price_NCT!Z185)+(carbon_price_NETS!Z185*jurisdiction_covered_NETS!Z185)+(jurisdiction_covered_SupETS!Z185*carbon_price_SupETS!Z185)</f>
        <v>25.133634269999998</v>
      </c>
      <c r="AA185" s="9">
        <f>(jurisdiction_covered_NCT!AA185*carbon_price_NCT!AA185)+(carbon_price_NETS!AA185*jurisdiction_covered_NETS!AA185)+(jurisdiction_covered_SupETS!AA185*carbon_price_SupETS!AA185)</f>
        <v>28.851750840000001</v>
      </c>
    </row>
    <row r="186" spans="1:27" x14ac:dyDescent="0.2">
      <c r="A186" s="9" t="s">
        <v>635</v>
      </c>
      <c r="B186" s="9">
        <f>(jurisdiction_covered_NCT!B186*carbon_price_NCT!B186)+(carbon_price_NETS!B186*jurisdiction_covered_NETS!B186)+(jurisdiction_covered_SupETS!B186*carbon_price_SupETS!B186)</f>
        <v>0</v>
      </c>
      <c r="C186" s="9">
        <f>(jurisdiction_covered_NCT!C186*carbon_price_NCT!C186)+(carbon_price_NETS!C186*jurisdiction_covered_NETS!C186)+(jurisdiction_covered_SupETS!C186*carbon_price_SupETS!C186)</f>
        <v>0</v>
      </c>
      <c r="D186" s="9">
        <f>(jurisdiction_covered_NCT!D186*carbon_price_NCT!D186)+(carbon_price_NETS!D186*jurisdiction_covered_NETS!D186)+(jurisdiction_covered_SupETS!D186*carbon_price_SupETS!D186)</f>
        <v>0</v>
      </c>
      <c r="E186" s="9">
        <f>(jurisdiction_covered_NCT!E186*carbon_price_NCT!E186)+(carbon_price_NETS!E186*jurisdiction_covered_NETS!E186)+(jurisdiction_covered_SupETS!E186*carbon_price_SupETS!E186)</f>
        <v>0</v>
      </c>
      <c r="F186" s="9">
        <f>(jurisdiction_covered_NCT!F186*carbon_price_NCT!F186)+(carbon_price_NETS!F186*jurisdiction_covered_NETS!F186)+(jurisdiction_covered_SupETS!F186*carbon_price_SupETS!F186)</f>
        <v>0</v>
      </c>
      <c r="G186" s="9">
        <f>(jurisdiction_covered_NCT!G186*carbon_price_NCT!G186)+(carbon_price_NETS!G186*jurisdiction_covered_NETS!G186)+(jurisdiction_covered_SupETS!G186*carbon_price_SupETS!G186)</f>
        <v>0</v>
      </c>
      <c r="H186" s="9">
        <f>(jurisdiction_covered_NCT!H186*carbon_price_NCT!H186)+(carbon_price_NETS!H186*jurisdiction_covered_NETS!H186)+(jurisdiction_covered_SupETS!H186*carbon_price_SupETS!H186)</f>
        <v>0</v>
      </c>
      <c r="I186" s="9">
        <f>(jurisdiction_covered_NCT!I186*carbon_price_NCT!I186)+(carbon_price_NETS!I186*jurisdiction_covered_NETS!I186)+(jurisdiction_covered_SupETS!I186*carbon_price_SupETS!I186)</f>
        <v>0</v>
      </c>
      <c r="J186" s="9">
        <f>(jurisdiction_covered_NCT!J186*carbon_price_NCT!J186)+(carbon_price_NETS!J186*jurisdiction_covered_NETS!J186)+(jurisdiction_covered_SupETS!J186*carbon_price_SupETS!J186)</f>
        <v>0</v>
      </c>
      <c r="K186" s="9">
        <f>(jurisdiction_covered_NCT!K186*carbon_price_NCT!K186)+(carbon_price_NETS!K186*jurisdiction_covered_NETS!K186)+(jurisdiction_covered_SupETS!K186*carbon_price_SupETS!K186)</f>
        <v>0</v>
      </c>
      <c r="L186" s="9">
        <f>(jurisdiction_covered_NCT!L186*carbon_price_NCT!L186)+(carbon_price_NETS!L186*jurisdiction_covered_NETS!L186)+(jurisdiction_covered_SupETS!L186*carbon_price_SupETS!L186)</f>
        <v>0</v>
      </c>
      <c r="M186" s="9">
        <f>(jurisdiction_covered_NCT!M186*carbon_price_NCT!M186)+(carbon_price_NETS!M186*jurisdiction_covered_NETS!M186)+(jurisdiction_covered_SupETS!M186*carbon_price_SupETS!M186)</f>
        <v>0</v>
      </c>
      <c r="N186" s="9">
        <f>(jurisdiction_covered_NCT!N186*carbon_price_NCT!N186)+(carbon_price_NETS!N186*jurisdiction_covered_NETS!N186)+(jurisdiction_covered_SupETS!N186*carbon_price_SupETS!N186)</f>
        <v>0</v>
      </c>
      <c r="O186" s="9">
        <f>(jurisdiction_covered_NCT!O186*carbon_price_NCT!O186)+(carbon_price_NETS!O186*jurisdiction_covered_NETS!O186)+(jurisdiction_covered_SupETS!O186*carbon_price_SupETS!O186)</f>
        <v>0</v>
      </c>
      <c r="P186" s="9">
        <f>(jurisdiction_covered_NCT!P186*carbon_price_NCT!P186)+(carbon_price_NETS!P186*jurisdiction_covered_NETS!P186)+(jurisdiction_covered_SupETS!P186*carbon_price_SupETS!P186)</f>
        <v>0</v>
      </c>
      <c r="Q186" s="9">
        <f>(jurisdiction_covered_NCT!Q186*carbon_price_NCT!Q186)+(carbon_price_NETS!Q186*jurisdiction_covered_NETS!Q186)+(jurisdiction_covered_SupETS!Q186*carbon_price_SupETS!Q186)</f>
        <v>0</v>
      </c>
      <c r="R186" s="9">
        <f>(jurisdiction_covered_NCT!R186*carbon_price_NCT!R186)+(carbon_price_NETS!R186*jurisdiction_covered_NETS!R186)+(jurisdiction_covered_SupETS!R186*carbon_price_SupETS!R186)</f>
        <v>0</v>
      </c>
      <c r="S186" s="9">
        <f>(jurisdiction_covered_NCT!S186*carbon_price_NCT!S186)+(carbon_price_NETS!S186*jurisdiction_covered_NETS!S186)+(jurisdiction_covered_SupETS!S186*carbon_price_SupETS!S186)</f>
        <v>0</v>
      </c>
      <c r="T186" s="9">
        <f>(jurisdiction_covered_NCT!T186*carbon_price_NCT!T186)+(carbon_price_NETS!T186*jurisdiction_covered_NETS!T186)+(jurisdiction_covered_SupETS!T186*carbon_price_SupETS!T186)</f>
        <v>0</v>
      </c>
      <c r="U186" s="9">
        <f>(jurisdiction_covered_NCT!U186*carbon_price_NCT!U186)+(carbon_price_NETS!U186*jurisdiction_covered_NETS!U186)+(jurisdiction_covered_SupETS!U186*carbon_price_SupETS!U186)</f>
        <v>0</v>
      </c>
      <c r="V186" s="9">
        <f>(jurisdiction_covered_NCT!V186*carbon_price_NCT!V186)+(carbon_price_NETS!V186*jurisdiction_covered_NETS!V186)+(jurisdiction_covered_SupETS!V186*carbon_price_SupETS!V186)</f>
        <v>0</v>
      </c>
      <c r="W186" s="9">
        <f>(jurisdiction_covered_NCT!W186*carbon_price_NCT!W186)+(carbon_price_NETS!W186*jurisdiction_covered_NETS!W186)+(jurisdiction_covered_SupETS!W186*carbon_price_SupETS!W186)</f>
        <v>0</v>
      </c>
      <c r="X186" s="9">
        <f>(jurisdiction_covered_NCT!X186*carbon_price_NCT!X186)+(carbon_price_NETS!X186*jurisdiction_covered_NETS!X186)+(jurisdiction_covered_SupETS!X186*carbon_price_SupETS!X186)</f>
        <v>0</v>
      </c>
      <c r="Y186" s="9">
        <f>(jurisdiction_covered_NCT!Y186*carbon_price_NCT!Y186)+(carbon_price_NETS!Y186*jurisdiction_covered_NETS!Y186)+(jurisdiction_covered_SupETS!Y186*carbon_price_SupETS!Y186)</f>
        <v>0</v>
      </c>
      <c r="Z186" s="9">
        <f>(jurisdiction_covered_NCT!Z186*carbon_price_NCT!Z186)+(carbon_price_NETS!Z186*jurisdiction_covered_NETS!Z186)+(jurisdiction_covered_SupETS!Z186*carbon_price_SupETS!Z186)</f>
        <v>0</v>
      </c>
      <c r="AA186" s="9">
        <f>(jurisdiction_covered_NCT!AA186*carbon_price_NCT!AA186)+(carbon_price_NETS!AA186*jurisdiction_covered_NETS!AA186)+(jurisdiction_covered_SupETS!AA186*carbon_price_SupETS!AA186)</f>
        <v>0</v>
      </c>
    </row>
    <row r="187" spans="1:27" x14ac:dyDescent="0.2">
      <c r="A187" s="9" t="s">
        <v>639</v>
      </c>
      <c r="B187" s="9">
        <f>(jurisdiction_covered_NCT!B187*carbon_price_NCT!B187)+(carbon_price_NETS!B187*jurisdiction_covered_NETS!B187)+(jurisdiction_covered_SupETS!B187*carbon_price_SupETS!B187)</f>
        <v>0</v>
      </c>
      <c r="C187" s="9">
        <f>(jurisdiction_covered_NCT!C187*carbon_price_NCT!C187)+(carbon_price_NETS!C187*jurisdiction_covered_NETS!C187)+(jurisdiction_covered_SupETS!C187*carbon_price_SupETS!C187)</f>
        <v>0</v>
      </c>
      <c r="D187" s="9">
        <f>(jurisdiction_covered_NCT!D187*carbon_price_NCT!D187)+(carbon_price_NETS!D187*jurisdiction_covered_NETS!D187)+(jurisdiction_covered_SupETS!D187*carbon_price_SupETS!D187)</f>
        <v>0</v>
      </c>
      <c r="E187" s="9">
        <f>(jurisdiction_covered_NCT!E187*carbon_price_NCT!E187)+(carbon_price_NETS!E187*jurisdiction_covered_NETS!E187)+(jurisdiction_covered_SupETS!E187*carbon_price_SupETS!E187)</f>
        <v>0</v>
      </c>
      <c r="F187" s="9">
        <f>(jurisdiction_covered_NCT!F187*carbon_price_NCT!F187)+(carbon_price_NETS!F187*jurisdiction_covered_NETS!F187)+(jurisdiction_covered_SupETS!F187*carbon_price_SupETS!F187)</f>
        <v>0</v>
      </c>
      <c r="G187" s="9">
        <f>(jurisdiction_covered_NCT!G187*carbon_price_NCT!G187)+(carbon_price_NETS!G187*jurisdiction_covered_NETS!G187)+(jurisdiction_covered_SupETS!G187*carbon_price_SupETS!G187)</f>
        <v>0</v>
      </c>
      <c r="H187" s="9">
        <f>(jurisdiction_covered_NCT!H187*carbon_price_NCT!H187)+(carbon_price_NETS!H187*jurisdiction_covered_NETS!H187)+(jurisdiction_covered_SupETS!H187*carbon_price_SupETS!H187)</f>
        <v>0</v>
      </c>
      <c r="I187" s="9">
        <f>(jurisdiction_covered_NCT!I187*carbon_price_NCT!I187)+(carbon_price_NETS!I187*jurisdiction_covered_NETS!I187)+(jurisdiction_covered_SupETS!I187*carbon_price_SupETS!I187)</f>
        <v>0</v>
      </c>
      <c r="J187" s="9">
        <f>(jurisdiction_covered_NCT!J187*carbon_price_NCT!J187)+(carbon_price_NETS!J187*jurisdiction_covered_NETS!J187)+(jurisdiction_covered_SupETS!J187*carbon_price_SupETS!J187)</f>
        <v>0</v>
      </c>
      <c r="K187" s="9">
        <f>(jurisdiction_covered_NCT!K187*carbon_price_NCT!K187)+(carbon_price_NETS!K187*jurisdiction_covered_NETS!K187)+(jurisdiction_covered_SupETS!K187*carbon_price_SupETS!K187)</f>
        <v>0</v>
      </c>
      <c r="L187" s="9">
        <f>(jurisdiction_covered_NCT!L187*carbon_price_NCT!L187)+(carbon_price_NETS!L187*jurisdiction_covered_NETS!L187)+(jurisdiction_covered_SupETS!L187*carbon_price_SupETS!L187)</f>
        <v>0</v>
      </c>
      <c r="M187" s="9">
        <f>(jurisdiction_covered_NCT!M187*carbon_price_NCT!M187)+(carbon_price_NETS!M187*jurisdiction_covered_NETS!M187)+(jurisdiction_covered_SupETS!M187*carbon_price_SupETS!M187)</f>
        <v>0</v>
      </c>
      <c r="N187" s="9">
        <f>(jurisdiction_covered_NCT!N187*carbon_price_NCT!N187)+(carbon_price_NETS!N187*jurisdiction_covered_NETS!N187)+(jurisdiction_covered_SupETS!N187*carbon_price_SupETS!N187)</f>
        <v>0</v>
      </c>
      <c r="O187" s="9">
        <f>(jurisdiction_covered_NCT!O187*carbon_price_NCT!O187)+(carbon_price_NETS!O187*jurisdiction_covered_NETS!O187)+(jurisdiction_covered_SupETS!O187*carbon_price_SupETS!O187)</f>
        <v>0</v>
      </c>
      <c r="P187" s="9">
        <f>(jurisdiction_covered_NCT!P187*carbon_price_NCT!P187)+(carbon_price_NETS!P187*jurisdiction_covered_NETS!P187)+(jurisdiction_covered_SupETS!P187*carbon_price_SupETS!P187)</f>
        <v>0</v>
      </c>
      <c r="Q187" s="9">
        <f>(jurisdiction_covered_NCT!Q187*carbon_price_NCT!Q187)+(carbon_price_NETS!Q187*jurisdiction_covered_NETS!Q187)+(jurisdiction_covered_SupETS!Q187*carbon_price_SupETS!Q187)</f>
        <v>0</v>
      </c>
      <c r="R187" s="9">
        <f>(jurisdiction_covered_NCT!R187*carbon_price_NCT!R187)+(carbon_price_NETS!R187*jurisdiction_covered_NETS!R187)+(jurisdiction_covered_SupETS!R187*carbon_price_SupETS!R187)</f>
        <v>0</v>
      </c>
      <c r="S187" s="9">
        <f>(jurisdiction_covered_NCT!S187*carbon_price_NCT!S187)+(carbon_price_NETS!S187*jurisdiction_covered_NETS!S187)+(jurisdiction_covered_SupETS!S187*carbon_price_SupETS!S187)</f>
        <v>0</v>
      </c>
      <c r="T187" s="9">
        <f>(jurisdiction_covered_NCT!T187*carbon_price_NCT!T187)+(carbon_price_NETS!T187*jurisdiction_covered_NETS!T187)+(jurisdiction_covered_SupETS!T187*carbon_price_SupETS!T187)</f>
        <v>0</v>
      </c>
      <c r="U187" s="9">
        <f>(jurisdiction_covered_NCT!U187*carbon_price_NCT!U187)+(carbon_price_NETS!U187*jurisdiction_covered_NETS!U187)+(jurisdiction_covered_SupETS!U187*carbon_price_SupETS!U187)</f>
        <v>0</v>
      </c>
      <c r="V187" s="9">
        <f>(jurisdiction_covered_NCT!V187*carbon_price_NCT!V187)+(carbon_price_NETS!V187*jurisdiction_covered_NETS!V187)+(jurisdiction_covered_SupETS!V187*carbon_price_SupETS!V187)</f>
        <v>0</v>
      </c>
      <c r="W187" s="9">
        <f>(jurisdiction_covered_NCT!W187*carbon_price_NCT!W187)+(carbon_price_NETS!W187*jurisdiction_covered_NETS!W187)+(jurisdiction_covered_SupETS!W187*carbon_price_SupETS!W187)</f>
        <v>0</v>
      </c>
      <c r="X187" s="9">
        <f>(jurisdiction_covered_NCT!X187*carbon_price_NCT!X187)+(carbon_price_NETS!X187*jurisdiction_covered_NETS!X187)+(jurisdiction_covered_SupETS!X187*carbon_price_SupETS!X187)</f>
        <v>0</v>
      </c>
      <c r="Y187" s="9">
        <f>(jurisdiction_covered_NCT!Y187*carbon_price_NCT!Y187)+(carbon_price_NETS!Y187*jurisdiction_covered_NETS!Y187)+(jurisdiction_covered_SupETS!Y187*carbon_price_SupETS!Y187)</f>
        <v>0</v>
      </c>
      <c r="Z187" s="9">
        <f>(jurisdiction_covered_NCT!Z187*carbon_price_NCT!Z187)+(carbon_price_NETS!Z187*jurisdiction_covered_NETS!Z187)+(jurisdiction_covered_SupETS!Z187*carbon_price_SupETS!Z187)</f>
        <v>0</v>
      </c>
      <c r="AA187" s="9">
        <f>(jurisdiction_covered_NCT!AA187*carbon_price_NCT!AA187)+(carbon_price_NETS!AA187*jurisdiction_covered_NETS!AA187)+(jurisdiction_covered_SupETS!AA187*carbon_price_SupETS!AA187)</f>
        <v>0</v>
      </c>
    </row>
    <row r="188" spans="1:27" x14ac:dyDescent="0.2">
      <c r="A188" s="9" t="s">
        <v>642</v>
      </c>
      <c r="B188" s="9">
        <f>(jurisdiction_covered_NCT!B188*carbon_price_NCT!B188)+(carbon_price_NETS!B188*jurisdiction_covered_NETS!B188)+(jurisdiction_covered_SupETS!B188*carbon_price_SupETS!B188)</f>
        <v>0</v>
      </c>
      <c r="C188" s="9">
        <f>(jurisdiction_covered_NCT!C188*carbon_price_NCT!C188)+(carbon_price_NETS!C188*jurisdiction_covered_NETS!C188)+(jurisdiction_covered_SupETS!C188*carbon_price_SupETS!C188)</f>
        <v>0</v>
      </c>
      <c r="D188" s="9">
        <f>(jurisdiction_covered_NCT!D188*carbon_price_NCT!D188)+(carbon_price_NETS!D188*jurisdiction_covered_NETS!D188)+(jurisdiction_covered_SupETS!D188*carbon_price_SupETS!D188)</f>
        <v>0</v>
      </c>
      <c r="E188" s="9">
        <f>(jurisdiction_covered_NCT!E188*carbon_price_NCT!E188)+(carbon_price_NETS!E188*jurisdiction_covered_NETS!E188)+(jurisdiction_covered_SupETS!E188*carbon_price_SupETS!E188)</f>
        <v>0</v>
      </c>
      <c r="F188" s="9">
        <f>(jurisdiction_covered_NCT!F188*carbon_price_NCT!F188)+(carbon_price_NETS!F188*jurisdiction_covered_NETS!F188)+(jurisdiction_covered_SupETS!F188*carbon_price_SupETS!F188)</f>
        <v>0</v>
      </c>
      <c r="G188" s="9">
        <f>(jurisdiction_covered_NCT!G188*carbon_price_NCT!G188)+(carbon_price_NETS!G188*jurisdiction_covered_NETS!G188)+(jurisdiction_covered_SupETS!G188*carbon_price_SupETS!G188)</f>
        <v>0</v>
      </c>
      <c r="H188" s="9">
        <f>(jurisdiction_covered_NCT!H188*carbon_price_NCT!H188)+(carbon_price_NETS!H188*jurisdiction_covered_NETS!H188)+(jurisdiction_covered_SupETS!H188*carbon_price_SupETS!H188)</f>
        <v>0</v>
      </c>
      <c r="I188" s="9">
        <f>(jurisdiction_covered_NCT!I188*carbon_price_NCT!I188)+(carbon_price_NETS!I188*jurisdiction_covered_NETS!I188)+(jurisdiction_covered_SupETS!I188*carbon_price_SupETS!I188)</f>
        <v>0</v>
      </c>
      <c r="J188" s="9">
        <f>(jurisdiction_covered_NCT!J188*carbon_price_NCT!J188)+(carbon_price_NETS!J188*jurisdiction_covered_NETS!J188)+(jurisdiction_covered_SupETS!J188*carbon_price_SupETS!J188)</f>
        <v>0</v>
      </c>
      <c r="K188" s="9">
        <f>(jurisdiction_covered_NCT!K188*carbon_price_NCT!K188)+(carbon_price_NETS!K188*jurisdiction_covered_NETS!K188)+(jurisdiction_covered_SupETS!K188*carbon_price_SupETS!K188)</f>
        <v>0</v>
      </c>
      <c r="L188" s="9">
        <f>(jurisdiction_covered_NCT!L188*carbon_price_NCT!L188)+(carbon_price_NETS!L188*jurisdiction_covered_NETS!L188)+(jurisdiction_covered_SupETS!L188*carbon_price_SupETS!L188)</f>
        <v>0</v>
      </c>
      <c r="M188" s="9">
        <f>(jurisdiction_covered_NCT!M188*carbon_price_NCT!M188)+(carbon_price_NETS!M188*jurisdiction_covered_NETS!M188)+(jurisdiction_covered_SupETS!M188*carbon_price_SupETS!M188)</f>
        <v>0</v>
      </c>
      <c r="N188" s="9">
        <f>(jurisdiction_covered_NCT!N188*carbon_price_NCT!N188)+(carbon_price_NETS!N188*jurisdiction_covered_NETS!N188)+(jurisdiction_covered_SupETS!N188*carbon_price_SupETS!N188)</f>
        <v>0</v>
      </c>
      <c r="O188" s="9">
        <f>(jurisdiction_covered_NCT!O188*carbon_price_NCT!O188)+(carbon_price_NETS!O188*jurisdiction_covered_NETS!O188)+(jurisdiction_covered_SupETS!O188*carbon_price_SupETS!O188)</f>
        <v>0</v>
      </c>
      <c r="P188" s="9">
        <f>(jurisdiction_covered_NCT!P188*carbon_price_NCT!P188)+(carbon_price_NETS!P188*jurisdiction_covered_NETS!P188)+(jurisdiction_covered_SupETS!P188*carbon_price_SupETS!P188)</f>
        <v>0</v>
      </c>
      <c r="Q188" s="9">
        <f>(jurisdiction_covered_NCT!Q188*carbon_price_NCT!Q188)+(carbon_price_NETS!Q188*jurisdiction_covered_NETS!Q188)+(jurisdiction_covered_SupETS!Q188*carbon_price_SupETS!Q188)</f>
        <v>0</v>
      </c>
      <c r="R188" s="9">
        <f>(jurisdiction_covered_NCT!R188*carbon_price_NCT!R188)+(carbon_price_NETS!R188*jurisdiction_covered_NETS!R188)+(jurisdiction_covered_SupETS!R188*carbon_price_SupETS!R188)</f>
        <v>0</v>
      </c>
      <c r="S188" s="9">
        <f>(jurisdiction_covered_NCT!S188*carbon_price_NCT!S188)+(carbon_price_NETS!S188*jurisdiction_covered_NETS!S188)+(jurisdiction_covered_SupETS!S188*carbon_price_SupETS!S188)</f>
        <v>0</v>
      </c>
      <c r="T188" s="9">
        <f>(jurisdiction_covered_NCT!T188*carbon_price_NCT!T188)+(carbon_price_NETS!T188*jurisdiction_covered_NETS!T188)+(jurisdiction_covered_SupETS!T188*carbon_price_SupETS!T188)</f>
        <v>0</v>
      </c>
      <c r="U188" s="9">
        <f>(jurisdiction_covered_NCT!U188*carbon_price_NCT!U188)+(carbon_price_NETS!U188*jurisdiction_covered_NETS!U188)+(jurisdiction_covered_SupETS!U188*carbon_price_SupETS!U188)</f>
        <v>0</v>
      </c>
      <c r="V188" s="9">
        <f>(jurisdiction_covered_NCT!V188*carbon_price_NCT!V188)+(carbon_price_NETS!V188*jurisdiction_covered_NETS!V188)+(jurisdiction_covered_SupETS!V188*carbon_price_SupETS!V188)</f>
        <v>0</v>
      </c>
      <c r="W188" s="9">
        <f>(jurisdiction_covered_NCT!W188*carbon_price_NCT!W188)+(carbon_price_NETS!W188*jurisdiction_covered_NETS!W188)+(jurisdiction_covered_SupETS!W188*carbon_price_SupETS!W188)</f>
        <v>0</v>
      </c>
      <c r="X188" s="9">
        <f>(jurisdiction_covered_NCT!X188*carbon_price_NCT!X188)+(carbon_price_NETS!X188*jurisdiction_covered_NETS!X188)+(jurisdiction_covered_SupETS!X188*carbon_price_SupETS!X188)</f>
        <v>0</v>
      </c>
      <c r="Y188" s="9">
        <f>(jurisdiction_covered_NCT!Y188*carbon_price_NCT!Y188)+(carbon_price_NETS!Y188*jurisdiction_covered_NETS!Y188)+(jurisdiction_covered_SupETS!Y188*carbon_price_SupETS!Y188)</f>
        <v>0</v>
      </c>
      <c r="Z188" s="9">
        <f>(jurisdiction_covered_NCT!Z188*carbon_price_NCT!Z188)+(carbon_price_NETS!Z188*jurisdiction_covered_NETS!Z188)+(jurisdiction_covered_SupETS!Z188*carbon_price_SupETS!Z188)</f>
        <v>0</v>
      </c>
      <c r="AA188" s="9">
        <f>(jurisdiction_covered_NCT!AA188*carbon_price_NCT!AA188)+(carbon_price_NETS!AA188*jurisdiction_covered_NETS!AA188)+(jurisdiction_covered_SupETS!AA188*carbon_price_SupETS!AA188)</f>
        <v>0</v>
      </c>
    </row>
    <row r="189" spans="1:27" x14ac:dyDescent="0.2">
      <c r="A189" s="9" t="s">
        <v>645</v>
      </c>
      <c r="B189" s="9">
        <f>(jurisdiction_covered_NCT!B189*carbon_price_NCT!B189)+(carbon_price_NETS!B189*jurisdiction_covered_NETS!B189)+(jurisdiction_covered_SupETS!B189*carbon_price_SupETS!B189)</f>
        <v>0</v>
      </c>
      <c r="C189" s="9">
        <f>(jurisdiction_covered_NCT!C189*carbon_price_NCT!C189)+(carbon_price_NETS!C189*jurisdiction_covered_NETS!C189)+(jurisdiction_covered_SupETS!C189*carbon_price_SupETS!C189)</f>
        <v>0</v>
      </c>
      <c r="D189" s="9">
        <f>(jurisdiction_covered_NCT!D189*carbon_price_NCT!D189)+(carbon_price_NETS!D189*jurisdiction_covered_NETS!D189)+(jurisdiction_covered_SupETS!D189*carbon_price_SupETS!D189)</f>
        <v>0</v>
      </c>
      <c r="E189" s="9">
        <f>(jurisdiction_covered_NCT!E189*carbon_price_NCT!E189)+(carbon_price_NETS!E189*jurisdiction_covered_NETS!E189)+(jurisdiction_covered_SupETS!E189*carbon_price_SupETS!E189)</f>
        <v>0</v>
      </c>
      <c r="F189" s="9">
        <f>(jurisdiction_covered_NCT!F189*carbon_price_NCT!F189)+(carbon_price_NETS!F189*jurisdiction_covered_NETS!F189)+(jurisdiction_covered_SupETS!F189*carbon_price_SupETS!F189)</f>
        <v>0</v>
      </c>
      <c r="G189" s="9">
        <f>(jurisdiction_covered_NCT!G189*carbon_price_NCT!G189)+(carbon_price_NETS!G189*jurisdiction_covered_NETS!G189)+(jurisdiction_covered_SupETS!G189*carbon_price_SupETS!G189)</f>
        <v>0</v>
      </c>
      <c r="H189" s="9">
        <f>(jurisdiction_covered_NCT!H189*carbon_price_NCT!H189)+(carbon_price_NETS!H189*jurisdiction_covered_NETS!H189)+(jurisdiction_covered_SupETS!H189*carbon_price_SupETS!H189)</f>
        <v>0</v>
      </c>
      <c r="I189" s="9">
        <f>(jurisdiction_covered_NCT!I189*carbon_price_NCT!I189)+(carbon_price_NETS!I189*jurisdiction_covered_NETS!I189)+(jurisdiction_covered_SupETS!I189*carbon_price_SupETS!I189)</f>
        <v>0</v>
      </c>
      <c r="J189" s="9">
        <f>(jurisdiction_covered_NCT!J189*carbon_price_NCT!J189)+(carbon_price_NETS!J189*jurisdiction_covered_NETS!J189)+(jurisdiction_covered_SupETS!J189*carbon_price_SupETS!J189)</f>
        <v>0</v>
      </c>
      <c r="K189" s="9">
        <f>(jurisdiction_covered_NCT!K189*carbon_price_NCT!K189)+(carbon_price_NETS!K189*jurisdiction_covered_NETS!K189)+(jurisdiction_covered_SupETS!K189*carbon_price_SupETS!K189)</f>
        <v>0</v>
      </c>
      <c r="L189" s="9">
        <f>(jurisdiction_covered_NCT!L189*carbon_price_NCT!L189)+(carbon_price_NETS!L189*jurisdiction_covered_NETS!L189)+(jurisdiction_covered_SupETS!L189*carbon_price_SupETS!L189)</f>
        <v>0</v>
      </c>
      <c r="M189" s="9">
        <f>(jurisdiction_covered_NCT!M189*carbon_price_NCT!M189)+(carbon_price_NETS!M189*jurisdiction_covered_NETS!M189)+(jurisdiction_covered_SupETS!M189*carbon_price_SupETS!M189)</f>
        <v>0</v>
      </c>
      <c r="N189" s="9">
        <f>(jurisdiction_covered_NCT!N189*carbon_price_NCT!N189)+(carbon_price_NETS!N189*jurisdiction_covered_NETS!N189)+(jurisdiction_covered_SupETS!N189*carbon_price_SupETS!N189)</f>
        <v>0</v>
      </c>
      <c r="O189" s="9">
        <f>(jurisdiction_covered_NCT!O189*carbon_price_NCT!O189)+(carbon_price_NETS!O189*jurisdiction_covered_NETS!O189)+(jurisdiction_covered_SupETS!O189*carbon_price_SupETS!O189)</f>
        <v>0</v>
      </c>
      <c r="P189" s="9">
        <f>(jurisdiction_covered_NCT!P189*carbon_price_NCT!P189)+(carbon_price_NETS!P189*jurisdiction_covered_NETS!P189)+(jurisdiction_covered_SupETS!P189*carbon_price_SupETS!P189)</f>
        <v>0</v>
      </c>
      <c r="Q189" s="9">
        <f>(jurisdiction_covered_NCT!Q189*carbon_price_NCT!Q189)+(carbon_price_NETS!Q189*jurisdiction_covered_NETS!Q189)+(jurisdiction_covered_SupETS!Q189*carbon_price_SupETS!Q189)</f>
        <v>0</v>
      </c>
      <c r="R189" s="9">
        <f>(jurisdiction_covered_NCT!R189*carbon_price_NCT!R189)+(carbon_price_NETS!R189*jurisdiction_covered_NETS!R189)+(jurisdiction_covered_SupETS!R189*carbon_price_SupETS!R189)</f>
        <v>0</v>
      </c>
      <c r="S189" s="9">
        <f>(jurisdiction_covered_NCT!S189*carbon_price_NCT!S189)+(carbon_price_NETS!S189*jurisdiction_covered_NETS!S189)+(jurisdiction_covered_SupETS!S189*carbon_price_SupETS!S189)</f>
        <v>0</v>
      </c>
      <c r="T189" s="9">
        <f>(jurisdiction_covered_NCT!T189*carbon_price_NCT!T189)+(carbon_price_NETS!T189*jurisdiction_covered_NETS!T189)+(jurisdiction_covered_SupETS!T189*carbon_price_SupETS!T189)</f>
        <v>0</v>
      </c>
      <c r="U189" s="9">
        <f>(jurisdiction_covered_NCT!U189*carbon_price_NCT!U189)+(carbon_price_NETS!U189*jurisdiction_covered_NETS!U189)+(jurisdiction_covered_SupETS!U189*carbon_price_SupETS!U189)</f>
        <v>0</v>
      </c>
      <c r="V189" s="9">
        <f>(jurisdiction_covered_NCT!V189*carbon_price_NCT!V189)+(carbon_price_NETS!V189*jurisdiction_covered_NETS!V189)+(jurisdiction_covered_SupETS!V189*carbon_price_SupETS!V189)</f>
        <v>0</v>
      </c>
      <c r="W189" s="9">
        <f>(jurisdiction_covered_NCT!W189*carbon_price_NCT!W189)+(carbon_price_NETS!W189*jurisdiction_covered_NETS!W189)+(jurisdiction_covered_SupETS!W189*carbon_price_SupETS!W189)</f>
        <v>0</v>
      </c>
      <c r="X189" s="9">
        <f>(jurisdiction_covered_NCT!X189*carbon_price_NCT!X189)+(carbon_price_NETS!X189*jurisdiction_covered_NETS!X189)+(jurisdiction_covered_SupETS!X189*carbon_price_SupETS!X189)</f>
        <v>0</v>
      </c>
      <c r="Y189" s="9">
        <f>(jurisdiction_covered_NCT!Y189*carbon_price_NCT!Y189)+(carbon_price_NETS!Y189*jurisdiction_covered_NETS!Y189)+(jurisdiction_covered_SupETS!Y189*carbon_price_SupETS!Y189)</f>
        <v>0</v>
      </c>
      <c r="Z189" s="9">
        <f>(jurisdiction_covered_NCT!Z189*carbon_price_NCT!Z189)+(carbon_price_NETS!Z189*jurisdiction_covered_NETS!Z189)+(jurisdiction_covered_SupETS!Z189*carbon_price_SupETS!Z189)</f>
        <v>0</v>
      </c>
      <c r="AA189" s="9">
        <f>(jurisdiction_covered_NCT!AA189*carbon_price_NCT!AA189)+(carbon_price_NETS!AA189*jurisdiction_covered_NETS!AA189)+(jurisdiction_covered_SupETS!AA189*carbon_price_SupETS!AA189)</f>
        <v>0</v>
      </c>
    </row>
    <row r="190" spans="1:27" x14ac:dyDescent="0.2">
      <c r="A190" s="9" t="s">
        <v>648</v>
      </c>
      <c r="B190" s="9">
        <f>(jurisdiction_covered_NCT!B190*carbon_price_NCT!B190)+(carbon_price_NETS!B190*jurisdiction_covered_NETS!B190)+(jurisdiction_covered_SupETS!B190*carbon_price_SupETS!B190)</f>
        <v>0</v>
      </c>
      <c r="C190" s="9">
        <f>(jurisdiction_covered_NCT!C190*carbon_price_NCT!C190)+(carbon_price_NETS!C190*jurisdiction_covered_NETS!C190)+(jurisdiction_covered_SupETS!C190*carbon_price_SupETS!C190)</f>
        <v>0</v>
      </c>
      <c r="D190" s="9">
        <f>(jurisdiction_covered_NCT!D190*carbon_price_NCT!D190)+(carbon_price_NETS!D190*jurisdiction_covered_NETS!D190)+(jurisdiction_covered_SupETS!D190*carbon_price_SupETS!D190)</f>
        <v>0</v>
      </c>
      <c r="E190" s="9">
        <f>(jurisdiction_covered_NCT!E190*carbon_price_NCT!E190)+(carbon_price_NETS!E190*jurisdiction_covered_NETS!E190)+(jurisdiction_covered_SupETS!E190*carbon_price_SupETS!E190)</f>
        <v>0</v>
      </c>
      <c r="F190" s="9">
        <f>(jurisdiction_covered_NCT!F190*carbon_price_NCT!F190)+(carbon_price_NETS!F190*jurisdiction_covered_NETS!F190)+(jurisdiction_covered_SupETS!F190*carbon_price_SupETS!F190)</f>
        <v>0</v>
      </c>
      <c r="G190" s="9">
        <f>(jurisdiction_covered_NCT!G190*carbon_price_NCT!G190)+(carbon_price_NETS!G190*jurisdiction_covered_NETS!G190)+(jurisdiction_covered_SupETS!G190*carbon_price_SupETS!G190)</f>
        <v>0</v>
      </c>
      <c r="H190" s="9">
        <f>(jurisdiction_covered_NCT!H190*carbon_price_NCT!H190)+(carbon_price_NETS!H190*jurisdiction_covered_NETS!H190)+(jurisdiction_covered_SupETS!H190*carbon_price_SupETS!H190)</f>
        <v>0</v>
      </c>
      <c r="I190" s="9">
        <f>(jurisdiction_covered_NCT!I190*carbon_price_NCT!I190)+(carbon_price_NETS!I190*jurisdiction_covered_NETS!I190)+(jurisdiction_covered_SupETS!I190*carbon_price_SupETS!I190)</f>
        <v>0</v>
      </c>
      <c r="J190" s="9">
        <f>(jurisdiction_covered_NCT!J190*carbon_price_NCT!J190)+(carbon_price_NETS!J190*jurisdiction_covered_NETS!J190)+(jurisdiction_covered_SupETS!J190*carbon_price_SupETS!J190)</f>
        <v>0</v>
      </c>
      <c r="K190" s="9">
        <f>(jurisdiction_covered_NCT!K190*carbon_price_NCT!K190)+(carbon_price_NETS!K190*jurisdiction_covered_NETS!K190)+(jurisdiction_covered_SupETS!K190*carbon_price_SupETS!K190)</f>
        <v>0</v>
      </c>
      <c r="L190" s="9">
        <f>(jurisdiction_covered_NCT!L190*carbon_price_NCT!L190)+(carbon_price_NETS!L190*jurisdiction_covered_NETS!L190)+(jurisdiction_covered_SupETS!L190*carbon_price_SupETS!L190)</f>
        <v>0</v>
      </c>
      <c r="M190" s="9">
        <f>(jurisdiction_covered_NCT!M190*carbon_price_NCT!M190)+(carbon_price_NETS!M190*jurisdiction_covered_NETS!M190)+(jurisdiction_covered_SupETS!M190*carbon_price_SupETS!M190)</f>
        <v>0</v>
      </c>
      <c r="N190" s="9">
        <f>(jurisdiction_covered_NCT!N190*carbon_price_NCT!N190)+(carbon_price_NETS!N190*jurisdiction_covered_NETS!N190)+(jurisdiction_covered_SupETS!N190*carbon_price_SupETS!N190)</f>
        <v>0</v>
      </c>
      <c r="O190" s="9">
        <f>(jurisdiction_covered_NCT!O190*carbon_price_NCT!O190)+(carbon_price_NETS!O190*jurisdiction_covered_NETS!O190)+(jurisdiction_covered_SupETS!O190*carbon_price_SupETS!O190)</f>
        <v>0</v>
      </c>
      <c r="P190" s="9">
        <f>(jurisdiction_covered_NCT!P190*carbon_price_NCT!P190)+(carbon_price_NETS!P190*jurisdiction_covered_NETS!P190)+(jurisdiction_covered_SupETS!P190*carbon_price_SupETS!P190)</f>
        <v>0</v>
      </c>
      <c r="Q190" s="9">
        <f>(jurisdiction_covered_NCT!Q190*carbon_price_NCT!Q190)+(carbon_price_NETS!Q190*jurisdiction_covered_NETS!Q190)+(jurisdiction_covered_SupETS!Q190*carbon_price_SupETS!Q190)</f>
        <v>0</v>
      </c>
      <c r="R190" s="9">
        <f>(jurisdiction_covered_NCT!R190*carbon_price_NCT!R190)+(carbon_price_NETS!R190*jurisdiction_covered_NETS!R190)+(jurisdiction_covered_SupETS!R190*carbon_price_SupETS!R190)</f>
        <v>0</v>
      </c>
      <c r="S190" s="9">
        <f>(jurisdiction_covered_NCT!S190*carbon_price_NCT!S190)+(carbon_price_NETS!S190*jurisdiction_covered_NETS!S190)+(jurisdiction_covered_SupETS!S190*carbon_price_SupETS!S190)</f>
        <v>0</v>
      </c>
      <c r="T190" s="9">
        <f>(jurisdiction_covered_NCT!T190*carbon_price_NCT!T190)+(carbon_price_NETS!T190*jurisdiction_covered_NETS!T190)+(jurisdiction_covered_SupETS!T190*carbon_price_SupETS!T190)</f>
        <v>0</v>
      </c>
      <c r="U190" s="9">
        <f>(jurisdiction_covered_NCT!U190*carbon_price_NCT!U190)+(carbon_price_NETS!U190*jurisdiction_covered_NETS!U190)+(jurisdiction_covered_SupETS!U190*carbon_price_SupETS!U190)</f>
        <v>0</v>
      </c>
      <c r="V190" s="9">
        <f>(jurisdiction_covered_NCT!V190*carbon_price_NCT!V190)+(carbon_price_NETS!V190*jurisdiction_covered_NETS!V190)+(jurisdiction_covered_SupETS!V190*carbon_price_SupETS!V190)</f>
        <v>0</v>
      </c>
      <c r="W190" s="9">
        <f>(jurisdiction_covered_NCT!W190*carbon_price_NCT!W190)+(carbon_price_NETS!W190*jurisdiction_covered_NETS!W190)+(jurisdiction_covered_SupETS!W190*carbon_price_SupETS!W190)</f>
        <v>0</v>
      </c>
      <c r="X190" s="9">
        <f>(jurisdiction_covered_NCT!X190*carbon_price_NCT!X190)+(carbon_price_NETS!X190*jurisdiction_covered_NETS!X190)+(jurisdiction_covered_SupETS!X190*carbon_price_SupETS!X190)</f>
        <v>0</v>
      </c>
      <c r="Y190" s="9">
        <f>(jurisdiction_covered_NCT!Y190*carbon_price_NCT!Y190)+(carbon_price_NETS!Y190*jurisdiction_covered_NETS!Y190)+(jurisdiction_covered_SupETS!Y190*carbon_price_SupETS!Y190)</f>
        <v>0</v>
      </c>
      <c r="Z190" s="9">
        <f>(jurisdiction_covered_NCT!Z190*carbon_price_NCT!Z190)+(carbon_price_NETS!Z190*jurisdiction_covered_NETS!Z190)+(jurisdiction_covered_SupETS!Z190*carbon_price_SupETS!Z190)</f>
        <v>0</v>
      </c>
      <c r="AA190" s="9">
        <f>(jurisdiction_covered_NCT!AA190*carbon_price_NCT!AA190)+(carbon_price_NETS!AA190*jurisdiction_covered_NETS!AA190)+(jurisdiction_covered_SupETS!AA190*carbon_price_SupETS!AA190)</f>
        <v>0</v>
      </c>
    </row>
    <row r="191" spans="1:27" x14ac:dyDescent="0.2">
      <c r="A191" s="9" t="s">
        <v>651</v>
      </c>
      <c r="B191" s="9">
        <f>(jurisdiction_covered_NCT!B191*carbon_price_NCT!B191)+(carbon_price_NETS!B191*jurisdiction_covered_NETS!B191)+(jurisdiction_covered_SupETS!B191*carbon_price_SupETS!B191)</f>
        <v>0</v>
      </c>
      <c r="C191" s="9">
        <f>(jurisdiction_covered_NCT!C191*carbon_price_NCT!C191)+(carbon_price_NETS!C191*jurisdiction_covered_NETS!C191)+(jurisdiction_covered_SupETS!C191*carbon_price_SupETS!C191)</f>
        <v>0</v>
      </c>
      <c r="D191" s="9">
        <f>(jurisdiction_covered_NCT!D191*carbon_price_NCT!D191)+(carbon_price_NETS!D191*jurisdiction_covered_NETS!D191)+(jurisdiction_covered_SupETS!D191*carbon_price_SupETS!D191)</f>
        <v>0</v>
      </c>
      <c r="E191" s="9">
        <f>(jurisdiction_covered_NCT!E191*carbon_price_NCT!E191)+(carbon_price_NETS!E191*jurisdiction_covered_NETS!E191)+(jurisdiction_covered_SupETS!E191*carbon_price_SupETS!E191)</f>
        <v>0</v>
      </c>
      <c r="F191" s="9">
        <f>(jurisdiction_covered_NCT!F191*carbon_price_NCT!F191)+(carbon_price_NETS!F191*jurisdiction_covered_NETS!F191)+(jurisdiction_covered_SupETS!F191*carbon_price_SupETS!F191)</f>
        <v>0</v>
      </c>
      <c r="G191" s="9">
        <f>(jurisdiction_covered_NCT!G191*carbon_price_NCT!G191)+(carbon_price_NETS!G191*jurisdiction_covered_NETS!G191)+(jurisdiction_covered_SupETS!G191*carbon_price_SupETS!G191)</f>
        <v>0</v>
      </c>
      <c r="H191" s="9">
        <f>(jurisdiction_covered_NCT!H191*carbon_price_NCT!H191)+(carbon_price_NETS!H191*jurisdiction_covered_NETS!H191)+(jurisdiction_covered_SupETS!H191*carbon_price_SupETS!H191)</f>
        <v>0</v>
      </c>
      <c r="I191" s="9">
        <f>(jurisdiction_covered_NCT!I191*carbon_price_NCT!I191)+(carbon_price_NETS!I191*jurisdiction_covered_NETS!I191)+(jurisdiction_covered_SupETS!I191*carbon_price_SupETS!I191)</f>
        <v>0</v>
      </c>
      <c r="J191" s="9">
        <f>(jurisdiction_covered_NCT!J191*carbon_price_NCT!J191)+(carbon_price_NETS!J191*jurisdiction_covered_NETS!J191)+(jurisdiction_covered_SupETS!J191*carbon_price_SupETS!J191)</f>
        <v>0</v>
      </c>
      <c r="K191" s="9">
        <f>(jurisdiction_covered_NCT!K191*carbon_price_NCT!K191)+(carbon_price_NETS!K191*jurisdiction_covered_NETS!K191)+(jurisdiction_covered_SupETS!K191*carbon_price_SupETS!K191)</f>
        <v>0</v>
      </c>
      <c r="L191" s="9">
        <f>(jurisdiction_covered_NCT!L191*carbon_price_NCT!L191)+(carbon_price_NETS!L191*jurisdiction_covered_NETS!L191)+(jurisdiction_covered_SupETS!L191*carbon_price_SupETS!L191)</f>
        <v>0</v>
      </c>
      <c r="M191" s="9">
        <f>(jurisdiction_covered_NCT!M191*carbon_price_NCT!M191)+(carbon_price_NETS!M191*jurisdiction_covered_NETS!M191)+(jurisdiction_covered_SupETS!M191*carbon_price_SupETS!M191)</f>
        <v>0</v>
      </c>
      <c r="N191" s="9">
        <f>(jurisdiction_covered_NCT!N191*carbon_price_NCT!N191)+(carbon_price_NETS!N191*jurisdiction_covered_NETS!N191)+(jurisdiction_covered_SupETS!N191*carbon_price_SupETS!N191)</f>
        <v>0</v>
      </c>
      <c r="O191" s="9">
        <f>(jurisdiction_covered_NCT!O191*carbon_price_NCT!O191)+(carbon_price_NETS!O191*jurisdiction_covered_NETS!O191)+(jurisdiction_covered_SupETS!O191*carbon_price_SupETS!O191)</f>
        <v>0</v>
      </c>
      <c r="P191" s="9">
        <f>(jurisdiction_covered_NCT!P191*carbon_price_NCT!P191)+(carbon_price_NETS!P191*jurisdiction_covered_NETS!P191)+(jurisdiction_covered_SupETS!P191*carbon_price_SupETS!P191)</f>
        <v>0</v>
      </c>
      <c r="Q191" s="9">
        <f>(jurisdiction_covered_NCT!Q191*carbon_price_NCT!Q191)+(carbon_price_NETS!Q191*jurisdiction_covered_NETS!Q191)+(jurisdiction_covered_SupETS!Q191*carbon_price_SupETS!Q191)</f>
        <v>0</v>
      </c>
      <c r="R191" s="9">
        <f>(jurisdiction_covered_NCT!R191*carbon_price_NCT!R191)+(carbon_price_NETS!R191*jurisdiction_covered_NETS!R191)+(jurisdiction_covered_SupETS!R191*carbon_price_SupETS!R191)</f>
        <v>0</v>
      </c>
      <c r="S191" s="9">
        <f>(jurisdiction_covered_NCT!S191*carbon_price_NCT!S191)+(carbon_price_NETS!S191*jurisdiction_covered_NETS!S191)+(jurisdiction_covered_SupETS!S191*carbon_price_SupETS!S191)</f>
        <v>0</v>
      </c>
      <c r="T191" s="9">
        <f>(jurisdiction_covered_NCT!T191*carbon_price_NCT!T191)+(carbon_price_NETS!T191*jurisdiction_covered_NETS!T191)+(jurisdiction_covered_SupETS!T191*carbon_price_SupETS!T191)</f>
        <v>0</v>
      </c>
      <c r="U191" s="9">
        <f>(jurisdiction_covered_NCT!U191*carbon_price_NCT!U191)+(carbon_price_NETS!U191*jurisdiction_covered_NETS!U191)+(jurisdiction_covered_SupETS!U191*carbon_price_SupETS!U191)</f>
        <v>0</v>
      </c>
      <c r="V191" s="9">
        <f>(jurisdiction_covered_NCT!V191*carbon_price_NCT!V191)+(carbon_price_NETS!V191*jurisdiction_covered_NETS!V191)+(jurisdiction_covered_SupETS!V191*carbon_price_SupETS!V191)</f>
        <v>0</v>
      </c>
      <c r="W191" s="9">
        <f>(jurisdiction_covered_NCT!W191*carbon_price_NCT!W191)+(carbon_price_NETS!W191*jurisdiction_covered_NETS!W191)+(jurisdiction_covered_SupETS!W191*carbon_price_SupETS!W191)</f>
        <v>0</v>
      </c>
      <c r="X191" s="9">
        <f>(jurisdiction_covered_NCT!X191*carbon_price_NCT!X191)+(carbon_price_NETS!X191*jurisdiction_covered_NETS!X191)+(jurisdiction_covered_SupETS!X191*carbon_price_SupETS!X191)</f>
        <v>0</v>
      </c>
      <c r="Y191" s="9">
        <f>(jurisdiction_covered_NCT!Y191*carbon_price_NCT!Y191)+(carbon_price_NETS!Y191*jurisdiction_covered_NETS!Y191)+(jurisdiction_covered_SupETS!Y191*carbon_price_SupETS!Y191)</f>
        <v>0</v>
      </c>
      <c r="Z191" s="9">
        <f>(jurisdiction_covered_NCT!Z191*carbon_price_NCT!Z191)+(carbon_price_NETS!Z191*jurisdiction_covered_NETS!Z191)+(jurisdiction_covered_SupETS!Z191*carbon_price_SupETS!Z191)</f>
        <v>0</v>
      </c>
      <c r="AA191" s="9">
        <f>(jurisdiction_covered_NCT!AA191*carbon_price_NCT!AA191)+(carbon_price_NETS!AA191*jurisdiction_covered_NETS!AA191)+(jurisdiction_covered_SupETS!AA191*carbon_price_SupETS!AA191)</f>
        <v>0</v>
      </c>
    </row>
    <row r="192" spans="1:27" x14ac:dyDescent="0.2">
      <c r="A192" s="9" t="s">
        <v>654</v>
      </c>
      <c r="B192" s="9">
        <f>(jurisdiction_covered_NCT!B192*carbon_price_NCT!B192)+(carbon_price_NETS!B192*jurisdiction_covered_NETS!B192)+(jurisdiction_covered_SupETS!B192*carbon_price_SupETS!B192)</f>
        <v>0</v>
      </c>
      <c r="C192" s="9">
        <f>(jurisdiction_covered_NCT!C192*carbon_price_NCT!C192)+(carbon_price_NETS!C192*jurisdiction_covered_NETS!C192)+(jurisdiction_covered_SupETS!C192*carbon_price_SupETS!C192)</f>
        <v>0</v>
      </c>
      <c r="D192" s="9">
        <f>(jurisdiction_covered_NCT!D192*carbon_price_NCT!D192)+(carbon_price_NETS!D192*jurisdiction_covered_NETS!D192)+(jurisdiction_covered_SupETS!D192*carbon_price_SupETS!D192)</f>
        <v>0</v>
      </c>
      <c r="E192" s="9">
        <f>(jurisdiction_covered_NCT!E192*carbon_price_NCT!E192)+(carbon_price_NETS!E192*jurisdiction_covered_NETS!E192)+(jurisdiction_covered_SupETS!E192*carbon_price_SupETS!E192)</f>
        <v>0</v>
      </c>
      <c r="F192" s="9">
        <f>(jurisdiction_covered_NCT!F192*carbon_price_NCT!F192)+(carbon_price_NETS!F192*jurisdiction_covered_NETS!F192)+(jurisdiction_covered_SupETS!F192*carbon_price_SupETS!F192)</f>
        <v>0</v>
      </c>
      <c r="G192" s="9">
        <f>(jurisdiction_covered_NCT!G192*carbon_price_NCT!G192)+(carbon_price_NETS!G192*jurisdiction_covered_NETS!G192)+(jurisdiction_covered_SupETS!G192*carbon_price_SupETS!G192)</f>
        <v>0</v>
      </c>
      <c r="H192" s="9">
        <f>(jurisdiction_covered_NCT!H192*carbon_price_NCT!H192)+(carbon_price_NETS!H192*jurisdiction_covered_NETS!H192)+(jurisdiction_covered_SupETS!H192*carbon_price_SupETS!H192)</f>
        <v>0</v>
      </c>
      <c r="I192" s="9">
        <f>(jurisdiction_covered_NCT!I192*carbon_price_NCT!I192)+(carbon_price_NETS!I192*jurisdiction_covered_NETS!I192)+(jurisdiction_covered_SupETS!I192*carbon_price_SupETS!I192)</f>
        <v>0</v>
      </c>
      <c r="J192" s="9">
        <f>(jurisdiction_covered_NCT!J192*carbon_price_NCT!J192)+(carbon_price_NETS!J192*jurisdiction_covered_NETS!J192)+(jurisdiction_covered_SupETS!J192*carbon_price_SupETS!J192)</f>
        <v>0</v>
      </c>
      <c r="K192" s="9">
        <f>(jurisdiction_covered_NCT!K192*carbon_price_NCT!K192)+(carbon_price_NETS!K192*jurisdiction_covered_NETS!K192)+(jurisdiction_covered_SupETS!K192*carbon_price_SupETS!K192)</f>
        <v>0</v>
      </c>
      <c r="L192" s="9">
        <f>(jurisdiction_covered_NCT!L192*carbon_price_NCT!L192)+(carbon_price_NETS!L192*jurisdiction_covered_NETS!L192)+(jurisdiction_covered_SupETS!L192*carbon_price_SupETS!L192)</f>
        <v>0</v>
      </c>
      <c r="M192" s="9">
        <f>(jurisdiction_covered_NCT!M192*carbon_price_NCT!M192)+(carbon_price_NETS!M192*jurisdiction_covered_NETS!M192)+(jurisdiction_covered_SupETS!M192*carbon_price_SupETS!M192)</f>
        <v>0</v>
      </c>
      <c r="N192" s="9">
        <f>(jurisdiction_covered_NCT!N192*carbon_price_NCT!N192)+(carbon_price_NETS!N192*jurisdiction_covered_NETS!N192)+(jurisdiction_covered_SupETS!N192*carbon_price_SupETS!N192)</f>
        <v>0</v>
      </c>
      <c r="O192" s="9">
        <f>(jurisdiction_covered_NCT!O192*carbon_price_NCT!O192)+(carbon_price_NETS!O192*jurisdiction_covered_NETS!O192)+(jurisdiction_covered_SupETS!O192*carbon_price_SupETS!O192)</f>
        <v>0</v>
      </c>
      <c r="P192" s="9">
        <f>(jurisdiction_covered_NCT!P192*carbon_price_NCT!P192)+(carbon_price_NETS!P192*jurisdiction_covered_NETS!P192)+(jurisdiction_covered_SupETS!P192*carbon_price_SupETS!P192)</f>
        <v>0</v>
      </c>
      <c r="Q192" s="9">
        <f>(jurisdiction_covered_NCT!Q192*carbon_price_NCT!Q192)+(carbon_price_NETS!Q192*jurisdiction_covered_NETS!Q192)+(jurisdiction_covered_SupETS!Q192*carbon_price_SupETS!Q192)</f>
        <v>0</v>
      </c>
      <c r="R192" s="9">
        <f>(jurisdiction_covered_NCT!R192*carbon_price_NCT!R192)+(carbon_price_NETS!R192*jurisdiction_covered_NETS!R192)+(jurisdiction_covered_SupETS!R192*carbon_price_SupETS!R192)</f>
        <v>0</v>
      </c>
      <c r="S192" s="9">
        <f>(jurisdiction_covered_NCT!S192*carbon_price_NCT!S192)+(carbon_price_NETS!S192*jurisdiction_covered_NETS!S192)+(jurisdiction_covered_SupETS!S192*carbon_price_SupETS!S192)</f>
        <v>0</v>
      </c>
      <c r="T192" s="9">
        <f>(jurisdiction_covered_NCT!T192*carbon_price_NCT!T192)+(carbon_price_NETS!T192*jurisdiction_covered_NETS!T192)+(jurisdiction_covered_SupETS!T192*carbon_price_SupETS!T192)</f>
        <v>0</v>
      </c>
      <c r="U192" s="9">
        <f>(jurisdiction_covered_NCT!U192*carbon_price_NCT!U192)+(carbon_price_NETS!U192*jurisdiction_covered_NETS!U192)+(jurisdiction_covered_SupETS!U192*carbon_price_SupETS!U192)</f>
        <v>0</v>
      </c>
      <c r="V192" s="9">
        <f>(jurisdiction_covered_NCT!V192*carbon_price_NCT!V192)+(carbon_price_NETS!V192*jurisdiction_covered_NETS!V192)+(jurisdiction_covered_SupETS!V192*carbon_price_SupETS!V192)</f>
        <v>0</v>
      </c>
      <c r="W192" s="9">
        <f>(jurisdiction_covered_NCT!W192*carbon_price_NCT!W192)+(carbon_price_NETS!W192*jurisdiction_covered_NETS!W192)+(jurisdiction_covered_SupETS!W192*carbon_price_SupETS!W192)</f>
        <v>0</v>
      </c>
      <c r="X192" s="9">
        <f>(jurisdiction_covered_NCT!X192*carbon_price_NCT!X192)+(carbon_price_NETS!X192*jurisdiction_covered_NETS!X192)+(jurisdiction_covered_SupETS!X192*carbon_price_SupETS!X192)</f>
        <v>0</v>
      </c>
      <c r="Y192" s="9">
        <f>(jurisdiction_covered_NCT!Y192*carbon_price_NCT!Y192)+(carbon_price_NETS!Y192*jurisdiction_covered_NETS!Y192)+(jurisdiction_covered_SupETS!Y192*carbon_price_SupETS!Y192)</f>
        <v>0</v>
      </c>
      <c r="Z192" s="9">
        <f>(jurisdiction_covered_NCT!Z192*carbon_price_NCT!Z192)+(carbon_price_NETS!Z192*jurisdiction_covered_NETS!Z192)+(jurisdiction_covered_SupETS!Z192*carbon_price_SupETS!Z192)</f>
        <v>0</v>
      </c>
      <c r="AA192" s="9">
        <f>(jurisdiction_covered_NCT!AA192*carbon_price_NCT!AA192)+(carbon_price_NETS!AA192*jurisdiction_covered_NETS!AA192)+(jurisdiction_covered_SupETS!AA192*carbon_price_SupETS!AA192)</f>
        <v>0</v>
      </c>
    </row>
    <row r="193" spans="1:27" x14ac:dyDescent="0.2">
      <c r="A193" s="9" t="s">
        <v>657</v>
      </c>
      <c r="B193" s="9">
        <f>(jurisdiction_covered_NCT!B193*carbon_price_NCT!B193)+(carbon_price_NETS!B193*jurisdiction_covered_NETS!B193)+(jurisdiction_covered_SupETS!B193*carbon_price_SupETS!B193)</f>
        <v>0</v>
      </c>
      <c r="C193" s="9">
        <f>(jurisdiction_covered_NCT!C193*carbon_price_NCT!C193)+(carbon_price_NETS!C193*jurisdiction_covered_NETS!C193)+(jurisdiction_covered_SupETS!C193*carbon_price_SupETS!C193)</f>
        <v>0</v>
      </c>
      <c r="D193" s="9">
        <f>(jurisdiction_covered_NCT!D193*carbon_price_NCT!D193)+(carbon_price_NETS!D193*jurisdiction_covered_NETS!D193)+(jurisdiction_covered_SupETS!D193*carbon_price_SupETS!D193)</f>
        <v>0</v>
      </c>
      <c r="E193" s="9">
        <f>(jurisdiction_covered_NCT!E193*carbon_price_NCT!E193)+(carbon_price_NETS!E193*jurisdiction_covered_NETS!E193)+(jurisdiction_covered_SupETS!E193*carbon_price_SupETS!E193)</f>
        <v>0</v>
      </c>
      <c r="F193" s="9">
        <f>(jurisdiction_covered_NCT!F193*carbon_price_NCT!F193)+(carbon_price_NETS!F193*jurisdiction_covered_NETS!F193)+(jurisdiction_covered_SupETS!F193*carbon_price_SupETS!F193)</f>
        <v>0</v>
      </c>
      <c r="G193" s="9">
        <f>(jurisdiction_covered_NCT!G193*carbon_price_NCT!G193)+(carbon_price_NETS!G193*jurisdiction_covered_NETS!G193)+(jurisdiction_covered_SupETS!G193*carbon_price_SupETS!G193)</f>
        <v>0</v>
      </c>
      <c r="H193" s="9">
        <f>(jurisdiction_covered_NCT!H193*carbon_price_NCT!H193)+(carbon_price_NETS!H193*jurisdiction_covered_NETS!H193)+(jurisdiction_covered_SupETS!H193*carbon_price_SupETS!H193)</f>
        <v>0</v>
      </c>
      <c r="I193" s="9">
        <f>(jurisdiction_covered_NCT!I193*carbon_price_NCT!I193)+(carbon_price_NETS!I193*jurisdiction_covered_NETS!I193)+(jurisdiction_covered_SupETS!I193*carbon_price_SupETS!I193)</f>
        <v>0</v>
      </c>
      <c r="J193" s="9">
        <f>(jurisdiction_covered_NCT!J193*carbon_price_NCT!J193)+(carbon_price_NETS!J193*jurisdiction_covered_NETS!J193)+(jurisdiction_covered_SupETS!J193*carbon_price_SupETS!J193)</f>
        <v>0</v>
      </c>
      <c r="K193" s="9">
        <f>(jurisdiction_covered_NCT!K193*carbon_price_NCT!K193)+(carbon_price_NETS!K193*jurisdiction_covered_NETS!K193)+(jurisdiction_covered_SupETS!K193*carbon_price_SupETS!K193)</f>
        <v>0</v>
      </c>
      <c r="L193" s="9">
        <f>(jurisdiction_covered_NCT!L193*carbon_price_NCT!L193)+(carbon_price_NETS!L193*jurisdiction_covered_NETS!L193)+(jurisdiction_covered_SupETS!L193*carbon_price_SupETS!L193)</f>
        <v>0</v>
      </c>
      <c r="M193" s="9">
        <f>(jurisdiction_covered_NCT!M193*carbon_price_NCT!M193)+(carbon_price_NETS!M193*jurisdiction_covered_NETS!M193)+(jurisdiction_covered_SupETS!M193*carbon_price_SupETS!M193)</f>
        <v>0</v>
      </c>
      <c r="N193" s="9">
        <f>(jurisdiction_covered_NCT!N193*carbon_price_NCT!N193)+(carbon_price_NETS!N193*jurisdiction_covered_NETS!N193)+(jurisdiction_covered_SupETS!N193*carbon_price_SupETS!N193)</f>
        <v>0</v>
      </c>
      <c r="O193" s="9">
        <f>(jurisdiction_covered_NCT!O193*carbon_price_NCT!O193)+(carbon_price_NETS!O193*jurisdiction_covered_NETS!O193)+(jurisdiction_covered_SupETS!O193*carbon_price_SupETS!O193)</f>
        <v>0</v>
      </c>
      <c r="P193" s="9">
        <f>(jurisdiction_covered_NCT!P193*carbon_price_NCT!P193)+(carbon_price_NETS!P193*jurisdiction_covered_NETS!P193)+(jurisdiction_covered_SupETS!P193*carbon_price_SupETS!P193)</f>
        <v>0</v>
      </c>
      <c r="Q193" s="9">
        <f>(jurisdiction_covered_NCT!Q193*carbon_price_NCT!Q193)+(carbon_price_NETS!Q193*jurisdiction_covered_NETS!Q193)+(jurisdiction_covered_SupETS!Q193*carbon_price_SupETS!Q193)</f>
        <v>0</v>
      </c>
      <c r="R193" s="9">
        <f>(jurisdiction_covered_NCT!R193*carbon_price_NCT!R193)+(carbon_price_NETS!R193*jurisdiction_covered_NETS!R193)+(jurisdiction_covered_SupETS!R193*carbon_price_SupETS!R193)</f>
        <v>0</v>
      </c>
      <c r="S193" s="9">
        <f>(jurisdiction_covered_NCT!S193*carbon_price_NCT!S193)+(carbon_price_NETS!S193*jurisdiction_covered_NETS!S193)+(jurisdiction_covered_SupETS!S193*carbon_price_SupETS!S193)</f>
        <v>0</v>
      </c>
      <c r="T193" s="9">
        <f>(jurisdiction_covered_NCT!T193*carbon_price_NCT!T193)+(carbon_price_NETS!T193*jurisdiction_covered_NETS!T193)+(jurisdiction_covered_SupETS!T193*carbon_price_SupETS!T193)</f>
        <v>0</v>
      </c>
      <c r="U193" s="9">
        <f>(jurisdiction_covered_NCT!U193*carbon_price_NCT!U193)+(carbon_price_NETS!U193*jurisdiction_covered_NETS!U193)+(jurisdiction_covered_SupETS!U193*carbon_price_SupETS!U193)</f>
        <v>0</v>
      </c>
      <c r="V193" s="9">
        <f>(jurisdiction_covered_NCT!V193*carbon_price_NCT!V193)+(carbon_price_NETS!V193*jurisdiction_covered_NETS!V193)+(jurisdiction_covered_SupETS!V193*carbon_price_SupETS!V193)</f>
        <v>0</v>
      </c>
      <c r="W193" s="9">
        <f>(jurisdiction_covered_NCT!W193*carbon_price_NCT!W193)+(carbon_price_NETS!W193*jurisdiction_covered_NETS!W193)+(jurisdiction_covered_SupETS!W193*carbon_price_SupETS!W193)</f>
        <v>0</v>
      </c>
      <c r="X193" s="9">
        <f>(jurisdiction_covered_NCT!X193*carbon_price_NCT!X193)+(carbon_price_NETS!X193*jurisdiction_covered_NETS!X193)+(jurisdiction_covered_SupETS!X193*carbon_price_SupETS!X193)</f>
        <v>0</v>
      </c>
      <c r="Y193" s="9">
        <f>(jurisdiction_covered_NCT!Y193*carbon_price_NCT!Y193)+(carbon_price_NETS!Y193*jurisdiction_covered_NETS!Y193)+(jurisdiction_covered_SupETS!Y193*carbon_price_SupETS!Y193)</f>
        <v>0</v>
      </c>
      <c r="Z193" s="9">
        <f>(jurisdiction_covered_NCT!Z193*carbon_price_NCT!Z193)+(carbon_price_NETS!Z193*jurisdiction_covered_NETS!Z193)+(jurisdiction_covered_SupETS!Z193*carbon_price_SupETS!Z193)</f>
        <v>0</v>
      </c>
      <c r="AA193" s="9">
        <f>(jurisdiction_covered_NCT!AA193*carbon_price_NCT!AA193)+(carbon_price_NETS!AA193*jurisdiction_covered_NETS!AA193)+(jurisdiction_covered_SupETS!AA193*carbon_price_SupETS!AA193)</f>
        <v>0</v>
      </c>
    </row>
    <row r="194" spans="1:27" x14ac:dyDescent="0.2">
      <c r="A194" s="9" t="s">
        <v>660</v>
      </c>
      <c r="B194" s="9">
        <f>(jurisdiction_covered_NCT!B194*carbon_price_NCT!B194)+(carbon_price_NETS!B194*jurisdiction_covered_NETS!B194)+(jurisdiction_covered_SupETS!B194*carbon_price_SupETS!B194)</f>
        <v>0</v>
      </c>
      <c r="C194" s="9">
        <f>(jurisdiction_covered_NCT!C194*carbon_price_NCT!C194)+(carbon_price_NETS!C194*jurisdiction_covered_NETS!C194)+(jurisdiction_covered_SupETS!C194*carbon_price_SupETS!C194)</f>
        <v>0</v>
      </c>
      <c r="D194" s="9">
        <f>(jurisdiction_covered_NCT!D194*carbon_price_NCT!D194)+(carbon_price_NETS!D194*jurisdiction_covered_NETS!D194)+(jurisdiction_covered_SupETS!D194*carbon_price_SupETS!D194)</f>
        <v>0</v>
      </c>
      <c r="E194" s="9">
        <f>(jurisdiction_covered_NCT!E194*carbon_price_NCT!E194)+(carbon_price_NETS!E194*jurisdiction_covered_NETS!E194)+(jurisdiction_covered_SupETS!E194*carbon_price_SupETS!E194)</f>
        <v>0</v>
      </c>
      <c r="F194" s="9">
        <f>(jurisdiction_covered_NCT!F194*carbon_price_NCT!F194)+(carbon_price_NETS!F194*jurisdiction_covered_NETS!F194)+(jurisdiction_covered_SupETS!F194*carbon_price_SupETS!F194)</f>
        <v>0</v>
      </c>
      <c r="G194" s="9">
        <f>(jurisdiction_covered_NCT!G194*carbon_price_NCT!G194)+(carbon_price_NETS!G194*jurisdiction_covered_NETS!G194)+(jurisdiction_covered_SupETS!G194*carbon_price_SupETS!G194)</f>
        <v>0</v>
      </c>
      <c r="H194" s="9">
        <f>(jurisdiction_covered_NCT!H194*carbon_price_NCT!H194)+(carbon_price_NETS!H194*jurisdiction_covered_NETS!H194)+(jurisdiction_covered_SupETS!H194*carbon_price_SupETS!H194)</f>
        <v>0</v>
      </c>
      <c r="I194" s="9">
        <f>(jurisdiction_covered_NCT!I194*carbon_price_NCT!I194)+(carbon_price_NETS!I194*jurisdiction_covered_NETS!I194)+(jurisdiction_covered_SupETS!I194*carbon_price_SupETS!I194)</f>
        <v>0</v>
      </c>
      <c r="J194" s="9">
        <f>(jurisdiction_covered_NCT!J194*carbon_price_NCT!J194)+(carbon_price_NETS!J194*jurisdiction_covered_NETS!J194)+(jurisdiction_covered_SupETS!J194*carbon_price_SupETS!J194)</f>
        <v>0</v>
      </c>
      <c r="K194" s="9">
        <f>(jurisdiction_covered_NCT!K194*carbon_price_NCT!K194)+(carbon_price_NETS!K194*jurisdiction_covered_NETS!K194)+(jurisdiction_covered_SupETS!K194*carbon_price_SupETS!K194)</f>
        <v>0</v>
      </c>
      <c r="L194" s="9">
        <f>(jurisdiction_covered_NCT!L194*carbon_price_NCT!L194)+(carbon_price_NETS!L194*jurisdiction_covered_NETS!L194)+(jurisdiction_covered_SupETS!L194*carbon_price_SupETS!L194)</f>
        <v>0</v>
      </c>
      <c r="M194" s="9">
        <f>(jurisdiction_covered_NCT!M194*carbon_price_NCT!M194)+(carbon_price_NETS!M194*jurisdiction_covered_NETS!M194)+(jurisdiction_covered_SupETS!M194*carbon_price_SupETS!M194)</f>
        <v>0</v>
      </c>
      <c r="N194" s="9">
        <f>(jurisdiction_covered_NCT!N194*carbon_price_NCT!N194)+(carbon_price_NETS!N194*jurisdiction_covered_NETS!N194)+(jurisdiction_covered_SupETS!N194*carbon_price_SupETS!N194)</f>
        <v>0</v>
      </c>
      <c r="O194" s="9">
        <f>(jurisdiction_covered_NCT!O194*carbon_price_NCT!O194)+(carbon_price_NETS!O194*jurisdiction_covered_NETS!O194)+(jurisdiction_covered_SupETS!O194*carbon_price_SupETS!O194)</f>
        <v>0</v>
      </c>
      <c r="P194" s="9">
        <f>(jurisdiction_covered_NCT!P194*carbon_price_NCT!P194)+(carbon_price_NETS!P194*jurisdiction_covered_NETS!P194)+(jurisdiction_covered_SupETS!P194*carbon_price_SupETS!P194)</f>
        <v>0</v>
      </c>
      <c r="Q194" s="9">
        <f>(jurisdiction_covered_NCT!Q194*carbon_price_NCT!Q194)+(carbon_price_NETS!Q194*jurisdiction_covered_NETS!Q194)+(jurisdiction_covered_SupETS!Q194*carbon_price_SupETS!Q194)</f>
        <v>0</v>
      </c>
      <c r="R194" s="9">
        <f>(jurisdiction_covered_NCT!R194*carbon_price_NCT!R194)+(carbon_price_NETS!R194*jurisdiction_covered_NETS!R194)+(jurisdiction_covered_SupETS!R194*carbon_price_SupETS!R194)</f>
        <v>0</v>
      </c>
      <c r="S194" s="9">
        <f>(jurisdiction_covered_NCT!S194*carbon_price_NCT!S194)+(carbon_price_NETS!S194*jurisdiction_covered_NETS!S194)+(jurisdiction_covered_SupETS!S194*carbon_price_SupETS!S194)</f>
        <v>0</v>
      </c>
      <c r="T194" s="9">
        <f>(jurisdiction_covered_NCT!T194*carbon_price_NCT!T194)+(carbon_price_NETS!T194*jurisdiction_covered_NETS!T194)+(jurisdiction_covered_SupETS!T194*carbon_price_SupETS!T194)</f>
        <v>0</v>
      </c>
      <c r="U194" s="9">
        <f>(jurisdiction_covered_NCT!U194*carbon_price_NCT!U194)+(carbon_price_NETS!U194*jurisdiction_covered_NETS!U194)+(jurisdiction_covered_SupETS!U194*carbon_price_SupETS!U194)</f>
        <v>0</v>
      </c>
      <c r="V194" s="9">
        <f>(jurisdiction_covered_NCT!V194*carbon_price_NCT!V194)+(carbon_price_NETS!V194*jurisdiction_covered_NETS!V194)+(jurisdiction_covered_SupETS!V194*carbon_price_SupETS!V194)</f>
        <v>0</v>
      </c>
      <c r="W194" s="9">
        <f>(jurisdiction_covered_NCT!W194*carbon_price_NCT!W194)+(carbon_price_NETS!W194*jurisdiction_covered_NETS!W194)+(jurisdiction_covered_SupETS!W194*carbon_price_SupETS!W194)</f>
        <v>0</v>
      </c>
      <c r="X194" s="9">
        <f>(jurisdiction_covered_NCT!X194*carbon_price_NCT!X194)+(carbon_price_NETS!X194*jurisdiction_covered_NETS!X194)+(jurisdiction_covered_SupETS!X194*carbon_price_SupETS!X194)</f>
        <v>0</v>
      </c>
      <c r="Y194" s="9">
        <f>(jurisdiction_covered_NCT!Y194*carbon_price_NCT!Y194)+(carbon_price_NETS!Y194*jurisdiction_covered_NETS!Y194)+(jurisdiction_covered_SupETS!Y194*carbon_price_SupETS!Y194)</f>
        <v>0</v>
      </c>
      <c r="Z194" s="9">
        <f>(jurisdiction_covered_NCT!Z194*carbon_price_NCT!Z194)+(carbon_price_NETS!Z194*jurisdiction_covered_NETS!Z194)+(jurisdiction_covered_SupETS!Z194*carbon_price_SupETS!Z194)</f>
        <v>0</v>
      </c>
      <c r="AA194" s="9">
        <f>(jurisdiction_covered_NCT!AA194*carbon_price_NCT!AA194)+(carbon_price_NETS!AA194*jurisdiction_covered_NETS!AA194)+(jurisdiction_covered_SupETS!AA194*carbon_price_SupETS!AA194)</f>
        <v>0</v>
      </c>
    </row>
    <row r="195" spans="1:27" x14ac:dyDescent="0.2">
      <c r="A195" s="9" t="s">
        <v>663</v>
      </c>
      <c r="B195" s="9">
        <f>(jurisdiction_covered_NCT!B195*carbon_price_NCT!B195)+(carbon_price_NETS!B195*jurisdiction_covered_NETS!B195)+(jurisdiction_covered_SupETS!B195*carbon_price_SupETS!B195)</f>
        <v>0</v>
      </c>
      <c r="C195" s="9">
        <f>(jurisdiction_covered_NCT!C195*carbon_price_NCT!C195)+(carbon_price_NETS!C195*jurisdiction_covered_NETS!C195)+(jurisdiction_covered_SupETS!C195*carbon_price_SupETS!C195)</f>
        <v>0</v>
      </c>
      <c r="D195" s="9">
        <f>(jurisdiction_covered_NCT!D195*carbon_price_NCT!D195)+(carbon_price_NETS!D195*jurisdiction_covered_NETS!D195)+(jurisdiction_covered_SupETS!D195*carbon_price_SupETS!D195)</f>
        <v>0</v>
      </c>
      <c r="E195" s="9">
        <f>(jurisdiction_covered_NCT!E195*carbon_price_NCT!E195)+(carbon_price_NETS!E195*jurisdiction_covered_NETS!E195)+(jurisdiction_covered_SupETS!E195*carbon_price_SupETS!E195)</f>
        <v>0</v>
      </c>
      <c r="F195" s="9">
        <f>(jurisdiction_covered_NCT!F195*carbon_price_NCT!F195)+(carbon_price_NETS!F195*jurisdiction_covered_NETS!F195)+(jurisdiction_covered_SupETS!F195*carbon_price_SupETS!F195)</f>
        <v>0</v>
      </c>
      <c r="G195" s="9">
        <f>(jurisdiction_covered_NCT!G195*carbon_price_NCT!G195)+(carbon_price_NETS!G195*jurisdiction_covered_NETS!G195)+(jurisdiction_covered_SupETS!G195*carbon_price_SupETS!G195)</f>
        <v>0</v>
      </c>
      <c r="H195" s="9">
        <f>(jurisdiction_covered_NCT!H195*carbon_price_NCT!H195)+(carbon_price_NETS!H195*jurisdiction_covered_NETS!H195)+(jurisdiction_covered_SupETS!H195*carbon_price_SupETS!H195)</f>
        <v>0</v>
      </c>
      <c r="I195" s="9">
        <f>(jurisdiction_covered_NCT!I195*carbon_price_NCT!I195)+(carbon_price_NETS!I195*jurisdiction_covered_NETS!I195)+(jurisdiction_covered_SupETS!I195*carbon_price_SupETS!I195)</f>
        <v>0</v>
      </c>
      <c r="J195" s="9">
        <f>(jurisdiction_covered_NCT!J195*carbon_price_NCT!J195)+(carbon_price_NETS!J195*jurisdiction_covered_NETS!J195)+(jurisdiction_covered_SupETS!J195*carbon_price_SupETS!J195)</f>
        <v>0</v>
      </c>
      <c r="K195" s="9">
        <f>(jurisdiction_covered_NCT!K195*carbon_price_NCT!K195)+(carbon_price_NETS!K195*jurisdiction_covered_NETS!K195)+(jurisdiction_covered_SupETS!K195*carbon_price_SupETS!K195)</f>
        <v>0</v>
      </c>
      <c r="L195" s="9">
        <f>(jurisdiction_covered_NCT!L195*carbon_price_NCT!L195)+(carbon_price_NETS!L195*jurisdiction_covered_NETS!L195)+(jurisdiction_covered_SupETS!L195*carbon_price_SupETS!L195)</f>
        <v>0</v>
      </c>
      <c r="M195" s="9">
        <f>(jurisdiction_covered_NCT!M195*carbon_price_NCT!M195)+(carbon_price_NETS!M195*jurisdiction_covered_NETS!M195)+(jurisdiction_covered_SupETS!M195*carbon_price_SupETS!M195)</f>
        <v>0</v>
      </c>
      <c r="N195" s="9">
        <f>(jurisdiction_covered_NCT!N195*carbon_price_NCT!N195)+(carbon_price_NETS!N195*jurisdiction_covered_NETS!N195)+(jurisdiction_covered_SupETS!N195*carbon_price_SupETS!N195)</f>
        <v>0</v>
      </c>
      <c r="O195" s="9">
        <f>(jurisdiction_covered_NCT!O195*carbon_price_NCT!O195)+(carbon_price_NETS!O195*jurisdiction_covered_NETS!O195)+(jurisdiction_covered_SupETS!O195*carbon_price_SupETS!O195)</f>
        <v>0</v>
      </c>
      <c r="P195" s="9">
        <f>(jurisdiction_covered_NCT!P195*carbon_price_NCT!P195)+(carbon_price_NETS!P195*jurisdiction_covered_NETS!P195)+(jurisdiction_covered_SupETS!P195*carbon_price_SupETS!P195)</f>
        <v>0</v>
      </c>
      <c r="Q195" s="9">
        <f>(jurisdiction_covered_NCT!Q195*carbon_price_NCT!Q195)+(carbon_price_NETS!Q195*jurisdiction_covered_NETS!Q195)+(jurisdiction_covered_SupETS!Q195*carbon_price_SupETS!Q195)</f>
        <v>0</v>
      </c>
      <c r="R195" s="9">
        <f>(jurisdiction_covered_NCT!R195*carbon_price_NCT!R195)+(carbon_price_NETS!R195*jurisdiction_covered_NETS!R195)+(jurisdiction_covered_SupETS!R195*carbon_price_SupETS!R195)</f>
        <v>0</v>
      </c>
      <c r="S195" s="9">
        <f>(jurisdiction_covered_NCT!S195*carbon_price_NCT!S195)+(carbon_price_NETS!S195*jurisdiction_covered_NETS!S195)+(jurisdiction_covered_SupETS!S195*carbon_price_SupETS!S195)</f>
        <v>0</v>
      </c>
      <c r="T195" s="9">
        <f>(jurisdiction_covered_NCT!T195*carbon_price_NCT!T195)+(carbon_price_NETS!T195*jurisdiction_covered_NETS!T195)+(jurisdiction_covered_SupETS!T195*carbon_price_SupETS!T195)</f>
        <v>0</v>
      </c>
      <c r="U195" s="9">
        <f>(jurisdiction_covered_NCT!U195*carbon_price_NCT!U195)+(carbon_price_NETS!U195*jurisdiction_covered_NETS!U195)+(jurisdiction_covered_SupETS!U195*carbon_price_SupETS!U195)</f>
        <v>0</v>
      </c>
      <c r="V195" s="9">
        <f>(jurisdiction_covered_NCT!V195*carbon_price_NCT!V195)+(carbon_price_NETS!V195*jurisdiction_covered_NETS!V195)+(jurisdiction_covered_SupETS!V195*carbon_price_SupETS!V195)</f>
        <v>0</v>
      </c>
      <c r="W195" s="9">
        <f>(jurisdiction_covered_NCT!W195*carbon_price_NCT!W195)+(carbon_price_NETS!W195*jurisdiction_covered_NETS!W195)+(jurisdiction_covered_SupETS!W195*carbon_price_SupETS!W195)</f>
        <v>0</v>
      </c>
      <c r="X195" s="9">
        <f>(jurisdiction_covered_NCT!X195*carbon_price_NCT!X195)+(carbon_price_NETS!X195*jurisdiction_covered_NETS!X195)+(jurisdiction_covered_SupETS!X195*carbon_price_SupETS!X195)</f>
        <v>0</v>
      </c>
      <c r="Y195" s="9">
        <f>(jurisdiction_covered_NCT!Y195*carbon_price_NCT!Y195)+(carbon_price_NETS!Y195*jurisdiction_covered_NETS!Y195)+(jurisdiction_covered_SupETS!Y195*carbon_price_SupETS!Y195)</f>
        <v>0</v>
      </c>
      <c r="Z195" s="9">
        <f>(jurisdiction_covered_NCT!Z195*carbon_price_NCT!Z195)+(carbon_price_NETS!Z195*jurisdiction_covered_NETS!Z195)+(jurisdiction_covered_SupETS!Z195*carbon_price_SupETS!Z195)</f>
        <v>0</v>
      </c>
      <c r="AA195" s="9">
        <f>(jurisdiction_covered_NCT!AA195*carbon_price_NCT!AA195)+(carbon_price_NETS!AA195*jurisdiction_covered_NETS!AA195)+(jurisdiction_covered_SupETS!AA195*carbon_price_SupETS!AA195)</f>
        <v>0</v>
      </c>
    </row>
    <row r="196" spans="1:27" x14ac:dyDescent="0.2">
      <c r="A196" s="9" t="s">
        <v>666</v>
      </c>
      <c r="B196" s="9">
        <f>(jurisdiction_covered_NCT!B196*carbon_price_NCT!B196)+(carbon_price_NETS!B196*jurisdiction_covered_NETS!B196)+(jurisdiction_covered_SupETS!B196*carbon_price_SupETS!B196)</f>
        <v>0</v>
      </c>
      <c r="C196" s="9">
        <f>(jurisdiction_covered_NCT!C196*carbon_price_NCT!C196)+(carbon_price_NETS!C196*jurisdiction_covered_NETS!C196)+(jurisdiction_covered_SupETS!C196*carbon_price_SupETS!C196)</f>
        <v>0</v>
      </c>
      <c r="D196" s="9">
        <f>(jurisdiction_covered_NCT!D196*carbon_price_NCT!D196)+(carbon_price_NETS!D196*jurisdiction_covered_NETS!D196)+(jurisdiction_covered_SupETS!D196*carbon_price_SupETS!D196)</f>
        <v>0</v>
      </c>
      <c r="E196" s="9">
        <f>(jurisdiction_covered_NCT!E196*carbon_price_NCT!E196)+(carbon_price_NETS!E196*jurisdiction_covered_NETS!E196)+(jurisdiction_covered_SupETS!E196*carbon_price_SupETS!E196)</f>
        <v>0</v>
      </c>
      <c r="F196" s="9">
        <f>(jurisdiction_covered_NCT!F196*carbon_price_NCT!F196)+(carbon_price_NETS!F196*jurisdiction_covered_NETS!F196)+(jurisdiction_covered_SupETS!F196*carbon_price_SupETS!F196)</f>
        <v>0</v>
      </c>
      <c r="G196" s="9">
        <f>(jurisdiction_covered_NCT!G196*carbon_price_NCT!G196)+(carbon_price_NETS!G196*jurisdiction_covered_NETS!G196)+(jurisdiction_covered_SupETS!G196*carbon_price_SupETS!G196)</f>
        <v>0</v>
      </c>
      <c r="H196" s="9">
        <f>(jurisdiction_covered_NCT!H196*carbon_price_NCT!H196)+(carbon_price_NETS!H196*jurisdiction_covered_NETS!H196)+(jurisdiction_covered_SupETS!H196*carbon_price_SupETS!H196)</f>
        <v>0</v>
      </c>
      <c r="I196" s="9">
        <f>(jurisdiction_covered_NCT!I196*carbon_price_NCT!I196)+(carbon_price_NETS!I196*jurisdiction_covered_NETS!I196)+(jurisdiction_covered_SupETS!I196*carbon_price_SupETS!I196)</f>
        <v>0</v>
      </c>
      <c r="J196" s="9">
        <f>(jurisdiction_covered_NCT!J196*carbon_price_NCT!J196)+(carbon_price_NETS!J196*jurisdiction_covered_NETS!J196)+(jurisdiction_covered_SupETS!J196*carbon_price_SupETS!J196)</f>
        <v>0</v>
      </c>
      <c r="K196" s="9">
        <f>(jurisdiction_covered_NCT!K196*carbon_price_NCT!K196)+(carbon_price_NETS!K196*jurisdiction_covered_NETS!K196)+(jurisdiction_covered_SupETS!K196*carbon_price_SupETS!K196)</f>
        <v>0</v>
      </c>
      <c r="L196" s="9">
        <f>(jurisdiction_covered_NCT!L196*carbon_price_NCT!L196)+(carbon_price_NETS!L196*jurisdiction_covered_NETS!L196)+(jurisdiction_covered_SupETS!L196*carbon_price_SupETS!L196)</f>
        <v>0</v>
      </c>
      <c r="M196" s="9">
        <f>(jurisdiction_covered_NCT!M196*carbon_price_NCT!M196)+(carbon_price_NETS!M196*jurisdiction_covered_NETS!M196)+(jurisdiction_covered_SupETS!M196*carbon_price_SupETS!M196)</f>
        <v>0</v>
      </c>
      <c r="N196" s="9">
        <f>(jurisdiction_covered_NCT!N196*carbon_price_NCT!N196)+(carbon_price_NETS!N196*jurisdiction_covered_NETS!N196)+(jurisdiction_covered_SupETS!N196*carbon_price_SupETS!N196)</f>
        <v>0</v>
      </c>
      <c r="O196" s="9">
        <f>(jurisdiction_covered_NCT!O196*carbon_price_NCT!O196)+(carbon_price_NETS!O196*jurisdiction_covered_NETS!O196)+(jurisdiction_covered_SupETS!O196*carbon_price_SupETS!O196)</f>
        <v>0</v>
      </c>
      <c r="P196" s="9">
        <f>(jurisdiction_covered_NCT!P196*carbon_price_NCT!P196)+(carbon_price_NETS!P196*jurisdiction_covered_NETS!P196)+(jurisdiction_covered_SupETS!P196*carbon_price_SupETS!P196)</f>
        <v>0</v>
      </c>
      <c r="Q196" s="9">
        <f>(jurisdiction_covered_NCT!Q196*carbon_price_NCT!Q196)+(carbon_price_NETS!Q196*jurisdiction_covered_NETS!Q196)+(jurisdiction_covered_SupETS!Q196*carbon_price_SupETS!Q196)</f>
        <v>0</v>
      </c>
      <c r="R196" s="9">
        <f>(jurisdiction_covered_NCT!R196*carbon_price_NCT!R196)+(carbon_price_NETS!R196*jurisdiction_covered_NETS!R196)+(jurisdiction_covered_SupETS!R196*carbon_price_SupETS!R196)</f>
        <v>0</v>
      </c>
      <c r="S196" s="9">
        <f>(jurisdiction_covered_NCT!S196*carbon_price_NCT!S196)+(carbon_price_NETS!S196*jurisdiction_covered_NETS!S196)+(jurisdiction_covered_SupETS!S196*carbon_price_SupETS!S196)</f>
        <v>0</v>
      </c>
      <c r="T196" s="9">
        <f>(jurisdiction_covered_NCT!T196*carbon_price_NCT!T196)+(carbon_price_NETS!T196*jurisdiction_covered_NETS!T196)+(jurisdiction_covered_SupETS!T196*carbon_price_SupETS!T196)</f>
        <v>0</v>
      </c>
      <c r="U196" s="9">
        <f>(jurisdiction_covered_NCT!U196*carbon_price_NCT!U196)+(carbon_price_NETS!U196*jurisdiction_covered_NETS!U196)+(jurisdiction_covered_SupETS!U196*carbon_price_SupETS!U196)</f>
        <v>0</v>
      </c>
      <c r="V196" s="9">
        <f>(jurisdiction_covered_NCT!V196*carbon_price_NCT!V196)+(carbon_price_NETS!V196*jurisdiction_covered_NETS!V196)+(jurisdiction_covered_SupETS!V196*carbon_price_SupETS!V196)</f>
        <v>0</v>
      </c>
      <c r="W196" s="9">
        <f>(jurisdiction_covered_NCT!W196*carbon_price_NCT!W196)+(carbon_price_NETS!W196*jurisdiction_covered_NETS!W196)+(jurisdiction_covered_SupETS!W196*carbon_price_SupETS!W196)</f>
        <v>0</v>
      </c>
      <c r="X196" s="9">
        <f>(jurisdiction_covered_NCT!X196*carbon_price_NCT!X196)+(carbon_price_NETS!X196*jurisdiction_covered_NETS!X196)+(jurisdiction_covered_SupETS!X196*carbon_price_SupETS!X196)</f>
        <v>0</v>
      </c>
      <c r="Y196" s="9">
        <f>(jurisdiction_covered_NCT!Y196*carbon_price_NCT!Y196)+(carbon_price_NETS!Y196*jurisdiction_covered_NETS!Y196)+(jurisdiction_covered_SupETS!Y196*carbon_price_SupETS!Y196)</f>
        <v>0</v>
      </c>
      <c r="Z196" s="9">
        <f>(jurisdiction_covered_NCT!Z196*carbon_price_NCT!Z196)+(carbon_price_NETS!Z196*jurisdiction_covered_NETS!Z196)+(jurisdiction_covered_SupETS!Z196*carbon_price_SupETS!Z196)</f>
        <v>0</v>
      </c>
      <c r="AA196" s="9">
        <f>(jurisdiction_covered_NCT!AA196*carbon_price_NCT!AA196)+(carbon_price_NETS!AA196*jurisdiction_covered_NETS!AA196)+(jurisdiction_covered_SupETS!AA196*carbon_price_SupETS!AA196)</f>
        <v>0</v>
      </c>
    </row>
    <row r="197" spans="1:27" x14ac:dyDescent="0.2">
      <c r="A197" s="9" t="s">
        <v>669</v>
      </c>
      <c r="B197" s="9">
        <f>(jurisdiction_covered_NCT!B197*carbon_price_NCT!B197)+(carbon_price_NETS!B197*jurisdiction_covered_NETS!B197)+(jurisdiction_covered_SupETS!B197*carbon_price_SupETS!B197)</f>
        <v>0</v>
      </c>
      <c r="C197" s="9">
        <f>(jurisdiction_covered_NCT!C197*carbon_price_NCT!C197)+(carbon_price_NETS!C197*jurisdiction_covered_NETS!C197)+(jurisdiction_covered_SupETS!C197*carbon_price_SupETS!C197)</f>
        <v>0</v>
      </c>
      <c r="D197" s="9">
        <f>(jurisdiction_covered_NCT!D197*carbon_price_NCT!D197)+(carbon_price_NETS!D197*jurisdiction_covered_NETS!D197)+(jurisdiction_covered_SupETS!D197*carbon_price_SupETS!D197)</f>
        <v>0</v>
      </c>
      <c r="E197" s="9">
        <f>(jurisdiction_covered_NCT!E197*carbon_price_NCT!E197)+(carbon_price_NETS!E197*jurisdiction_covered_NETS!E197)+(jurisdiction_covered_SupETS!E197*carbon_price_SupETS!E197)</f>
        <v>0</v>
      </c>
      <c r="F197" s="9">
        <f>(jurisdiction_covered_NCT!F197*carbon_price_NCT!F197)+(carbon_price_NETS!F197*jurisdiction_covered_NETS!F197)+(jurisdiction_covered_SupETS!F197*carbon_price_SupETS!F197)</f>
        <v>0</v>
      </c>
      <c r="G197" s="9">
        <f>(jurisdiction_covered_NCT!G197*carbon_price_NCT!G197)+(carbon_price_NETS!G197*jurisdiction_covered_NETS!G197)+(jurisdiction_covered_SupETS!G197*carbon_price_SupETS!G197)</f>
        <v>0</v>
      </c>
      <c r="H197" s="9">
        <f>(jurisdiction_covered_NCT!H197*carbon_price_NCT!H197)+(carbon_price_NETS!H197*jurisdiction_covered_NETS!H197)+(jurisdiction_covered_SupETS!H197*carbon_price_SupETS!H197)</f>
        <v>0</v>
      </c>
      <c r="I197" s="9">
        <f>(jurisdiction_covered_NCT!I197*carbon_price_NCT!I197)+(carbon_price_NETS!I197*jurisdiction_covered_NETS!I197)+(jurisdiction_covered_SupETS!I197*carbon_price_SupETS!I197)</f>
        <v>0</v>
      </c>
      <c r="J197" s="9">
        <f>(jurisdiction_covered_NCT!J197*carbon_price_NCT!J197)+(carbon_price_NETS!J197*jurisdiction_covered_NETS!J197)+(jurisdiction_covered_SupETS!J197*carbon_price_SupETS!J197)</f>
        <v>0</v>
      </c>
      <c r="K197" s="9">
        <f>(jurisdiction_covered_NCT!K197*carbon_price_NCT!K197)+(carbon_price_NETS!K197*jurisdiction_covered_NETS!K197)+(jurisdiction_covered_SupETS!K197*carbon_price_SupETS!K197)</f>
        <v>0</v>
      </c>
      <c r="L197" s="9">
        <f>(jurisdiction_covered_NCT!L197*carbon_price_NCT!L197)+(carbon_price_NETS!L197*jurisdiction_covered_NETS!L197)+(jurisdiction_covered_SupETS!L197*carbon_price_SupETS!L197)</f>
        <v>0</v>
      </c>
      <c r="M197" s="9">
        <f>(jurisdiction_covered_NCT!M197*carbon_price_NCT!M197)+(carbon_price_NETS!M197*jurisdiction_covered_NETS!M197)+(jurisdiction_covered_SupETS!M197*carbon_price_SupETS!M197)</f>
        <v>0</v>
      </c>
      <c r="N197" s="9">
        <f>(jurisdiction_covered_NCT!N197*carbon_price_NCT!N197)+(carbon_price_NETS!N197*jurisdiction_covered_NETS!N197)+(jurisdiction_covered_SupETS!N197*carbon_price_SupETS!N197)</f>
        <v>0</v>
      </c>
      <c r="O197" s="9">
        <f>(jurisdiction_covered_NCT!O197*carbon_price_NCT!O197)+(carbon_price_NETS!O197*jurisdiction_covered_NETS!O197)+(jurisdiction_covered_SupETS!O197*carbon_price_SupETS!O197)</f>
        <v>0</v>
      </c>
      <c r="P197" s="9">
        <f>(jurisdiction_covered_NCT!P197*carbon_price_NCT!P197)+(carbon_price_NETS!P197*jurisdiction_covered_NETS!P197)+(jurisdiction_covered_SupETS!P197*carbon_price_SupETS!P197)</f>
        <v>0</v>
      </c>
      <c r="Q197" s="9">
        <f>(jurisdiction_covered_NCT!Q197*carbon_price_NCT!Q197)+(carbon_price_NETS!Q197*jurisdiction_covered_NETS!Q197)+(jurisdiction_covered_SupETS!Q197*carbon_price_SupETS!Q197)</f>
        <v>0</v>
      </c>
      <c r="R197" s="9">
        <f>(jurisdiction_covered_NCT!R197*carbon_price_NCT!R197)+(carbon_price_NETS!R197*jurisdiction_covered_NETS!R197)+(jurisdiction_covered_SupETS!R197*carbon_price_SupETS!R197)</f>
        <v>0</v>
      </c>
      <c r="S197" s="9">
        <f>(jurisdiction_covered_NCT!S197*carbon_price_NCT!S197)+(carbon_price_NETS!S197*jurisdiction_covered_NETS!S197)+(jurisdiction_covered_SupETS!S197*carbon_price_SupETS!S197)</f>
        <v>0</v>
      </c>
      <c r="T197" s="9">
        <f>(jurisdiction_covered_NCT!T197*carbon_price_NCT!T197)+(carbon_price_NETS!T197*jurisdiction_covered_NETS!T197)+(jurisdiction_covered_SupETS!T197*carbon_price_SupETS!T197)</f>
        <v>0</v>
      </c>
      <c r="U197" s="9">
        <f>(jurisdiction_covered_NCT!U197*carbon_price_NCT!U197)+(carbon_price_NETS!U197*jurisdiction_covered_NETS!U197)+(jurisdiction_covered_SupETS!U197*carbon_price_SupETS!U197)</f>
        <v>0</v>
      </c>
      <c r="V197" s="9">
        <f>(jurisdiction_covered_NCT!V197*carbon_price_NCT!V197)+(carbon_price_NETS!V197*jurisdiction_covered_NETS!V197)+(jurisdiction_covered_SupETS!V197*carbon_price_SupETS!V197)</f>
        <v>0</v>
      </c>
      <c r="W197" s="9">
        <f>(jurisdiction_covered_NCT!W197*carbon_price_NCT!W197)+(carbon_price_NETS!W197*jurisdiction_covered_NETS!W197)+(jurisdiction_covered_SupETS!W197*carbon_price_SupETS!W197)</f>
        <v>0</v>
      </c>
      <c r="X197" s="9">
        <f>(jurisdiction_covered_NCT!X197*carbon_price_NCT!X197)+(carbon_price_NETS!X197*jurisdiction_covered_NETS!X197)+(jurisdiction_covered_SupETS!X197*carbon_price_SupETS!X197)</f>
        <v>0</v>
      </c>
      <c r="Y197" s="9">
        <f>(jurisdiction_covered_NCT!Y197*carbon_price_NCT!Y197)+(carbon_price_NETS!Y197*jurisdiction_covered_NETS!Y197)+(jurisdiction_covered_SupETS!Y197*carbon_price_SupETS!Y197)</f>
        <v>0</v>
      </c>
      <c r="Z197" s="9">
        <f>(jurisdiction_covered_NCT!Z197*carbon_price_NCT!Z197)+(carbon_price_NETS!Z197*jurisdiction_covered_NETS!Z197)+(jurisdiction_covered_SupETS!Z197*carbon_price_SupETS!Z197)</f>
        <v>0</v>
      </c>
      <c r="AA197" s="9">
        <f>(jurisdiction_covered_NCT!AA197*carbon_price_NCT!AA197)+(carbon_price_NETS!AA197*jurisdiction_covered_NETS!AA197)+(jurisdiction_covered_SupETS!AA197*carbon_price_SupETS!AA197)</f>
        <v>0</v>
      </c>
    </row>
    <row r="198" spans="1:27" x14ac:dyDescent="0.2">
      <c r="A198" s="9" t="s">
        <v>672</v>
      </c>
      <c r="B198" s="9">
        <f>(jurisdiction_covered_NCT!B198*carbon_price_NCT!B198)+(carbon_price_NETS!B198*jurisdiction_covered_NETS!B198)+(jurisdiction_covered_SupETS!B198*carbon_price_SupETS!B198)</f>
        <v>0</v>
      </c>
      <c r="C198" s="9">
        <f>(jurisdiction_covered_NCT!C198*carbon_price_NCT!C198)+(carbon_price_NETS!C198*jurisdiction_covered_NETS!C198)+(jurisdiction_covered_SupETS!C198*carbon_price_SupETS!C198)</f>
        <v>0</v>
      </c>
      <c r="D198" s="9">
        <f>(jurisdiction_covered_NCT!D198*carbon_price_NCT!D198)+(carbon_price_NETS!D198*jurisdiction_covered_NETS!D198)+(jurisdiction_covered_SupETS!D198*carbon_price_SupETS!D198)</f>
        <v>0</v>
      </c>
      <c r="E198" s="9">
        <f>(jurisdiction_covered_NCT!E198*carbon_price_NCT!E198)+(carbon_price_NETS!E198*jurisdiction_covered_NETS!E198)+(jurisdiction_covered_SupETS!E198*carbon_price_SupETS!E198)</f>
        <v>0</v>
      </c>
      <c r="F198" s="9">
        <f>(jurisdiction_covered_NCT!F198*carbon_price_NCT!F198)+(carbon_price_NETS!F198*jurisdiction_covered_NETS!F198)+(jurisdiction_covered_SupETS!F198*carbon_price_SupETS!F198)</f>
        <v>0</v>
      </c>
      <c r="G198" s="9">
        <f>(jurisdiction_covered_NCT!G198*carbon_price_NCT!G198)+(carbon_price_NETS!G198*jurisdiction_covered_NETS!G198)+(jurisdiction_covered_SupETS!G198*carbon_price_SupETS!G198)</f>
        <v>0</v>
      </c>
      <c r="H198" s="9">
        <f>(jurisdiction_covered_NCT!H198*carbon_price_NCT!H198)+(carbon_price_NETS!H198*jurisdiction_covered_NETS!H198)+(jurisdiction_covered_SupETS!H198*carbon_price_SupETS!H198)</f>
        <v>0</v>
      </c>
      <c r="I198" s="9">
        <f>(jurisdiction_covered_NCT!I198*carbon_price_NCT!I198)+(carbon_price_NETS!I198*jurisdiction_covered_NETS!I198)+(jurisdiction_covered_SupETS!I198*carbon_price_SupETS!I198)</f>
        <v>0</v>
      </c>
      <c r="J198" s="9">
        <f>(jurisdiction_covered_NCT!J198*carbon_price_NCT!J198)+(carbon_price_NETS!J198*jurisdiction_covered_NETS!J198)+(jurisdiction_covered_SupETS!J198*carbon_price_SupETS!J198)</f>
        <v>0</v>
      </c>
      <c r="K198" s="9">
        <f>(jurisdiction_covered_NCT!K198*carbon_price_NCT!K198)+(carbon_price_NETS!K198*jurisdiction_covered_NETS!K198)+(jurisdiction_covered_SupETS!K198*carbon_price_SupETS!K198)</f>
        <v>0</v>
      </c>
      <c r="L198" s="9">
        <f>(jurisdiction_covered_NCT!L198*carbon_price_NCT!L198)+(carbon_price_NETS!L198*jurisdiction_covered_NETS!L198)+(jurisdiction_covered_SupETS!L198*carbon_price_SupETS!L198)</f>
        <v>0</v>
      </c>
      <c r="M198" s="9">
        <f>(jurisdiction_covered_NCT!M198*carbon_price_NCT!M198)+(carbon_price_NETS!M198*jurisdiction_covered_NETS!M198)+(jurisdiction_covered_SupETS!M198*carbon_price_SupETS!M198)</f>
        <v>0</v>
      </c>
      <c r="N198" s="9">
        <f>(jurisdiction_covered_NCT!N198*carbon_price_NCT!N198)+(carbon_price_NETS!N198*jurisdiction_covered_NETS!N198)+(jurisdiction_covered_SupETS!N198*carbon_price_SupETS!N198)</f>
        <v>0</v>
      </c>
      <c r="O198" s="9">
        <f>(jurisdiction_covered_NCT!O198*carbon_price_NCT!O198)+(carbon_price_NETS!O198*jurisdiction_covered_NETS!O198)+(jurisdiction_covered_SupETS!O198*carbon_price_SupETS!O198)</f>
        <v>0</v>
      </c>
      <c r="P198" s="9">
        <f>(jurisdiction_covered_NCT!P198*carbon_price_NCT!P198)+(carbon_price_NETS!P198*jurisdiction_covered_NETS!P198)+(jurisdiction_covered_SupETS!P198*carbon_price_SupETS!P198)</f>
        <v>0</v>
      </c>
      <c r="Q198" s="9">
        <f>(jurisdiction_covered_NCT!Q198*carbon_price_NCT!Q198)+(carbon_price_NETS!Q198*jurisdiction_covered_NETS!Q198)+(jurisdiction_covered_SupETS!Q198*carbon_price_SupETS!Q198)</f>
        <v>0</v>
      </c>
      <c r="R198" s="9">
        <f>(jurisdiction_covered_NCT!R198*carbon_price_NCT!R198)+(carbon_price_NETS!R198*jurisdiction_covered_NETS!R198)+(jurisdiction_covered_SupETS!R198*carbon_price_SupETS!R198)</f>
        <v>0</v>
      </c>
      <c r="S198" s="9">
        <f>(jurisdiction_covered_NCT!S198*carbon_price_NCT!S198)+(carbon_price_NETS!S198*jurisdiction_covered_NETS!S198)+(jurisdiction_covered_SupETS!S198*carbon_price_SupETS!S198)</f>
        <v>0</v>
      </c>
      <c r="T198" s="9">
        <f>(jurisdiction_covered_NCT!T198*carbon_price_NCT!T198)+(carbon_price_NETS!T198*jurisdiction_covered_NETS!T198)+(jurisdiction_covered_SupETS!T198*carbon_price_SupETS!T198)</f>
        <v>0</v>
      </c>
      <c r="U198" s="9">
        <f>(jurisdiction_covered_NCT!U198*carbon_price_NCT!U198)+(carbon_price_NETS!U198*jurisdiction_covered_NETS!U198)+(jurisdiction_covered_SupETS!U198*carbon_price_SupETS!U198)</f>
        <v>0</v>
      </c>
      <c r="V198" s="9">
        <f>(jurisdiction_covered_NCT!V198*carbon_price_NCT!V198)+(carbon_price_NETS!V198*jurisdiction_covered_NETS!V198)+(jurisdiction_covered_SupETS!V198*carbon_price_SupETS!V198)</f>
        <v>0</v>
      </c>
      <c r="W198" s="9">
        <f>(jurisdiction_covered_NCT!W198*carbon_price_NCT!W198)+(carbon_price_NETS!W198*jurisdiction_covered_NETS!W198)+(jurisdiction_covered_SupETS!W198*carbon_price_SupETS!W198)</f>
        <v>0</v>
      </c>
      <c r="X198" s="9">
        <f>(jurisdiction_covered_NCT!X198*carbon_price_NCT!X198)+(carbon_price_NETS!X198*jurisdiction_covered_NETS!X198)+(jurisdiction_covered_SupETS!X198*carbon_price_SupETS!X198)</f>
        <v>0</v>
      </c>
      <c r="Y198" s="9">
        <f>(jurisdiction_covered_NCT!Y198*carbon_price_NCT!Y198)+(carbon_price_NETS!Y198*jurisdiction_covered_NETS!Y198)+(jurisdiction_covered_SupETS!Y198*carbon_price_SupETS!Y198)</f>
        <v>0</v>
      </c>
      <c r="Z198" s="9">
        <f>(jurisdiction_covered_NCT!Z198*carbon_price_NCT!Z198)+(carbon_price_NETS!Z198*jurisdiction_covered_NETS!Z198)+(jurisdiction_covered_SupETS!Z198*carbon_price_SupETS!Z198)</f>
        <v>0</v>
      </c>
      <c r="AA198" s="9">
        <f>(jurisdiction_covered_NCT!AA198*carbon_price_NCT!AA198)+(carbon_price_NETS!AA198*jurisdiction_covered_NETS!AA198)+(jurisdiction_covered_SupETS!AA198*carbon_price_SupETS!AA198)</f>
        <v>0</v>
      </c>
    </row>
    <row r="199" spans="1:27" x14ac:dyDescent="0.2">
      <c r="A199" s="9" t="s">
        <v>675</v>
      </c>
      <c r="B199" s="9">
        <f>(jurisdiction_covered_NCT!B199*carbon_price_NCT!B199)+(carbon_price_NETS!B199*jurisdiction_covered_NETS!B199)+(jurisdiction_covered_SupETS!B199*carbon_price_SupETS!B199)</f>
        <v>0</v>
      </c>
      <c r="C199" s="9">
        <f>(jurisdiction_covered_NCT!C199*carbon_price_NCT!C199)+(carbon_price_NETS!C199*jurisdiction_covered_NETS!C199)+(jurisdiction_covered_SupETS!C199*carbon_price_SupETS!C199)</f>
        <v>0</v>
      </c>
      <c r="D199" s="9">
        <f>(jurisdiction_covered_NCT!D199*carbon_price_NCT!D199)+(carbon_price_NETS!D199*jurisdiction_covered_NETS!D199)+(jurisdiction_covered_SupETS!D199*carbon_price_SupETS!D199)</f>
        <v>0</v>
      </c>
      <c r="E199" s="9">
        <f>(jurisdiction_covered_NCT!E199*carbon_price_NCT!E199)+(carbon_price_NETS!E199*jurisdiction_covered_NETS!E199)+(jurisdiction_covered_SupETS!E199*carbon_price_SupETS!E199)</f>
        <v>0</v>
      </c>
      <c r="F199" s="9">
        <f>(jurisdiction_covered_NCT!F199*carbon_price_NCT!F199)+(carbon_price_NETS!F199*jurisdiction_covered_NETS!F199)+(jurisdiction_covered_SupETS!F199*carbon_price_SupETS!F199)</f>
        <v>0</v>
      </c>
      <c r="G199" s="9">
        <f>(jurisdiction_covered_NCT!G199*carbon_price_NCT!G199)+(carbon_price_NETS!G199*jurisdiction_covered_NETS!G199)+(jurisdiction_covered_SupETS!G199*carbon_price_SupETS!G199)</f>
        <v>0</v>
      </c>
      <c r="H199" s="9">
        <f>(jurisdiction_covered_NCT!H199*carbon_price_NCT!H199)+(carbon_price_NETS!H199*jurisdiction_covered_NETS!H199)+(jurisdiction_covered_SupETS!H199*carbon_price_SupETS!H199)</f>
        <v>0</v>
      </c>
      <c r="I199" s="9">
        <f>(jurisdiction_covered_NCT!I199*carbon_price_NCT!I199)+(carbon_price_NETS!I199*jurisdiction_covered_NETS!I199)+(jurisdiction_covered_SupETS!I199*carbon_price_SupETS!I199)</f>
        <v>0</v>
      </c>
      <c r="J199" s="9">
        <f>(jurisdiction_covered_NCT!J199*carbon_price_NCT!J199)+(carbon_price_NETS!J199*jurisdiction_covered_NETS!J199)+(jurisdiction_covered_SupETS!J199*carbon_price_SupETS!J199)</f>
        <v>0</v>
      </c>
      <c r="K199" s="9">
        <f>(jurisdiction_covered_NCT!K199*carbon_price_NCT!K199)+(carbon_price_NETS!K199*jurisdiction_covered_NETS!K199)+(jurisdiction_covered_SupETS!K199*carbon_price_SupETS!K199)</f>
        <v>0</v>
      </c>
      <c r="L199" s="9">
        <f>(jurisdiction_covered_NCT!L199*carbon_price_NCT!L199)+(carbon_price_NETS!L199*jurisdiction_covered_NETS!L199)+(jurisdiction_covered_SupETS!L199*carbon_price_SupETS!L199)</f>
        <v>0</v>
      </c>
      <c r="M199" s="9">
        <f>(jurisdiction_covered_NCT!M199*carbon_price_NCT!M199)+(carbon_price_NETS!M199*jurisdiction_covered_NETS!M199)+(jurisdiction_covered_SupETS!M199*carbon_price_SupETS!M199)</f>
        <v>0</v>
      </c>
      <c r="N199" s="9">
        <f>(jurisdiction_covered_NCT!N199*carbon_price_NCT!N199)+(carbon_price_NETS!N199*jurisdiction_covered_NETS!N199)+(jurisdiction_covered_SupETS!N199*carbon_price_SupETS!N199)</f>
        <v>0</v>
      </c>
      <c r="O199" s="9">
        <f>(jurisdiction_covered_NCT!O199*carbon_price_NCT!O199)+(carbon_price_NETS!O199*jurisdiction_covered_NETS!O199)+(jurisdiction_covered_SupETS!O199*carbon_price_SupETS!O199)</f>
        <v>0</v>
      </c>
      <c r="P199" s="9">
        <f>(jurisdiction_covered_NCT!P199*carbon_price_NCT!P199)+(carbon_price_NETS!P199*jurisdiction_covered_NETS!P199)+(jurisdiction_covered_SupETS!P199*carbon_price_SupETS!P199)</f>
        <v>0</v>
      </c>
      <c r="Q199" s="9">
        <f>(jurisdiction_covered_NCT!Q199*carbon_price_NCT!Q199)+(carbon_price_NETS!Q199*jurisdiction_covered_NETS!Q199)+(jurisdiction_covered_SupETS!Q199*carbon_price_SupETS!Q199)</f>
        <v>0</v>
      </c>
      <c r="R199" s="9">
        <f>(jurisdiction_covered_NCT!R199*carbon_price_NCT!R199)+(carbon_price_NETS!R199*jurisdiction_covered_NETS!R199)+(jurisdiction_covered_SupETS!R199*carbon_price_SupETS!R199)</f>
        <v>0</v>
      </c>
      <c r="S199" s="9">
        <f>(jurisdiction_covered_NCT!S199*carbon_price_NCT!S199)+(carbon_price_NETS!S199*jurisdiction_covered_NETS!S199)+(jurisdiction_covered_SupETS!S199*carbon_price_SupETS!S199)</f>
        <v>0</v>
      </c>
      <c r="T199" s="9">
        <f>(jurisdiction_covered_NCT!T199*carbon_price_NCT!T199)+(carbon_price_NETS!T199*jurisdiction_covered_NETS!T199)+(jurisdiction_covered_SupETS!T199*carbon_price_SupETS!T199)</f>
        <v>0</v>
      </c>
      <c r="U199" s="9">
        <f>(jurisdiction_covered_NCT!U199*carbon_price_NCT!U199)+(carbon_price_NETS!U199*jurisdiction_covered_NETS!U199)+(jurisdiction_covered_SupETS!U199*carbon_price_SupETS!U199)</f>
        <v>0</v>
      </c>
      <c r="V199" s="9">
        <f>(jurisdiction_covered_NCT!V199*carbon_price_NCT!V199)+(carbon_price_NETS!V199*jurisdiction_covered_NETS!V199)+(jurisdiction_covered_SupETS!V199*carbon_price_SupETS!V199)</f>
        <v>0</v>
      </c>
      <c r="W199" s="9">
        <f>(jurisdiction_covered_NCT!W199*carbon_price_NCT!W199)+(carbon_price_NETS!W199*jurisdiction_covered_NETS!W199)+(jurisdiction_covered_SupETS!W199*carbon_price_SupETS!W199)</f>
        <v>0</v>
      </c>
      <c r="X199" s="9">
        <f>(jurisdiction_covered_NCT!X199*carbon_price_NCT!X199)+(carbon_price_NETS!X199*jurisdiction_covered_NETS!X199)+(jurisdiction_covered_SupETS!X199*carbon_price_SupETS!X199)</f>
        <v>0</v>
      </c>
      <c r="Y199" s="9">
        <f>(jurisdiction_covered_NCT!Y199*carbon_price_NCT!Y199)+(carbon_price_NETS!Y199*jurisdiction_covered_NETS!Y199)+(jurisdiction_covered_SupETS!Y199*carbon_price_SupETS!Y199)</f>
        <v>0</v>
      </c>
      <c r="Z199" s="9">
        <f>(jurisdiction_covered_NCT!Z199*carbon_price_NCT!Z199)+(carbon_price_NETS!Z199*jurisdiction_covered_NETS!Z199)+(jurisdiction_covered_SupETS!Z199*carbon_price_SupETS!Z199)</f>
        <v>0</v>
      </c>
      <c r="AA199" s="9">
        <f>(jurisdiction_covered_NCT!AA199*carbon_price_NCT!AA199)+(carbon_price_NETS!AA199*jurisdiction_covered_NETS!AA199)+(jurisdiction_covered_SupETS!AA199*carbon_price_SupETS!AA199)</f>
        <v>0</v>
      </c>
    </row>
    <row r="200" spans="1:27" x14ac:dyDescent="0.2">
      <c r="A200" s="9" t="s">
        <v>678</v>
      </c>
      <c r="B200" s="9">
        <f>(jurisdiction_covered_NCT!B200*carbon_price_NCT!B200)+(carbon_price_NETS!B200*jurisdiction_covered_NETS!B200)+(jurisdiction_covered_SupETS!B200*carbon_price_SupETS!B200)</f>
        <v>0</v>
      </c>
      <c r="C200" s="9">
        <f>(jurisdiction_covered_NCT!C200*carbon_price_NCT!C200)+(carbon_price_NETS!C200*jurisdiction_covered_NETS!C200)+(jurisdiction_covered_SupETS!C200*carbon_price_SupETS!C200)</f>
        <v>0</v>
      </c>
      <c r="D200" s="9">
        <f>(jurisdiction_covered_NCT!D200*carbon_price_NCT!D200)+(carbon_price_NETS!D200*jurisdiction_covered_NETS!D200)+(jurisdiction_covered_SupETS!D200*carbon_price_SupETS!D200)</f>
        <v>0</v>
      </c>
      <c r="E200" s="9">
        <f>(jurisdiction_covered_NCT!E200*carbon_price_NCT!E200)+(carbon_price_NETS!E200*jurisdiction_covered_NETS!E200)+(jurisdiction_covered_SupETS!E200*carbon_price_SupETS!E200)</f>
        <v>0</v>
      </c>
      <c r="F200" s="9">
        <f>(jurisdiction_covered_NCT!F200*carbon_price_NCT!F200)+(carbon_price_NETS!F200*jurisdiction_covered_NETS!F200)+(jurisdiction_covered_SupETS!F200*carbon_price_SupETS!F200)</f>
        <v>0</v>
      </c>
      <c r="G200" s="9">
        <f>(jurisdiction_covered_NCT!G200*carbon_price_NCT!G200)+(carbon_price_NETS!G200*jurisdiction_covered_NETS!G200)+(jurisdiction_covered_SupETS!G200*carbon_price_SupETS!G200)</f>
        <v>0</v>
      </c>
      <c r="H200" s="9">
        <f>(jurisdiction_covered_NCT!H200*carbon_price_NCT!H200)+(carbon_price_NETS!H200*jurisdiction_covered_NETS!H200)+(jurisdiction_covered_SupETS!H200*carbon_price_SupETS!H200)</f>
        <v>0</v>
      </c>
      <c r="I200" s="9">
        <f>(jurisdiction_covered_NCT!I200*carbon_price_NCT!I200)+(carbon_price_NETS!I200*jurisdiction_covered_NETS!I200)+(jurisdiction_covered_SupETS!I200*carbon_price_SupETS!I200)</f>
        <v>0</v>
      </c>
      <c r="J200" s="9">
        <f>(jurisdiction_covered_NCT!J200*carbon_price_NCT!J200)+(carbon_price_NETS!J200*jurisdiction_covered_NETS!J200)+(jurisdiction_covered_SupETS!J200*carbon_price_SupETS!J200)</f>
        <v>0</v>
      </c>
      <c r="K200" s="9">
        <f>(jurisdiction_covered_NCT!K200*carbon_price_NCT!K200)+(carbon_price_NETS!K200*jurisdiction_covered_NETS!K200)+(jurisdiction_covered_SupETS!K200*carbon_price_SupETS!K200)</f>
        <v>0</v>
      </c>
      <c r="L200" s="9">
        <f>(jurisdiction_covered_NCT!L200*carbon_price_NCT!L200)+(carbon_price_NETS!L200*jurisdiction_covered_NETS!L200)+(jurisdiction_covered_SupETS!L200*carbon_price_SupETS!L200)</f>
        <v>0</v>
      </c>
      <c r="M200" s="9">
        <f>(jurisdiction_covered_NCT!M200*carbon_price_NCT!M200)+(carbon_price_NETS!M200*jurisdiction_covered_NETS!M200)+(jurisdiction_covered_SupETS!M200*carbon_price_SupETS!M200)</f>
        <v>0</v>
      </c>
      <c r="N200" s="9">
        <f>(jurisdiction_covered_NCT!N200*carbon_price_NCT!N200)+(carbon_price_NETS!N200*jurisdiction_covered_NETS!N200)+(jurisdiction_covered_SupETS!N200*carbon_price_SupETS!N200)</f>
        <v>0</v>
      </c>
      <c r="O200" s="9">
        <f>(jurisdiction_covered_NCT!O200*carbon_price_NCT!O200)+(carbon_price_NETS!O200*jurisdiction_covered_NETS!O200)+(jurisdiction_covered_SupETS!O200*carbon_price_SupETS!O200)</f>
        <v>0</v>
      </c>
      <c r="P200" s="9">
        <f>(jurisdiction_covered_NCT!P200*carbon_price_NCT!P200)+(carbon_price_NETS!P200*jurisdiction_covered_NETS!P200)+(jurisdiction_covered_SupETS!P200*carbon_price_SupETS!P200)</f>
        <v>0</v>
      </c>
      <c r="Q200" s="9">
        <f>(jurisdiction_covered_NCT!Q200*carbon_price_NCT!Q200)+(carbon_price_NETS!Q200*jurisdiction_covered_NETS!Q200)+(jurisdiction_covered_SupETS!Q200*carbon_price_SupETS!Q200)</f>
        <v>0</v>
      </c>
      <c r="R200" s="9">
        <f>(jurisdiction_covered_NCT!R200*carbon_price_NCT!R200)+(carbon_price_NETS!R200*jurisdiction_covered_NETS!R200)+(jurisdiction_covered_SupETS!R200*carbon_price_SupETS!R200)</f>
        <v>0</v>
      </c>
      <c r="S200" s="9">
        <f>(jurisdiction_covered_NCT!S200*carbon_price_NCT!S200)+(carbon_price_NETS!S200*jurisdiction_covered_NETS!S200)+(jurisdiction_covered_SupETS!S200*carbon_price_SupETS!S200)</f>
        <v>0</v>
      </c>
      <c r="T200" s="9">
        <f>(jurisdiction_covered_NCT!T200*carbon_price_NCT!T200)+(carbon_price_NETS!T200*jurisdiction_covered_NETS!T200)+(jurisdiction_covered_SupETS!T200*carbon_price_SupETS!T200)</f>
        <v>0</v>
      </c>
      <c r="U200" s="9">
        <f>(jurisdiction_covered_NCT!U200*carbon_price_NCT!U200)+(carbon_price_NETS!U200*jurisdiction_covered_NETS!U200)+(jurisdiction_covered_SupETS!U200*carbon_price_SupETS!U200)</f>
        <v>0</v>
      </c>
      <c r="V200" s="9">
        <f>(jurisdiction_covered_NCT!V200*carbon_price_NCT!V200)+(carbon_price_NETS!V200*jurisdiction_covered_NETS!V200)+(jurisdiction_covered_SupETS!V200*carbon_price_SupETS!V200)</f>
        <v>0</v>
      </c>
      <c r="W200" s="9">
        <f>(jurisdiction_covered_NCT!W200*carbon_price_NCT!W200)+(carbon_price_NETS!W200*jurisdiction_covered_NETS!W200)+(jurisdiction_covered_SupETS!W200*carbon_price_SupETS!W200)</f>
        <v>0</v>
      </c>
      <c r="X200" s="9">
        <f>(jurisdiction_covered_NCT!X200*carbon_price_NCT!X200)+(carbon_price_NETS!X200*jurisdiction_covered_NETS!X200)+(jurisdiction_covered_SupETS!X200*carbon_price_SupETS!X200)</f>
        <v>0</v>
      </c>
      <c r="Y200" s="9">
        <f>(jurisdiction_covered_NCT!Y200*carbon_price_NCT!Y200)+(carbon_price_NETS!Y200*jurisdiction_covered_NETS!Y200)+(jurisdiction_covered_SupETS!Y200*carbon_price_SupETS!Y200)</f>
        <v>0</v>
      </c>
      <c r="Z200" s="9">
        <f>(jurisdiction_covered_NCT!Z200*carbon_price_NCT!Z200)+(carbon_price_NETS!Z200*jurisdiction_covered_NETS!Z200)+(jurisdiction_covered_SupETS!Z200*carbon_price_SupETS!Z200)</f>
        <v>0</v>
      </c>
      <c r="AA200" s="9">
        <f>(jurisdiction_covered_NCT!AA200*carbon_price_NCT!AA200)+(carbon_price_NETS!AA200*jurisdiction_covered_NETS!AA200)+(jurisdiction_covered_SupETS!AA200*carbon_price_SupETS!AA200)</f>
        <v>0</v>
      </c>
    </row>
    <row r="201" spans="1:27" x14ac:dyDescent="0.2">
      <c r="A201" s="9" t="s">
        <v>682</v>
      </c>
      <c r="B201" s="9">
        <f>(jurisdiction_covered_NCT!B201*carbon_price_NCT!B201)+(carbon_price_NETS!B201*jurisdiction_covered_NETS!B201)+(jurisdiction_covered_SupETS!B201*carbon_price_SupETS!B201)</f>
        <v>0</v>
      </c>
      <c r="C201" s="9">
        <f>(jurisdiction_covered_NCT!C201*carbon_price_NCT!C201)+(carbon_price_NETS!C201*jurisdiction_covered_NETS!C201)+(jurisdiction_covered_SupETS!C201*carbon_price_SupETS!C201)</f>
        <v>0</v>
      </c>
      <c r="D201" s="9">
        <f>(jurisdiction_covered_NCT!D201*carbon_price_NCT!D201)+(carbon_price_NETS!D201*jurisdiction_covered_NETS!D201)+(jurisdiction_covered_SupETS!D201*carbon_price_SupETS!D201)</f>
        <v>0</v>
      </c>
      <c r="E201" s="9">
        <f>(jurisdiction_covered_NCT!E201*carbon_price_NCT!E201)+(carbon_price_NETS!E201*jurisdiction_covered_NETS!E201)+(jurisdiction_covered_SupETS!E201*carbon_price_SupETS!E201)</f>
        <v>0</v>
      </c>
      <c r="F201" s="9">
        <f>(jurisdiction_covered_NCT!F201*carbon_price_NCT!F201)+(carbon_price_NETS!F201*jurisdiction_covered_NETS!F201)+(jurisdiction_covered_SupETS!F201*carbon_price_SupETS!F201)</f>
        <v>0</v>
      </c>
      <c r="G201" s="9">
        <f>(jurisdiction_covered_NCT!G201*carbon_price_NCT!G201)+(carbon_price_NETS!G201*jurisdiction_covered_NETS!G201)+(jurisdiction_covered_SupETS!G201*carbon_price_SupETS!G201)</f>
        <v>0</v>
      </c>
      <c r="H201" s="9">
        <f>(jurisdiction_covered_NCT!H201*carbon_price_NCT!H201)+(carbon_price_NETS!H201*jurisdiction_covered_NETS!H201)+(jurisdiction_covered_SupETS!H201*carbon_price_SupETS!H201)</f>
        <v>0</v>
      </c>
      <c r="I201" s="9">
        <f>(jurisdiction_covered_NCT!I201*carbon_price_NCT!I201)+(carbon_price_NETS!I201*jurisdiction_covered_NETS!I201)+(jurisdiction_covered_SupETS!I201*carbon_price_SupETS!I201)</f>
        <v>0</v>
      </c>
      <c r="J201" s="9">
        <f>(jurisdiction_covered_NCT!J201*carbon_price_NCT!J201)+(carbon_price_NETS!J201*jurisdiction_covered_NETS!J201)+(jurisdiction_covered_SupETS!J201*carbon_price_SupETS!J201)</f>
        <v>0</v>
      </c>
      <c r="K201" s="9">
        <f>(jurisdiction_covered_NCT!K201*carbon_price_NCT!K201)+(carbon_price_NETS!K201*jurisdiction_covered_NETS!K201)+(jurisdiction_covered_SupETS!K201*carbon_price_SupETS!K201)</f>
        <v>0</v>
      </c>
      <c r="L201" s="9">
        <f>(jurisdiction_covered_NCT!L201*carbon_price_NCT!L201)+(carbon_price_NETS!L201*jurisdiction_covered_NETS!L201)+(jurisdiction_covered_SupETS!L201*carbon_price_SupETS!L201)</f>
        <v>0</v>
      </c>
      <c r="M201" s="9">
        <f>(jurisdiction_covered_NCT!M201*carbon_price_NCT!M201)+(carbon_price_NETS!M201*jurisdiction_covered_NETS!M201)+(jurisdiction_covered_SupETS!M201*carbon_price_SupETS!M201)</f>
        <v>0</v>
      </c>
      <c r="N201" s="9">
        <f>(jurisdiction_covered_NCT!N201*carbon_price_NCT!N201)+(carbon_price_NETS!N201*jurisdiction_covered_NETS!N201)+(jurisdiction_covered_SupETS!N201*carbon_price_SupETS!N201)</f>
        <v>0</v>
      </c>
      <c r="O201" s="9">
        <f>(jurisdiction_covered_NCT!O201*carbon_price_NCT!O201)+(carbon_price_NETS!O201*jurisdiction_covered_NETS!O201)+(jurisdiction_covered_SupETS!O201*carbon_price_SupETS!O201)</f>
        <v>0</v>
      </c>
      <c r="P201" s="9">
        <f>(jurisdiction_covered_NCT!P201*carbon_price_NCT!P201)+(carbon_price_NETS!P201*jurisdiction_covered_NETS!P201)+(jurisdiction_covered_SupETS!P201*carbon_price_SupETS!P201)</f>
        <v>0</v>
      </c>
      <c r="Q201" s="9">
        <f>(jurisdiction_covered_NCT!Q201*carbon_price_NCT!Q201)+(carbon_price_NETS!Q201*jurisdiction_covered_NETS!Q201)+(jurisdiction_covered_SupETS!Q201*carbon_price_SupETS!Q201)</f>
        <v>0</v>
      </c>
      <c r="R201" s="9">
        <f>(jurisdiction_covered_NCT!R201*carbon_price_NCT!R201)+(carbon_price_NETS!R201*jurisdiction_covered_NETS!R201)+(jurisdiction_covered_SupETS!R201*carbon_price_SupETS!R201)</f>
        <v>0</v>
      </c>
      <c r="S201" s="9">
        <f>(jurisdiction_covered_NCT!S201*carbon_price_NCT!S201)+(carbon_price_NETS!S201*jurisdiction_covered_NETS!S201)+(jurisdiction_covered_SupETS!S201*carbon_price_SupETS!S201)</f>
        <v>0</v>
      </c>
      <c r="T201" s="9">
        <f>(jurisdiction_covered_NCT!T201*carbon_price_NCT!T201)+(carbon_price_NETS!T201*jurisdiction_covered_NETS!T201)+(jurisdiction_covered_SupETS!T201*carbon_price_SupETS!T201)</f>
        <v>0</v>
      </c>
      <c r="U201" s="9">
        <f>(jurisdiction_covered_NCT!U201*carbon_price_NCT!U201)+(carbon_price_NETS!U201*jurisdiction_covered_NETS!U201)+(jurisdiction_covered_SupETS!U201*carbon_price_SupETS!U201)</f>
        <v>0</v>
      </c>
      <c r="V201" s="9">
        <f>(jurisdiction_covered_NCT!V201*carbon_price_NCT!V201)+(carbon_price_NETS!V201*jurisdiction_covered_NETS!V201)+(jurisdiction_covered_SupETS!V201*carbon_price_SupETS!V201)</f>
        <v>0</v>
      </c>
      <c r="W201" s="9">
        <f>(jurisdiction_covered_NCT!W201*carbon_price_NCT!W201)+(carbon_price_NETS!W201*jurisdiction_covered_NETS!W201)+(jurisdiction_covered_SupETS!W201*carbon_price_SupETS!W201)</f>
        <v>0</v>
      </c>
      <c r="X201" s="9">
        <f>(jurisdiction_covered_NCT!X201*carbon_price_NCT!X201)+(carbon_price_NETS!X201*jurisdiction_covered_NETS!X201)+(jurisdiction_covered_SupETS!X201*carbon_price_SupETS!X201)</f>
        <v>0</v>
      </c>
      <c r="Y201" s="9">
        <f>(jurisdiction_covered_NCT!Y201*carbon_price_NCT!Y201)+(carbon_price_NETS!Y201*jurisdiction_covered_NETS!Y201)+(jurisdiction_covered_SupETS!Y201*carbon_price_SupETS!Y201)</f>
        <v>0</v>
      </c>
      <c r="Z201" s="9">
        <f>(jurisdiction_covered_NCT!Z201*carbon_price_NCT!Z201)+(carbon_price_NETS!Z201*jurisdiction_covered_NETS!Z201)+(jurisdiction_covered_SupETS!Z201*carbon_price_SupETS!Z201)</f>
        <v>0</v>
      </c>
      <c r="AA201" s="9">
        <f>(jurisdiction_covered_NCT!AA201*carbon_price_NCT!AA201)+(carbon_price_NETS!AA201*jurisdiction_covered_NETS!AA201)+(jurisdiction_covered_SupETS!AA201*carbon_price_SupETS!AA201)</f>
        <v>0</v>
      </c>
    </row>
    <row r="202" spans="1:27" x14ac:dyDescent="0.2">
      <c r="A202" s="9" t="s">
        <v>685</v>
      </c>
      <c r="B202" s="9">
        <f>(jurisdiction_covered_NCT!B202*carbon_price_NCT!B202)+(carbon_price_NETS!B202*jurisdiction_covered_NETS!B202)+(jurisdiction_covered_SupETS!B202*carbon_price_SupETS!B202)</f>
        <v>0</v>
      </c>
      <c r="C202" s="9">
        <f>(jurisdiction_covered_NCT!C202*carbon_price_NCT!C202)+(carbon_price_NETS!C202*jurisdiction_covered_NETS!C202)+(jurisdiction_covered_SupETS!C202*carbon_price_SupETS!C202)</f>
        <v>0</v>
      </c>
      <c r="D202" s="9">
        <f>(jurisdiction_covered_NCT!D202*carbon_price_NCT!D202)+(carbon_price_NETS!D202*jurisdiction_covered_NETS!D202)+(jurisdiction_covered_SupETS!D202*carbon_price_SupETS!D202)</f>
        <v>0</v>
      </c>
      <c r="E202" s="9">
        <f>(jurisdiction_covered_NCT!E202*carbon_price_NCT!E202)+(carbon_price_NETS!E202*jurisdiction_covered_NETS!E202)+(jurisdiction_covered_SupETS!E202*carbon_price_SupETS!E202)</f>
        <v>0</v>
      </c>
      <c r="F202" s="9">
        <f>(jurisdiction_covered_NCT!F202*carbon_price_NCT!F202)+(carbon_price_NETS!F202*jurisdiction_covered_NETS!F202)+(jurisdiction_covered_SupETS!F202*carbon_price_SupETS!F202)</f>
        <v>0</v>
      </c>
      <c r="G202" s="9">
        <f>(jurisdiction_covered_NCT!G202*carbon_price_NCT!G202)+(carbon_price_NETS!G202*jurisdiction_covered_NETS!G202)+(jurisdiction_covered_SupETS!G202*carbon_price_SupETS!G202)</f>
        <v>0</v>
      </c>
      <c r="H202" s="9">
        <f>(jurisdiction_covered_NCT!H202*carbon_price_NCT!H202)+(carbon_price_NETS!H202*jurisdiction_covered_NETS!H202)+(jurisdiction_covered_SupETS!H202*carbon_price_SupETS!H202)</f>
        <v>0</v>
      </c>
      <c r="I202" s="9">
        <f>(jurisdiction_covered_NCT!I202*carbon_price_NCT!I202)+(carbon_price_NETS!I202*jurisdiction_covered_NETS!I202)+(jurisdiction_covered_SupETS!I202*carbon_price_SupETS!I202)</f>
        <v>0</v>
      </c>
      <c r="J202" s="9">
        <f>(jurisdiction_covered_NCT!J202*carbon_price_NCT!J202)+(carbon_price_NETS!J202*jurisdiction_covered_NETS!J202)+(jurisdiction_covered_SupETS!J202*carbon_price_SupETS!J202)</f>
        <v>0</v>
      </c>
      <c r="K202" s="9">
        <f>(jurisdiction_covered_NCT!K202*carbon_price_NCT!K202)+(carbon_price_NETS!K202*jurisdiction_covered_NETS!K202)+(jurisdiction_covered_SupETS!K202*carbon_price_SupETS!K202)</f>
        <v>0</v>
      </c>
      <c r="L202" s="9">
        <f>(jurisdiction_covered_NCT!L202*carbon_price_NCT!L202)+(carbon_price_NETS!L202*jurisdiction_covered_NETS!L202)+(jurisdiction_covered_SupETS!L202*carbon_price_SupETS!L202)</f>
        <v>0</v>
      </c>
      <c r="M202" s="9">
        <f>(jurisdiction_covered_NCT!M202*carbon_price_NCT!M202)+(carbon_price_NETS!M202*jurisdiction_covered_NETS!M202)+(jurisdiction_covered_SupETS!M202*carbon_price_SupETS!M202)</f>
        <v>0</v>
      </c>
      <c r="N202" s="9">
        <f>(jurisdiction_covered_NCT!N202*carbon_price_NCT!N202)+(carbon_price_NETS!N202*jurisdiction_covered_NETS!N202)+(jurisdiction_covered_SupETS!N202*carbon_price_SupETS!N202)</f>
        <v>0</v>
      </c>
      <c r="O202" s="9">
        <f>(jurisdiction_covered_NCT!O202*carbon_price_NCT!O202)+(carbon_price_NETS!O202*jurisdiction_covered_NETS!O202)+(jurisdiction_covered_SupETS!O202*carbon_price_SupETS!O202)</f>
        <v>0</v>
      </c>
      <c r="P202" s="9">
        <f>(jurisdiction_covered_NCT!P202*carbon_price_NCT!P202)+(carbon_price_NETS!P202*jurisdiction_covered_NETS!P202)+(jurisdiction_covered_SupETS!P202*carbon_price_SupETS!P202)</f>
        <v>0</v>
      </c>
      <c r="Q202" s="9">
        <f>(jurisdiction_covered_NCT!Q202*carbon_price_NCT!Q202)+(carbon_price_NETS!Q202*jurisdiction_covered_NETS!Q202)+(jurisdiction_covered_SupETS!Q202*carbon_price_SupETS!Q202)</f>
        <v>0</v>
      </c>
      <c r="R202" s="9">
        <f>(jurisdiction_covered_NCT!R202*carbon_price_NCT!R202)+(carbon_price_NETS!R202*jurisdiction_covered_NETS!R202)+(jurisdiction_covered_SupETS!R202*carbon_price_SupETS!R202)</f>
        <v>0</v>
      </c>
      <c r="S202" s="9">
        <f>(jurisdiction_covered_NCT!S202*carbon_price_NCT!S202)+(carbon_price_NETS!S202*jurisdiction_covered_NETS!S202)+(jurisdiction_covered_SupETS!S202*carbon_price_SupETS!S202)</f>
        <v>0</v>
      </c>
      <c r="T202" s="9">
        <f>(jurisdiction_covered_NCT!T202*carbon_price_NCT!T202)+(carbon_price_NETS!T202*jurisdiction_covered_NETS!T202)+(jurisdiction_covered_SupETS!T202*carbon_price_SupETS!T202)</f>
        <v>0</v>
      </c>
      <c r="U202" s="9">
        <f>(jurisdiction_covered_NCT!U202*carbon_price_NCT!U202)+(carbon_price_NETS!U202*jurisdiction_covered_NETS!U202)+(jurisdiction_covered_SupETS!U202*carbon_price_SupETS!U202)</f>
        <v>0</v>
      </c>
      <c r="V202" s="9">
        <f>(jurisdiction_covered_NCT!V202*carbon_price_NCT!V202)+(carbon_price_NETS!V202*jurisdiction_covered_NETS!V202)+(jurisdiction_covered_SupETS!V202*carbon_price_SupETS!V202)</f>
        <v>0</v>
      </c>
      <c r="W202" s="9">
        <f>(jurisdiction_covered_NCT!W202*carbon_price_NCT!W202)+(carbon_price_NETS!W202*jurisdiction_covered_NETS!W202)+(jurisdiction_covered_SupETS!W202*carbon_price_SupETS!W202)</f>
        <v>0</v>
      </c>
      <c r="X202" s="9">
        <f>(jurisdiction_covered_NCT!X202*carbon_price_NCT!X202)+(carbon_price_NETS!X202*jurisdiction_covered_NETS!X202)+(jurisdiction_covered_SupETS!X202*carbon_price_SupETS!X202)</f>
        <v>0</v>
      </c>
      <c r="Y202" s="9">
        <f>(jurisdiction_covered_NCT!Y202*carbon_price_NCT!Y202)+(carbon_price_NETS!Y202*jurisdiction_covered_NETS!Y202)+(jurisdiction_covered_SupETS!Y202*carbon_price_SupETS!Y202)</f>
        <v>0</v>
      </c>
      <c r="Z202" s="9">
        <f>(jurisdiction_covered_NCT!Z202*carbon_price_NCT!Z202)+(carbon_price_NETS!Z202*jurisdiction_covered_NETS!Z202)+(jurisdiction_covered_SupETS!Z202*carbon_price_SupETS!Z202)</f>
        <v>0</v>
      </c>
      <c r="AA202" s="9">
        <f>(jurisdiction_covered_NCT!AA202*carbon_price_NCT!AA202)+(carbon_price_NETS!AA202*jurisdiction_covered_NETS!AA202)+(jurisdiction_covered_SupETS!AA202*carbon_price_SupETS!AA202)</f>
        <v>0</v>
      </c>
    </row>
    <row r="203" spans="1:27" x14ac:dyDescent="0.2">
      <c r="A203" s="9" t="s">
        <v>688</v>
      </c>
      <c r="B203" s="9">
        <f>(jurisdiction_covered_NCT!B203*carbon_price_NCT!B203)+(carbon_price_NETS!B203*jurisdiction_covered_NETS!B203)+(jurisdiction_covered_SupETS!B203*carbon_price_SupETS!B203)</f>
        <v>0</v>
      </c>
      <c r="C203" s="9">
        <f>(jurisdiction_covered_NCT!C203*carbon_price_NCT!C203)+(carbon_price_NETS!C203*jurisdiction_covered_NETS!C203)+(jurisdiction_covered_SupETS!C203*carbon_price_SupETS!C203)</f>
        <v>0</v>
      </c>
      <c r="D203" s="9">
        <f>(jurisdiction_covered_NCT!D203*carbon_price_NCT!D203)+(carbon_price_NETS!D203*jurisdiction_covered_NETS!D203)+(jurisdiction_covered_SupETS!D203*carbon_price_SupETS!D203)</f>
        <v>0</v>
      </c>
      <c r="E203" s="9">
        <f>(jurisdiction_covered_NCT!E203*carbon_price_NCT!E203)+(carbon_price_NETS!E203*jurisdiction_covered_NETS!E203)+(jurisdiction_covered_SupETS!E203*carbon_price_SupETS!E203)</f>
        <v>0</v>
      </c>
      <c r="F203" s="9">
        <f>(jurisdiction_covered_NCT!F203*carbon_price_NCT!F203)+(carbon_price_NETS!F203*jurisdiction_covered_NETS!F203)+(jurisdiction_covered_SupETS!F203*carbon_price_SupETS!F203)</f>
        <v>0</v>
      </c>
      <c r="G203" s="9">
        <f>(jurisdiction_covered_NCT!G203*carbon_price_NCT!G203)+(carbon_price_NETS!G203*jurisdiction_covered_NETS!G203)+(jurisdiction_covered_SupETS!G203*carbon_price_SupETS!G203)</f>
        <v>0</v>
      </c>
      <c r="H203" s="9">
        <f>(jurisdiction_covered_NCT!H203*carbon_price_NCT!H203)+(carbon_price_NETS!H203*jurisdiction_covered_NETS!H203)+(jurisdiction_covered_SupETS!H203*carbon_price_SupETS!H203)</f>
        <v>0</v>
      </c>
      <c r="I203" s="9">
        <f>(jurisdiction_covered_NCT!I203*carbon_price_NCT!I203)+(carbon_price_NETS!I203*jurisdiction_covered_NETS!I203)+(jurisdiction_covered_SupETS!I203*carbon_price_SupETS!I203)</f>
        <v>0</v>
      </c>
      <c r="J203" s="9">
        <f>(jurisdiction_covered_NCT!J203*carbon_price_NCT!J203)+(carbon_price_NETS!J203*jurisdiction_covered_NETS!J203)+(jurisdiction_covered_SupETS!J203*carbon_price_SupETS!J203)</f>
        <v>0</v>
      </c>
      <c r="K203" s="9">
        <f>(jurisdiction_covered_NCT!K203*carbon_price_NCT!K203)+(carbon_price_NETS!K203*jurisdiction_covered_NETS!K203)+(jurisdiction_covered_SupETS!K203*carbon_price_SupETS!K203)</f>
        <v>0</v>
      </c>
      <c r="L203" s="9">
        <f>(jurisdiction_covered_NCT!L203*carbon_price_NCT!L203)+(carbon_price_NETS!L203*jurisdiction_covered_NETS!L203)+(jurisdiction_covered_SupETS!L203*carbon_price_SupETS!L203)</f>
        <v>0</v>
      </c>
      <c r="M203" s="9">
        <f>(jurisdiction_covered_NCT!M203*carbon_price_NCT!M203)+(carbon_price_NETS!M203*jurisdiction_covered_NETS!M203)+(jurisdiction_covered_SupETS!M203*carbon_price_SupETS!M203)</f>
        <v>0</v>
      </c>
      <c r="N203" s="9">
        <f>(jurisdiction_covered_NCT!N203*carbon_price_NCT!N203)+(carbon_price_NETS!N203*jurisdiction_covered_NETS!N203)+(jurisdiction_covered_SupETS!N203*carbon_price_SupETS!N203)</f>
        <v>0</v>
      </c>
      <c r="O203" s="9">
        <f>(jurisdiction_covered_NCT!O203*carbon_price_NCT!O203)+(carbon_price_NETS!O203*jurisdiction_covered_NETS!O203)+(jurisdiction_covered_SupETS!O203*carbon_price_SupETS!O203)</f>
        <v>0</v>
      </c>
      <c r="P203" s="9">
        <f>(jurisdiction_covered_NCT!P203*carbon_price_NCT!P203)+(carbon_price_NETS!P203*jurisdiction_covered_NETS!P203)+(jurisdiction_covered_SupETS!P203*carbon_price_SupETS!P203)</f>
        <v>0</v>
      </c>
      <c r="Q203" s="9">
        <f>(jurisdiction_covered_NCT!Q203*carbon_price_NCT!Q203)+(carbon_price_NETS!Q203*jurisdiction_covered_NETS!Q203)+(jurisdiction_covered_SupETS!Q203*carbon_price_SupETS!Q203)</f>
        <v>0</v>
      </c>
      <c r="R203" s="9">
        <f>(jurisdiction_covered_NCT!R203*carbon_price_NCT!R203)+(carbon_price_NETS!R203*jurisdiction_covered_NETS!R203)+(jurisdiction_covered_SupETS!R203*carbon_price_SupETS!R203)</f>
        <v>0</v>
      </c>
      <c r="S203" s="9">
        <f>(jurisdiction_covered_NCT!S203*carbon_price_NCT!S203)+(carbon_price_NETS!S203*jurisdiction_covered_NETS!S203)+(jurisdiction_covered_SupETS!S203*carbon_price_SupETS!S203)</f>
        <v>0</v>
      </c>
      <c r="T203" s="9">
        <f>(jurisdiction_covered_NCT!T203*carbon_price_NCT!T203)+(carbon_price_NETS!T203*jurisdiction_covered_NETS!T203)+(jurisdiction_covered_SupETS!T203*carbon_price_SupETS!T203)</f>
        <v>0</v>
      </c>
      <c r="U203" s="9">
        <f>(jurisdiction_covered_NCT!U203*carbon_price_NCT!U203)+(carbon_price_NETS!U203*jurisdiction_covered_NETS!U203)+(jurisdiction_covered_SupETS!U203*carbon_price_SupETS!U203)</f>
        <v>2.622637995846659</v>
      </c>
      <c r="V203" s="9">
        <f>(jurisdiction_covered_NCT!V203*carbon_price_NCT!V203)+(carbon_price_NETS!V203*jurisdiction_covered_NETS!V203)+(jurisdiction_covered_SupETS!V203*carbon_price_SupETS!V203)</f>
        <v>2.4922778314276615</v>
      </c>
      <c r="W203" s="9">
        <f>(jurisdiction_covered_NCT!W203*carbon_price_NCT!W203)+(carbon_price_NETS!W203*jurisdiction_covered_NETS!W203)+(jurisdiction_covered_SupETS!W203*carbon_price_SupETS!W203)</f>
        <v>2.6366607248960188</v>
      </c>
      <c r="X203" s="9">
        <f>(jurisdiction_covered_NCT!X203*carbon_price_NCT!X203)+(carbon_price_NETS!X203*jurisdiction_covered_NETS!X203)+(jurisdiction_covered_SupETS!X203*carbon_price_SupETS!X203)</f>
        <v>2.6168362081674776</v>
      </c>
      <c r="Y203" s="9">
        <f>(jurisdiction_covered_NCT!Y203*carbon_price_NCT!Y203)+(carbon_price_NETS!Y203*jurisdiction_covered_NETS!Y203)+(jurisdiction_covered_SupETS!Y203*carbon_price_SupETS!Y203)</f>
        <v>2.6752072343632252</v>
      </c>
      <c r="Z203" s="9">
        <f>(jurisdiction_covered_NCT!Z203*carbon_price_NCT!Z203)+(carbon_price_NETS!Z203*jurisdiction_covered_NETS!Z203)+(jurisdiction_covered_SupETS!Z203*carbon_price_SupETS!Z203)</f>
        <v>13.119964520659323</v>
      </c>
      <c r="AA203" s="9">
        <f>(jurisdiction_covered_NCT!AA203*carbon_price_NCT!AA203)+(carbon_price_NETS!AA203*jurisdiction_covered_NETS!AA203)+(jurisdiction_covered_SupETS!AA203*carbon_price_SupETS!AA203)</f>
        <v>13.219632085199999</v>
      </c>
    </row>
    <row r="204" spans="1:27" x14ac:dyDescent="0.2">
      <c r="A204" s="9" t="s">
        <v>691</v>
      </c>
      <c r="B204" s="9">
        <f>(jurisdiction_covered_NCT!B204*carbon_price_NCT!B204)+(carbon_price_NETS!B204*jurisdiction_covered_NETS!B204)+(jurisdiction_covered_SupETS!B204*carbon_price_SupETS!B204)</f>
        <v>0</v>
      </c>
      <c r="C204" s="9">
        <f>(jurisdiction_covered_NCT!C204*carbon_price_NCT!C204)+(carbon_price_NETS!C204*jurisdiction_covered_NETS!C204)+(jurisdiction_covered_SupETS!C204*carbon_price_SupETS!C204)</f>
        <v>0</v>
      </c>
      <c r="D204" s="9">
        <f>(jurisdiction_covered_NCT!D204*carbon_price_NCT!D204)+(carbon_price_NETS!D204*jurisdiction_covered_NETS!D204)+(jurisdiction_covered_SupETS!D204*carbon_price_SupETS!D204)</f>
        <v>0</v>
      </c>
      <c r="E204" s="9">
        <f>(jurisdiction_covered_NCT!E204*carbon_price_NCT!E204)+(carbon_price_NETS!E204*jurisdiction_covered_NETS!E204)+(jurisdiction_covered_SupETS!E204*carbon_price_SupETS!E204)</f>
        <v>0</v>
      </c>
      <c r="F204" s="9">
        <f>(jurisdiction_covered_NCT!F204*carbon_price_NCT!F204)+(carbon_price_NETS!F204*jurisdiction_covered_NETS!F204)+(jurisdiction_covered_SupETS!F204*carbon_price_SupETS!F204)</f>
        <v>0</v>
      </c>
      <c r="G204" s="9">
        <f>(jurisdiction_covered_NCT!G204*carbon_price_NCT!G204)+(carbon_price_NETS!G204*jurisdiction_covered_NETS!G204)+(jurisdiction_covered_SupETS!G204*carbon_price_SupETS!G204)</f>
        <v>10.31854881826534</v>
      </c>
      <c r="H204" s="9">
        <f>(jurisdiction_covered_NCT!H204*carbon_price_NCT!H204)+(carbon_price_NETS!H204*jurisdiction_covered_NETS!H204)+(jurisdiction_covered_SupETS!H204*carbon_price_SupETS!H204)</f>
        <v>18.924507182871896</v>
      </c>
      <c r="I204" s="9">
        <f>(jurisdiction_covered_NCT!I204*carbon_price_NCT!I204)+(carbon_price_NETS!I204*jurisdiction_covered_NETS!I204)+(jurisdiction_covered_SupETS!I204*carbon_price_SupETS!I204)</f>
        <v>0.72704552380538234</v>
      </c>
      <c r="J204" s="9">
        <f>(jurisdiction_covered_NCT!J204*carbon_price_NCT!J204)+(carbon_price_NETS!J204*jurisdiction_covered_NETS!J204)+(jurisdiction_covered_SupETS!J204*carbon_price_SupETS!J204)</f>
        <v>19.969483271687245</v>
      </c>
      <c r="K204" s="9">
        <f>(jurisdiction_covered_NCT!K204*carbon_price_NCT!K204)+(carbon_price_NETS!K204*jurisdiction_covered_NETS!K204)+(jurisdiction_covered_SupETS!K204*carbon_price_SupETS!K204)</f>
        <v>8.4583624935753861</v>
      </c>
      <c r="L204" s="9">
        <f>(jurisdiction_covered_NCT!L204*carbon_price_NCT!L204)+(carbon_price_NETS!L204*jurisdiction_covered_NETS!L204)+(jurisdiction_covered_SupETS!L204*carbon_price_SupETS!L204)</f>
        <v>9.064388335995492</v>
      </c>
      <c r="M204" s="9">
        <f>(jurisdiction_covered_NCT!M204*carbon_price_NCT!M204)+(carbon_price_NETS!M204*jurisdiction_covered_NETS!M204)+(jurisdiction_covered_SupETS!M204*carbon_price_SupETS!M204)</f>
        <v>13.233607104270213</v>
      </c>
      <c r="N204" s="9">
        <f>(jurisdiction_covered_NCT!N204*carbon_price_NCT!N204)+(carbon_price_NETS!N204*jurisdiction_covered_NETS!N204)+(jurisdiction_covered_SupETS!N204*carbon_price_SupETS!N204)</f>
        <v>5.3441849864695454</v>
      </c>
      <c r="O204" s="9">
        <f>(jurisdiction_covered_NCT!O204*carbon_price_NCT!O204)+(carbon_price_NETS!O204*jurisdiction_covered_NETS!O204)+(jurisdiction_covered_SupETS!O204*carbon_price_SupETS!O204)</f>
        <v>3.7483528303109113</v>
      </c>
      <c r="P204" s="9">
        <f>(jurisdiction_covered_NCT!P204*carbon_price_NCT!P204)+(carbon_price_NETS!P204*jurisdiction_covered_NETS!P204)+(jurisdiction_covered_SupETS!P204*carbon_price_SupETS!P204)</f>
        <v>3.981029968110875</v>
      </c>
      <c r="Q204" s="9">
        <f>(jurisdiction_covered_NCT!Q204*carbon_price_NCT!Q204)+(carbon_price_NETS!Q204*jurisdiction_covered_NETS!Q204)+(jurisdiction_covered_SupETS!Q204*carbon_price_SupETS!Q204)</f>
        <v>4.5497864445370437</v>
      </c>
      <c r="R204" s="9">
        <f>(jurisdiction_covered_NCT!R204*carbon_price_NCT!R204)+(carbon_price_NETS!R204*jurisdiction_covered_NETS!R204)+(jurisdiction_covered_SupETS!R204*carbon_price_SupETS!R204)</f>
        <v>2.866906525606066</v>
      </c>
      <c r="S204" s="9">
        <f>(jurisdiction_covered_NCT!S204*carbon_price_NCT!S204)+(carbon_price_NETS!S204*jurisdiction_covered_NETS!S204)+(jurisdiction_covered_SupETS!S204*carbon_price_SupETS!S204)</f>
        <v>3.3332635576146012</v>
      </c>
      <c r="T204" s="9">
        <f>(jurisdiction_covered_NCT!T204*carbon_price_NCT!T204)+(carbon_price_NETS!T204*jurisdiction_covered_NETS!T204)+(jurisdiction_covered_SupETS!T204*carbon_price_SupETS!T204)</f>
        <v>9.514530900144992</v>
      </c>
      <c r="U204" s="9">
        <f>(jurisdiction_covered_NCT!U204*carbon_price_NCT!U204)+(carbon_price_NETS!U204*jurisdiction_covered_NETS!U204)+(jurisdiction_covered_SupETS!U204*carbon_price_SupETS!U204)</f>
        <v>13.894980270833324</v>
      </c>
      <c r="V204" s="9">
        <f>(jurisdiction_covered_NCT!V204*carbon_price_NCT!V204)+(carbon_price_NETS!V204*jurisdiction_covered_NETS!V204)+(jurisdiction_covered_SupETS!V204*carbon_price_SupETS!V204)</f>
        <v>11.207158414168704</v>
      </c>
      <c r="W204" s="9">
        <f>(jurisdiction_covered_NCT!W204*carbon_price_NCT!W204)+(carbon_price_NETS!W204*jurisdiction_covered_NETS!W204)+(jurisdiction_covered_SupETS!W204*carbon_price_SupETS!W204)</f>
        <v>30.543873763463861</v>
      </c>
      <c r="X204" s="9">
        <f>(jurisdiction_covered_NCT!X204*carbon_price_NCT!X204)+(carbon_price_NETS!X204*jurisdiction_covered_NETS!X204)+(jurisdiction_covered_SupETS!X204*carbon_price_SupETS!X204)</f>
        <v>50.308140577788919</v>
      </c>
      <c r="Y204" s="9">
        <f>(jurisdiction_covered_NCT!Y204*carbon_price_NCT!Y204)+(carbon_price_NETS!Y204*jurisdiction_covered_NETS!Y204)+(jurisdiction_covered_SupETS!Y204*carbon_price_SupETS!Y204)</f>
        <v>55.852912499999988</v>
      </c>
      <c r="Z204" s="9">
        <f>(jurisdiction_covered_NCT!Z204*carbon_price_NCT!Z204)+(carbon_price_NETS!Z204*jurisdiction_covered_NETS!Z204)+(jurisdiction_covered_SupETS!Z204*carbon_price_SupETS!Z204)</f>
        <v>36.780928199999998</v>
      </c>
      <c r="AA204" s="9">
        <f>(jurisdiction_covered_NCT!AA204*carbon_price_NCT!AA204)+(carbon_price_NETS!AA204*jurisdiction_covered_NETS!AA204)+(jurisdiction_covered_SupETS!AA204*carbon_price_SupETS!AA204)</f>
        <v>42.222074400000004</v>
      </c>
    </row>
    <row r="205" spans="1:27" x14ac:dyDescent="0.2">
      <c r="A205" s="9" t="s">
        <v>695</v>
      </c>
      <c r="B205" s="9">
        <f>(jurisdiction_covered_NCT!B205*carbon_price_NCT!B205)+(carbon_price_NETS!B205*jurisdiction_covered_NETS!B205)+(jurisdiction_covered_SupETS!B205*carbon_price_SupETS!B205)</f>
        <v>6.4756900000000002</v>
      </c>
      <c r="C205" s="9">
        <f>(jurisdiction_covered_NCT!C205*carbon_price_NCT!C205)+(carbon_price_NETS!C205*jurisdiction_covered_NETS!C205)+(jurisdiction_covered_SupETS!C205*carbon_price_SupETS!C205)</f>
        <v>5.6119599999999998</v>
      </c>
      <c r="D205" s="9">
        <f>(jurisdiction_covered_NCT!D205*carbon_price_NCT!D205)+(carbon_price_NETS!D205*jurisdiction_covered_NETS!D205)+(jurisdiction_covered_SupETS!D205*carbon_price_SupETS!D205)</f>
        <v>5.3286199999999999</v>
      </c>
      <c r="E205" s="9">
        <f>(jurisdiction_covered_NCT!E205*carbon_price_NCT!E205)+(carbon_price_NETS!E205*jurisdiction_covered_NETS!E205)+(jurisdiction_covered_SupETS!E205*carbon_price_SupETS!E205)</f>
        <v>6.4254200000000008</v>
      </c>
      <c r="F205" s="9">
        <f>(jurisdiction_covered_NCT!F205*carbon_price_NCT!F205)+(carbon_price_NETS!F205*jurisdiction_covered_NETS!F205)+(jurisdiction_covered_SupETS!F205*carbon_price_SupETS!F205)</f>
        <v>7.04237</v>
      </c>
      <c r="G205" s="9">
        <f>(jurisdiction_covered_NCT!G205*carbon_price_NCT!G205)+(carbon_price_NETS!G205*jurisdiction_covered_NETS!G205)+(jurisdiction_covered_SupETS!G205*carbon_price_SupETS!G205)</f>
        <v>15.469764674841787</v>
      </c>
      <c r="H205" s="9">
        <f>(jurisdiction_covered_NCT!H205*carbon_price_NCT!H205)+(carbon_price_NETS!H205*jurisdiction_covered_NETS!H205)+(jurisdiction_covered_SupETS!H205*carbon_price_SupETS!H205)</f>
        <v>20.644547923210148</v>
      </c>
      <c r="I205" s="9">
        <f>(jurisdiction_covered_NCT!I205*carbon_price_NCT!I205)+(carbon_price_NETS!I205*jurisdiction_covered_NETS!I205)+(jurisdiction_covered_SupETS!I205*carbon_price_SupETS!I205)</f>
        <v>8.171678429560032</v>
      </c>
      <c r="J205" s="9">
        <f>(jurisdiction_covered_NCT!J205*carbon_price_NCT!J205)+(carbon_price_NETS!J205*jurisdiction_covered_NETS!J205)+(jurisdiction_covered_SupETS!J205*carbon_price_SupETS!J205)</f>
        <v>23.034958791066963</v>
      </c>
      <c r="K205" s="9">
        <f>(jurisdiction_covered_NCT!K205*carbon_price_NCT!K205)+(carbon_price_NETS!K205*jurisdiction_covered_NETS!K205)+(jurisdiction_covered_SupETS!K205*carbon_price_SupETS!K205)</f>
        <v>13.992772271938659</v>
      </c>
      <c r="L205" s="9">
        <f>(jurisdiction_covered_NCT!L205*carbon_price_NCT!L205)+(carbon_price_NETS!L205*jurisdiction_covered_NETS!L205)+(jurisdiction_covered_SupETS!L205*carbon_price_SupETS!L205)</f>
        <v>14.799295124646807</v>
      </c>
      <c r="M205" s="9">
        <f>(jurisdiction_covered_NCT!M205*carbon_price_NCT!M205)+(carbon_price_NETS!M205*jurisdiction_covered_NETS!M205)+(jurisdiction_covered_SupETS!M205*carbon_price_SupETS!M205)</f>
        <v>17.729017478364504</v>
      </c>
      <c r="N205" s="9">
        <f>(jurisdiction_covered_NCT!N205*carbon_price_NCT!N205)+(carbon_price_NETS!N205*jurisdiction_covered_NETS!N205)+(jurisdiction_covered_SupETS!N205*carbon_price_SupETS!N205)</f>
        <v>12.474339993802039</v>
      </c>
      <c r="O205" s="9">
        <f>(jurisdiction_covered_NCT!O205*carbon_price_NCT!O205)+(carbon_price_NETS!O205*jurisdiction_covered_NETS!O205)+(jurisdiction_covered_SupETS!O205*carbon_price_SupETS!O205)</f>
        <v>10.887312517947953</v>
      </c>
      <c r="P205" s="9">
        <f>(jurisdiction_covered_NCT!P205*carbon_price_NCT!P205)+(carbon_price_NETS!P205*jurisdiction_covered_NETS!P205)+(jurisdiction_covered_SupETS!P205*carbon_price_SupETS!P205)</f>
        <v>11.546358805678151</v>
      </c>
      <c r="Q205" s="9">
        <f>(jurisdiction_covered_NCT!Q205*carbon_price_NCT!Q205)+(carbon_price_NETS!Q205*jurisdiction_covered_NETS!Q205)+(jurisdiction_covered_SupETS!Q205*carbon_price_SupETS!Q205)</f>
        <v>11.273020062609685</v>
      </c>
      <c r="R205" s="9">
        <f>(jurisdiction_covered_NCT!R205*carbon_price_NCT!R205)+(carbon_price_NETS!R205*jurisdiction_covered_NETS!R205)+(jurisdiction_covered_SupETS!R205*carbon_price_SupETS!R205)</f>
        <v>10.60203364005088</v>
      </c>
      <c r="S205" s="9">
        <f>(jurisdiction_covered_NCT!S205*carbon_price_NCT!S205)+(carbon_price_NETS!S205*jurisdiction_covered_NETS!S205)+(jurisdiction_covered_SupETS!S205*carbon_price_SupETS!S205)</f>
        <v>10.53270632141685</v>
      </c>
      <c r="T205" s="9">
        <f>(jurisdiction_covered_NCT!T205*carbon_price_NCT!T205)+(carbon_price_NETS!T205*jurisdiction_covered_NETS!T205)+(jurisdiction_covered_SupETS!T205*carbon_price_SupETS!T205)</f>
        <v>15.996169356986025</v>
      </c>
      <c r="U205" s="9">
        <f>(jurisdiction_covered_NCT!U205*carbon_price_NCT!U205)+(carbon_price_NETS!U205*jurisdiction_covered_NETS!U205)+(jurisdiction_covered_SupETS!U205*carbon_price_SupETS!U205)</f>
        <v>17.818074932652038</v>
      </c>
      <c r="V205" s="9">
        <f>(jurisdiction_covered_NCT!V205*carbon_price_NCT!V205)+(carbon_price_NETS!V205*jurisdiction_covered_NETS!V205)+(jurisdiction_covered_SupETS!V205*carbon_price_SupETS!V205)</f>
        <v>15.726200706970534</v>
      </c>
      <c r="W205" s="9">
        <f>(jurisdiction_covered_NCT!W205*carbon_price_NCT!W205)+(carbon_price_NETS!W205*jurisdiction_covered_NETS!W205)+(jurisdiction_covered_SupETS!W205*carbon_price_SupETS!W205)</f>
        <v>26.879539724596519</v>
      </c>
      <c r="X205" s="9">
        <f>(jurisdiction_covered_NCT!X205*carbon_price_NCT!X205)+(carbon_price_NETS!X205*jurisdiction_covered_NETS!X205)+(jurisdiction_covered_SupETS!X205*carbon_price_SupETS!X205)</f>
        <v>35.674521136233913</v>
      </c>
      <c r="Y205" s="9">
        <f>(jurisdiction_covered_NCT!Y205*carbon_price_NCT!Y205)+(carbon_price_NETS!Y205*jurisdiction_covered_NETS!Y205)+(jurisdiction_covered_SupETS!Y205*carbon_price_SupETS!Y205)</f>
        <v>29.978855023410045</v>
      </c>
      <c r="Z205" s="9">
        <f>(jurisdiction_covered_NCT!Z205*carbon_price_NCT!Z205)+(carbon_price_NETS!Z205*jurisdiction_covered_NETS!Z205)+(jurisdiction_covered_SupETS!Z205*carbon_price_SupETS!Z205)</f>
        <v>27.58223337661391</v>
      </c>
      <c r="AA205" s="9">
        <f>(jurisdiction_covered_NCT!AA205*carbon_price_NCT!AA205)+(carbon_price_NETS!AA205*jurisdiction_covered_NETS!AA205)+(jurisdiction_covered_SupETS!AA205*carbon_price_SupETS!AA205)</f>
        <v>37.024146300000005</v>
      </c>
    </row>
    <row r="206" spans="1:27" x14ac:dyDescent="0.2">
      <c r="A206" s="9" t="s">
        <v>698</v>
      </c>
      <c r="B206" s="9">
        <f>(jurisdiction_covered_NCT!B206*carbon_price_NCT!B206)+(carbon_price_NETS!B206*jurisdiction_covered_NETS!B206)+(jurisdiction_covered_SupETS!B206*carbon_price_SupETS!B206)</f>
        <v>0</v>
      </c>
      <c r="C206" s="9">
        <f>(jurisdiction_covered_NCT!C206*carbon_price_NCT!C206)+(carbon_price_NETS!C206*jurisdiction_covered_NETS!C206)+(jurisdiction_covered_SupETS!C206*carbon_price_SupETS!C206)</f>
        <v>0</v>
      </c>
      <c r="D206" s="9">
        <f>(jurisdiction_covered_NCT!D206*carbon_price_NCT!D206)+(carbon_price_NETS!D206*jurisdiction_covered_NETS!D206)+(jurisdiction_covered_SupETS!D206*carbon_price_SupETS!D206)</f>
        <v>0</v>
      </c>
      <c r="E206" s="9">
        <f>(jurisdiction_covered_NCT!E206*carbon_price_NCT!E206)+(carbon_price_NETS!E206*jurisdiction_covered_NETS!E206)+(jurisdiction_covered_SupETS!E206*carbon_price_SupETS!E206)</f>
        <v>0</v>
      </c>
      <c r="F206" s="9">
        <f>(jurisdiction_covered_NCT!F206*carbon_price_NCT!F206)+(carbon_price_NETS!F206*jurisdiction_covered_NETS!F206)+(jurisdiction_covered_SupETS!F206*carbon_price_SupETS!F206)</f>
        <v>0</v>
      </c>
      <c r="G206" s="9">
        <f>(jurisdiction_covered_NCT!G206*carbon_price_NCT!G206)+(carbon_price_NETS!G206*jurisdiction_covered_NETS!G206)+(jurisdiction_covered_SupETS!G206*carbon_price_SupETS!G206)</f>
        <v>0</v>
      </c>
      <c r="H206" s="9">
        <f>(jurisdiction_covered_NCT!H206*carbon_price_NCT!H206)+(carbon_price_NETS!H206*jurisdiction_covered_NETS!H206)+(jurisdiction_covered_SupETS!H206*carbon_price_SupETS!H206)</f>
        <v>0</v>
      </c>
      <c r="I206" s="9">
        <f>(jurisdiction_covered_NCT!I206*carbon_price_NCT!I206)+(carbon_price_NETS!I206*jurisdiction_covered_NETS!I206)+(jurisdiction_covered_SupETS!I206*carbon_price_SupETS!I206)</f>
        <v>0</v>
      </c>
      <c r="J206" s="9">
        <f>(jurisdiction_covered_NCT!J206*carbon_price_NCT!J206)+(carbon_price_NETS!J206*jurisdiction_covered_NETS!J206)+(jurisdiction_covered_SupETS!J206*carbon_price_SupETS!J206)</f>
        <v>0</v>
      </c>
      <c r="K206" s="9">
        <f>(jurisdiction_covered_NCT!K206*carbon_price_NCT!K206)+(carbon_price_NETS!K206*jurisdiction_covered_NETS!K206)+(jurisdiction_covered_SupETS!K206*carbon_price_SupETS!K206)</f>
        <v>0</v>
      </c>
      <c r="L206" s="9">
        <f>(jurisdiction_covered_NCT!L206*carbon_price_NCT!L206)+(carbon_price_NETS!L206*jurisdiction_covered_NETS!L206)+(jurisdiction_covered_SupETS!L206*carbon_price_SupETS!L206)</f>
        <v>0</v>
      </c>
      <c r="M206" s="9">
        <f>(jurisdiction_covered_NCT!M206*carbon_price_NCT!M206)+(carbon_price_NETS!M206*jurisdiction_covered_NETS!M206)+(jurisdiction_covered_SupETS!M206*carbon_price_SupETS!M206)</f>
        <v>0</v>
      </c>
      <c r="N206" s="9">
        <f>(jurisdiction_covered_NCT!N206*carbon_price_NCT!N206)+(carbon_price_NETS!N206*jurisdiction_covered_NETS!N206)+(jurisdiction_covered_SupETS!N206*carbon_price_SupETS!N206)</f>
        <v>0</v>
      </c>
      <c r="O206" s="9">
        <f>(jurisdiction_covered_NCT!O206*carbon_price_NCT!O206)+(carbon_price_NETS!O206*jurisdiction_covered_NETS!O206)+(jurisdiction_covered_SupETS!O206*carbon_price_SupETS!O206)</f>
        <v>0</v>
      </c>
      <c r="P206" s="9">
        <f>(jurisdiction_covered_NCT!P206*carbon_price_NCT!P206)+(carbon_price_NETS!P206*jurisdiction_covered_NETS!P206)+(jurisdiction_covered_SupETS!P206*carbon_price_SupETS!P206)</f>
        <v>0</v>
      </c>
      <c r="Q206" s="9">
        <f>(jurisdiction_covered_NCT!Q206*carbon_price_NCT!Q206)+(carbon_price_NETS!Q206*jurisdiction_covered_NETS!Q206)+(jurisdiction_covered_SupETS!Q206*carbon_price_SupETS!Q206)</f>
        <v>0</v>
      </c>
      <c r="R206" s="9">
        <f>(jurisdiction_covered_NCT!R206*carbon_price_NCT!R206)+(carbon_price_NETS!R206*jurisdiction_covered_NETS!R206)+(jurisdiction_covered_SupETS!R206*carbon_price_SupETS!R206)</f>
        <v>0</v>
      </c>
      <c r="S206" s="9">
        <f>(jurisdiction_covered_NCT!S206*carbon_price_NCT!S206)+(carbon_price_NETS!S206*jurisdiction_covered_NETS!S206)+(jurisdiction_covered_SupETS!S206*carbon_price_SupETS!S206)</f>
        <v>0</v>
      </c>
      <c r="T206" s="9">
        <f>(jurisdiction_covered_NCT!T206*carbon_price_NCT!T206)+(carbon_price_NETS!T206*jurisdiction_covered_NETS!T206)+(jurisdiction_covered_SupETS!T206*carbon_price_SupETS!T206)</f>
        <v>0</v>
      </c>
      <c r="U206" s="9">
        <f>(jurisdiction_covered_NCT!U206*carbon_price_NCT!U206)+(carbon_price_NETS!U206*jurisdiction_covered_NETS!U206)+(jurisdiction_covered_SupETS!U206*carbon_price_SupETS!U206)</f>
        <v>0</v>
      </c>
      <c r="V206" s="9">
        <f>(jurisdiction_covered_NCT!V206*carbon_price_NCT!V206)+(carbon_price_NETS!V206*jurisdiction_covered_NETS!V206)+(jurisdiction_covered_SupETS!V206*carbon_price_SupETS!V206)</f>
        <v>0</v>
      </c>
      <c r="W206" s="9">
        <f>(jurisdiction_covered_NCT!W206*carbon_price_NCT!W206)+(carbon_price_NETS!W206*jurisdiction_covered_NETS!W206)+(jurisdiction_covered_SupETS!W206*carbon_price_SupETS!W206)</f>
        <v>0</v>
      </c>
      <c r="X206" s="9">
        <f>(jurisdiction_covered_NCT!X206*carbon_price_NCT!X206)+(carbon_price_NETS!X206*jurisdiction_covered_NETS!X206)+(jurisdiction_covered_SupETS!X206*carbon_price_SupETS!X206)</f>
        <v>0</v>
      </c>
      <c r="Y206" s="9">
        <f>(jurisdiction_covered_NCT!Y206*carbon_price_NCT!Y206)+(carbon_price_NETS!Y206*jurisdiction_covered_NETS!Y206)+(jurisdiction_covered_SupETS!Y206*carbon_price_SupETS!Y206)</f>
        <v>0</v>
      </c>
      <c r="Z206" s="9">
        <f>(jurisdiction_covered_NCT!Z206*carbon_price_NCT!Z206)+(carbon_price_NETS!Z206*jurisdiction_covered_NETS!Z206)+(jurisdiction_covered_SupETS!Z206*carbon_price_SupETS!Z206)</f>
        <v>0</v>
      </c>
      <c r="AA206" s="9">
        <f>(jurisdiction_covered_NCT!AA206*carbon_price_NCT!AA206)+(carbon_price_NETS!AA206*jurisdiction_covered_NETS!AA206)+(jurisdiction_covered_SupETS!AA206*carbon_price_SupETS!AA206)</f>
        <v>0</v>
      </c>
    </row>
    <row r="207" spans="1:27" x14ac:dyDescent="0.2">
      <c r="A207" s="9" t="s">
        <v>701</v>
      </c>
      <c r="B207" s="9">
        <f>(jurisdiction_covered_NCT!B207*carbon_price_NCT!B207)+(carbon_price_NETS!B207*jurisdiction_covered_NETS!B207)+(jurisdiction_covered_SupETS!B207*carbon_price_SupETS!B207)</f>
        <v>0</v>
      </c>
      <c r="C207" s="9">
        <f>(jurisdiction_covered_NCT!C207*carbon_price_NCT!C207)+(carbon_price_NETS!C207*jurisdiction_covered_NETS!C207)+(jurisdiction_covered_SupETS!C207*carbon_price_SupETS!C207)</f>
        <v>0</v>
      </c>
      <c r="D207" s="9">
        <f>(jurisdiction_covered_NCT!D207*carbon_price_NCT!D207)+(carbon_price_NETS!D207*jurisdiction_covered_NETS!D207)+(jurisdiction_covered_SupETS!D207*carbon_price_SupETS!D207)</f>
        <v>0</v>
      </c>
      <c r="E207" s="9">
        <f>(jurisdiction_covered_NCT!E207*carbon_price_NCT!E207)+(carbon_price_NETS!E207*jurisdiction_covered_NETS!E207)+(jurisdiction_covered_SupETS!E207*carbon_price_SupETS!E207)</f>
        <v>0</v>
      </c>
      <c r="F207" s="9">
        <f>(jurisdiction_covered_NCT!F207*carbon_price_NCT!F207)+(carbon_price_NETS!F207*jurisdiction_covered_NETS!F207)+(jurisdiction_covered_SupETS!F207*carbon_price_SupETS!F207)</f>
        <v>0</v>
      </c>
      <c r="G207" s="9">
        <f>(jurisdiction_covered_NCT!G207*carbon_price_NCT!G207)+(carbon_price_NETS!G207*jurisdiction_covered_NETS!G207)+(jurisdiction_covered_SupETS!G207*carbon_price_SupETS!G207)</f>
        <v>0</v>
      </c>
      <c r="H207" s="9">
        <f>(jurisdiction_covered_NCT!H207*carbon_price_NCT!H207)+(carbon_price_NETS!H207*jurisdiction_covered_NETS!H207)+(jurisdiction_covered_SupETS!H207*carbon_price_SupETS!H207)</f>
        <v>0</v>
      </c>
      <c r="I207" s="9">
        <f>(jurisdiction_covered_NCT!I207*carbon_price_NCT!I207)+(carbon_price_NETS!I207*jurisdiction_covered_NETS!I207)+(jurisdiction_covered_SupETS!I207*carbon_price_SupETS!I207)</f>
        <v>0</v>
      </c>
      <c r="J207" s="9">
        <f>(jurisdiction_covered_NCT!J207*carbon_price_NCT!J207)+(carbon_price_NETS!J207*jurisdiction_covered_NETS!J207)+(jurisdiction_covered_SupETS!J207*carbon_price_SupETS!J207)</f>
        <v>0</v>
      </c>
      <c r="K207" s="9">
        <f>(jurisdiction_covered_NCT!K207*carbon_price_NCT!K207)+(carbon_price_NETS!K207*jurisdiction_covered_NETS!K207)+(jurisdiction_covered_SupETS!K207*carbon_price_SupETS!K207)</f>
        <v>0</v>
      </c>
      <c r="L207" s="9">
        <f>(jurisdiction_covered_NCT!L207*carbon_price_NCT!L207)+(carbon_price_NETS!L207*jurisdiction_covered_NETS!L207)+(jurisdiction_covered_SupETS!L207*carbon_price_SupETS!L207)</f>
        <v>0</v>
      </c>
      <c r="M207" s="9">
        <f>(jurisdiction_covered_NCT!M207*carbon_price_NCT!M207)+(carbon_price_NETS!M207*jurisdiction_covered_NETS!M207)+(jurisdiction_covered_SupETS!M207*carbon_price_SupETS!M207)</f>
        <v>0</v>
      </c>
      <c r="N207" s="9">
        <f>(jurisdiction_covered_NCT!N207*carbon_price_NCT!N207)+(carbon_price_NETS!N207*jurisdiction_covered_NETS!N207)+(jurisdiction_covered_SupETS!N207*carbon_price_SupETS!N207)</f>
        <v>0</v>
      </c>
      <c r="O207" s="9">
        <f>(jurisdiction_covered_NCT!O207*carbon_price_NCT!O207)+(carbon_price_NETS!O207*jurisdiction_covered_NETS!O207)+(jurisdiction_covered_SupETS!O207*carbon_price_SupETS!O207)</f>
        <v>0</v>
      </c>
      <c r="P207" s="9">
        <f>(jurisdiction_covered_NCT!P207*carbon_price_NCT!P207)+(carbon_price_NETS!P207*jurisdiction_covered_NETS!P207)+(jurisdiction_covered_SupETS!P207*carbon_price_SupETS!P207)</f>
        <v>0</v>
      </c>
      <c r="Q207" s="9">
        <f>(jurisdiction_covered_NCT!Q207*carbon_price_NCT!Q207)+(carbon_price_NETS!Q207*jurisdiction_covered_NETS!Q207)+(jurisdiction_covered_SupETS!Q207*carbon_price_SupETS!Q207)</f>
        <v>0</v>
      </c>
      <c r="R207" s="9">
        <f>(jurisdiction_covered_NCT!R207*carbon_price_NCT!R207)+(carbon_price_NETS!R207*jurisdiction_covered_NETS!R207)+(jurisdiction_covered_SupETS!R207*carbon_price_SupETS!R207)</f>
        <v>0</v>
      </c>
      <c r="S207" s="9">
        <f>(jurisdiction_covered_NCT!S207*carbon_price_NCT!S207)+(carbon_price_NETS!S207*jurisdiction_covered_NETS!S207)+(jurisdiction_covered_SupETS!S207*carbon_price_SupETS!S207)</f>
        <v>0</v>
      </c>
      <c r="T207" s="9">
        <f>(jurisdiction_covered_NCT!T207*carbon_price_NCT!T207)+(carbon_price_NETS!T207*jurisdiction_covered_NETS!T207)+(jurisdiction_covered_SupETS!T207*carbon_price_SupETS!T207)</f>
        <v>0</v>
      </c>
      <c r="U207" s="9">
        <f>(jurisdiction_covered_NCT!U207*carbon_price_NCT!U207)+(carbon_price_NETS!U207*jurisdiction_covered_NETS!U207)+(jurisdiction_covered_SupETS!U207*carbon_price_SupETS!U207)</f>
        <v>0</v>
      </c>
      <c r="V207" s="9">
        <f>(jurisdiction_covered_NCT!V207*carbon_price_NCT!V207)+(carbon_price_NETS!V207*jurisdiction_covered_NETS!V207)+(jurisdiction_covered_SupETS!V207*carbon_price_SupETS!V207)</f>
        <v>0</v>
      </c>
      <c r="W207" s="9">
        <f>(jurisdiction_covered_NCT!W207*carbon_price_NCT!W207)+(carbon_price_NETS!W207*jurisdiction_covered_NETS!W207)+(jurisdiction_covered_SupETS!W207*carbon_price_SupETS!W207)</f>
        <v>0</v>
      </c>
      <c r="X207" s="9">
        <f>(jurisdiction_covered_NCT!X207*carbon_price_NCT!X207)+(carbon_price_NETS!X207*jurisdiction_covered_NETS!X207)+(jurisdiction_covered_SupETS!X207*carbon_price_SupETS!X207)</f>
        <v>0</v>
      </c>
      <c r="Y207" s="9">
        <f>(jurisdiction_covered_NCT!Y207*carbon_price_NCT!Y207)+(carbon_price_NETS!Y207*jurisdiction_covered_NETS!Y207)+(jurisdiction_covered_SupETS!Y207*carbon_price_SupETS!Y207)</f>
        <v>0</v>
      </c>
      <c r="Z207" s="9">
        <f>(jurisdiction_covered_NCT!Z207*carbon_price_NCT!Z207)+(carbon_price_NETS!Z207*jurisdiction_covered_NETS!Z207)+(jurisdiction_covered_SupETS!Z207*carbon_price_SupETS!Z207)</f>
        <v>0</v>
      </c>
      <c r="AA207" s="9">
        <f>(jurisdiction_covered_NCT!AA207*carbon_price_NCT!AA207)+(carbon_price_NETS!AA207*jurisdiction_covered_NETS!AA207)+(jurisdiction_covered_SupETS!AA207*carbon_price_SupETS!AA207)</f>
        <v>0</v>
      </c>
    </row>
    <row r="208" spans="1:27" x14ac:dyDescent="0.2">
      <c r="A208" s="9" t="s">
        <v>704</v>
      </c>
      <c r="B208" s="9">
        <f>(jurisdiction_covered_NCT!B208*carbon_price_NCT!B208)+(carbon_price_NETS!B208*jurisdiction_covered_NETS!B208)+(jurisdiction_covered_SupETS!B208*carbon_price_SupETS!B208)</f>
        <v>0</v>
      </c>
      <c r="C208" s="9">
        <f>(jurisdiction_covered_NCT!C208*carbon_price_NCT!C208)+(carbon_price_NETS!C208*jurisdiction_covered_NETS!C208)+(jurisdiction_covered_SupETS!C208*carbon_price_SupETS!C208)</f>
        <v>0</v>
      </c>
      <c r="D208" s="9">
        <f>(jurisdiction_covered_NCT!D208*carbon_price_NCT!D208)+(carbon_price_NETS!D208*jurisdiction_covered_NETS!D208)+(jurisdiction_covered_SupETS!D208*carbon_price_SupETS!D208)</f>
        <v>0</v>
      </c>
      <c r="E208" s="9">
        <f>(jurisdiction_covered_NCT!E208*carbon_price_NCT!E208)+(carbon_price_NETS!E208*jurisdiction_covered_NETS!E208)+(jurisdiction_covered_SupETS!E208*carbon_price_SupETS!E208)</f>
        <v>0</v>
      </c>
      <c r="F208" s="9">
        <f>(jurisdiction_covered_NCT!F208*carbon_price_NCT!F208)+(carbon_price_NETS!F208*jurisdiction_covered_NETS!F208)+(jurisdiction_covered_SupETS!F208*carbon_price_SupETS!F208)</f>
        <v>0</v>
      </c>
      <c r="G208" s="9">
        <f>(jurisdiction_covered_NCT!G208*carbon_price_NCT!G208)+(carbon_price_NETS!G208*jurisdiction_covered_NETS!G208)+(jurisdiction_covered_SupETS!G208*carbon_price_SupETS!G208)</f>
        <v>0</v>
      </c>
      <c r="H208" s="9">
        <f>(jurisdiction_covered_NCT!H208*carbon_price_NCT!H208)+(carbon_price_NETS!H208*jurisdiction_covered_NETS!H208)+(jurisdiction_covered_SupETS!H208*carbon_price_SupETS!H208)</f>
        <v>0</v>
      </c>
      <c r="I208" s="9">
        <f>(jurisdiction_covered_NCT!I208*carbon_price_NCT!I208)+(carbon_price_NETS!I208*jurisdiction_covered_NETS!I208)+(jurisdiction_covered_SupETS!I208*carbon_price_SupETS!I208)</f>
        <v>0</v>
      </c>
      <c r="J208" s="9">
        <f>(jurisdiction_covered_NCT!J208*carbon_price_NCT!J208)+(carbon_price_NETS!J208*jurisdiction_covered_NETS!J208)+(jurisdiction_covered_SupETS!J208*carbon_price_SupETS!J208)</f>
        <v>0</v>
      </c>
      <c r="K208" s="9">
        <f>(jurisdiction_covered_NCT!K208*carbon_price_NCT!K208)+(carbon_price_NETS!K208*jurisdiction_covered_NETS!K208)+(jurisdiction_covered_SupETS!K208*carbon_price_SupETS!K208)</f>
        <v>0</v>
      </c>
      <c r="L208" s="9">
        <f>(jurisdiction_covered_NCT!L208*carbon_price_NCT!L208)+(carbon_price_NETS!L208*jurisdiction_covered_NETS!L208)+(jurisdiction_covered_SupETS!L208*carbon_price_SupETS!L208)</f>
        <v>0</v>
      </c>
      <c r="M208" s="9">
        <f>(jurisdiction_covered_NCT!M208*carbon_price_NCT!M208)+(carbon_price_NETS!M208*jurisdiction_covered_NETS!M208)+(jurisdiction_covered_SupETS!M208*carbon_price_SupETS!M208)</f>
        <v>0</v>
      </c>
      <c r="N208" s="9">
        <f>(jurisdiction_covered_NCT!N208*carbon_price_NCT!N208)+(carbon_price_NETS!N208*jurisdiction_covered_NETS!N208)+(jurisdiction_covered_SupETS!N208*carbon_price_SupETS!N208)</f>
        <v>0</v>
      </c>
      <c r="O208" s="9">
        <f>(jurisdiction_covered_NCT!O208*carbon_price_NCT!O208)+(carbon_price_NETS!O208*jurisdiction_covered_NETS!O208)+(jurisdiction_covered_SupETS!O208*carbon_price_SupETS!O208)</f>
        <v>0</v>
      </c>
      <c r="P208" s="9">
        <f>(jurisdiction_covered_NCT!P208*carbon_price_NCT!P208)+(carbon_price_NETS!P208*jurisdiction_covered_NETS!P208)+(jurisdiction_covered_SupETS!P208*carbon_price_SupETS!P208)</f>
        <v>0</v>
      </c>
      <c r="Q208" s="9">
        <f>(jurisdiction_covered_NCT!Q208*carbon_price_NCT!Q208)+(carbon_price_NETS!Q208*jurisdiction_covered_NETS!Q208)+(jurisdiction_covered_SupETS!Q208*carbon_price_SupETS!Q208)</f>
        <v>0</v>
      </c>
      <c r="R208" s="9">
        <f>(jurisdiction_covered_NCT!R208*carbon_price_NCT!R208)+(carbon_price_NETS!R208*jurisdiction_covered_NETS!R208)+(jurisdiction_covered_SupETS!R208*carbon_price_SupETS!R208)</f>
        <v>0</v>
      </c>
      <c r="S208" s="9">
        <f>(jurisdiction_covered_NCT!S208*carbon_price_NCT!S208)+(carbon_price_NETS!S208*jurisdiction_covered_NETS!S208)+(jurisdiction_covered_SupETS!S208*carbon_price_SupETS!S208)</f>
        <v>0</v>
      </c>
      <c r="T208" s="9">
        <f>(jurisdiction_covered_NCT!T208*carbon_price_NCT!T208)+(carbon_price_NETS!T208*jurisdiction_covered_NETS!T208)+(jurisdiction_covered_SupETS!T208*carbon_price_SupETS!T208)</f>
        <v>0</v>
      </c>
      <c r="U208" s="9">
        <f>(jurisdiction_covered_NCT!U208*carbon_price_NCT!U208)+(carbon_price_NETS!U208*jurisdiction_covered_NETS!U208)+(jurisdiction_covered_SupETS!U208*carbon_price_SupETS!U208)</f>
        <v>0</v>
      </c>
      <c r="V208" s="9">
        <f>(jurisdiction_covered_NCT!V208*carbon_price_NCT!V208)+(carbon_price_NETS!V208*jurisdiction_covered_NETS!V208)+(jurisdiction_covered_SupETS!V208*carbon_price_SupETS!V208)</f>
        <v>5.7890911539612047</v>
      </c>
      <c r="W208" s="9">
        <f>(jurisdiction_covered_NCT!W208*carbon_price_NCT!W208)+(carbon_price_NETS!W208*jurisdiction_covered_NETS!W208)+(jurisdiction_covered_SupETS!W208*carbon_price_SupETS!W208)</f>
        <v>7.5037730566197505</v>
      </c>
      <c r="X208" s="9">
        <f>(jurisdiction_covered_NCT!X208*carbon_price_NCT!X208)+(carbon_price_NETS!X208*jurisdiction_covered_NETS!X208)+(jurisdiction_covered_SupETS!X208*carbon_price_SupETS!X208)</f>
        <v>8.0648576287624731</v>
      </c>
      <c r="Y208" s="9">
        <f>(jurisdiction_covered_NCT!Y208*carbon_price_NCT!Y208)+(carbon_price_NETS!Y208*jurisdiction_covered_NETS!Y208)+(jurisdiction_covered_SupETS!Y208*carbon_price_SupETS!Y208)</f>
        <v>7.3190036993583654</v>
      </c>
      <c r="Z208" s="9">
        <f>(jurisdiction_covered_NCT!Z208*carbon_price_NCT!Z208)+(carbon_price_NETS!Z208*jurisdiction_covered_NETS!Z208)+(jurisdiction_covered_SupETS!Z208*carbon_price_SupETS!Z208)</f>
        <v>8.2703414302700864</v>
      </c>
      <c r="AA208" s="9">
        <f>(jurisdiction_covered_NCT!AA208*carbon_price_NCT!AA208)+(carbon_price_NETS!AA208*jurisdiction_covered_NETS!AA208)+(jurisdiction_covered_SupETS!AA208*carbon_price_SupETS!AA208)</f>
        <v>10.536115818600001</v>
      </c>
    </row>
    <row r="209" spans="1:27" x14ac:dyDescent="0.2">
      <c r="A209" s="9" t="s">
        <v>707</v>
      </c>
      <c r="B209" s="9">
        <f>(jurisdiction_covered_NCT!B209*carbon_price_NCT!B209)+(carbon_price_NETS!B209*jurisdiction_covered_NETS!B209)+(jurisdiction_covered_SupETS!B209*carbon_price_SupETS!B209)</f>
        <v>0</v>
      </c>
      <c r="C209" s="9">
        <f>(jurisdiction_covered_NCT!C209*carbon_price_NCT!C209)+(carbon_price_NETS!C209*jurisdiction_covered_NETS!C209)+(jurisdiction_covered_SupETS!C209*carbon_price_SupETS!C209)</f>
        <v>0</v>
      </c>
      <c r="D209" s="9">
        <f>(jurisdiction_covered_NCT!D209*carbon_price_NCT!D209)+(carbon_price_NETS!D209*jurisdiction_covered_NETS!D209)+(jurisdiction_covered_SupETS!D209*carbon_price_SupETS!D209)</f>
        <v>0</v>
      </c>
      <c r="E209" s="9">
        <f>(jurisdiction_covered_NCT!E209*carbon_price_NCT!E209)+(carbon_price_NETS!E209*jurisdiction_covered_NETS!E209)+(jurisdiction_covered_SupETS!E209*carbon_price_SupETS!E209)</f>
        <v>0</v>
      </c>
      <c r="F209" s="9">
        <f>(jurisdiction_covered_NCT!F209*carbon_price_NCT!F209)+(carbon_price_NETS!F209*jurisdiction_covered_NETS!F209)+(jurisdiction_covered_SupETS!F209*carbon_price_SupETS!F209)</f>
        <v>0</v>
      </c>
      <c r="G209" s="9">
        <f>(jurisdiction_covered_NCT!G209*carbon_price_NCT!G209)+(carbon_price_NETS!G209*jurisdiction_covered_NETS!G209)+(jurisdiction_covered_SupETS!G209*carbon_price_SupETS!G209)</f>
        <v>0</v>
      </c>
      <c r="H209" s="9">
        <f>(jurisdiction_covered_NCT!H209*carbon_price_NCT!H209)+(carbon_price_NETS!H209*jurisdiction_covered_NETS!H209)+(jurisdiction_covered_SupETS!H209*carbon_price_SupETS!H209)</f>
        <v>0</v>
      </c>
      <c r="I209" s="9">
        <f>(jurisdiction_covered_NCT!I209*carbon_price_NCT!I209)+(carbon_price_NETS!I209*jurisdiction_covered_NETS!I209)+(jurisdiction_covered_SupETS!I209*carbon_price_SupETS!I209)</f>
        <v>0</v>
      </c>
      <c r="J209" s="9">
        <f>(jurisdiction_covered_NCT!J209*carbon_price_NCT!J209)+(carbon_price_NETS!J209*jurisdiction_covered_NETS!J209)+(jurisdiction_covered_SupETS!J209*carbon_price_SupETS!J209)</f>
        <v>0</v>
      </c>
      <c r="K209" s="9">
        <f>(jurisdiction_covered_NCT!K209*carbon_price_NCT!K209)+(carbon_price_NETS!K209*jurisdiction_covered_NETS!K209)+(jurisdiction_covered_SupETS!K209*carbon_price_SupETS!K209)</f>
        <v>0</v>
      </c>
      <c r="L209" s="9">
        <f>(jurisdiction_covered_NCT!L209*carbon_price_NCT!L209)+(carbon_price_NETS!L209*jurisdiction_covered_NETS!L209)+(jurisdiction_covered_SupETS!L209*carbon_price_SupETS!L209)</f>
        <v>0</v>
      </c>
      <c r="M209" s="9">
        <f>(jurisdiction_covered_NCT!M209*carbon_price_NCT!M209)+(carbon_price_NETS!M209*jurisdiction_covered_NETS!M209)+(jurisdiction_covered_SupETS!M209*carbon_price_SupETS!M209)</f>
        <v>0</v>
      </c>
      <c r="N209" s="9">
        <f>(jurisdiction_covered_NCT!N209*carbon_price_NCT!N209)+(carbon_price_NETS!N209*jurisdiction_covered_NETS!N209)+(jurisdiction_covered_SupETS!N209*carbon_price_SupETS!N209)</f>
        <v>0</v>
      </c>
      <c r="O209" s="9">
        <f>(jurisdiction_covered_NCT!O209*carbon_price_NCT!O209)+(carbon_price_NETS!O209*jurisdiction_covered_NETS!O209)+(jurisdiction_covered_SupETS!O209*carbon_price_SupETS!O209)</f>
        <v>0</v>
      </c>
      <c r="P209" s="9">
        <f>(jurisdiction_covered_NCT!P209*carbon_price_NCT!P209)+(carbon_price_NETS!P209*jurisdiction_covered_NETS!P209)+(jurisdiction_covered_SupETS!P209*carbon_price_SupETS!P209)</f>
        <v>0</v>
      </c>
      <c r="Q209" s="9">
        <f>(jurisdiction_covered_NCT!Q209*carbon_price_NCT!Q209)+(carbon_price_NETS!Q209*jurisdiction_covered_NETS!Q209)+(jurisdiction_covered_SupETS!Q209*carbon_price_SupETS!Q209)</f>
        <v>0</v>
      </c>
      <c r="R209" s="9">
        <f>(jurisdiction_covered_NCT!R209*carbon_price_NCT!R209)+(carbon_price_NETS!R209*jurisdiction_covered_NETS!R209)+(jurisdiction_covered_SupETS!R209*carbon_price_SupETS!R209)</f>
        <v>0</v>
      </c>
      <c r="S209" s="9">
        <f>(jurisdiction_covered_NCT!S209*carbon_price_NCT!S209)+(carbon_price_NETS!S209*jurisdiction_covered_NETS!S209)+(jurisdiction_covered_SupETS!S209*carbon_price_SupETS!S209)</f>
        <v>0</v>
      </c>
      <c r="T209" s="9">
        <f>(jurisdiction_covered_NCT!T209*carbon_price_NCT!T209)+(carbon_price_NETS!T209*jurisdiction_covered_NETS!T209)+(jurisdiction_covered_SupETS!T209*carbon_price_SupETS!T209)</f>
        <v>0</v>
      </c>
      <c r="U209" s="9">
        <f>(jurisdiction_covered_NCT!U209*carbon_price_NCT!U209)+(carbon_price_NETS!U209*jurisdiction_covered_NETS!U209)+(jurisdiction_covered_SupETS!U209*carbon_price_SupETS!U209)</f>
        <v>0</v>
      </c>
      <c r="V209" s="9">
        <f>(jurisdiction_covered_NCT!V209*carbon_price_NCT!V209)+(carbon_price_NETS!V209*jurisdiction_covered_NETS!V209)+(jurisdiction_covered_SupETS!V209*carbon_price_SupETS!V209)</f>
        <v>0</v>
      </c>
      <c r="W209" s="9">
        <f>(jurisdiction_covered_NCT!W209*carbon_price_NCT!W209)+(carbon_price_NETS!W209*jurisdiction_covered_NETS!W209)+(jurisdiction_covered_SupETS!W209*carbon_price_SupETS!W209)</f>
        <v>0</v>
      </c>
      <c r="X209" s="9">
        <f>(jurisdiction_covered_NCT!X209*carbon_price_NCT!X209)+(carbon_price_NETS!X209*jurisdiction_covered_NETS!X209)+(jurisdiction_covered_SupETS!X209*carbon_price_SupETS!X209)</f>
        <v>0</v>
      </c>
      <c r="Y209" s="9">
        <f>(jurisdiction_covered_NCT!Y209*carbon_price_NCT!Y209)+(carbon_price_NETS!Y209*jurisdiction_covered_NETS!Y209)+(jurisdiction_covered_SupETS!Y209*carbon_price_SupETS!Y209)</f>
        <v>0</v>
      </c>
      <c r="Z209" s="9">
        <f>(jurisdiction_covered_NCT!Z209*carbon_price_NCT!Z209)+(carbon_price_NETS!Z209*jurisdiction_covered_NETS!Z209)+(jurisdiction_covered_SupETS!Z209*carbon_price_SupETS!Z209)</f>
        <v>0</v>
      </c>
      <c r="AA209" s="9">
        <f>(jurisdiction_covered_NCT!AA209*carbon_price_NCT!AA209)+(carbon_price_NETS!AA209*jurisdiction_covered_NETS!AA209)+(jurisdiction_covered_SupETS!AA209*carbon_price_SupETS!AA209)</f>
        <v>0</v>
      </c>
    </row>
    <row r="210" spans="1:27" x14ac:dyDescent="0.2">
      <c r="A210" s="9" t="s">
        <v>710</v>
      </c>
      <c r="B210" s="9">
        <f>(jurisdiction_covered_NCT!B210*carbon_price_NCT!B210)+(carbon_price_NETS!B210*jurisdiction_covered_NETS!B210)+(jurisdiction_covered_SupETS!B210*carbon_price_SupETS!B210)</f>
        <v>0</v>
      </c>
      <c r="C210" s="9">
        <f>(jurisdiction_covered_NCT!C210*carbon_price_NCT!C210)+(carbon_price_NETS!C210*jurisdiction_covered_NETS!C210)+(jurisdiction_covered_SupETS!C210*carbon_price_SupETS!C210)</f>
        <v>0</v>
      </c>
      <c r="D210" s="9">
        <f>(jurisdiction_covered_NCT!D210*carbon_price_NCT!D210)+(carbon_price_NETS!D210*jurisdiction_covered_NETS!D210)+(jurisdiction_covered_SupETS!D210*carbon_price_SupETS!D210)</f>
        <v>0</v>
      </c>
      <c r="E210" s="9">
        <f>(jurisdiction_covered_NCT!E210*carbon_price_NCT!E210)+(carbon_price_NETS!E210*jurisdiction_covered_NETS!E210)+(jurisdiction_covered_SupETS!E210*carbon_price_SupETS!E210)</f>
        <v>0</v>
      </c>
      <c r="F210" s="9">
        <f>(jurisdiction_covered_NCT!F210*carbon_price_NCT!F210)+(carbon_price_NETS!F210*jurisdiction_covered_NETS!F210)+(jurisdiction_covered_SupETS!F210*carbon_price_SupETS!F210)</f>
        <v>0</v>
      </c>
      <c r="G210" s="9">
        <f>(jurisdiction_covered_NCT!G210*carbon_price_NCT!G210)+(carbon_price_NETS!G210*jurisdiction_covered_NETS!G210)+(jurisdiction_covered_SupETS!G210*carbon_price_SupETS!G210)</f>
        <v>0</v>
      </c>
      <c r="H210" s="9">
        <f>(jurisdiction_covered_NCT!H210*carbon_price_NCT!H210)+(carbon_price_NETS!H210*jurisdiction_covered_NETS!H210)+(jurisdiction_covered_SupETS!H210*carbon_price_SupETS!H210)</f>
        <v>0</v>
      </c>
      <c r="I210" s="9">
        <f>(jurisdiction_covered_NCT!I210*carbon_price_NCT!I210)+(carbon_price_NETS!I210*jurisdiction_covered_NETS!I210)+(jurisdiction_covered_SupETS!I210*carbon_price_SupETS!I210)</f>
        <v>0</v>
      </c>
      <c r="J210" s="9">
        <f>(jurisdiction_covered_NCT!J210*carbon_price_NCT!J210)+(carbon_price_NETS!J210*jurisdiction_covered_NETS!J210)+(jurisdiction_covered_SupETS!J210*carbon_price_SupETS!J210)</f>
        <v>0</v>
      </c>
      <c r="K210" s="9">
        <f>(jurisdiction_covered_NCT!K210*carbon_price_NCT!K210)+(carbon_price_NETS!K210*jurisdiction_covered_NETS!K210)+(jurisdiction_covered_SupETS!K210*carbon_price_SupETS!K210)</f>
        <v>0</v>
      </c>
      <c r="L210" s="9">
        <f>(jurisdiction_covered_NCT!L210*carbon_price_NCT!L210)+(carbon_price_NETS!L210*jurisdiction_covered_NETS!L210)+(jurisdiction_covered_SupETS!L210*carbon_price_SupETS!L210)</f>
        <v>0</v>
      </c>
      <c r="M210" s="9">
        <f>(jurisdiction_covered_NCT!M210*carbon_price_NCT!M210)+(carbon_price_NETS!M210*jurisdiction_covered_NETS!M210)+(jurisdiction_covered_SupETS!M210*carbon_price_SupETS!M210)</f>
        <v>0</v>
      </c>
      <c r="N210" s="9">
        <f>(jurisdiction_covered_NCT!N210*carbon_price_NCT!N210)+(carbon_price_NETS!N210*jurisdiction_covered_NETS!N210)+(jurisdiction_covered_SupETS!N210*carbon_price_SupETS!N210)</f>
        <v>0</v>
      </c>
      <c r="O210" s="9">
        <f>(jurisdiction_covered_NCT!O210*carbon_price_NCT!O210)+(carbon_price_NETS!O210*jurisdiction_covered_NETS!O210)+(jurisdiction_covered_SupETS!O210*carbon_price_SupETS!O210)</f>
        <v>0</v>
      </c>
      <c r="P210" s="9">
        <f>(jurisdiction_covered_NCT!P210*carbon_price_NCT!P210)+(carbon_price_NETS!P210*jurisdiction_covered_NETS!P210)+(jurisdiction_covered_SupETS!P210*carbon_price_SupETS!P210)</f>
        <v>0</v>
      </c>
      <c r="Q210" s="9">
        <f>(jurisdiction_covered_NCT!Q210*carbon_price_NCT!Q210)+(carbon_price_NETS!Q210*jurisdiction_covered_NETS!Q210)+(jurisdiction_covered_SupETS!Q210*carbon_price_SupETS!Q210)</f>
        <v>0</v>
      </c>
      <c r="R210" s="9">
        <f>(jurisdiction_covered_NCT!R210*carbon_price_NCT!R210)+(carbon_price_NETS!R210*jurisdiction_covered_NETS!R210)+(jurisdiction_covered_SupETS!R210*carbon_price_SupETS!R210)</f>
        <v>0</v>
      </c>
      <c r="S210" s="9">
        <f>(jurisdiction_covered_NCT!S210*carbon_price_NCT!S210)+(carbon_price_NETS!S210*jurisdiction_covered_NETS!S210)+(jurisdiction_covered_SupETS!S210*carbon_price_SupETS!S210)</f>
        <v>0</v>
      </c>
      <c r="T210" s="9">
        <f>(jurisdiction_covered_NCT!T210*carbon_price_NCT!T210)+(carbon_price_NETS!T210*jurisdiction_covered_NETS!T210)+(jurisdiction_covered_SupETS!T210*carbon_price_SupETS!T210)</f>
        <v>0</v>
      </c>
      <c r="U210" s="9">
        <f>(jurisdiction_covered_NCT!U210*carbon_price_NCT!U210)+(carbon_price_NETS!U210*jurisdiction_covered_NETS!U210)+(jurisdiction_covered_SupETS!U210*carbon_price_SupETS!U210)</f>
        <v>0</v>
      </c>
      <c r="V210" s="9">
        <f>(jurisdiction_covered_NCT!V210*carbon_price_NCT!V210)+(carbon_price_NETS!V210*jurisdiction_covered_NETS!V210)+(jurisdiction_covered_SupETS!V210*carbon_price_SupETS!V210)</f>
        <v>0</v>
      </c>
      <c r="W210" s="9">
        <f>(jurisdiction_covered_NCT!W210*carbon_price_NCT!W210)+(carbon_price_NETS!W210*jurisdiction_covered_NETS!W210)+(jurisdiction_covered_SupETS!W210*carbon_price_SupETS!W210)</f>
        <v>0</v>
      </c>
      <c r="X210" s="9">
        <f>(jurisdiction_covered_NCT!X210*carbon_price_NCT!X210)+(carbon_price_NETS!X210*jurisdiction_covered_NETS!X210)+(jurisdiction_covered_SupETS!X210*carbon_price_SupETS!X210)</f>
        <v>0</v>
      </c>
      <c r="Y210" s="9">
        <f>(jurisdiction_covered_NCT!Y210*carbon_price_NCT!Y210)+(carbon_price_NETS!Y210*jurisdiction_covered_NETS!Y210)+(jurisdiction_covered_SupETS!Y210*carbon_price_SupETS!Y210)</f>
        <v>0</v>
      </c>
      <c r="Z210" s="9">
        <f>(jurisdiction_covered_NCT!Z210*carbon_price_NCT!Z210)+(carbon_price_NETS!Z210*jurisdiction_covered_NETS!Z210)+(jurisdiction_covered_SupETS!Z210*carbon_price_SupETS!Z210)</f>
        <v>0</v>
      </c>
      <c r="AA210" s="9">
        <f>(jurisdiction_covered_NCT!AA210*carbon_price_NCT!AA210)+(carbon_price_NETS!AA210*jurisdiction_covered_NETS!AA210)+(jurisdiction_covered_SupETS!AA210*carbon_price_SupETS!AA210)</f>
        <v>0</v>
      </c>
    </row>
    <row r="211" spans="1:27" x14ac:dyDescent="0.2">
      <c r="A211" s="9" t="s">
        <v>713</v>
      </c>
      <c r="B211" s="9">
        <f>(jurisdiction_covered_NCT!B211*carbon_price_NCT!B211)+(carbon_price_NETS!B211*jurisdiction_covered_NETS!B211)+(jurisdiction_covered_SupETS!B211*carbon_price_SupETS!B211)</f>
        <v>0</v>
      </c>
      <c r="C211" s="9">
        <f>(jurisdiction_covered_NCT!C211*carbon_price_NCT!C211)+(carbon_price_NETS!C211*jurisdiction_covered_NETS!C211)+(jurisdiction_covered_SupETS!C211*carbon_price_SupETS!C211)</f>
        <v>0</v>
      </c>
      <c r="D211" s="9">
        <f>(jurisdiction_covered_NCT!D211*carbon_price_NCT!D211)+(carbon_price_NETS!D211*jurisdiction_covered_NETS!D211)+(jurisdiction_covered_SupETS!D211*carbon_price_SupETS!D211)</f>
        <v>0</v>
      </c>
      <c r="E211" s="9">
        <f>(jurisdiction_covered_NCT!E211*carbon_price_NCT!E211)+(carbon_price_NETS!E211*jurisdiction_covered_NETS!E211)+(jurisdiction_covered_SupETS!E211*carbon_price_SupETS!E211)</f>
        <v>0</v>
      </c>
      <c r="F211" s="9">
        <f>(jurisdiction_covered_NCT!F211*carbon_price_NCT!F211)+(carbon_price_NETS!F211*jurisdiction_covered_NETS!F211)+(jurisdiction_covered_SupETS!F211*carbon_price_SupETS!F211)</f>
        <v>0</v>
      </c>
      <c r="G211" s="9">
        <f>(jurisdiction_covered_NCT!G211*carbon_price_NCT!G211)+(carbon_price_NETS!G211*jurisdiction_covered_NETS!G211)+(jurisdiction_covered_SupETS!G211*carbon_price_SupETS!G211)</f>
        <v>8.6674869742897815</v>
      </c>
      <c r="H211" s="9">
        <f>(jurisdiction_covered_NCT!H211*carbon_price_NCT!H211)+(carbon_price_NETS!H211*jurisdiction_covered_NETS!H211)+(jurisdiction_covered_SupETS!H211*carbon_price_SupETS!H211)</f>
        <v>14.645249317247039</v>
      </c>
      <c r="I211" s="9">
        <f>(jurisdiction_covered_NCT!I211*carbon_price_NCT!I211)+(carbon_price_NETS!I211*jurisdiction_covered_NETS!I211)+(jurisdiction_covered_SupETS!I211*carbon_price_SupETS!I211)</f>
        <v>0.56898972343234056</v>
      </c>
      <c r="J211" s="9">
        <f>(jurisdiction_covered_NCT!J211*carbon_price_NCT!J211)+(carbon_price_NETS!J211*jurisdiction_covered_NETS!J211)+(jurisdiction_covered_SupETS!J211*carbon_price_SupETS!J211)</f>
        <v>14.975033984584666</v>
      </c>
      <c r="K211" s="9">
        <f>(jurisdiction_covered_NCT!K211*carbon_price_NCT!K211)+(carbon_price_NETS!K211*jurisdiction_covered_NETS!K211)+(jurisdiction_covered_SupETS!K211*carbon_price_SupETS!K211)</f>
        <v>6.2934690295829423</v>
      </c>
      <c r="L211" s="9">
        <f>(jurisdiction_covered_NCT!L211*carbon_price_NCT!L211)+(carbon_price_NETS!L211*jurisdiction_covered_NETS!L211)+(jurisdiction_covered_SupETS!L211*carbon_price_SupETS!L211)</f>
        <v>6.5252463220498047</v>
      </c>
      <c r="M211" s="9">
        <f>(jurisdiction_covered_NCT!M211*carbon_price_NCT!M211)+(carbon_price_NETS!M211*jurisdiction_covered_NETS!M211)+(jurisdiction_covered_SupETS!M211*carbon_price_SupETS!M211)</f>
        <v>9.761515664772757</v>
      </c>
      <c r="N211" s="9">
        <f>(jurisdiction_covered_NCT!N211*carbon_price_NCT!N211)+(carbon_price_NETS!N211*jurisdiction_covered_NETS!N211)+(jurisdiction_covered_SupETS!N211*carbon_price_SupETS!N211)</f>
        <v>3.9648949197516656</v>
      </c>
      <c r="O211" s="9">
        <f>(jurisdiction_covered_NCT!O211*carbon_price_NCT!O211)+(carbon_price_NETS!O211*jurisdiction_covered_NETS!O211)+(jurisdiction_covered_SupETS!O211*carbon_price_SupETS!O211)</f>
        <v>2.5516122399382826</v>
      </c>
      <c r="P211" s="9">
        <f>(jurisdiction_covered_NCT!P211*carbon_price_NCT!P211)+(carbon_price_NETS!P211*jurisdiction_covered_NETS!P211)+(jurisdiction_covered_SupETS!P211*carbon_price_SupETS!P211)</f>
        <v>3.4119452692650771</v>
      </c>
      <c r="Q211" s="9">
        <f>(jurisdiction_covered_NCT!Q211*carbon_price_NCT!Q211)+(carbon_price_NETS!Q211*jurisdiction_covered_NETS!Q211)+(jurisdiction_covered_SupETS!Q211*carbon_price_SupETS!Q211)</f>
        <v>3.9108794733250503</v>
      </c>
      <c r="R211" s="9">
        <f>(jurisdiction_covered_NCT!R211*carbon_price_NCT!R211)+(carbon_price_NETS!R211*jurisdiction_covered_NETS!R211)+(jurisdiction_covered_SupETS!R211*carbon_price_SupETS!R211)</f>
        <v>2.0713477899849511</v>
      </c>
      <c r="S211" s="9">
        <f>(jurisdiction_covered_NCT!S211*carbon_price_NCT!S211)+(carbon_price_NETS!S211*jurisdiction_covered_NETS!S211)+(jurisdiction_covered_SupETS!S211*carbon_price_SupETS!S211)</f>
        <v>2.5287733149459308</v>
      </c>
      <c r="T211" s="9">
        <f>(jurisdiction_covered_NCT!T211*carbon_price_NCT!T211)+(carbon_price_NETS!T211*jurisdiction_covered_NETS!T211)+(jurisdiction_covered_SupETS!T211*carbon_price_SupETS!T211)</f>
        <v>7.4537873285467837</v>
      </c>
      <c r="U211" s="9">
        <f>(jurisdiction_covered_NCT!U211*carbon_price_NCT!U211)+(carbon_price_NETS!U211*jurisdiction_covered_NETS!U211)+(jurisdiction_covered_SupETS!U211*carbon_price_SupETS!U211)</f>
        <v>9.8664593668095275</v>
      </c>
      <c r="V211" s="9">
        <f>(jurisdiction_covered_NCT!V211*carbon_price_NCT!V211)+(carbon_price_NETS!V211*jurisdiction_covered_NETS!V211)+(jurisdiction_covered_SupETS!V211*carbon_price_SupETS!V211)</f>
        <v>7.4744576626553574</v>
      </c>
      <c r="W211" s="9">
        <f>(jurisdiction_covered_NCT!W211*carbon_price_NCT!W211)+(carbon_price_NETS!W211*jurisdiction_covered_NETS!W211)+(jurisdiction_covered_SupETS!W211*carbon_price_SupETS!W211)</f>
        <v>18.641476477916385</v>
      </c>
      <c r="X211" s="9">
        <f>(jurisdiction_covered_NCT!X211*carbon_price_NCT!X211)+(carbon_price_NETS!X211*jurisdiction_covered_NETS!X211)+(jurisdiction_covered_SupETS!X211*carbon_price_SupETS!X211)</f>
        <v>32.142045796696131</v>
      </c>
      <c r="Y211" s="9">
        <f>(jurisdiction_covered_NCT!Y211*carbon_price_NCT!Y211)+(carbon_price_NETS!Y211*jurisdiction_covered_NETS!Y211)+(jurisdiction_covered_SupETS!Y211*carbon_price_SupETS!Y211)</f>
        <v>37.866206249999991</v>
      </c>
      <c r="Z211" s="9">
        <f>(jurisdiction_covered_NCT!Z211*carbon_price_NCT!Z211)+(carbon_price_NETS!Z211*jurisdiction_covered_NETS!Z211)+(jurisdiction_covered_SupETS!Z211*carbon_price_SupETS!Z211)</f>
        <v>18.696810599999999</v>
      </c>
      <c r="AA211" s="9">
        <f>(jurisdiction_covered_NCT!AA211*carbon_price_NCT!AA211)+(carbon_price_NETS!AA211*jurisdiction_covered_NETS!AA211)+(jurisdiction_covered_SupETS!AA211*carbon_price_SupETS!AA211)</f>
        <v>21.418495200000002</v>
      </c>
    </row>
    <row r="212" spans="1:27" x14ac:dyDescent="0.2">
      <c r="A212" s="9" t="s">
        <v>717</v>
      </c>
      <c r="B212" s="9">
        <f>(jurisdiction_covered_NCT!B212*carbon_price_NCT!B212)+(carbon_price_NETS!B212*jurisdiction_covered_NETS!B212)+(jurisdiction_covered_SupETS!B212*carbon_price_SupETS!B212)</f>
        <v>0</v>
      </c>
      <c r="C212" s="9">
        <f>(jurisdiction_covered_NCT!C212*carbon_price_NCT!C212)+(carbon_price_NETS!C212*jurisdiction_covered_NETS!C212)+(jurisdiction_covered_SupETS!C212*carbon_price_SupETS!C212)</f>
        <v>0</v>
      </c>
      <c r="D212" s="9">
        <f>(jurisdiction_covered_NCT!D212*carbon_price_NCT!D212)+(carbon_price_NETS!D212*jurisdiction_covered_NETS!D212)+(jurisdiction_covered_SupETS!D212*carbon_price_SupETS!D212)</f>
        <v>0</v>
      </c>
      <c r="E212" s="9">
        <f>(jurisdiction_covered_NCT!E212*carbon_price_NCT!E212)+(carbon_price_NETS!E212*jurisdiction_covered_NETS!E212)+(jurisdiction_covered_SupETS!E212*carbon_price_SupETS!E212)</f>
        <v>0</v>
      </c>
      <c r="F212" s="9">
        <f>(jurisdiction_covered_NCT!F212*carbon_price_NCT!F212)+(carbon_price_NETS!F212*jurisdiction_covered_NETS!F212)+(jurisdiction_covered_SupETS!F212*carbon_price_SupETS!F212)</f>
        <v>0</v>
      </c>
      <c r="G212" s="9">
        <f>(jurisdiction_covered_NCT!G212*carbon_price_NCT!G212)+(carbon_price_NETS!G212*jurisdiction_covered_NETS!G212)+(jurisdiction_covered_SupETS!G212*carbon_price_SupETS!G212)</f>
        <v>0</v>
      </c>
      <c r="H212" s="9">
        <f>(jurisdiction_covered_NCT!H212*carbon_price_NCT!H212)+(carbon_price_NETS!H212*jurisdiction_covered_NETS!H212)+(jurisdiction_covered_SupETS!H212*carbon_price_SupETS!H212)</f>
        <v>0</v>
      </c>
      <c r="I212" s="9">
        <f>(jurisdiction_covered_NCT!I212*carbon_price_NCT!I212)+(carbon_price_NETS!I212*jurisdiction_covered_NETS!I212)+(jurisdiction_covered_SupETS!I212*carbon_price_SupETS!I212)</f>
        <v>0</v>
      </c>
      <c r="J212" s="9">
        <f>(jurisdiction_covered_NCT!J212*carbon_price_NCT!J212)+(carbon_price_NETS!J212*jurisdiction_covered_NETS!J212)+(jurisdiction_covered_SupETS!J212*carbon_price_SupETS!J212)</f>
        <v>0</v>
      </c>
      <c r="K212" s="9">
        <f>(jurisdiction_covered_NCT!K212*carbon_price_NCT!K212)+(carbon_price_NETS!K212*jurisdiction_covered_NETS!K212)+(jurisdiction_covered_SupETS!K212*carbon_price_SupETS!K212)</f>
        <v>0</v>
      </c>
      <c r="L212" s="9">
        <f>(jurisdiction_covered_NCT!L212*carbon_price_NCT!L212)+(carbon_price_NETS!L212*jurisdiction_covered_NETS!L212)+(jurisdiction_covered_SupETS!L212*carbon_price_SupETS!L212)</f>
        <v>0</v>
      </c>
      <c r="M212" s="9">
        <f>(jurisdiction_covered_NCT!M212*carbon_price_NCT!M212)+(carbon_price_NETS!M212*jurisdiction_covered_NETS!M212)+(jurisdiction_covered_SupETS!M212*carbon_price_SupETS!M212)</f>
        <v>0</v>
      </c>
      <c r="N212" s="9">
        <f>(jurisdiction_covered_NCT!N212*carbon_price_NCT!N212)+(carbon_price_NETS!N212*jurisdiction_covered_NETS!N212)+(jurisdiction_covered_SupETS!N212*carbon_price_SupETS!N212)</f>
        <v>0</v>
      </c>
      <c r="O212" s="9">
        <f>(jurisdiction_covered_NCT!O212*carbon_price_NCT!O212)+(carbon_price_NETS!O212*jurisdiction_covered_NETS!O212)+(jurisdiction_covered_SupETS!O212*carbon_price_SupETS!O212)</f>
        <v>0</v>
      </c>
      <c r="P212" s="9">
        <f>(jurisdiction_covered_NCT!P212*carbon_price_NCT!P212)+(carbon_price_NETS!P212*jurisdiction_covered_NETS!P212)+(jurisdiction_covered_SupETS!P212*carbon_price_SupETS!P212)</f>
        <v>0</v>
      </c>
      <c r="Q212" s="9">
        <f>(jurisdiction_covered_NCT!Q212*carbon_price_NCT!Q212)+(carbon_price_NETS!Q212*jurisdiction_covered_NETS!Q212)+(jurisdiction_covered_SupETS!Q212*carbon_price_SupETS!Q212)</f>
        <v>0</v>
      </c>
      <c r="R212" s="9">
        <f>(jurisdiction_covered_NCT!R212*carbon_price_NCT!R212)+(carbon_price_NETS!R212*jurisdiction_covered_NETS!R212)+(jurisdiction_covered_SupETS!R212*carbon_price_SupETS!R212)</f>
        <v>0</v>
      </c>
      <c r="S212" s="9">
        <f>(jurisdiction_covered_NCT!S212*carbon_price_NCT!S212)+(carbon_price_NETS!S212*jurisdiction_covered_NETS!S212)+(jurisdiction_covered_SupETS!S212*carbon_price_SupETS!S212)</f>
        <v>0</v>
      </c>
      <c r="T212" s="9">
        <f>(jurisdiction_covered_NCT!T212*carbon_price_NCT!T212)+(carbon_price_NETS!T212*jurisdiction_covered_NETS!T212)+(jurisdiction_covered_SupETS!T212*carbon_price_SupETS!T212)</f>
        <v>0</v>
      </c>
      <c r="U212" s="9">
        <f>(jurisdiction_covered_NCT!U212*carbon_price_NCT!U212)+(carbon_price_NETS!U212*jurisdiction_covered_NETS!U212)+(jurisdiction_covered_SupETS!U212*carbon_price_SupETS!U212)</f>
        <v>0</v>
      </c>
      <c r="V212" s="9">
        <f>(jurisdiction_covered_NCT!V212*carbon_price_NCT!V212)+(carbon_price_NETS!V212*jurisdiction_covered_NETS!V212)+(jurisdiction_covered_SupETS!V212*carbon_price_SupETS!V212)</f>
        <v>0</v>
      </c>
      <c r="W212" s="9">
        <f>(jurisdiction_covered_NCT!W212*carbon_price_NCT!W212)+(carbon_price_NETS!W212*jurisdiction_covered_NETS!W212)+(jurisdiction_covered_SupETS!W212*carbon_price_SupETS!W212)</f>
        <v>0</v>
      </c>
      <c r="X212" s="9">
        <f>(jurisdiction_covered_NCT!X212*carbon_price_NCT!X212)+(carbon_price_NETS!X212*jurisdiction_covered_NETS!X212)+(jurisdiction_covered_SupETS!X212*carbon_price_SupETS!X212)</f>
        <v>0</v>
      </c>
      <c r="Y212" s="9">
        <f>(jurisdiction_covered_NCT!Y212*carbon_price_NCT!Y212)+(carbon_price_NETS!Y212*jurisdiction_covered_NETS!Y212)+(jurisdiction_covered_SupETS!Y212*carbon_price_SupETS!Y212)</f>
        <v>0</v>
      </c>
      <c r="Z212" s="9">
        <f>(jurisdiction_covered_NCT!Z212*carbon_price_NCT!Z212)+(carbon_price_NETS!Z212*jurisdiction_covered_NETS!Z212)+(jurisdiction_covered_SupETS!Z212*carbon_price_SupETS!Z212)</f>
        <v>0</v>
      </c>
      <c r="AA212" s="9">
        <f>(jurisdiction_covered_NCT!AA212*carbon_price_NCT!AA212)+(carbon_price_NETS!AA212*jurisdiction_covered_NETS!AA212)+(jurisdiction_covered_SupETS!AA212*carbon_price_SupETS!AA212)</f>
        <v>0</v>
      </c>
    </row>
    <row r="213" spans="1:27" x14ac:dyDescent="0.2">
      <c r="A213" s="9" t="s">
        <v>720</v>
      </c>
      <c r="B213" s="9">
        <f>(jurisdiction_covered_NCT!B213*carbon_price_NCT!B213)+(carbon_price_NETS!B213*jurisdiction_covered_NETS!B213)+(jurisdiction_covered_SupETS!B213*carbon_price_SupETS!B213)</f>
        <v>0</v>
      </c>
      <c r="C213" s="9">
        <f>(jurisdiction_covered_NCT!C213*carbon_price_NCT!C213)+(carbon_price_NETS!C213*jurisdiction_covered_NETS!C213)+(jurisdiction_covered_SupETS!C213*carbon_price_SupETS!C213)</f>
        <v>0</v>
      </c>
      <c r="D213" s="9">
        <f>(jurisdiction_covered_NCT!D213*carbon_price_NCT!D213)+(carbon_price_NETS!D213*jurisdiction_covered_NETS!D213)+(jurisdiction_covered_SupETS!D213*carbon_price_SupETS!D213)</f>
        <v>0</v>
      </c>
      <c r="E213" s="9">
        <f>(jurisdiction_covered_NCT!E213*carbon_price_NCT!E213)+(carbon_price_NETS!E213*jurisdiction_covered_NETS!E213)+(jurisdiction_covered_SupETS!E213*carbon_price_SupETS!E213)</f>
        <v>0</v>
      </c>
      <c r="F213" s="9">
        <f>(jurisdiction_covered_NCT!F213*carbon_price_NCT!F213)+(carbon_price_NETS!F213*jurisdiction_covered_NETS!F213)+(jurisdiction_covered_SupETS!F213*carbon_price_SupETS!F213)</f>
        <v>0</v>
      </c>
      <c r="G213" s="9">
        <f>(jurisdiction_covered_NCT!G213*carbon_price_NCT!G213)+(carbon_price_NETS!G213*jurisdiction_covered_NETS!G213)+(jurisdiction_covered_SupETS!G213*carbon_price_SupETS!G213)</f>
        <v>0</v>
      </c>
      <c r="H213" s="9">
        <f>(jurisdiction_covered_NCT!H213*carbon_price_NCT!H213)+(carbon_price_NETS!H213*jurisdiction_covered_NETS!H213)+(jurisdiction_covered_SupETS!H213*carbon_price_SupETS!H213)</f>
        <v>0</v>
      </c>
      <c r="I213" s="9">
        <f>(jurisdiction_covered_NCT!I213*carbon_price_NCT!I213)+(carbon_price_NETS!I213*jurisdiction_covered_NETS!I213)+(jurisdiction_covered_SupETS!I213*carbon_price_SupETS!I213)</f>
        <v>0</v>
      </c>
      <c r="J213" s="9">
        <f>(jurisdiction_covered_NCT!J213*carbon_price_NCT!J213)+(carbon_price_NETS!J213*jurisdiction_covered_NETS!J213)+(jurisdiction_covered_SupETS!J213*carbon_price_SupETS!J213)</f>
        <v>0</v>
      </c>
      <c r="K213" s="9">
        <f>(jurisdiction_covered_NCT!K213*carbon_price_NCT!K213)+(carbon_price_NETS!K213*jurisdiction_covered_NETS!K213)+(jurisdiction_covered_SupETS!K213*carbon_price_SupETS!K213)</f>
        <v>0</v>
      </c>
      <c r="L213" s="9">
        <f>(jurisdiction_covered_NCT!L213*carbon_price_NCT!L213)+(carbon_price_NETS!L213*jurisdiction_covered_NETS!L213)+(jurisdiction_covered_SupETS!L213*carbon_price_SupETS!L213)</f>
        <v>0</v>
      </c>
      <c r="M213" s="9">
        <f>(jurisdiction_covered_NCT!M213*carbon_price_NCT!M213)+(carbon_price_NETS!M213*jurisdiction_covered_NETS!M213)+(jurisdiction_covered_SupETS!M213*carbon_price_SupETS!M213)</f>
        <v>0</v>
      </c>
      <c r="N213" s="9">
        <f>(jurisdiction_covered_NCT!N213*carbon_price_NCT!N213)+(carbon_price_NETS!N213*jurisdiction_covered_NETS!N213)+(jurisdiction_covered_SupETS!N213*carbon_price_SupETS!N213)</f>
        <v>0</v>
      </c>
      <c r="O213" s="9">
        <f>(jurisdiction_covered_NCT!O213*carbon_price_NCT!O213)+(carbon_price_NETS!O213*jurisdiction_covered_NETS!O213)+(jurisdiction_covered_SupETS!O213*carbon_price_SupETS!O213)</f>
        <v>0</v>
      </c>
      <c r="P213" s="9">
        <f>(jurisdiction_covered_NCT!P213*carbon_price_NCT!P213)+(carbon_price_NETS!P213*jurisdiction_covered_NETS!P213)+(jurisdiction_covered_SupETS!P213*carbon_price_SupETS!P213)</f>
        <v>0</v>
      </c>
      <c r="Q213" s="9">
        <f>(jurisdiction_covered_NCT!Q213*carbon_price_NCT!Q213)+(carbon_price_NETS!Q213*jurisdiction_covered_NETS!Q213)+(jurisdiction_covered_SupETS!Q213*carbon_price_SupETS!Q213)</f>
        <v>0</v>
      </c>
      <c r="R213" s="9">
        <f>(jurisdiction_covered_NCT!R213*carbon_price_NCT!R213)+(carbon_price_NETS!R213*jurisdiction_covered_NETS!R213)+(jurisdiction_covered_SupETS!R213*carbon_price_SupETS!R213)</f>
        <v>0</v>
      </c>
      <c r="S213" s="9">
        <f>(jurisdiction_covered_NCT!S213*carbon_price_NCT!S213)+(carbon_price_NETS!S213*jurisdiction_covered_NETS!S213)+(jurisdiction_covered_SupETS!S213*carbon_price_SupETS!S213)</f>
        <v>0</v>
      </c>
      <c r="T213" s="9">
        <f>(jurisdiction_covered_NCT!T213*carbon_price_NCT!T213)+(carbon_price_NETS!T213*jurisdiction_covered_NETS!T213)+(jurisdiction_covered_SupETS!T213*carbon_price_SupETS!T213)</f>
        <v>0</v>
      </c>
      <c r="U213" s="9">
        <f>(jurisdiction_covered_NCT!U213*carbon_price_NCT!U213)+(carbon_price_NETS!U213*jurisdiction_covered_NETS!U213)+(jurisdiction_covered_SupETS!U213*carbon_price_SupETS!U213)</f>
        <v>0</v>
      </c>
      <c r="V213" s="9">
        <f>(jurisdiction_covered_NCT!V213*carbon_price_NCT!V213)+(carbon_price_NETS!V213*jurisdiction_covered_NETS!V213)+(jurisdiction_covered_SupETS!V213*carbon_price_SupETS!V213)</f>
        <v>0</v>
      </c>
      <c r="W213" s="9">
        <f>(jurisdiction_covered_NCT!W213*carbon_price_NCT!W213)+(carbon_price_NETS!W213*jurisdiction_covered_NETS!W213)+(jurisdiction_covered_SupETS!W213*carbon_price_SupETS!W213)</f>
        <v>0</v>
      </c>
      <c r="X213" s="9">
        <f>(jurisdiction_covered_NCT!X213*carbon_price_NCT!X213)+(carbon_price_NETS!X213*jurisdiction_covered_NETS!X213)+(jurisdiction_covered_SupETS!X213*carbon_price_SupETS!X213)</f>
        <v>0</v>
      </c>
      <c r="Y213" s="9">
        <f>(jurisdiction_covered_NCT!Y213*carbon_price_NCT!Y213)+(carbon_price_NETS!Y213*jurisdiction_covered_NETS!Y213)+(jurisdiction_covered_SupETS!Y213*carbon_price_SupETS!Y213)</f>
        <v>0</v>
      </c>
      <c r="Z213" s="9">
        <f>(jurisdiction_covered_NCT!Z213*carbon_price_NCT!Z213)+(carbon_price_NETS!Z213*jurisdiction_covered_NETS!Z213)+(jurisdiction_covered_SupETS!Z213*carbon_price_SupETS!Z213)</f>
        <v>0</v>
      </c>
      <c r="AA213" s="9">
        <f>(jurisdiction_covered_NCT!AA213*carbon_price_NCT!AA213)+(carbon_price_NETS!AA213*jurisdiction_covered_NETS!AA213)+(jurisdiction_covered_SupETS!AA213*carbon_price_SupETS!AA213)</f>
        <v>0</v>
      </c>
    </row>
    <row r="214" spans="1:27" x14ac:dyDescent="0.2">
      <c r="A214" s="9" t="s">
        <v>723</v>
      </c>
      <c r="B214" s="9">
        <f>(jurisdiction_covered_NCT!B214*carbon_price_NCT!B214)+(carbon_price_NETS!B214*jurisdiction_covered_NETS!B214)+(jurisdiction_covered_SupETS!B214*carbon_price_SupETS!B214)</f>
        <v>0</v>
      </c>
      <c r="C214" s="9">
        <f>(jurisdiction_covered_NCT!C214*carbon_price_NCT!C214)+(carbon_price_NETS!C214*jurisdiction_covered_NETS!C214)+(jurisdiction_covered_SupETS!C214*carbon_price_SupETS!C214)</f>
        <v>0</v>
      </c>
      <c r="D214" s="9">
        <f>(jurisdiction_covered_NCT!D214*carbon_price_NCT!D214)+(carbon_price_NETS!D214*jurisdiction_covered_NETS!D214)+(jurisdiction_covered_SupETS!D214*carbon_price_SupETS!D214)</f>
        <v>0</v>
      </c>
      <c r="E214" s="9">
        <f>(jurisdiction_covered_NCT!E214*carbon_price_NCT!E214)+(carbon_price_NETS!E214*jurisdiction_covered_NETS!E214)+(jurisdiction_covered_SupETS!E214*carbon_price_SupETS!E214)</f>
        <v>0</v>
      </c>
      <c r="F214" s="9">
        <f>(jurisdiction_covered_NCT!F214*carbon_price_NCT!F214)+(carbon_price_NETS!F214*jurisdiction_covered_NETS!F214)+(jurisdiction_covered_SupETS!F214*carbon_price_SupETS!F214)</f>
        <v>0</v>
      </c>
      <c r="G214" s="9">
        <f>(jurisdiction_covered_NCT!G214*carbon_price_NCT!G214)+(carbon_price_NETS!G214*jurisdiction_covered_NETS!G214)+(jurisdiction_covered_SupETS!G214*carbon_price_SupETS!G214)</f>
        <v>0</v>
      </c>
      <c r="H214" s="9">
        <f>(jurisdiction_covered_NCT!H214*carbon_price_NCT!H214)+(carbon_price_NETS!H214*jurisdiction_covered_NETS!H214)+(jurisdiction_covered_SupETS!H214*carbon_price_SupETS!H214)</f>
        <v>0</v>
      </c>
      <c r="I214" s="9">
        <f>(jurisdiction_covered_NCT!I214*carbon_price_NCT!I214)+(carbon_price_NETS!I214*jurisdiction_covered_NETS!I214)+(jurisdiction_covered_SupETS!I214*carbon_price_SupETS!I214)</f>
        <v>0</v>
      </c>
      <c r="J214" s="9">
        <f>(jurisdiction_covered_NCT!J214*carbon_price_NCT!J214)+(carbon_price_NETS!J214*jurisdiction_covered_NETS!J214)+(jurisdiction_covered_SupETS!J214*carbon_price_SupETS!J214)</f>
        <v>0</v>
      </c>
      <c r="K214" s="9">
        <f>(jurisdiction_covered_NCT!K214*carbon_price_NCT!K214)+(carbon_price_NETS!K214*jurisdiction_covered_NETS!K214)+(jurisdiction_covered_SupETS!K214*carbon_price_SupETS!K214)</f>
        <v>0</v>
      </c>
      <c r="L214" s="9">
        <f>(jurisdiction_covered_NCT!L214*carbon_price_NCT!L214)+(carbon_price_NETS!L214*jurisdiction_covered_NETS!L214)+(jurisdiction_covered_SupETS!L214*carbon_price_SupETS!L214)</f>
        <v>0</v>
      </c>
      <c r="M214" s="9">
        <f>(jurisdiction_covered_NCT!M214*carbon_price_NCT!M214)+(carbon_price_NETS!M214*jurisdiction_covered_NETS!M214)+(jurisdiction_covered_SupETS!M214*carbon_price_SupETS!M214)</f>
        <v>0</v>
      </c>
      <c r="N214" s="9">
        <f>(jurisdiction_covered_NCT!N214*carbon_price_NCT!N214)+(carbon_price_NETS!N214*jurisdiction_covered_NETS!N214)+(jurisdiction_covered_SupETS!N214*carbon_price_SupETS!N214)</f>
        <v>0</v>
      </c>
      <c r="O214" s="9">
        <f>(jurisdiction_covered_NCT!O214*carbon_price_NCT!O214)+(carbon_price_NETS!O214*jurisdiction_covered_NETS!O214)+(jurisdiction_covered_SupETS!O214*carbon_price_SupETS!O214)</f>
        <v>0</v>
      </c>
      <c r="P214" s="9">
        <f>(jurisdiction_covered_NCT!P214*carbon_price_NCT!P214)+(carbon_price_NETS!P214*jurisdiction_covered_NETS!P214)+(jurisdiction_covered_SupETS!P214*carbon_price_SupETS!P214)</f>
        <v>0</v>
      </c>
      <c r="Q214" s="9">
        <f>(jurisdiction_covered_NCT!Q214*carbon_price_NCT!Q214)+(carbon_price_NETS!Q214*jurisdiction_covered_NETS!Q214)+(jurisdiction_covered_SupETS!Q214*carbon_price_SupETS!Q214)</f>
        <v>0</v>
      </c>
      <c r="R214" s="9">
        <f>(jurisdiction_covered_NCT!R214*carbon_price_NCT!R214)+(carbon_price_NETS!R214*jurisdiction_covered_NETS!R214)+(jurisdiction_covered_SupETS!R214*carbon_price_SupETS!R214)</f>
        <v>0</v>
      </c>
      <c r="S214" s="9">
        <f>(jurisdiction_covered_NCT!S214*carbon_price_NCT!S214)+(carbon_price_NETS!S214*jurisdiction_covered_NETS!S214)+(jurisdiction_covered_SupETS!S214*carbon_price_SupETS!S214)</f>
        <v>0</v>
      </c>
      <c r="T214" s="9">
        <f>(jurisdiction_covered_NCT!T214*carbon_price_NCT!T214)+(carbon_price_NETS!T214*jurisdiction_covered_NETS!T214)+(jurisdiction_covered_SupETS!T214*carbon_price_SupETS!T214)</f>
        <v>0</v>
      </c>
      <c r="U214" s="9">
        <f>(jurisdiction_covered_NCT!U214*carbon_price_NCT!U214)+(carbon_price_NETS!U214*jurisdiction_covered_NETS!U214)+(jurisdiction_covered_SupETS!U214*carbon_price_SupETS!U214)</f>
        <v>0</v>
      </c>
      <c r="V214" s="9">
        <f>(jurisdiction_covered_NCT!V214*carbon_price_NCT!V214)+(carbon_price_NETS!V214*jurisdiction_covered_NETS!V214)+(jurisdiction_covered_SupETS!V214*carbon_price_SupETS!V214)</f>
        <v>0</v>
      </c>
      <c r="W214" s="9">
        <f>(jurisdiction_covered_NCT!W214*carbon_price_NCT!W214)+(carbon_price_NETS!W214*jurisdiction_covered_NETS!W214)+(jurisdiction_covered_SupETS!W214*carbon_price_SupETS!W214)</f>
        <v>0</v>
      </c>
      <c r="X214" s="9">
        <f>(jurisdiction_covered_NCT!X214*carbon_price_NCT!X214)+(carbon_price_NETS!X214*jurisdiction_covered_NETS!X214)+(jurisdiction_covered_SupETS!X214*carbon_price_SupETS!X214)</f>
        <v>0</v>
      </c>
      <c r="Y214" s="9">
        <f>(jurisdiction_covered_NCT!Y214*carbon_price_NCT!Y214)+(carbon_price_NETS!Y214*jurisdiction_covered_NETS!Y214)+(jurisdiction_covered_SupETS!Y214*carbon_price_SupETS!Y214)</f>
        <v>0</v>
      </c>
      <c r="Z214" s="9">
        <f>(jurisdiction_covered_NCT!Z214*carbon_price_NCT!Z214)+(carbon_price_NETS!Z214*jurisdiction_covered_NETS!Z214)+(jurisdiction_covered_SupETS!Z214*carbon_price_SupETS!Z214)</f>
        <v>0</v>
      </c>
      <c r="AA214" s="9">
        <f>(jurisdiction_covered_NCT!AA214*carbon_price_NCT!AA214)+(carbon_price_NETS!AA214*jurisdiction_covered_NETS!AA214)+(jurisdiction_covered_SupETS!AA214*carbon_price_SupETS!AA214)</f>
        <v>0</v>
      </c>
    </row>
    <row r="215" spans="1:27" x14ac:dyDescent="0.2">
      <c r="A215" s="9" t="s">
        <v>726</v>
      </c>
      <c r="B215" s="9">
        <f>(jurisdiction_covered_NCT!B215*carbon_price_NCT!B215)+(carbon_price_NETS!B215*jurisdiction_covered_NETS!B215)+(jurisdiction_covered_SupETS!B215*carbon_price_SupETS!B215)</f>
        <v>0</v>
      </c>
      <c r="C215" s="9">
        <f>(jurisdiction_covered_NCT!C215*carbon_price_NCT!C215)+(carbon_price_NETS!C215*jurisdiction_covered_NETS!C215)+(jurisdiction_covered_SupETS!C215*carbon_price_SupETS!C215)</f>
        <v>0</v>
      </c>
      <c r="D215" s="9">
        <f>(jurisdiction_covered_NCT!D215*carbon_price_NCT!D215)+(carbon_price_NETS!D215*jurisdiction_covered_NETS!D215)+(jurisdiction_covered_SupETS!D215*carbon_price_SupETS!D215)</f>
        <v>0</v>
      </c>
      <c r="E215" s="9">
        <f>(jurisdiction_covered_NCT!E215*carbon_price_NCT!E215)+(carbon_price_NETS!E215*jurisdiction_covered_NETS!E215)+(jurisdiction_covered_SupETS!E215*carbon_price_SupETS!E215)</f>
        <v>0</v>
      </c>
      <c r="F215" s="9">
        <f>(jurisdiction_covered_NCT!F215*carbon_price_NCT!F215)+(carbon_price_NETS!F215*jurisdiction_covered_NETS!F215)+(jurisdiction_covered_SupETS!F215*carbon_price_SupETS!F215)</f>
        <v>0</v>
      </c>
      <c r="G215" s="9">
        <f>(jurisdiction_covered_NCT!G215*carbon_price_NCT!G215)+(carbon_price_NETS!G215*jurisdiction_covered_NETS!G215)+(jurisdiction_covered_SupETS!G215*carbon_price_SupETS!G215)</f>
        <v>0</v>
      </c>
      <c r="H215" s="9">
        <f>(jurisdiction_covered_NCT!H215*carbon_price_NCT!H215)+(carbon_price_NETS!H215*jurisdiction_covered_NETS!H215)+(jurisdiction_covered_SupETS!H215*carbon_price_SupETS!H215)</f>
        <v>0</v>
      </c>
      <c r="I215" s="9">
        <f>(jurisdiction_covered_NCT!I215*carbon_price_NCT!I215)+(carbon_price_NETS!I215*jurisdiction_covered_NETS!I215)+(jurisdiction_covered_SupETS!I215*carbon_price_SupETS!I215)</f>
        <v>0</v>
      </c>
      <c r="J215" s="9">
        <f>(jurisdiction_covered_NCT!J215*carbon_price_NCT!J215)+(carbon_price_NETS!J215*jurisdiction_covered_NETS!J215)+(jurisdiction_covered_SupETS!J215*carbon_price_SupETS!J215)</f>
        <v>0</v>
      </c>
      <c r="K215" s="9">
        <f>(jurisdiction_covered_NCT!K215*carbon_price_NCT!K215)+(carbon_price_NETS!K215*jurisdiction_covered_NETS!K215)+(jurisdiction_covered_SupETS!K215*carbon_price_SupETS!K215)</f>
        <v>0</v>
      </c>
      <c r="L215" s="9">
        <f>(jurisdiction_covered_NCT!L215*carbon_price_NCT!L215)+(carbon_price_NETS!L215*jurisdiction_covered_NETS!L215)+(jurisdiction_covered_SupETS!L215*carbon_price_SupETS!L215)</f>
        <v>0</v>
      </c>
      <c r="M215" s="9">
        <f>(jurisdiction_covered_NCT!M215*carbon_price_NCT!M215)+(carbon_price_NETS!M215*jurisdiction_covered_NETS!M215)+(jurisdiction_covered_SupETS!M215*carbon_price_SupETS!M215)</f>
        <v>0</v>
      </c>
      <c r="N215" s="9">
        <f>(jurisdiction_covered_NCT!N215*carbon_price_NCT!N215)+(carbon_price_NETS!N215*jurisdiction_covered_NETS!N215)+(jurisdiction_covered_SupETS!N215*carbon_price_SupETS!N215)</f>
        <v>0</v>
      </c>
      <c r="O215" s="9">
        <f>(jurisdiction_covered_NCT!O215*carbon_price_NCT!O215)+(carbon_price_NETS!O215*jurisdiction_covered_NETS!O215)+(jurisdiction_covered_SupETS!O215*carbon_price_SupETS!O215)</f>
        <v>0</v>
      </c>
      <c r="P215" s="9">
        <f>(jurisdiction_covered_NCT!P215*carbon_price_NCT!P215)+(carbon_price_NETS!P215*jurisdiction_covered_NETS!P215)+(jurisdiction_covered_SupETS!P215*carbon_price_SupETS!P215)</f>
        <v>0</v>
      </c>
      <c r="Q215" s="9">
        <f>(jurisdiction_covered_NCT!Q215*carbon_price_NCT!Q215)+(carbon_price_NETS!Q215*jurisdiction_covered_NETS!Q215)+(jurisdiction_covered_SupETS!Q215*carbon_price_SupETS!Q215)</f>
        <v>0</v>
      </c>
      <c r="R215" s="9">
        <f>(jurisdiction_covered_NCT!R215*carbon_price_NCT!R215)+(carbon_price_NETS!R215*jurisdiction_covered_NETS!R215)+(jurisdiction_covered_SupETS!R215*carbon_price_SupETS!R215)</f>
        <v>0</v>
      </c>
      <c r="S215" s="9">
        <f>(jurisdiction_covered_NCT!S215*carbon_price_NCT!S215)+(carbon_price_NETS!S215*jurisdiction_covered_NETS!S215)+(jurisdiction_covered_SupETS!S215*carbon_price_SupETS!S215)</f>
        <v>0</v>
      </c>
      <c r="T215" s="9">
        <f>(jurisdiction_covered_NCT!T215*carbon_price_NCT!T215)+(carbon_price_NETS!T215*jurisdiction_covered_NETS!T215)+(jurisdiction_covered_SupETS!T215*carbon_price_SupETS!T215)</f>
        <v>0</v>
      </c>
      <c r="U215" s="9">
        <f>(jurisdiction_covered_NCT!U215*carbon_price_NCT!U215)+(carbon_price_NETS!U215*jurisdiction_covered_NETS!U215)+(jurisdiction_covered_SupETS!U215*carbon_price_SupETS!U215)</f>
        <v>0</v>
      </c>
      <c r="V215" s="9">
        <f>(jurisdiction_covered_NCT!V215*carbon_price_NCT!V215)+(carbon_price_NETS!V215*jurisdiction_covered_NETS!V215)+(jurisdiction_covered_SupETS!V215*carbon_price_SupETS!V215)</f>
        <v>0</v>
      </c>
      <c r="W215" s="9">
        <f>(jurisdiction_covered_NCT!W215*carbon_price_NCT!W215)+(carbon_price_NETS!W215*jurisdiction_covered_NETS!W215)+(jurisdiction_covered_SupETS!W215*carbon_price_SupETS!W215)</f>
        <v>0</v>
      </c>
      <c r="X215" s="9">
        <f>(jurisdiction_covered_NCT!X215*carbon_price_NCT!X215)+(carbon_price_NETS!X215*jurisdiction_covered_NETS!X215)+(jurisdiction_covered_SupETS!X215*carbon_price_SupETS!X215)</f>
        <v>0</v>
      </c>
      <c r="Y215" s="9">
        <f>(jurisdiction_covered_NCT!Y215*carbon_price_NCT!Y215)+(carbon_price_NETS!Y215*jurisdiction_covered_NETS!Y215)+(jurisdiction_covered_SupETS!Y215*carbon_price_SupETS!Y215)</f>
        <v>0</v>
      </c>
      <c r="Z215" s="9">
        <f>(jurisdiction_covered_NCT!Z215*carbon_price_NCT!Z215)+(carbon_price_NETS!Z215*jurisdiction_covered_NETS!Z215)+(jurisdiction_covered_SupETS!Z215*carbon_price_SupETS!Z215)</f>
        <v>0</v>
      </c>
      <c r="AA215" s="9">
        <f>(jurisdiction_covered_NCT!AA215*carbon_price_NCT!AA215)+(carbon_price_NETS!AA215*jurisdiction_covered_NETS!AA215)+(jurisdiction_covered_SupETS!AA215*carbon_price_SupETS!AA215)</f>
        <v>0</v>
      </c>
    </row>
    <row r="216" spans="1:27" x14ac:dyDescent="0.2">
      <c r="A216" s="9" t="s">
        <v>729</v>
      </c>
      <c r="B216" s="9">
        <f>(jurisdiction_covered_NCT!B216*carbon_price_NCT!B216)+(carbon_price_NETS!B216*jurisdiction_covered_NETS!B216)+(jurisdiction_covered_SupETS!B216*carbon_price_SupETS!B216)</f>
        <v>0</v>
      </c>
      <c r="C216" s="9">
        <f>(jurisdiction_covered_NCT!C216*carbon_price_NCT!C216)+(carbon_price_NETS!C216*jurisdiction_covered_NETS!C216)+(jurisdiction_covered_SupETS!C216*carbon_price_SupETS!C216)</f>
        <v>0</v>
      </c>
      <c r="D216" s="9">
        <f>(jurisdiction_covered_NCT!D216*carbon_price_NCT!D216)+(carbon_price_NETS!D216*jurisdiction_covered_NETS!D216)+(jurisdiction_covered_SupETS!D216*carbon_price_SupETS!D216)</f>
        <v>0</v>
      </c>
      <c r="E216" s="9">
        <f>(jurisdiction_covered_NCT!E216*carbon_price_NCT!E216)+(carbon_price_NETS!E216*jurisdiction_covered_NETS!E216)+(jurisdiction_covered_SupETS!E216*carbon_price_SupETS!E216)</f>
        <v>0</v>
      </c>
      <c r="F216" s="9">
        <f>(jurisdiction_covered_NCT!F216*carbon_price_NCT!F216)+(carbon_price_NETS!F216*jurisdiction_covered_NETS!F216)+(jurisdiction_covered_SupETS!F216*carbon_price_SupETS!F216)</f>
        <v>0</v>
      </c>
      <c r="G216" s="9">
        <f>(jurisdiction_covered_NCT!G216*carbon_price_NCT!G216)+(carbon_price_NETS!G216*jurisdiction_covered_NETS!G216)+(jurisdiction_covered_SupETS!G216*carbon_price_SupETS!G216)</f>
        <v>0</v>
      </c>
      <c r="H216" s="9">
        <f>(jurisdiction_covered_NCT!H216*carbon_price_NCT!H216)+(carbon_price_NETS!H216*jurisdiction_covered_NETS!H216)+(jurisdiction_covered_SupETS!H216*carbon_price_SupETS!H216)</f>
        <v>0</v>
      </c>
      <c r="I216" s="9">
        <f>(jurisdiction_covered_NCT!I216*carbon_price_NCT!I216)+(carbon_price_NETS!I216*jurisdiction_covered_NETS!I216)+(jurisdiction_covered_SupETS!I216*carbon_price_SupETS!I216)</f>
        <v>0</v>
      </c>
      <c r="J216" s="9">
        <f>(jurisdiction_covered_NCT!J216*carbon_price_NCT!J216)+(carbon_price_NETS!J216*jurisdiction_covered_NETS!J216)+(jurisdiction_covered_SupETS!J216*carbon_price_SupETS!J216)</f>
        <v>0</v>
      </c>
      <c r="K216" s="9">
        <f>(jurisdiction_covered_NCT!K216*carbon_price_NCT!K216)+(carbon_price_NETS!K216*jurisdiction_covered_NETS!K216)+(jurisdiction_covered_SupETS!K216*carbon_price_SupETS!K216)</f>
        <v>0</v>
      </c>
      <c r="L216" s="9">
        <f>(jurisdiction_covered_NCT!L216*carbon_price_NCT!L216)+(carbon_price_NETS!L216*jurisdiction_covered_NETS!L216)+(jurisdiction_covered_SupETS!L216*carbon_price_SupETS!L216)</f>
        <v>0</v>
      </c>
      <c r="M216" s="9">
        <f>(jurisdiction_covered_NCT!M216*carbon_price_NCT!M216)+(carbon_price_NETS!M216*jurisdiction_covered_NETS!M216)+(jurisdiction_covered_SupETS!M216*carbon_price_SupETS!M216)</f>
        <v>0</v>
      </c>
      <c r="N216" s="9">
        <f>(jurisdiction_covered_NCT!N216*carbon_price_NCT!N216)+(carbon_price_NETS!N216*jurisdiction_covered_NETS!N216)+(jurisdiction_covered_SupETS!N216*carbon_price_SupETS!N216)</f>
        <v>0</v>
      </c>
      <c r="O216" s="9">
        <f>(jurisdiction_covered_NCT!O216*carbon_price_NCT!O216)+(carbon_price_NETS!O216*jurisdiction_covered_NETS!O216)+(jurisdiction_covered_SupETS!O216*carbon_price_SupETS!O216)</f>
        <v>0</v>
      </c>
      <c r="P216" s="9">
        <f>(jurisdiction_covered_NCT!P216*carbon_price_NCT!P216)+(carbon_price_NETS!P216*jurisdiction_covered_NETS!P216)+(jurisdiction_covered_SupETS!P216*carbon_price_SupETS!P216)</f>
        <v>0</v>
      </c>
      <c r="Q216" s="9">
        <f>(jurisdiction_covered_NCT!Q216*carbon_price_NCT!Q216)+(carbon_price_NETS!Q216*jurisdiction_covered_NETS!Q216)+(jurisdiction_covered_SupETS!Q216*carbon_price_SupETS!Q216)</f>
        <v>0</v>
      </c>
      <c r="R216" s="9">
        <f>(jurisdiction_covered_NCT!R216*carbon_price_NCT!R216)+(carbon_price_NETS!R216*jurisdiction_covered_NETS!R216)+(jurisdiction_covered_SupETS!R216*carbon_price_SupETS!R216)</f>
        <v>0</v>
      </c>
      <c r="S216" s="9">
        <f>(jurisdiction_covered_NCT!S216*carbon_price_NCT!S216)+(carbon_price_NETS!S216*jurisdiction_covered_NETS!S216)+(jurisdiction_covered_SupETS!S216*carbon_price_SupETS!S216)</f>
        <v>0</v>
      </c>
      <c r="T216" s="9">
        <f>(jurisdiction_covered_NCT!T216*carbon_price_NCT!T216)+(carbon_price_NETS!T216*jurisdiction_covered_NETS!T216)+(jurisdiction_covered_SupETS!T216*carbon_price_SupETS!T216)</f>
        <v>0</v>
      </c>
      <c r="U216" s="9">
        <f>(jurisdiction_covered_NCT!U216*carbon_price_NCT!U216)+(carbon_price_NETS!U216*jurisdiction_covered_NETS!U216)+(jurisdiction_covered_SupETS!U216*carbon_price_SupETS!U216)</f>
        <v>0</v>
      </c>
      <c r="V216" s="9">
        <f>(jurisdiction_covered_NCT!V216*carbon_price_NCT!V216)+(carbon_price_NETS!V216*jurisdiction_covered_NETS!V216)+(jurisdiction_covered_SupETS!V216*carbon_price_SupETS!V216)</f>
        <v>0</v>
      </c>
      <c r="W216" s="9">
        <f>(jurisdiction_covered_NCT!W216*carbon_price_NCT!W216)+(carbon_price_NETS!W216*jurisdiction_covered_NETS!W216)+(jurisdiction_covered_SupETS!W216*carbon_price_SupETS!W216)</f>
        <v>0</v>
      </c>
      <c r="X216" s="9">
        <f>(jurisdiction_covered_NCT!X216*carbon_price_NCT!X216)+(carbon_price_NETS!X216*jurisdiction_covered_NETS!X216)+(jurisdiction_covered_SupETS!X216*carbon_price_SupETS!X216)</f>
        <v>0</v>
      </c>
      <c r="Y216" s="9">
        <f>(jurisdiction_covered_NCT!Y216*carbon_price_NCT!Y216)+(carbon_price_NETS!Y216*jurisdiction_covered_NETS!Y216)+(jurisdiction_covered_SupETS!Y216*carbon_price_SupETS!Y216)</f>
        <v>0</v>
      </c>
      <c r="Z216" s="9">
        <f>(jurisdiction_covered_NCT!Z216*carbon_price_NCT!Z216)+(carbon_price_NETS!Z216*jurisdiction_covered_NETS!Z216)+(jurisdiction_covered_SupETS!Z216*carbon_price_SupETS!Z216)</f>
        <v>0</v>
      </c>
      <c r="AA216" s="9">
        <f>(jurisdiction_covered_NCT!AA216*carbon_price_NCT!AA216)+(carbon_price_NETS!AA216*jurisdiction_covered_NETS!AA216)+(jurisdiction_covered_SupETS!AA216*carbon_price_SupETS!AA216)</f>
        <v>0</v>
      </c>
    </row>
    <row r="217" spans="1:27" x14ac:dyDescent="0.2">
      <c r="A217" s="9" t="s">
        <v>732</v>
      </c>
      <c r="B217" s="9">
        <f>(jurisdiction_covered_NCT!B217*carbon_price_NCT!B217)+(carbon_price_NETS!B217*jurisdiction_covered_NETS!B217)+(jurisdiction_covered_SupETS!B217*carbon_price_SupETS!B217)</f>
        <v>17.14</v>
      </c>
      <c r="C217" s="9">
        <f>(jurisdiction_covered_NCT!C217*carbon_price_NCT!C217)+(carbon_price_NETS!C217*jurisdiction_covered_NETS!C217)+(jurisdiction_covered_SupETS!C217*carbon_price_SupETS!C217)</f>
        <v>20.536000000000001</v>
      </c>
      <c r="D217" s="9">
        <f>(jurisdiction_covered_NCT!D217*carbon_price_NCT!D217)+(carbon_price_NETS!D217*jurisdiction_covered_NETS!D217)+(jurisdiction_covered_SupETS!D217*carbon_price_SupETS!D217)</f>
        <v>24.324000000000002</v>
      </c>
      <c r="E217" s="9">
        <f>(jurisdiction_covered_NCT!E217*carbon_price_NCT!E217)+(carbon_price_NETS!E217*jurisdiction_covered_NETS!E217)+(jurisdiction_covered_SupETS!E217*carbon_price_SupETS!E217)</f>
        <v>35.860000000000007</v>
      </c>
      <c r="F217" s="9">
        <f>(jurisdiction_covered_NCT!F217*carbon_price_NCT!G217)+(carbon_price_NETS!F217*jurisdiction_covered_NETS!F217)+(jurisdiction_covered_SupETS!F217*carbon_price_SupETS!F217)</f>
        <v>51.52000000000001</v>
      </c>
      <c r="G217" s="9">
        <f>(jurisdiction_covered_NCT!G217*carbon_price_NCT!H217)+(carbon_price_NETS!G217*jurisdiction_covered_NETS!G217)+(jurisdiction_covered_SupETS!G217*carbon_price_SupETS!G217)</f>
        <v>52.549603447584182</v>
      </c>
      <c r="H217" s="9">
        <f>(jurisdiction_covered_NCT!H217*carbon_price_NCT!I217)+(carbon_price_NETS!H217*jurisdiction_covered_NETS!H217)+(jurisdiction_covered_SupETS!H217*carbon_price_SupETS!H217)</f>
        <v>62.93853508415193</v>
      </c>
      <c r="I217" s="9">
        <f>(jurisdiction_covered_NCT!I217*carbon_price_NCT!J217)+(carbon_price_NETS!I217*jurisdiction_covered_NETS!I217)+(jurisdiction_covered_SupETS!I217*carbon_price_SupETS!I217)</f>
        <v>67.899227269774713</v>
      </c>
      <c r="J217" s="9">
        <f>(jurisdiction_covered_NCT!J217*carbon_price_NCT!K217)+(carbon_price_NETS!J217*jurisdiction_covered_NETS!J217)+(jurisdiction_covered_SupETS!J217*carbon_price_SupETS!J217)</f>
        <v>62.533777414348187</v>
      </c>
      <c r="K217" s="9">
        <f>(jurisdiction_covered_NCT!K217*carbon_price_NCT!L217)+(carbon_price_NETS!K217*jurisdiction_covered_NETS!K217)+(jurisdiction_covered_SupETS!K217*carbon_price_SupETS!K217)</f>
        <v>62.431581473895335</v>
      </c>
      <c r="L217" s="9">
        <f>(jurisdiction_covered_NCT!L217*carbon_price_NCT!L217)+(carbon_price_NETS!L217*jurisdiction_covered_NETS!L217)+(jurisdiction_covered_SupETS!L217*carbon_price_SupETS!L217)</f>
        <v>64.732627249545615</v>
      </c>
      <c r="M217" s="9">
        <f>(jurisdiction_covered_NCT!M217*carbon_price_NCT!M217)+(carbon_price_NETS!M217*jurisdiction_covered_NETS!M217)+(jurisdiction_covered_SupETS!M217*carbon_price_SupETS!M217)</f>
        <v>74.313059128357139</v>
      </c>
      <c r="N217" s="9">
        <f>(jurisdiction_covered_NCT!N217*carbon_price_NCT!N217)+(carbon_price_NETS!N217*jurisdiction_covered_NETS!N217)+(jurisdiction_covered_SupETS!N217*carbon_price_SupETS!N217)</f>
        <v>68.462211577188285</v>
      </c>
      <c r="O217" s="9">
        <f>(jurisdiction_covered_NCT!O217*carbon_price_NCT!O217)+(carbon_price_NETS!O217*jurisdiction_covered_NETS!O217)+(jurisdiction_covered_SupETS!O217*carbon_price_SupETS!O217)</f>
        <v>68.864425359034925</v>
      </c>
      <c r="P217" s="9">
        <f>(jurisdiction_covered_NCT!P217*carbon_price_NCT!P217)+(carbon_price_NETS!P217*jurisdiction_covered_NETS!P217)+(jurisdiction_covered_SupETS!P217*carbon_price_SupETS!P217)</f>
        <v>69.40551964018087</v>
      </c>
      <c r="Q217" s="9">
        <f>(jurisdiction_covered_NCT!Q217*carbon_price_NCT!Q217)+(carbon_price_NETS!Q217*jurisdiction_covered_NETS!Q217)+(jurisdiction_covered_SupETS!Q217*carbon_price_SupETS!Q217)</f>
        <v>54.693695172042204</v>
      </c>
      <c r="R217" s="9">
        <f>(jurisdiction_covered_NCT!R217*carbon_price_NCT!S217)+(carbon_price_NETS!R217*jurisdiction_covered_NETS!R217)+(jurisdiction_covered_SupETS!R217*carbon_price_SupETS!R217)</f>
        <v>57.754794395163344</v>
      </c>
      <c r="S217" s="9">
        <f>(jurisdiction_covered_NCT!S217*carbon_price_NCT!T217)+(carbon_price_NETS!S217*jurisdiction_covered_NETS!S217)+(jurisdiction_covered_SupETS!S217*carbon_price_SupETS!S217)</f>
        <v>57.776211570830291</v>
      </c>
      <c r="T217" s="9">
        <f>(jurisdiction_covered_NCT!T217*carbon_price_NCT!U217)+(carbon_price_NETS!T217*jurisdiction_covered_NETS!T217)+(jurisdiction_covered_SupETS!T217*carbon_price_SupETS!T217)</f>
        <v>57.059697769490228</v>
      </c>
      <c r="U217" s="9">
        <f>(jurisdiction_covered_NCT!U217*carbon_price_NCT!U217)+(carbon_price_NETS!U217*jurisdiction_covered_NETS!U217)+(jurisdiction_covered_SupETS!U217*carbon_price_SupETS!U217)</f>
        <v>59.935634949708756</v>
      </c>
      <c r="V217" s="9">
        <f>(jurisdiction_covered_NCT!V217*carbon_price_NCT!V217)+(carbon_price_NETS!V217*jurisdiction_covered_NETS!V217)+(jurisdiction_covered_SupETS!V217*carbon_price_SupETS!V217)</f>
        <v>54.503868340916966</v>
      </c>
      <c r="W217" s="9">
        <f>(jurisdiction_covered_NCT!W217*carbon_price_NCT!W217)+(carbon_price_NETS!W217*jurisdiction_covered_NETS!W217)+(jurisdiction_covered_SupETS!W217*carbon_price_SupETS!W217)</f>
        <v>74.168423687918619</v>
      </c>
      <c r="X217" s="9">
        <f>(jurisdiction_covered_NCT!X217*carbon_price_NCT!X217)+(carbon_price_NETS!X217*jurisdiction_covered_NETS!X217)+(jurisdiction_covered_SupETS!X217*carbon_price_SupETS!X217)</f>
        <v>85.721013076570898</v>
      </c>
      <c r="Y217" s="9">
        <f>(jurisdiction_covered_NCT!Y217*carbon_price_NCT!Y217)+(carbon_price_NETS!Y217*jurisdiction_covered_NETS!Y217)+(jurisdiction_covered_SupETS!Y217*carbon_price_SupETS!Y217)</f>
        <v>87.802339359425019</v>
      </c>
      <c r="Z217" s="9">
        <f>(jurisdiction_covered_NCT!Z217*carbon_price_NCT!Z217)+(carbon_price_NETS!Z217*jurisdiction_covered_NETS!Z217)+(jurisdiction_covered_SupETS!Z217*carbon_price_SupETS!Z217)</f>
        <v>76.362587859999991</v>
      </c>
      <c r="AA217" s="9">
        <f>(jurisdiction_covered_NCT!AA217*carbon_price_NCT!AA217)+(carbon_price_NETS!AA217*jurisdiction_covered_NETS!AA217)+(jurisdiction_covered_SupETS!AA217*carbon_price_SupETS!AA217)</f>
        <v>84.590526680000011</v>
      </c>
    </row>
    <row r="218" spans="1:27" x14ac:dyDescent="0.2">
      <c r="A218" s="9" t="s">
        <v>735</v>
      </c>
      <c r="B218" s="9">
        <f>(jurisdiction_covered_NCT!B218*carbon_price_NCT!B218)+(carbon_price_NETS!B218*jurisdiction_covered_NETS!B218)+(jurisdiction_covered_SupETS!B218*carbon_price_SupETS!B218)</f>
        <v>0</v>
      </c>
      <c r="C218" s="9">
        <f>(jurisdiction_covered_NCT!C218*carbon_price_NCT!C218)+(carbon_price_NETS!C218*jurisdiction_covered_NETS!C218)+(jurisdiction_covered_SupETS!C218*carbon_price_SupETS!C218)</f>
        <v>0</v>
      </c>
      <c r="D218" s="9">
        <f>(jurisdiction_covered_NCT!D218*carbon_price_NCT!D218)+(carbon_price_NETS!D218*jurisdiction_covered_NETS!D218)+(jurisdiction_covered_SupETS!D218*carbon_price_SupETS!D218)</f>
        <v>0</v>
      </c>
      <c r="E218" s="9">
        <f>(jurisdiction_covered_NCT!E218*carbon_price_NCT!E218)+(carbon_price_NETS!E218*jurisdiction_covered_NETS!E218)+(jurisdiction_covered_SupETS!E218*carbon_price_SupETS!E218)</f>
        <v>0</v>
      </c>
      <c r="F218" s="9">
        <f>(jurisdiction_covered_NCT!F218*carbon_price_NCT!F218)+(carbon_price_NETS!F218*jurisdiction_covered_NETS!F218)+(jurisdiction_covered_SupETS!F218*carbon_price_SupETS!F218)</f>
        <v>0</v>
      </c>
      <c r="G218" s="9">
        <f>(jurisdiction_covered_NCT!G218*carbon_price_NCT!G218)+(carbon_price_NETS!G218*jurisdiction_covered_NETS!G218)+(jurisdiction_covered_SupETS!G218*carbon_price_SupETS!G218)</f>
        <v>0</v>
      </c>
      <c r="H218" s="9">
        <f>(jurisdiction_covered_NCT!H218*carbon_price_NCT!H218)+(carbon_price_NETS!H218*jurisdiction_covered_NETS!H218)+(jurisdiction_covered_SupETS!H218*carbon_price_SupETS!H218)</f>
        <v>0</v>
      </c>
      <c r="I218" s="9">
        <f>(jurisdiction_covered_NCT!I218*carbon_price_NCT!I218)+(carbon_price_NETS!I218*jurisdiction_covered_NETS!I218)+(jurisdiction_covered_SupETS!I218*carbon_price_SupETS!I218)</f>
        <v>0</v>
      </c>
      <c r="J218" s="9">
        <f>(jurisdiction_covered_NCT!J218*carbon_price_NCT!J218)+(carbon_price_NETS!J218*jurisdiction_covered_NETS!J218)+(jurisdiction_covered_SupETS!J218*carbon_price_SupETS!J218)</f>
        <v>0</v>
      </c>
      <c r="K218" s="9">
        <f>(jurisdiction_covered_NCT!K218*carbon_price_NCT!K218)+(carbon_price_NETS!K218*jurisdiction_covered_NETS!K218)+(jurisdiction_covered_SupETS!K218*carbon_price_SupETS!K218)</f>
        <v>7.3605</v>
      </c>
      <c r="L218" s="9">
        <f>(jurisdiction_covered_NCT!L218*carbon_price_NCT!L218)+(carbon_price_NETS!L218*jurisdiction_covered_NETS!L218)+(jurisdiction_covered_SupETS!L218*carbon_price_SupETS!L218)</f>
        <v>11.9735</v>
      </c>
      <c r="M218" s="9">
        <f>(jurisdiction_covered_NCT!M218*carbon_price_NCT!M218)+(carbon_price_NETS!M218*jurisdiction_covered_NETS!M218)+(jurisdiction_covered_SupETS!M218*carbon_price_SupETS!M218)</f>
        <v>16.188499999999998</v>
      </c>
      <c r="N218" s="9">
        <f>(jurisdiction_covered_NCT!N218*carbon_price_NCT!N218)+(carbon_price_NETS!N218*jurisdiction_covered_NETS!N218)+(jurisdiction_covered_SupETS!N218*carbon_price_SupETS!N218)</f>
        <v>16.5502</v>
      </c>
      <c r="O218" s="9">
        <f>(jurisdiction_covered_NCT!O218*carbon_price_NCT!O218)+(carbon_price_NETS!O218*jurisdiction_covered_NETS!O218)+(jurisdiction_covered_SupETS!O218*carbon_price_SupETS!O218)</f>
        <v>15.745099999999997</v>
      </c>
      <c r="P218" s="9">
        <f>(jurisdiction_covered_NCT!P218*carbon_price_NCT!P218)+(carbon_price_NETS!P218*jurisdiction_covered_NETS!P218)+(jurisdiction_covered_SupETS!P218*carbon_price_SupETS!P218)</f>
        <v>29.703099999999996</v>
      </c>
      <c r="Q218" s="9">
        <f>(jurisdiction_covered_NCT!Q218*carbon_price_NCT!Q218)+(carbon_price_NETS!Q218*jurisdiction_covered_NETS!Q218)+(jurisdiction_covered_SupETS!Q218*carbon_price_SupETS!Q218)</f>
        <v>23.293200000000002</v>
      </c>
      <c r="R218" s="9">
        <f>(jurisdiction_covered_NCT!R218*carbon_price_NCT!R218)+(carbon_price_NETS!R218*jurisdiction_covered_NETS!R218)+(jurisdiction_covered_SupETS!R218*carbon_price_SupETS!R218)</f>
        <v>31.3629</v>
      </c>
      <c r="S218" s="9">
        <f>(jurisdiction_covered_NCT!S218*carbon_price_NCT!S218)+(carbon_price_NETS!S218*jurisdiction_covered_NETS!S218)+(jurisdiction_covered_SupETS!S218*carbon_price_SupETS!S218)</f>
        <v>30.274168154794769</v>
      </c>
      <c r="T218" s="9">
        <f>(jurisdiction_covered_NCT!T218*carbon_price_NCT!T218)+(carbon_price_NETS!T218*jurisdiction_covered_NETS!T218)+(jurisdiction_covered_SupETS!T218*carbon_price_SupETS!T218)</f>
        <v>36.525160697185278</v>
      </c>
      <c r="U218" s="9">
        <f>(jurisdiction_covered_NCT!U218*carbon_price_NCT!U218)+(carbon_price_NETS!U218*jurisdiction_covered_NETS!U218)+(jurisdiction_covered_SupETS!U218*carbon_price_SupETS!U218)</f>
        <v>34.806465827253241</v>
      </c>
      <c r="V218" s="9">
        <f>(jurisdiction_covered_NCT!V218*carbon_price_NCT!V218)+(carbon_price_NETS!V218*jurisdiction_covered_NETS!V218)+(jurisdiction_covered_SupETS!V218*carbon_price_SupETS!V218)</f>
        <v>37.384577135633428</v>
      </c>
      <c r="W218" s="9">
        <f>(jurisdiction_covered_NCT!W218*carbon_price_NCT!W218)+(carbon_price_NETS!W218*jurisdiction_covered_NETS!W218)+(jurisdiction_covered_SupETS!W218*carbon_price_SupETS!W218)</f>
        <v>41.509489731907152</v>
      </c>
      <c r="X218" s="9">
        <f>(jurisdiction_covered_NCT!X218*carbon_price_NCT!X218)+(carbon_price_NETS!X218*jurisdiction_covered_NETS!X218)+(jurisdiction_covered_SupETS!X218*carbon_price_SupETS!X218)</f>
        <v>53.976797263780973</v>
      </c>
      <c r="Y218" s="9">
        <f>(jurisdiction_covered_NCT!Y218*carbon_price_NCT!Y218)+(carbon_price_NETS!Y218*jurisdiction_covered_NETS!Y218)+(jurisdiction_covered_SupETS!Y218*carbon_price_SupETS!Y218)</f>
        <v>57.979059388592141</v>
      </c>
      <c r="Z218" s="9">
        <f>(jurisdiction_covered_NCT!Z218*carbon_price_NCT!Z218)+(carbon_price_NETS!Z218*jurisdiction_covered_NETS!Z218)+(jurisdiction_covered_SupETS!Z218*carbon_price_SupETS!Z218)</f>
        <v>53.935296416473982</v>
      </c>
      <c r="AA218" s="9">
        <f>(jurisdiction_covered_NCT!AA218*carbon_price_NCT!AA218)+(carbon_price_NETS!AA218*jurisdiction_covered_NETS!AA218)+(jurisdiction_covered_SupETS!AA218*carbon_price_SupETS!AA218)</f>
        <v>56.031094109999998</v>
      </c>
    </row>
    <row r="219" spans="1:27" x14ac:dyDescent="0.2">
      <c r="A219" s="9" t="s">
        <v>738</v>
      </c>
      <c r="B219" s="9">
        <f>(jurisdiction_covered_NCT!B219*carbon_price_NCT!B219)+(carbon_price_NETS!B219*jurisdiction_covered_NETS!B219)+(jurisdiction_covered_SupETS!B219*carbon_price_SupETS!B219)</f>
        <v>0</v>
      </c>
      <c r="C219" s="9">
        <f>(jurisdiction_covered_NCT!C219*carbon_price_NCT!C219)+(carbon_price_NETS!C219*jurisdiction_covered_NETS!C219)+(jurisdiction_covered_SupETS!C219*carbon_price_SupETS!C219)</f>
        <v>0</v>
      </c>
      <c r="D219" s="9">
        <f>(jurisdiction_covered_NCT!D219*carbon_price_NCT!D219)+(carbon_price_NETS!D219*jurisdiction_covered_NETS!D219)+(jurisdiction_covered_SupETS!D219*carbon_price_SupETS!D219)</f>
        <v>0</v>
      </c>
      <c r="E219" s="9">
        <f>(jurisdiction_covered_NCT!E219*carbon_price_NCT!E219)+(carbon_price_NETS!E219*jurisdiction_covered_NETS!E219)+(jurisdiction_covered_SupETS!E219*carbon_price_SupETS!E219)</f>
        <v>0</v>
      </c>
      <c r="F219" s="9">
        <f>(jurisdiction_covered_NCT!F219*carbon_price_NCT!F219)+(carbon_price_NETS!F219*jurisdiction_covered_NETS!F219)+(jurisdiction_covered_SupETS!F219*carbon_price_SupETS!F219)</f>
        <v>0</v>
      </c>
      <c r="G219" s="9">
        <f>(jurisdiction_covered_NCT!G219*carbon_price_NCT!G219)+(carbon_price_NETS!G219*jurisdiction_covered_NETS!G219)+(jurisdiction_covered_SupETS!G219*carbon_price_SupETS!G219)</f>
        <v>0</v>
      </c>
      <c r="H219" s="9">
        <f>(jurisdiction_covered_NCT!H219*carbon_price_NCT!H219)+(carbon_price_NETS!H219*jurisdiction_covered_NETS!H219)+(jurisdiction_covered_SupETS!H219*carbon_price_SupETS!H219)</f>
        <v>0</v>
      </c>
      <c r="I219" s="9">
        <f>(jurisdiction_covered_NCT!I219*carbon_price_NCT!I219)+(carbon_price_NETS!I219*jurisdiction_covered_NETS!I219)+(jurisdiction_covered_SupETS!I219*carbon_price_SupETS!I219)</f>
        <v>0</v>
      </c>
      <c r="J219" s="9">
        <f>(jurisdiction_covered_NCT!J219*carbon_price_NCT!J219)+(carbon_price_NETS!J219*jurisdiction_covered_NETS!J219)+(jurisdiction_covered_SupETS!J219*carbon_price_SupETS!J219)</f>
        <v>0</v>
      </c>
      <c r="K219" s="9">
        <f>(jurisdiction_covered_NCT!K219*carbon_price_NCT!K219)+(carbon_price_NETS!K219*jurisdiction_covered_NETS!K219)+(jurisdiction_covered_SupETS!K219*carbon_price_SupETS!K219)</f>
        <v>0</v>
      </c>
      <c r="L219" s="9">
        <f>(jurisdiction_covered_NCT!L219*carbon_price_NCT!L219)+(carbon_price_NETS!L219*jurisdiction_covered_NETS!L219)+(jurisdiction_covered_SupETS!L219*carbon_price_SupETS!L219)</f>
        <v>0</v>
      </c>
      <c r="M219" s="9">
        <f>(jurisdiction_covered_NCT!M219*carbon_price_NCT!M219)+(carbon_price_NETS!M219*jurisdiction_covered_NETS!M219)+(jurisdiction_covered_SupETS!M219*carbon_price_SupETS!M219)</f>
        <v>0</v>
      </c>
      <c r="N219" s="9">
        <f>(jurisdiction_covered_NCT!N219*carbon_price_NCT!N219)+(carbon_price_NETS!N219*jurisdiction_covered_NETS!N219)+(jurisdiction_covered_SupETS!N219*carbon_price_SupETS!N219)</f>
        <v>0</v>
      </c>
      <c r="O219" s="9">
        <f>(jurisdiction_covered_NCT!O219*carbon_price_NCT!O219)+(carbon_price_NETS!O219*jurisdiction_covered_NETS!O219)+(jurisdiction_covered_SupETS!O219*carbon_price_SupETS!O219)</f>
        <v>0</v>
      </c>
      <c r="P219" s="9">
        <f>(jurisdiction_covered_NCT!P219*carbon_price_NCT!P219)+(carbon_price_NETS!P219*jurisdiction_covered_NETS!P219)+(jurisdiction_covered_SupETS!P219*carbon_price_SupETS!P219)</f>
        <v>0</v>
      </c>
      <c r="Q219" s="9">
        <f>(jurisdiction_covered_NCT!Q219*carbon_price_NCT!Q219)+(carbon_price_NETS!Q219*jurisdiction_covered_NETS!Q219)+(jurisdiction_covered_SupETS!Q219*carbon_price_SupETS!Q219)</f>
        <v>0</v>
      </c>
      <c r="R219" s="9">
        <f>(jurisdiction_covered_NCT!R219*carbon_price_NCT!R219)+(carbon_price_NETS!R219*jurisdiction_covered_NETS!R219)+(jurisdiction_covered_SupETS!R219*carbon_price_SupETS!R219)</f>
        <v>0</v>
      </c>
      <c r="S219" s="9">
        <f>(jurisdiction_covered_NCT!S219*carbon_price_NCT!S219)+(carbon_price_NETS!S219*jurisdiction_covered_NETS!S219)+(jurisdiction_covered_SupETS!S219*carbon_price_SupETS!S219)</f>
        <v>0</v>
      </c>
      <c r="T219" s="9">
        <f>(jurisdiction_covered_NCT!T219*carbon_price_NCT!T219)+(carbon_price_NETS!T219*jurisdiction_covered_NETS!T219)+(jurisdiction_covered_SupETS!T219*carbon_price_SupETS!T219)</f>
        <v>0</v>
      </c>
      <c r="U219" s="9">
        <f>(jurisdiction_covered_NCT!U219*carbon_price_NCT!U219)+(carbon_price_NETS!U219*jurisdiction_covered_NETS!U219)+(jurisdiction_covered_SupETS!U219*carbon_price_SupETS!U219)</f>
        <v>0</v>
      </c>
      <c r="V219" s="9">
        <f>(jurisdiction_covered_NCT!V219*carbon_price_NCT!V219)+(carbon_price_NETS!V219*jurisdiction_covered_NETS!V219)+(jurisdiction_covered_SupETS!V219*carbon_price_SupETS!V219)</f>
        <v>0</v>
      </c>
      <c r="W219" s="9">
        <f>(jurisdiction_covered_NCT!W219*carbon_price_NCT!W219)+(carbon_price_NETS!W219*jurisdiction_covered_NETS!W219)+(jurisdiction_covered_SupETS!W219*carbon_price_SupETS!W219)</f>
        <v>0</v>
      </c>
      <c r="X219" s="9">
        <f>(jurisdiction_covered_NCT!X219*carbon_price_NCT!X219)+(carbon_price_NETS!X219*jurisdiction_covered_NETS!X219)+(jurisdiction_covered_SupETS!X219*carbon_price_SupETS!X219)</f>
        <v>0</v>
      </c>
      <c r="Y219" s="9">
        <f>(jurisdiction_covered_NCT!Y219*carbon_price_NCT!Y219)+(carbon_price_NETS!Y219*jurisdiction_covered_NETS!Y219)+(jurisdiction_covered_SupETS!Y219*carbon_price_SupETS!Y219)</f>
        <v>0</v>
      </c>
      <c r="Z219" s="9">
        <f>(jurisdiction_covered_NCT!Z219*carbon_price_NCT!Z219)+(carbon_price_NETS!Z219*jurisdiction_covered_NETS!Z219)+(jurisdiction_covered_SupETS!Z219*carbon_price_SupETS!Z219)</f>
        <v>0</v>
      </c>
      <c r="AA219" s="9">
        <f>(jurisdiction_covered_NCT!AA219*carbon_price_NCT!AA219)+(carbon_price_NETS!AA219*jurisdiction_covered_NETS!AA219)+(jurisdiction_covered_SupETS!AA219*carbon_price_SupETS!AA219)</f>
        <v>0</v>
      </c>
    </row>
    <row r="220" spans="1:27" x14ac:dyDescent="0.2">
      <c r="A220" s="9" t="s">
        <v>742</v>
      </c>
      <c r="B220" s="9">
        <f>(jurisdiction_covered_NCT!B220*carbon_price_NCT!B220)+(carbon_price_NETS!B220*jurisdiction_covered_NETS!B220)+(jurisdiction_covered_SupETS!B220*carbon_price_SupETS!B220)</f>
        <v>0</v>
      </c>
      <c r="C220" s="9">
        <f>(jurisdiction_covered_NCT!C220*carbon_price_NCT!C220)+(carbon_price_NETS!C220*jurisdiction_covered_NETS!C220)+(jurisdiction_covered_SupETS!C220*carbon_price_SupETS!C220)</f>
        <v>0</v>
      </c>
      <c r="D220" s="9">
        <f>(jurisdiction_covered_NCT!D220*carbon_price_NCT!D220)+(carbon_price_NETS!D220*jurisdiction_covered_NETS!D220)+(jurisdiction_covered_SupETS!D220*carbon_price_SupETS!D220)</f>
        <v>0</v>
      </c>
      <c r="E220" s="9">
        <f>(jurisdiction_covered_NCT!E220*carbon_price_NCT!E220)+(carbon_price_NETS!E220*jurisdiction_covered_NETS!E220)+(jurisdiction_covered_SupETS!E220*carbon_price_SupETS!E220)</f>
        <v>0</v>
      </c>
      <c r="F220" s="9">
        <f>(jurisdiction_covered_NCT!F220*carbon_price_NCT!F220)+(carbon_price_NETS!F220*jurisdiction_covered_NETS!F220)+(jurisdiction_covered_SupETS!F220*carbon_price_SupETS!F220)</f>
        <v>0</v>
      </c>
      <c r="G220" s="9">
        <f>(jurisdiction_covered_NCT!G220*carbon_price_NCT!G220)+(carbon_price_NETS!G220*jurisdiction_covered_NETS!G220)+(jurisdiction_covered_SupETS!G220*carbon_price_SupETS!G220)</f>
        <v>0</v>
      </c>
      <c r="H220" s="9">
        <f>(jurisdiction_covered_NCT!H220*carbon_price_NCT!H220)+(carbon_price_NETS!H220*jurisdiction_covered_NETS!H220)+(jurisdiction_covered_SupETS!H220*carbon_price_SupETS!H220)</f>
        <v>0</v>
      </c>
      <c r="I220" s="9">
        <f>(jurisdiction_covered_NCT!I220*carbon_price_NCT!I220)+(carbon_price_NETS!I220*jurisdiction_covered_NETS!I220)+(jurisdiction_covered_SupETS!I220*carbon_price_SupETS!I220)</f>
        <v>0</v>
      </c>
      <c r="J220" s="9">
        <f>(jurisdiction_covered_NCT!J220*carbon_price_NCT!J220)+(carbon_price_NETS!J220*jurisdiction_covered_NETS!J220)+(jurisdiction_covered_SupETS!J220*carbon_price_SupETS!J220)</f>
        <v>0</v>
      </c>
      <c r="K220" s="9">
        <f>(jurisdiction_covered_NCT!K220*carbon_price_NCT!K220)+(carbon_price_NETS!K220*jurisdiction_covered_NETS!K220)+(jurisdiction_covered_SupETS!K220*carbon_price_SupETS!K220)</f>
        <v>0</v>
      </c>
      <c r="L220" s="9">
        <f>(jurisdiction_covered_NCT!L220*carbon_price_NCT!L220)+(carbon_price_NETS!L220*jurisdiction_covered_NETS!L220)+(jurisdiction_covered_SupETS!L220*carbon_price_SupETS!L220)</f>
        <v>0</v>
      </c>
      <c r="M220" s="9">
        <f>(jurisdiction_covered_NCT!M220*carbon_price_NCT!M220)+(carbon_price_NETS!M220*jurisdiction_covered_NETS!M220)+(jurisdiction_covered_SupETS!M220*carbon_price_SupETS!M220)</f>
        <v>0</v>
      </c>
      <c r="N220" s="9">
        <f>(jurisdiction_covered_NCT!N220*carbon_price_NCT!N220)+(carbon_price_NETS!N220*jurisdiction_covered_NETS!N220)+(jurisdiction_covered_SupETS!N220*carbon_price_SupETS!N220)</f>
        <v>0</v>
      </c>
      <c r="O220" s="9">
        <f>(jurisdiction_covered_NCT!O220*carbon_price_NCT!O220)+(carbon_price_NETS!O220*jurisdiction_covered_NETS!O220)+(jurisdiction_covered_SupETS!O220*carbon_price_SupETS!O220)</f>
        <v>0</v>
      </c>
      <c r="P220" s="9">
        <f>(jurisdiction_covered_NCT!P220*carbon_price_NCT!P220)+(carbon_price_NETS!P220*jurisdiction_covered_NETS!P220)+(jurisdiction_covered_SupETS!P220*carbon_price_SupETS!P220)</f>
        <v>0</v>
      </c>
      <c r="Q220" s="9">
        <f>(jurisdiction_covered_NCT!Q220*carbon_price_NCT!Q220)+(carbon_price_NETS!Q220*jurisdiction_covered_NETS!Q220)+(jurisdiction_covered_SupETS!Q220*carbon_price_SupETS!Q220)</f>
        <v>0</v>
      </c>
      <c r="R220" s="9">
        <f>(jurisdiction_covered_NCT!R220*carbon_price_NCT!R220)+(carbon_price_NETS!R220*jurisdiction_covered_NETS!R220)+(jurisdiction_covered_SupETS!R220*carbon_price_SupETS!R220)</f>
        <v>0</v>
      </c>
      <c r="S220" s="9">
        <f>(jurisdiction_covered_NCT!S220*carbon_price_NCT!S220)+(carbon_price_NETS!S220*jurisdiction_covered_NETS!S220)+(jurisdiction_covered_SupETS!S220*carbon_price_SupETS!S220)</f>
        <v>0</v>
      </c>
      <c r="T220" s="9">
        <f>(jurisdiction_covered_NCT!T220*carbon_price_NCT!T220)+(carbon_price_NETS!T220*jurisdiction_covered_NETS!T220)+(jurisdiction_covered_SupETS!T220*carbon_price_SupETS!T220)</f>
        <v>0</v>
      </c>
      <c r="U220" s="9">
        <f>(jurisdiction_covered_NCT!U220*carbon_price_NCT!U220)+(carbon_price_NETS!U220*jurisdiction_covered_NETS!U220)+(jurisdiction_covered_SupETS!U220*carbon_price_SupETS!U220)</f>
        <v>0</v>
      </c>
      <c r="V220" s="9">
        <f>(jurisdiction_covered_NCT!V220*carbon_price_NCT!V220)+(carbon_price_NETS!V220*jurisdiction_covered_NETS!V220)+(jurisdiction_covered_SupETS!V220*carbon_price_SupETS!V220)</f>
        <v>0</v>
      </c>
      <c r="W220" s="9">
        <f>(jurisdiction_covered_NCT!W220*carbon_price_NCT!W220)+(carbon_price_NETS!W220*jurisdiction_covered_NETS!W220)+(jurisdiction_covered_SupETS!W220*carbon_price_SupETS!W220)</f>
        <v>0</v>
      </c>
      <c r="X220" s="9">
        <f>(jurisdiction_covered_NCT!X220*carbon_price_NCT!X220)+(carbon_price_NETS!X220*jurisdiction_covered_NETS!X220)+(jurisdiction_covered_SupETS!X220*carbon_price_SupETS!X220)</f>
        <v>0</v>
      </c>
      <c r="Y220" s="9">
        <f>(jurisdiction_covered_NCT!Y220*carbon_price_NCT!Y220)+(carbon_price_NETS!Y220*jurisdiction_covered_NETS!Y220)+(jurisdiction_covered_SupETS!Y220*carbon_price_SupETS!Y220)</f>
        <v>0</v>
      </c>
      <c r="Z220" s="9">
        <f>(jurisdiction_covered_NCT!Z220*carbon_price_NCT!Z220)+(carbon_price_NETS!Z220*jurisdiction_covered_NETS!Z220)+(jurisdiction_covered_SupETS!Z220*carbon_price_SupETS!Z220)</f>
        <v>4.9258496537807703</v>
      </c>
      <c r="AA220" s="9">
        <f>(jurisdiction_covered_NCT!AA220*carbon_price_NCT!AA220)+(carbon_price_NETS!AA220*jurisdiction_covered_NETS!AA220)+(jurisdiction_covered_SupETS!AA220*carbon_price_SupETS!AA220)</f>
        <v>4.9258496537807703</v>
      </c>
    </row>
    <row r="221" spans="1:27" x14ac:dyDescent="0.2">
      <c r="A221" s="9" t="s">
        <v>747</v>
      </c>
      <c r="B221" s="9">
        <f>(jurisdiction_covered_NCT!B221*carbon_price_NCT!B221)+(carbon_price_NETS!B221*jurisdiction_covered_NETS!B221)+(jurisdiction_covered_SupETS!B221*carbon_price_SupETS!B221)</f>
        <v>0</v>
      </c>
      <c r="C221" s="9">
        <f>(jurisdiction_covered_NCT!C221*carbon_price_NCT!C221)+(carbon_price_NETS!C221*jurisdiction_covered_NETS!C221)+(jurisdiction_covered_SupETS!C221*carbon_price_SupETS!C221)</f>
        <v>0</v>
      </c>
      <c r="D221" s="9">
        <f>(jurisdiction_covered_NCT!D221*carbon_price_NCT!D221)+(carbon_price_NETS!D221*jurisdiction_covered_NETS!D221)+(jurisdiction_covered_SupETS!D221*carbon_price_SupETS!D221)</f>
        <v>0</v>
      </c>
      <c r="E221" s="9">
        <f>(jurisdiction_covered_NCT!E221*carbon_price_NCT!E221)+(carbon_price_NETS!E221*jurisdiction_covered_NETS!E221)+(jurisdiction_covered_SupETS!E221*carbon_price_SupETS!E221)</f>
        <v>0</v>
      </c>
      <c r="F221" s="9">
        <f>(jurisdiction_covered_NCT!F221*carbon_price_NCT!F221)+(carbon_price_NETS!F221*jurisdiction_covered_NETS!F221)+(jurisdiction_covered_SupETS!F221*carbon_price_SupETS!F221)</f>
        <v>0</v>
      </c>
      <c r="G221" s="9">
        <f>(jurisdiction_covered_NCT!G221*carbon_price_NCT!G221)+(carbon_price_NETS!G221*jurisdiction_covered_NETS!G221)+(jurisdiction_covered_SupETS!G221*carbon_price_SupETS!G221)</f>
        <v>0</v>
      </c>
      <c r="H221" s="9">
        <f>(jurisdiction_covered_NCT!H221*carbon_price_NCT!H221)+(carbon_price_NETS!H221*jurisdiction_covered_NETS!H221)+(jurisdiction_covered_SupETS!H221*carbon_price_SupETS!H221)</f>
        <v>0</v>
      </c>
      <c r="I221" s="9">
        <f>(jurisdiction_covered_NCT!I221*carbon_price_NCT!I221)+(carbon_price_NETS!I221*jurisdiction_covered_NETS!I221)+(jurisdiction_covered_SupETS!I221*carbon_price_SupETS!I221)</f>
        <v>0</v>
      </c>
      <c r="J221" s="9">
        <f>(jurisdiction_covered_NCT!J221*carbon_price_NCT!J221)+(carbon_price_NETS!J221*jurisdiction_covered_NETS!J221)+(jurisdiction_covered_SupETS!J221*carbon_price_SupETS!J221)</f>
        <v>0</v>
      </c>
      <c r="K221" s="9">
        <f>(jurisdiction_covered_NCT!K221*carbon_price_NCT!K221)+(carbon_price_NETS!K221*jurisdiction_covered_NETS!K221)+(jurisdiction_covered_SupETS!K221*carbon_price_SupETS!K221)</f>
        <v>0</v>
      </c>
      <c r="L221" s="9">
        <f>(jurisdiction_covered_NCT!L221*carbon_price_NCT!L221)+(carbon_price_NETS!L221*jurisdiction_covered_NETS!L221)+(jurisdiction_covered_SupETS!L221*carbon_price_SupETS!L221)</f>
        <v>0</v>
      </c>
      <c r="M221" s="9">
        <f>(jurisdiction_covered_NCT!M221*carbon_price_NCT!M221)+(carbon_price_NETS!M221*jurisdiction_covered_NETS!M221)+(jurisdiction_covered_SupETS!M221*carbon_price_SupETS!M221)</f>
        <v>0</v>
      </c>
      <c r="N221" s="9">
        <f>(jurisdiction_covered_NCT!N221*carbon_price_NCT!N221)+(carbon_price_NETS!N221*jurisdiction_covered_NETS!N221)+(jurisdiction_covered_SupETS!N221*carbon_price_SupETS!N221)</f>
        <v>0</v>
      </c>
      <c r="O221" s="9">
        <f>(jurisdiction_covered_NCT!O221*carbon_price_NCT!O221)+(carbon_price_NETS!O221*jurisdiction_covered_NETS!O221)+(jurisdiction_covered_SupETS!O221*carbon_price_SupETS!O221)</f>
        <v>0</v>
      </c>
      <c r="P221" s="9">
        <f>(jurisdiction_covered_NCT!P221*carbon_price_NCT!P221)+(carbon_price_NETS!P221*jurisdiction_covered_NETS!P221)+(jurisdiction_covered_SupETS!P221*carbon_price_SupETS!P221)</f>
        <v>0</v>
      </c>
      <c r="Q221" s="9">
        <f>(jurisdiction_covered_NCT!Q221*carbon_price_NCT!Q221)+(carbon_price_NETS!Q221*jurisdiction_covered_NETS!Q221)+(jurisdiction_covered_SupETS!Q221*carbon_price_SupETS!Q221)</f>
        <v>0</v>
      </c>
      <c r="R221" s="9">
        <f>(jurisdiction_covered_NCT!R221*carbon_price_NCT!R221)+(carbon_price_NETS!R221*jurisdiction_covered_NETS!R221)+(jurisdiction_covered_SupETS!R221*carbon_price_SupETS!R221)</f>
        <v>0</v>
      </c>
      <c r="S221" s="9">
        <f>(jurisdiction_covered_NCT!S221*carbon_price_NCT!S221)+(carbon_price_NETS!S221*jurisdiction_covered_NETS!S221)+(jurisdiction_covered_SupETS!S221*carbon_price_SupETS!S221)</f>
        <v>0</v>
      </c>
      <c r="T221" s="9">
        <f>(jurisdiction_covered_NCT!T221*carbon_price_NCT!T221)+(carbon_price_NETS!T221*jurisdiction_covered_NETS!T221)+(jurisdiction_covered_SupETS!T221*carbon_price_SupETS!T221)</f>
        <v>0</v>
      </c>
      <c r="U221" s="9">
        <f>(jurisdiction_covered_NCT!U221*carbon_price_NCT!U221)+(carbon_price_NETS!U221*jurisdiction_covered_NETS!U221)+(jurisdiction_covered_SupETS!U221*carbon_price_SupETS!U221)</f>
        <v>0</v>
      </c>
      <c r="V221" s="9">
        <f>(jurisdiction_covered_NCT!V221*carbon_price_NCT!V221)+(carbon_price_NETS!V221*jurisdiction_covered_NETS!V221)+(jurisdiction_covered_SupETS!V221*carbon_price_SupETS!V221)</f>
        <v>0</v>
      </c>
      <c r="W221" s="9">
        <f>(jurisdiction_covered_NCT!W221*carbon_price_NCT!W221)+(carbon_price_NETS!W221*jurisdiction_covered_NETS!W221)+(jurisdiction_covered_SupETS!W221*carbon_price_SupETS!W221)</f>
        <v>0</v>
      </c>
      <c r="X221" s="9">
        <f>(jurisdiction_covered_NCT!X221*carbon_price_NCT!X221)+(carbon_price_NETS!X221*jurisdiction_covered_NETS!X221)+(jurisdiction_covered_SupETS!X221*carbon_price_SupETS!X221)</f>
        <v>0</v>
      </c>
      <c r="Y221" s="9">
        <f>(jurisdiction_covered_NCT!Y221*carbon_price_NCT!Y221)+(carbon_price_NETS!Y221*jurisdiction_covered_NETS!Y221)+(jurisdiction_covered_SupETS!Y221*carbon_price_SupETS!Y221)</f>
        <v>0</v>
      </c>
      <c r="Z221" s="9">
        <f>(jurisdiction_covered_NCT!Z221*carbon_price_NCT!Z221)+(carbon_price_NETS!Z221*jurisdiction_covered_NETS!Z221)+(jurisdiction_covered_SupETS!Z221*carbon_price_SupETS!Z221)</f>
        <v>0</v>
      </c>
      <c r="AA221" s="9">
        <f>(jurisdiction_covered_NCT!AA221*carbon_price_NCT!AA221)+(carbon_price_NETS!AA221*jurisdiction_covered_NETS!AA221)+(jurisdiction_covered_SupETS!AA221*carbon_price_SupETS!AA221)</f>
        <v>0</v>
      </c>
    </row>
    <row r="222" spans="1:27" x14ac:dyDescent="0.2">
      <c r="A222" s="9" t="s">
        <v>750</v>
      </c>
      <c r="B222" s="9">
        <f>(jurisdiction_covered_NCT!B222*carbon_price_NCT!B222)+(carbon_price_NETS!B222*jurisdiction_covered_NETS!B222)+(jurisdiction_covered_SupETS!B222*carbon_price_SupETS!B222)</f>
        <v>0</v>
      </c>
      <c r="C222" s="9">
        <f>(jurisdiction_covered_NCT!C222*carbon_price_NCT!C222)+(carbon_price_NETS!C222*jurisdiction_covered_NETS!C222)+(jurisdiction_covered_SupETS!C222*carbon_price_SupETS!C222)</f>
        <v>0</v>
      </c>
      <c r="D222" s="9">
        <f>(jurisdiction_covered_NCT!D222*carbon_price_NCT!D222)+(carbon_price_NETS!D222*jurisdiction_covered_NETS!D222)+(jurisdiction_covered_SupETS!D222*carbon_price_SupETS!D222)</f>
        <v>0</v>
      </c>
      <c r="E222" s="9">
        <f>(jurisdiction_covered_NCT!E222*carbon_price_NCT!E222)+(carbon_price_NETS!E222*jurisdiction_covered_NETS!E222)+(jurisdiction_covered_SupETS!E222*carbon_price_SupETS!E222)</f>
        <v>0</v>
      </c>
      <c r="F222" s="9">
        <f>(jurisdiction_covered_NCT!F222*carbon_price_NCT!F222)+(carbon_price_NETS!F222*jurisdiction_covered_NETS!F222)+(jurisdiction_covered_SupETS!F222*carbon_price_SupETS!F222)</f>
        <v>0</v>
      </c>
      <c r="G222" s="9">
        <f>(jurisdiction_covered_NCT!G222*carbon_price_NCT!G222)+(carbon_price_NETS!G222*jurisdiction_covered_NETS!G222)+(jurisdiction_covered_SupETS!G222*carbon_price_SupETS!G222)</f>
        <v>0</v>
      </c>
      <c r="H222" s="9">
        <f>(jurisdiction_covered_NCT!H222*carbon_price_NCT!H222)+(carbon_price_NETS!H222*jurisdiction_covered_NETS!H222)+(jurisdiction_covered_SupETS!H222*carbon_price_SupETS!H222)</f>
        <v>0</v>
      </c>
      <c r="I222" s="9">
        <f>(jurisdiction_covered_NCT!I222*carbon_price_NCT!I222)+(carbon_price_NETS!I222*jurisdiction_covered_NETS!I222)+(jurisdiction_covered_SupETS!I222*carbon_price_SupETS!I222)</f>
        <v>0</v>
      </c>
      <c r="J222" s="9">
        <f>(jurisdiction_covered_NCT!J222*carbon_price_NCT!J222)+(carbon_price_NETS!J222*jurisdiction_covered_NETS!J222)+(jurisdiction_covered_SupETS!J222*carbon_price_SupETS!J222)</f>
        <v>0</v>
      </c>
      <c r="K222" s="9">
        <f>(jurisdiction_covered_NCT!K222*carbon_price_NCT!K222)+(carbon_price_NETS!K222*jurisdiction_covered_NETS!K222)+(jurisdiction_covered_SupETS!K222*carbon_price_SupETS!K222)</f>
        <v>0</v>
      </c>
      <c r="L222" s="9">
        <f>(jurisdiction_covered_NCT!L222*carbon_price_NCT!L222)+(carbon_price_NETS!L222*jurisdiction_covered_NETS!L222)+(jurisdiction_covered_SupETS!L222*carbon_price_SupETS!L222)</f>
        <v>0</v>
      </c>
      <c r="M222" s="9">
        <f>(jurisdiction_covered_NCT!M222*carbon_price_NCT!M222)+(carbon_price_NETS!M222*jurisdiction_covered_NETS!M222)+(jurisdiction_covered_SupETS!M222*carbon_price_SupETS!M222)</f>
        <v>0</v>
      </c>
      <c r="N222" s="9">
        <f>(jurisdiction_covered_NCT!N222*carbon_price_NCT!N222)+(carbon_price_NETS!N222*jurisdiction_covered_NETS!N222)+(jurisdiction_covered_SupETS!N222*carbon_price_SupETS!N222)</f>
        <v>0</v>
      </c>
      <c r="O222" s="9">
        <f>(jurisdiction_covered_NCT!O222*carbon_price_NCT!O222)+(carbon_price_NETS!O222*jurisdiction_covered_NETS!O222)+(jurisdiction_covered_SupETS!O222*carbon_price_SupETS!O222)</f>
        <v>0</v>
      </c>
      <c r="P222" s="9">
        <f>(jurisdiction_covered_NCT!P222*carbon_price_NCT!P222)+(carbon_price_NETS!P222*jurisdiction_covered_NETS!P222)+(jurisdiction_covered_SupETS!P222*carbon_price_SupETS!P222)</f>
        <v>0</v>
      </c>
      <c r="Q222" s="9">
        <f>(jurisdiction_covered_NCT!Q222*carbon_price_NCT!Q222)+(carbon_price_NETS!Q222*jurisdiction_covered_NETS!Q222)+(jurisdiction_covered_SupETS!Q222*carbon_price_SupETS!Q222)</f>
        <v>0</v>
      </c>
      <c r="R222" s="9">
        <f>(jurisdiction_covered_NCT!R222*carbon_price_NCT!R222)+(carbon_price_NETS!R222*jurisdiction_covered_NETS!R222)+(jurisdiction_covered_SupETS!R222*carbon_price_SupETS!R222)</f>
        <v>0</v>
      </c>
      <c r="S222" s="9">
        <f>(jurisdiction_covered_NCT!S222*carbon_price_NCT!S222)+(carbon_price_NETS!S222*jurisdiction_covered_NETS!S222)+(jurisdiction_covered_SupETS!S222*carbon_price_SupETS!S222)</f>
        <v>0</v>
      </c>
      <c r="T222" s="9">
        <f>(jurisdiction_covered_NCT!T222*carbon_price_NCT!T222)+(carbon_price_NETS!T222*jurisdiction_covered_NETS!T222)+(jurisdiction_covered_SupETS!T222*carbon_price_SupETS!T222)</f>
        <v>0</v>
      </c>
      <c r="U222" s="9">
        <f>(jurisdiction_covered_NCT!U222*carbon_price_NCT!U222)+(carbon_price_NETS!U222*jurisdiction_covered_NETS!U222)+(jurisdiction_covered_SupETS!U222*carbon_price_SupETS!U222)</f>
        <v>0</v>
      </c>
      <c r="V222" s="9">
        <f>(jurisdiction_covered_NCT!V222*carbon_price_NCT!V222)+(carbon_price_NETS!V222*jurisdiction_covered_NETS!V222)+(jurisdiction_covered_SupETS!V222*carbon_price_SupETS!V222)</f>
        <v>0</v>
      </c>
      <c r="W222" s="9">
        <f>(jurisdiction_covered_NCT!W222*carbon_price_NCT!W222)+(carbon_price_NETS!W222*jurisdiction_covered_NETS!W222)+(jurisdiction_covered_SupETS!W222*carbon_price_SupETS!W222)</f>
        <v>0</v>
      </c>
      <c r="X222" s="9">
        <f>(jurisdiction_covered_NCT!X222*carbon_price_NCT!X222)+(carbon_price_NETS!X222*jurisdiction_covered_NETS!X222)+(jurisdiction_covered_SupETS!X222*carbon_price_SupETS!X222)</f>
        <v>0</v>
      </c>
      <c r="Y222" s="9">
        <f>(jurisdiction_covered_NCT!Y222*carbon_price_NCT!Y222)+(carbon_price_NETS!Y222*jurisdiction_covered_NETS!Y222)+(jurisdiction_covered_SupETS!Y222*carbon_price_SupETS!Y222)</f>
        <v>0</v>
      </c>
      <c r="Z222" s="9">
        <f>(jurisdiction_covered_NCT!Z222*carbon_price_NCT!Z222)+(carbon_price_NETS!Z222*jurisdiction_covered_NETS!Z222)+(jurisdiction_covered_SupETS!Z222*carbon_price_SupETS!Z222)</f>
        <v>0</v>
      </c>
      <c r="AA222" s="9">
        <f>(jurisdiction_covered_NCT!AA222*carbon_price_NCT!AA222)+(carbon_price_NETS!AA222*jurisdiction_covered_NETS!AA222)+(jurisdiction_covered_SupETS!AA222*carbon_price_SupETS!AA222)</f>
        <v>0</v>
      </c>
    </row>
    <row r="223" spans="1:27" x14ac:dyDescent="0.2">
      <c r="A223" s="9" t="s">
        <v>754</v>
      </c>
      <c r="B223" s="9">
        <f>(jurisdiction_covered_NCT!B223*carbon_price_NCT!B223)+(carbon_price_NETS!B223*jurisdiction_covered_NETS!B223)+(jurisdiction_covered_SupETS!B223*carbon_price_SupETS!B223)</f>
        <v>0</v>
      </c>
      <c r="C223" s="9">
        <f>(jurisdiction_covered_NCT!C223*carbon_price_NCT!C223)+(carbon_price_NETS!C223*jurisdiction_covered_NETS!C223)+(jurisdiction_covered_SupETS!C223*carbon_price_SupETS!C223)</f>
        <v>0</v>
      </c>
      <c r="D223" s="9">
        <f>(jurisdiction_covered_NCT!D223*carbon_price_NCT!D223)+(carbon_price_NETS!D223*jurisdiction_covered_NETS!D223)+(jurisdiction_covered_SupETS!D223*carbon_price_SupETS!D223)</f>
        <v>0</v>
      </c>
      <c r="E223" s="9">
        <f>(jurisdiction_covered_NCT!E223*carbon_price_NCT!E223)+(carbon_price_NETS!E223*jurisdiction_covered_NETS!E223)+(jurisdiction_covered_SupETS!E223*carbon_price_SupETS!E223)</f>
        <v>0</v>
      </c>
      <c r="F223" s="9">
        <f>(jurisdiction_covered_NCT!F223*carbon_price_NCT!F223)+(carbon_price_NETS!F223*jurisdiction_covered_NETS!F223)+(jurisdiction_covered_SupETS!F223*carbon_price_SupETS!F223)</f>
        <v>0</v>
      </c>
      <c r="G223" s="9">
        <f>(jurisdiction_covered_NCT!G223*carbon_price_NCT!G223)+(carbon_price_NETS!G223*jurisdiction_covered_NETS!G223)+(jurisdiction_covered_SupETS!G223*carbon_price_SupETS!G223)</f>
        <v>0</v>
      </c>
      <c r="H223" s="9">
        <f>(jurisdiction_covered_NCT!H223*carbon_price_NCT!H223)+(carbon_price_NETS!H223*jurisdiction_covered_NETS!H223)+(jurisdiction_covered_SupETS!H223*carbon_price_SupETS!H223)</f>
        <v>0</v>
      </c>
      <c r="I223" s="9">
        <f>(jurisdiction_covered_NCT!I223*carbon_price_NCT!I223)+(carbon_price_NETS!I223*jurisdiction_covered_NETS!I223)+(jurisdiction_covered_SupETS!I223*carbon_price_SupETS!I223)</f>
        <v>0</v>
      </c>
      <c r="J223" s="9">
        <f>(jurisdiction_covered_NCT!J223*carbon_price_NCT!J223)+(carbon_price_NETS!J223*jurisdiction_covered_NETS!J223)+(jurisdiction_covered_SupETS!J223*carbon_price_SupETS!J223)</f>
        <v>0</v>
      </c>
      <c r="K223" s="9">
        <f>(jurisdiction_covered_NCT!K223*carbon_price_NCT!K223)+(carbon_price_NETS!K223*jurisdiction_covered_NETS!K223)+(jurisdiction_covered_SupETS!K223*carbon_price_SupETS!K223)</f>
        <v>0</v>
      </c>
      <c r="L223" s="9">
        <f>(jurisdiction_covered_NCT!L223*carbon_price_NCT!L223)+(carbon_price_NETS!L223*jurisdiction_covered_NETS!L223)+(jurisdiction_covered_SupETS!L223*carbon_price_SupETS!L223)</f>
        <v>0</v>
      </c>
      <c r="M223" s="9">
        <f>(jurisdiction_covered_NCT!M223*carbon_price_NCT!M223)+(carbon_price_NETS!M223*jurisdiction_covered_NETS!M223)+(jurisdiction_covered_SupETS!M223*carbon_price_SupETS!M223)</f>
        <v>0</v>
      </c>
      <c r="N223" s="9">
        <f>(jurisdiction_covered_NCT!N223*carbon_price_NCT!N223)+(carbon_price_NETS!N223*jurisdiction_covered_NETS!N223)+(jurisdiction_covered_SupETS!N223*carbon_price_SupETS!N223)</f>
        <v>0</v>
      </c>
      <c r="O223" s="9">
        <f>(jurisdiction_covered_NCT!O223*carbon_price_NCT!O223)+(carbon_price_NETS!O223*jurisdiction_covered_NETS!O223)+(jurisdiction_covered_SupETS!O223*carbon_price_SupETS!O223)</f>
        <v>0</v>
      </c>
      <c r="P223" s="9">
        <f>(jurisdiction_covered_NCT!P223*carbon_price_NCT!P223)+(carbon_price_NETS!P223*jurisdiction_covered_NETS!P223)+(jurisdiction_covered_SupETS!P223*carbon_price_SupETS!P223)</f>
        <v>0</v>
      </c>
      <c r="Q223" s="9">
        <f>(jurisdiction_covered_NCT!Q223*carbon_price_NCT!Q223)+(carbon_price_NETS!Q223*jurisdiction_covered_NETS!Q223)+(jurisdiction_covered_SupETS!Q223*carbon_price_SupETS!Q223)</f>
        <v>0</v>
      </c>
      <c r="R223" s="9">
        <f>(jurisdiction_covered_NCT!R223*carbon_price_NCT!R223)+(carbon_price_NETS!R223*jurisdiction_covered_NETS!R223)+(jurisdiction_covered_SupETS!R223*carbon_price_SupETS!R223)</f>
        <v>0</v>
      </c>
      <c r="S223" s="9">
        <f>(jurisdiction_covered_NCT!S223*carbon_price_NCT!S223)+(carbon_price_NETS!S223*jurisdiction_covered_NETS!S223)+(jurisdiction_covered_SupETS!S223*carbon_price_SupETS!S223)</f>
        <v>0</v>
      </c>
      <c r="T223" s="9">
        <f>(jurisdiction_covered_NCT!T223*carbon_price_NCT!T223)+(carbon_price_NETS!T223*jurisdiction_covered_NETS!T223)+(jurisdiction_covered_SupETS!T223*carbon_price_SupETS!T223)</f>
        <v>0</v>
      </c>
      <c r="U223" s="9">
        <f>(jurisdiction_covered_NCT!U223*carbon_price_NCT!U223)+(carbon_price_NETS!U223*jurisdiction_covered_NETS!U223)+(jurisdiction_covered_SupETS!U223*carbon_price_SupETS!U223)</f>
        <v>0</v>
      </c>
      <c r="V223" s="9">
        <f>(jurisdiction_covered_NCT!V223*carbon_price_NCT!V223)+(carbon_price_NETS!V223*jurisdiction_covered_NETS!V223)+(jurisdiction_covered_SupETS!V223*carbon_price_SupETS!V223)</f>
        <v>0</v>
      </c>
      <c r="W223" s="9">
        <f>(jurisdiction_covered_NCT!W223*carbon_price_NCT!W223)+(carbon_price_NETS!W223*jurisdiction_covered_NETS!W223)+(jurisdiction_covered_SupETS!W223*carbon_price_SupETS!W223)</f>
        <v>0</v>
      </c>
      <c r="X223" s="9">
        <f>(jurisdiction_covered_NCT!X223*carbon_price_NCT!X223)+(carbon_price_NETS!X223*jurisdiction_covered_NETS!X223)+(jurisdiction_covered_SupETS!X223*carbon_price_SupETS!X223)</f>
        <v>0</v>
      </c>
      <c r="Y223" s="9">
        <f>(jurisdiction_covered_NCT!Y223*carbon_price_NCT!Y223)+(carbon_price_NETS!Y223*jurisdiction_covered_NETS!Y223)+(jurisdiction_covered_SupETS!Y223*carbon_price_SupETS!Y223)</f>
        <v>0</v>
      </c>
      <c r="Z223" s="9">
        <f>(jurisdiction_covered_NCT!Z223*carbon_price_NCT!Z223)+(carbon_price_NETS!Z223*jurisdiction_covered_NETS!Z223)+(jurisdiction_covered_SupETS!Z223*carbon_price_SupETS!Z223)</f>
        <v>0</v>
      </c>
      <c r="AA223" s="9">
        <f>(jurisdiction_covered_NCT!AA223*carbon_price_NCT!AA223)+(carbon_price_NETS!AA223*jurisdiction_covered_NETS!AA223)+(jurisdiction_covered_SupETS!AA223*carbon_price_SupETS!AA223)</f>
        <v>0</v>
      </c>
    </row>
    <row r="224" spans="1:27" x14ac:dyDescent="0.2">
      <c r="A224" s="9" t="s">
        <v>757</v>
      </c>
      <c r="B224" s="9">
        <f>(jurisdiction_covered_NCT!B224*carbon_price_NCT!B224)+(carbon_price_NETS!B224*jurisdiction_covered_NETS!B224)+(jurisdiction_covered_SupETS!B224*carbon_price_SupETS!B224)</f>
        <v>0</v>
      </c>
      <c r="C224" s="9">
        <f>(jurisdiction_covered_NCT!C224*carbon_price_NCT!C224)+(carbon_price_NETS!C224*jurisdiction_covered_NETS!C224)+(jurisdiction_covered_SupETS!C224*carbon_price_SupETS!C224)</f>
        <v>0</v>
      </c>
      <c r="D224" s="9">
        <f>(jurisdiction_covered_NCT!D224*carbon_price_NCT!D224)+(carbon_price_NETS!D224*jurisdiction_covered_NETS!D224)+(jurisdiction_covered_SupETS!D224*carbon_price_SupETS!D224)</f>
        <v>0</v>
      </c>
      <c r="E224" s="9">
        <f>(jurisdiction_covered_NCT!E224*carbon_price_NCT!E224)+(carbon_price_NETS!E224*jurisdiction_covered_NETS!E224)+(jurisdiction_covered_SupETS!E224*carbon_price_SupETS!E224)</f>
        <v>0</v>
      </c>
      <c r="F224" s="9">
        <f>(jurisdiction_covered_NCT!F224*carbon_price_NCT!F224)+(carbon_price_NETS!F224*jurisdiction_covered_NETS!F224)+(jurisdiction_covered_SupETS!F224*carbon_price_SupETS!F224)</f>
        <v>0</v>
      </c>
      <c r="G224" s="9">
        <f>(jurisdiction_covered_NCT!G224*carbon_price_NCT!G224)+(carbon_price_NETS!G224*jurisdiction_covered_NETS!G224)+(jurisdiction_covered_SupETS!G224*carbon_price_SupETS!G224)</f>
        <v>0</v>
      </c>
      <c r="H224" s="9">
        <f>(jurisdiction_covered_NCT!H224*carbon_price_NCT!H224)+(carbon_price_NETS!H224*jurisdiction_covered_NETS!H224)+(jurisdiction_covered_SupETS!H224*carbon_price_SupETS!H224)</f>
        <v>0</v>
      </c>
      <c r="I224" s="9">
        <f>(jurisdiction_covered_NCT!I224*carbon_price_NCT!I224)+(carbon_price_NETS!I224*jurisdiction_covered_NETS!I224)+(jurisdiction_covered_SupETS!I224*carbon_price_SupETS!I224)</f>
        <v>0</v>
      </c>
      <c r="J224" s="9">
        <f>(jurisdiction_covered_NCT!J224*carbon_price_NCT!J224)+(carbon_price_NETS!J224*jurisdiction_covered_NETS!J224)+(jurisdiction_covered_SupETS!J224*carbon_price_SupETS!J224)</f>
        <v>0</v>
      </c>
      <c r="K224" s="9">
        <f>(jurisdiction_covered_NCT!K224*carbon_price_NCT!K224)+(carbon_price_NETS!K224*jurisdiction_covered_NETS!K224)+(jurisdiction_covered_SupETS!K224*carbon_price_SupETS!K224)</f>
        <v>0</v>
      </c>
      <c r="L224" s="9">
        <f>(jurisdiction_covered_NCT!L224*carbon_price_NCT!L224)+(carbon_price_NETS!L224*jurisdiction_covered_NETS!L224)+(jurisdiction_covered_SupETS!L224*carbon_price_SupETS!L224)</f>
        <v>0</v>
      </c>
      <c r="M224" s="9">
        <f>(jurisdiction_covered_NCT!M224*carbon_price_NCT!M224)+(carbon_price_NETS!M224*jurisdiction_covered_NETS!M224)+(jurisdiction_covered_SupETS!M224*carbon_price_SupETS!M224)</f>
        <v>0</v>
      </c>
      <c r="N224" s="9">
        <f>(jurisdiction_covered_NCT!N224*carbon_price_NCT!N224)+(carbon_price_NETS!N224*jurisdiction_covered_NETS!N224)+(jurisdiction_covered_SupETS!N224*carbon_price_SupETS!N224)</f>
        <v>0</v>
      </c>
      <c r="O224" s="9">
        <f>(jurisdiction_covered_NCT!O224*carbon_price_NCT!O224)+(carbon_price_NETS!O224*jurisdiction_covered_NETS!O224)+(jurisdiction_covered_SupETS!O224*carbon_price_SupETS!O224)</f>
        <v>0</v>
      </c>
      <c r="P224" s="9">
        <f>(jurisdiction_covered_NCT!P224*carbon_price_NCT!P224)+(carbon_price_NETS!P224*jurisdiction_covered_NETS!P224)+(jurisdiction_covered_SupETS!P224*carbon_price_SupETS!P224)</f>
        <v>0</v>
      </c>
      <c r="Q224" s="9">
        <f>(jurisdiction_covered_NCT!Q224*carbon_price_NCT!Q224)+(carbon_price_NETS!Q224*jurisdiction_covered_NETS!Q224)+(jurisdiction_covered_SupETS!Q224*carbon_price_SupETS!Q224)</f>
        <v>0</v>
      </c>
      <c r="R224" s="9">
        <f>(jurisdiction_covered_NCT!R224*carbon_price_NCT!R224)+(carbon_price_NETS!R224*jurisdiction_covered_NETS!R224)+(jurisdiction_covered_SupETS!R224*carbon_price_SupETS!R224)</f>
        <v>0</v>
      </c>
      <c r="S224" s="9">
        <f>(jurisdiction_covered_NCT!S224*carbon_price_NCT!S224)+(carbon_price_NETS!S224*jurisdiction_covered_NETS!S224)+(jurisdiction_covered_SupETS!S224*carbon_price_SupETS!S224)</f>
        <v>0</v>
      </c>
      <c r="T224" s="9">
        <f>(jurisdiction_covered_NCT!T224*carbon_price_NCT!T224)+(carbon_price_NETS!T224*jurisdiction_covered_NETS!T224)+(jurisdiction_covered_SupETS!T224*carbon_price_SupETS!T224)</f>
        <v>0</v>
      </c>
      <c r="U224" s="9">
        <f>(jurisdiction_covered_NCT!U224*carbon_price_NCT!U224)+(carbon_price_NETS!U224*jurisdiction_covered_NETS!U224)+(jurisdiction_covered_SupETS!U224*carbon_price_SupETS!U224)</f>
        <v>0</v>
      </c>
      <c r="V224" s="9">
        <f>(jurisdiction_covered_NCT!V224*carbon_price_NCT!V224)+(carbon_price_NETS!V224*jurisdiction_covered_NETS!V224)+(jurisdiction_covered_SupETS!V224*carbon_price_SupETS!V224)</f>
        <v>0</v>
      </c>
      <c r="W224" s="9">
        <f>(jurisdiction_covered_NCT!W224*carbon_price_NCT!W224)+(carbon_price_NETS!W224*jurisdiction_covered_NETS!W224)+(jurisdiction_covered_SupETS!W224*carbon_price_SupETS!W224)</f>
        <v>0</v>
      </c>
      <c r="X224" s="9">
        <f>(jurisdiction_covered_NCT!X224*carbon_price_NCT!X224)+(carbon_price_NETS!X224*jurisdiction_covered_NETS!X224)+(jurisdiction_covered_SupETS!X224*carbon_price_SupETS!X224)</f>
        <v>0</v>
      </c>
      <c r="Y224" s="9">
        <f>(jurisdiction_covered_NCT!Y224*carbon_price_NCT!Y224)+(carbon_price_NETS!Y224*jurisdiction_covered_NETS!Y224)+(jurisdiction_covered_SupETS!Y224*carbon_price_SupETS!Y224)</f>
        <v>0</v>
      </c>
      <c r="Z224" s="9">
        <f>(jurisdiction_covered_NCT!Z224*carbon_price_NCT!Z224)+(carbon_price_NETS!Z224*jurisdiction_covered_NETS!Z224)+(jurisdiction_covered_SupETS!Z224*carbon_price_SupETS!Z224)</f>
        <v>0</v>
      </c>
      <c r="AA224" s="9">
        <f>(jurisdiction_covered_NCT!AA224*carbon_price_NCT!AA224)+(carbon_price_NETS!AA224*jurisdiction_covered_NETS!AA224)+(jurisdiction_covered_SupETS!AA224*carbon_price_SupETS!AA224)</f>
        <v>0</v>
      </c>
    </row>
    <row r="225" spans="1:27" x14ac:dyDescent="0.2">
      <c r="A225" s="9" t="s">
        <v>760</v>
      </c>
      <c r="B225" s="9">
        <f>(jurisdiction_covered_NCT!B225*carbon_price_NCT!B225)+(carbon_price_NETS!B225*jurisdiction_covered_NETS!B225)+(jurisdiction_covered_SupETS!B225*carbon_price_SupETS!B225)</f>
        <v>0</v>
      </c>
      <c r="C225" s="9">
        <f>(jurisdiction_covered_NCT!C225*carbon_price_NCT!C225)+(carbon_price_NETS!C225*jurisdiction_covered_NETS!C225)+(jurisdiction_covered_SupETS!C225*carbon_price_SupETS!C225)</f>
        <v>0</v>
      </c>
      <c r="D225" s="9">
        <f>(jurisdiction_covered_NCT!D225*carbon_price_NCT!D225)+(carbon_price_NETS!D225*jurisdiction_covered_NETS!D225)+(jurisdiction_covered_SupETS!D225*carbon_price_SupETS!D225)</f>
        <v>0</v>
      </c>
      <c r="E225" s="9">
        <f>(jurisdiction_covered_NCT!E225*carbon_price_NCT!E225)+(carbon_price_NETS!E225*jurisdiction_covered_NETS!E225)+(jurisdiction_covered_SupETS!E225*carbon_price_SupETS!E225)</f>
        <v>0</v>
      </c>
      <c r="F225" s="9">
        <f>(jurisdiction_covered_NCT!F225*carbon_price_NCT!F225)+(carbon_price_NETS!F225*jurisdiction_covered_NETS!F225)+(jurisdiction_covered_SupETS!F225*carbon_price_SupETS!F225)</f>
        <v>0</v>
      </c>
      <c r="G225" s="9">
        <f>(jurisdiction_covered_NCT!G225*carbon_price_NCT!G225)+(carbon_price_NETS!G225*jurisdiction_covered_NETS!G225)+(jurisdiction_covered_SupETS!G225*carbon_price_SupETS!G225)</f>
        <v>0</v>
      </c>
      <c r="H225" s="9">
        <f>(jurisdiction_covered_NCT!H225*carbon_price_NCT!H225)+(carbon_price_NETS!H225*jurisdiction_covered_NETS!H225)+(jurisdiction_covered_SupETS!H225*carbon_price_SupETS!H225)</f>
        <v>0</v>
      </c>
      <c r="I225" s="9">
        <f>(jurisdiction_covered_NCT!I225*carbon_price_NCT!I225)+(carbon_price_NETS!I225*jurisdiction_covered_NETS!I225)+(jurisdiction_covered_SupETS!I225*carbon_price_SupETS!I225)</f>
        <v>0</v>
      </c>
      <c r="J225" s="9">
        <f>(jurisdiction_covered_NCT!J225*carbon_price_NCT!J225)+(carbon_price_NETS!J225*jurisdiction_covered_NETS!J225)+(jurisdiction_covered_SupETS!J225*carbon_price_SupETS!J225)</f>
        <v>0</v>
      </c>
      <c r="K225" s="9">
        <f>(jurisdiction_covered_NCT!K225*carbon_price_NCT!K225)+(carbon_price_NETS!K225*jurisdiction_covered_NETS!K225)+(jurisdiction_covered_SupETS!K225*carbon_price_SupETS!K225)</f>
        <v>0</v>
      </c>
      <c r="L225" s="9">
        <f>(jurisdiction_covered_NCT!L225*carbon_price_NCT!L225)+(carbon_price_NETS!L225*jurisdiction_covered_NETS!L225)+(jurisdiction_covered_SupETS!L225*carbon_price_SupETS!L225)</f>
        <v>0</v>
      </c>
      <c r="M225" s="9">
        <f>(jurisdiction_covered_NCT!M225*carbon_price_NCT!M225)+(carbon_price_NETS!M225*jurisdiction_covered_NETS!M225)+(jurisdiction_covered_SupETS!M225*carbon_price_SupETS!M225)</f>
        <v>0</v>
      </c>
      <c r="N225" s="9">
        <f>(jurisdiction_covered_NCT!N225*carbon_price_NCT!N225)+(carbon_price_NETS!N225*jurisdiction_covered_NETS!N225)+(jurisdiction_covered_SupETS!N225*carbon_price_SupETS!N225)</f>
        <v>0</v>
      </c>
      <c r="O225" s="9">
        <f>(jurisdiction_covered_NCT!O225*carbon_price_NCT!O225)+(carbon_price_NETS!O225*jurisdiction_covered_NETS!O225)+(jurisdiction_covered_SupETS!O225*carbon_price_SupETS!O225)</f>
        <v>0</v>
      </c>
      <c r="P225" s="9">
        <f>(jurisdiction_covered_NCT!P225*carbon_price_NCT!P225)+(carbon_price_NETS!P225*jurisdiction_covered_NETS!P225)+(jurisdiction_covered_SupETS!P225*carbon_price_SupETS!P225)</f>
        <v>0</v>
      </c>
      <c r="Q225" s="9">
        <f>(jurisdiction_covered_NCT!Q225*carbon_price_NCT!Q225)+(carbon_price_NETS!Q225*jurisdiction_covered_NETS!Q225)+(jurisdiction_covered_SupETS!Q225*carbon_price_SupETS!Q225)</f>
        <v>0</v>
      </c>
      <c r="R225" s="9">
        <f>(jurisdiction_covered_NCT!R225*carbon_price_NCT!R225)+(carbon_price_NETS!R225*jurisdiction_covered_NETS!R225)+(jurisdiction_covered_SupETS!R225*carbon_price_SupETS!R225)</f>
        <v>0</v>
      </c>
      <c r="S225" s="9">
        <f>(jurisdiction_covered_NCT!S225*carbon_price_NCT!S225)+(carbon_price_NETS!S225*jurisdiction_covered_NETS!S225)+(jurisdiction_covered_SupETS!S225*carbon_price_SupETS!S225)</f>
        <v>0</v>
      </c>
      <c r="T225" s="9">
        <f>(jurisdiction_covered_NCT!T225*carbon_price_NCT!T225)+(carbon_price_NETS!T225*jurisdiction_covered_NETS!T225)+(jurisdiction_covered_SupETS!T225*carbon_price_SupETS!T225)</f>
        <v>0</v>
      </c>
      <c r="U225" s="9">
        <f>(jurisdiction_covered_NCT!U225*carbon_price_NCT!U225)+(carbon_price_NETS!U225*jurisdiction_covered_NETS!U225)+(jurisdiction_covered_SupETS!U225*carbon_price_SupETS!U225)</f>
        <v>0</v>
      </c>
      <c r="V225" s="9">
        <f>(jurisdiction_covered_NCT!V225*carbon_price_NCT!V225)+(carbon_price_NETS!V225*jurisdiction_covered_NETS!V225)+(jurisdiction_covered_SupETS!V225*carbon_price_SupETS!V225)</f>
        <v>0</v>
      </c>
      <c r="W225" s="9">
        <f>(jurisdiction_covered_NCT!W225*carbon_price_NCT!W225)+(carbon_price_NETS!W225*jurisdiction_covered_NETS!W225)+(jurisdiction_covered_SupETS!W225*carbon_price_SupETS!W225)</f>
        <v>0</v>
      </c>
      <c r="X225" s="9">
        <f>(jurisdiction_covered_NCT!X225*carbon_price_NCT!X225)+(carbon_price_NETS!X225*jurisdiction_covered_NETS!X225)+(jurisdiction_covered_SupETS!X225*carbon_price_SupETS!X225)</f>
        <v>0</v>
      </c>
      <c r="Y225" s="9">
        <f>(jurisdiction_covered_NCT!Y225*carbon_price_NCT!Y225)+(carbon_price_NETS!Y225*jurisdiction_covered_NETS!Y225)+(jurisdiction_covered_SupETS!Y225*carbon_price_SupETS!Y225)</f>
        <v>0</v>
      </c>
      <c r="Z225" s="9">
        <f>(jurisdiction_covered_NCT!Z225*carbon_price_NCT!Z225)+(carbon_price_NETS!Z225*jurisdiction_covered_NETS!Z225)+(jurisdiction_covered_SupETS!Z225*carbon_price_SupETS!Z225)</f>
        <v>0</v>
      </c>
      <c r="AA225" s="9">
        <f>(jurisdiction_covered_NCT!AA225*carbon_price_NCT!AA225)+(carbon_price_NETS!AA225*jurisdiction_covered_NETS!AA225)+(jurisdiction_covered_SupETS!AA225*carbon_price_SupETS!AA225)</f>
        <v>0</v>
      </c>
    </row>
    <row r="226" spans="1:27" x14ac:dyDescent="0.2">
      <c r="A226" s="9" t="s">
        <v>763</v>
      </c>
      <c r="B226" s="9">
        <f>(jurisdiction_covered_NCT!B226*carbon_price_NCT!B226)+(carbon_price_NETS!B226*jurisdiction_covered_NETS!B226)+(jurisdiction_covered_SupETS!B226*carbon_price_SupETS!B226)</f>
        <v>0</v>
      </c>
      <c r="C226" s="9">
        <f>(jurisdiction_covered_NCT!C226*carbon_price_NCT!C226)+(carbon_price_NETS!C226*jurisdiction_covered_NETS!C226)+(jurisdiction_covered_SupETS!C226*carbon_price_SupETS!C226)</f>
        <v>0</v>
      </c>
      <c r="D226" s="9">
        <f>(jurisdiction_covered_NCT!D226*carbon_price_NCT!D226)+(carbon_price_NETS!D226*jurisdiction_covered_NETS!D226)+(jurisdiction_covered_SupETS!D226*carbon_price_SupETS!D226)</f>
        <v>0</v>
      </c>
      <c r="E226" s="9">
        <f>(jurisdiction_covered_NCT!E226*carbon_price_NCT!E226)+(carbon_price_NETS!E226*jurisdiction_covered_NETS!E226)+(jurisdiction_covered_SupETS!E226*carbon_price_SupETS!E226)</f>
        <v>0</v>
      </c>
      <c r="F226" s="9">
        <f>(jurisdiction_covered_NCT!F226*carbon_price_NCT!F226)+(carbon_price_NETS!F226*jurisdiction_covered_NETS!F226)+(jurisdiction_covered_SupETS!F226*carbon_price_SupETS!F226)</f>
        <v>0</v>
      </c>
      <c r="G226" s="9">
        <f>(jurisdiction_covered_NCT!G226*carbon_price_NCT!G226)+(carbon_price_NETS!G226*jurisdiction_covered_NETS!G226)+(jurisdiction_covered_SupETS!G226*carbon_price_SupETS!G226)</f>
        <v>0</v>
      </c>
      <c r="H226" s="9">
        <f>(jurisdiction_covered_NCT!H226*carbon_price_NCT!H226)+(carbon_price_NETS!H226*jurisdiction_covered_NETS!H226)+(jurisdiction_covered_SupETS!H226*carbon_price_SupETS!H226)</f>
        <v>0</v>
      </c>
      <c r="I226" s="9">
        <f>(jurisdiction_covered_NCT!I226*carbon_price_NCT!I226)+(carbon_price_NETS!I226*jurisdiction_covered_NETS!I226)+(jurisdiction_covered_SupETS!I226*carbon_price_SupETS!I226)</f>
        <v>0</v>
      </c>
      <c r="J226" s="9">
        <f>(jurisdiction_covered_NCT!J226*carbon_price_NCT!J226)+(carbon_price_NETS!J226*jurisdiction_covered_NETS!J226)+(jurisdiction_covered_SupETS!J226*carbon_price_SupETS!J226)</f>
        <v>0</v>
      </c>
      <c r="K226" s="9">
        <f>(jurisdiction_covered_NCT!K226*carbon_price_NCT!K226)+(carbon_price_NETS!K226*jurisdiction_covered_NETS!K226)+(jurisdiction_covered_SupETS!K226*carbon_price_SupETS!K226)</f>
        <v>0</v>
      </c>
      <c r="L226" s="9">
        <f>(jurisdiction_covered_NCT!L226*carbon_price_NCT!L226)+(carbon_price_NETS!L226*jurisdiction_covered_NETS!L226)+(jurisdiction_covered_SupETS!L226*carbon_price_SupETS!L226)</f>
        <v>0</v>
      </c>
      <c r="M226" s="9">
        <f>(jurisdiction_covered_NCT!M226*carbon_price_NCT!M226)+(carbon_price_NETS!M226*jurisdiction_covered_NETS!M226)+(jurisdiction_covered_SupETS!M226*carbon_price_SupETS!M226)</f>
        <v>0</v>
      </c>
      <c r="N226" s="9">
        <f>(jurisdiction_covered_NCT!N226*carbon_price_NCT!N226)+(carbon_price_NETS!N226*jurisdiction_covered_NETS!N226)+(jurisdiction_covered_SupETS!N226*carbon_price_SupETS!N226)</f>
        <v>0</v>
      </c>
      <c r="O226" s="9">
        <f>(jurisdiction_covered_NCT!O226*carbon_price_NCT!O226)+(carbon_price_NETS!O226*jurisdiction_covered_NETS!O226)+(jurisdiction_covered_SupETS!O226*carbon_price_SupETS!O226)</f>
        <v>0</v>
      </c>
      <c r="P226" s="9">
        <f>(jurisdiction_covered_NCT!P226*carbon_price_NCT!P226)+(carbon_price_NETS!P226*jurisdiction_covered_NETS!P226)+(jurisdiction_covered_SupETS!P226*carbon_price_SupETS!P226)</f>
        <v>0</v>
      </c>
      <c r="Q226" s="9">
        <f>(jurisdiction_covered_NCT!Q226*carbon_price_NCT!Q226)+(carbon_price_NETS!Q226*jurisdiction_covered_NETS!Q226)+(jurisdiction_covered_SupETS!Q226*carbon_price_SupETS!Q226)</f>
        <v>0</v>
      </c>
      <c r="R226" s="9">
        <f>(jurisdiction_covered_NCT!R226*carbon_price_NCT!R226)+(carbon_price_NETS!R226*jurisdiction_covered_NETS!R226)+(jurisdiction_covered_SupETS!R226*carbon_price_SupETS!R226)</f>
        <v>0</v>
      </c>
      <c r="S226" s="9">
        <f>(jurisdiction_covered_NCT!S226*carbon_price_NCT!S226)+(carbon_price_NETS!S226*jurisdiction_covered_NETS!S226)+(jurisdiction_covered_SupETS!S226*carbon_price_SupETS!S226)</f>
        <v>0</v>
      </c>
      <c r="T226" s="9">
        <f>(jurisdiction_covered_NCT!T226*carbon_price_NCT!T226)+(carbon_price_NETS!T226*jurisdiction_covered_NETS!T226)+(jurisdiction_covered_SupETS!T226*carbon_price_SupETS!T226)</f>
        <v>0</v>
      </c>
      <c r="U226" s="9">
        <f>(jurisdiction_covered_NCT!U226*carbon_price_NCT!U226)+(carbon_price_NETS!U226*jurisdiction_covered_NETS!U226)+(jurisdiction_covered_SupETS!U226*carbon_price_SupETS!U226)</f>
        <v>0</v>
      </c>
      <c r="V226" s="9">
        <f>(jurisdiction_covered_NCT!V226*carbon_price_NCT!V226)+(carbon_price_NETS!V226*jurisdiction_covered_NETS!V226)+(jurisdiction_covered_SupETS!V226*carbon_price_SupETS!V226)</f>
        <v>0</v>
      </c>
      <c r="W226" s="9">
        <f>(jurisdiction_covered_NCT!W226*carbon_price_NCT!W226)+(carbon_price_NETS!W226*jurisdiction_covered_NETS!W226)+(jurisdiction_covered_SupETS!W226*carbon_price_SupETS!W226)</f>
        <v>0</v>
      </c>
      <c r="X226" s="9">
        <f>(jurisdiction_covered_NCT!X226*carbon_price_NCT!X226)+(carbon_price_NETS!X226*jurisdiction_covered_NETS!X226)+(jurisdiction_covered_SupETS!X226*carbon_price_SupETS!X226)</f>
        <v>0</v>
      </c>
      <c r="Y226" s="9">
        <f>(jurisdiction_covered_NCT!Y226*carbon_price_NCT!Y226)+(carbon_price_NETS!Y226*jurisdiction_covered_NETS!Y226)+(jurisdiction_covered_SupETS!Y226*carbon_price_SupETS!Y226)</f>
        <v>0</v>
      </c>
      <c r="Z226" s="9">
        <f>(jurisdiction_covered_NCT!Z226*carbon_price_NCT!Z226)+(carbon_price_NETS!Z226*jurisdiction_covered_NETS!Z226)+(jurisdiction_covered_SupETS!Z226*carbon_price_SupETS!Z226)</f>
        <v>0</v>
      </c>
      <c r="AA226" s="9">
        <f>(jurisdiction_covered_NCT!AA226*carbon_price_NCT!AA226)+(carbon_price_NETS!AA226*jurisdiction_covered_NETS!AA226)+(jurisdiction_covered_SupETS!AA226*carbon_price_SupETS!AA226)</f>
        <v>0</v>
      </c>
    </row>
    <row r="227" spans="1:27" x14ac:dyDescent="0.2">
      <c r="A227" s="9" t="s">
        <v>766</v>
      </c>
      <c r="B227" s="9">
        <f>(jurisdiction_covered_NCT!B227*carbon_price_NCT!B227)+(carbon_price_NETS!B227*jurisdiction_covered_NETS!B227)+(jurisdiction_covered_SupETS!B227*carbon_price_SupETS!B227)</f>
        <v>0</v>
      </c>
      <c r="C227" s="9">
        <f>(jurisdiction_covered_NCT!C227*carbon_price_NCT!C227)+(carbon_price_NETS!C227*jurisdiction_covered_NETS!C227)+(jurisdiction_covered_SupETS!C227*carbon_price_SupETS!C227)</f>
        <v>0</v>
      </c>
      <c r="D227" s="9">
        <f>(jurisdiction_covered_NCT!D227*carbon_price_NCT!D227)+(carbon_price_NETS!D227*jurisdiction_covered_NETS!D227)+(jurisdiction_covered_SupETS!D227*carbon_price_SupETS!D227)</f>
        <v>0</v>
      </c>
      <c r="E227" s="9">
        <f>(jurisdiction_covered_NCT!E227*carbon_price_NCT!E227)+(carbon_price_NETS!E227*jurisdiction_covered_NETS!E227)+(jurisdiction_covered_SupETS!E227*carbon_price_SupETS!E227)</f>
        <v>0</v>
      </c>
      <c r="F227" s="9">
        <f>(jurisdiction_covered_NCT!F227*carbon_price_NCT!F227)+(carbon_price_NETS!F227*jurisdiction_covered_NETS!F227)+(jurisdiction_covered_SupETS!F227*carbon_price_SupETS!F227)</f>
        <v>0</v>
      </c>
      <c r="G227" s="9">
        <f>(jurisdiction_covered_NCT!G227*carbon_price_NCT!G227)+(carbon_price_NETS!G227*jurisdiction_covered_NETS!G227)+(jurisdiction_covered_SupETS!G227*carbon_price_SupETS!G227)</f>
        <v>0</v>
      </c>
      <c r="H227" s="9">
        <f>(jurisdiction_covered_NCT!H227*carbon_price_NCT!H227)+(carbon_price_NETS!H227*jurisdiction_covered_NETS!H227)+(jurisdiction_covered_SupETS!H227*carbon_price_SupETS!H227)</f>
        <v>0</v>
      </c>
      <c r="I227" s="9">
        <f>(jurisdiction_covered_NCT!I227*carbon_price_NCT!I227)+(carbon_price_NETS!I227*jurisdiction_covered_NETS!I227)+(jurisdiction_covered_SupETS!I227*carbon_price_SupETS!I227)</f>
        <v>0</v>
      </c>
      <c r="J227" s="9">
        <f>(jurisdiction_covered_NCT!J227*carbon_price_NCT!J227)+(carbon_price_NETS!J227*jurisdiction_covered_NETS!J227)+(jurisdiction_covered_SupETS!J227*carbon_price_SupETS!J227)</f>
        <v>0</v>
      </c>
      <c r="K227" s="9">
        <f>(jurisdiction_covered_NCT!K227*carbon_price_NCT!K227)+(carbon_price_NETS!K227*jurisdiction_covered_NETS!K227)+(jurisdiction_covered_SupETS!K227*carbon_price_SupETS!K227)</f>
        <v>0</v>
      </c>
      <c r="L227" s="9">
        <f>(jurisdiction_covered_NCT!L227*carbon_price_NCT!L227)+(carbon_price_NETS!L227*jurisdiction_covered_NETS!L227)+(jurisdiction_covered_SupETS!L227*carbon_price_SupETS!L227)</f>
        <v>0</v>
      </c>
      <c r="M227" s="9">
        <f>(jurisdiction_covered_NCT!M227*carbon_price_NCT!M227)+(carbon_price_NETS!M227*jurisdiction_covered_NETS!M227)+(jurisdiction_covered_SupETS!M227*carbon_price_SupETS!M227)</f>
        <v>0</v>
      </c>
      <c r="N227" s="9">
        <f>(jurisdiction_covered_NCT!N227*carbon_price_NCT!N227)+(carbon_price_NETS!N227*jurisdiction_covered_NETS!N227)+(jurisdiction_covered_SupETS!N227*carbon_price_SupETS!N227)</f>
        <v>0</v>
      </c>
      <c r="O227" s="9">
        <f>(jurisdiction_covered_NCT!O227*carbon_price_NCT!O227)+(carbon_price_NETS!O227*jurisdiction_covered_NETS!O227)+(jurisdiction_covered_SupETS!O227*carbon_price_SupETS!O227)</f>
        <v>0</v>
      </c>
      <c r="P227" s="9">
        <f>(jurisdiction_covered_NCT!P227*carbon_price_NCT!P227)+(carbon_price_NETS!P227*jurisdiction_covered_NETS!P227)+(jurisdiction_covered_SupETS!P227*carbon_price_SupETS!P227)</f>
        <v>0</v>
      </c>
      <c r="Q227" s="9">
        <f>(jurisdiction_covered_NCT!Q227*carbon_price_NCT!Q227)+(carbon_price_NETS!Q227*jurisdiction_covered_NETS!Q227)+(jurisdiction_covered_SupETS!Q227*carbon_price_SupETS!Q227)</f>
        <v>0</v>
      </c>
      <c r="R227" s="9">
        <f>(jurisdiction_covered_NCT!R227*carbon_price_NCT!R227)+(carbon_price_NETS!R227*jurisdiction_covered_NETS!R227)+(jurisdiction_covered_SupETS!R227*carbon_price_SupETS!R227)</f>
        <v>0</v>
      </c>
      <c r="S227" s="9">
        <f>(jurisdiction_covered_NCT!S227*carbon_price_NCT!S227)+(carbon_price_NETS!S227*jurisdiction_covered_NETS!S227)+(jurisdiction_covered_SupETS!S227*carbon_price_SupETS!S227)</f>
        <v>0</v>
      </c>
      <c r="T227" s="9">
        <f>(jurisdiction_covered_NCT!T227*carbon_price_NCT!T227)+(carbon_price_NETS!T227*jurisdiction_covered_NETS!T227)+(jurisdiction_covered_SupETS!T227*carbon_price_SupETS!T227)</f>
        <v>0</v>
      </c>
      <c r="U227" s="9">
        <f>(jurisdiction_covered_NCT!U227*carbon_price_NCT!U227)+(carbon_price_NETS!U227*jurisdiction_covered_NETS!U227)+(jurisdiction_covered_SupETS!U227*carbon_price_SupETS!U227)</f>
        <v>0</v>
      </c>
      <c r="V227" s="9">
        <f>(jurisdiction_covered_NCT!V227*carbon_price_NCT!V227)+(carbon_price_NETS!V227*jurisdiction_covered_NETS!V227)+(jurisdiction_covered_SupETS!V227*carbon_price_SupETS!V227)</f>
        <v>0</v>
      </c>
      <c r="W227" s="9">
        <f>(jurisdiction_covered_NCT!W227*carbon_price_NCT!W227)+(carbon_price_NETS!W227*jurisdiction_covered_NETS!W227)+(jurisdiction_covered_SupETS!W227*carbon_price_SupETS!W227)</f>
        <v>0</v>
      </c>
      <c r="X227" s="9">
        <f>(jurisdiction_covered_NCT!X227*carbon_price_NCT!X227)+(carbon_price_NETS!X227*jurisdiction_covered_NETS!X227)+(jurisdiction_covered_SupETS!X227*carbon_price_SupETS!X227)</f>
        <v>0</v>
      </c>
      <c r="Y227" s="9">
        <f>(jurisdiction_covered_NCT!Y227*carbon_price_NCT!Y227)+(carbon_price_NETS!Y227*jurisdiction_covered_NETS!Y227)+(jurisdiction_covered_SupETS!Y227*carbon_price_SupETS!Y227)</f>
        <v>0</v>
      </c>
      <c r="Z227" s="9">
        <f>(jurisdiction_covered_NCT!Z227*carbon_price_NCT!Z227)+(carbon_price_NETS!Z227*jurisdiction_covered_NETS!Z227)+(jurisdiction_covered_SupETS!Z227*carbon_price_SupETS!Z227)</f>
        <v>0</v>
      </c>
      <c r="AA227" s="9">
        <f>(jurisdiction_covered_NCT!AA227*carbon_price_NCT!AA227)+(carbon_price_NETS!AA227*jurisdiction_covered_NETS!AA227)+(jurisdiction_covered_SupETS!AA227*carbon_price_SupETS!AA227)</f>
        <v>0</v>
      </c>
    </row>
    <row r="228" spans="1:27" x14ac:dyDescent="0.2">
      <c r="A228" s="9" t="s">
        <v>769</v>
      </c>
      <c r="B228" s="9">
        <f>(jurisdiction_covered_NCT!B228*carbon_price_NCT!B228)+(carbon_price_NETS!B228*jurisdiction_covered_NETS!B228)+(jurisdiction_covered_SupETS!B228*carbon_price_SupETS!B228)</f>
        <v>0</v>
      </c>
      <c r="C228" s="9">
        <f>(jurisdiction_covered_NCT!C228*carbon_price_NCT!C228)+(carbon_price_NETS!C228*jurisdiction_covered_NETS!C228)+(jurisdiction_covered_SupETS!C228*carbon_price_SupETS!C228)</f>
        <v>0</v>
      </c>
      <c r="D228" s="9">
        <f>(jurisdiction_covered_NCT!D228*carbon_price_NCT!D228)+(carbon_price_NETS!D228*jurisdiction_covered_NETS!D228)+(jurisdiction_covered_SupETS!D228*carbon_price_SupETS!D228)</f>
        <v>0</v>
      </c>
      <c r="E228" s="9">
        <f>(jurisdiction_covered_NCT!E228*carbon_price_NCT!E228)+(carbon_price_NETS!E228*jurisdiction_covered_NETS!E228)+(jurisdiction_covered_SupETS!E228*carbon_price_SupETS!E228)</f>
        <v>0</v>
      </c>
      <c r="F228" s="9">
        <f>(jurisdiction_covered_NCT!F228*carbon_price_NCT!F228)+(carbon_price_NETS!F228*jurisdiction_covered_NETS!F228)+(jurisdiction_covered_SupETS!F228*carbon_price_SupETS!F228)</f>
        <v>0</v>
      </c>
      <c r="G228" s="9">
        <f>(jurisdiction_covered_NCT!G228*carbon_price_NCT!G228)+(carbon_price_NETS!G228*jurisdiction_covered_NETS!G228)+(jurisdiction_covered_SupETS!G228*carbon_price_SupETS!G228)</f>
        <v>0</v>
      </c>
      <c r="H228" s="9">
        <f>(jurisdiction_covered_NCT!H228*carbon_price_NCT!H228)+(carbon_price_NETS!H228*jurisdiction_covered_NETS!H228)+(jurisdiction_covered_SupETS!H228*carbon_price_SupETS!H228)</f>
        <v>0</v>
      </c>
      <c r="I228" s="9">
        <f>(jurisdiction_covered_NCT!I228*carbon_price_NCT!I228)+(carbon_price_NETS!I228*jurisdiction_covered_NETS!I228)+(jurisdiction_covered_SupETS!I228*carbon_price_SupETS!I228)</f>
        <v>0</v>
      </c>
      <c r="J228" s="9">
        <f>(jurisdiction_covered_NCT!J228*carbon_price_NCT!J228)+(carbon_price_NETS!J228*jurisdiction_covered_NETS!J228)+(jurisdiction_covered_SupETS!J228*carbon_price_SupETS!J228)</f>
        <v>0</v>
      </c>
      <c r="K228" s="9">
        <f>(jurisdiction_covered_NCT!K228*carbon_price_NCT!K228)+(carbon_price_NETS!K228*jurisdiction_covered_NETS!K228)+(jurisdiction_covered_SupETS!K228*carbon_price_SupETS!K228)</f>
        <v>0</v>
      </c>
      <c r="L228" s="9">
        <f>(jurisdiction_covered_NCT!L228*carbon_price_NCT!L228)+(carbon_price_NETS!L228*jurisdiction_covered_NETS!L228)+(jurisdiction_covered_SupETS!L228*carbon_price_SupETS!L228)</f>
        <v>0</v>
      </c>
      <c r="M228" s="9">
        <f>(jurisdiction_covered_NCT!M228*carbon_price_NCT!M228)+(carbon_price_NETS!M228*jurisdiction_covered_NETS!M228)+(jurisdiction_covered_SupETS!M228*carbon_price_SupETS!M228)</f>
        <v>0</v>
      </c>
      <c r="N228" s="9">
        <f>(jurisdiction_covered_NCT!N228*carbon_price_NCT!N228)+(carbon_price_NETS!N228*jurisdiction_covered_NETS!N228)+(jurisdiction_covered_SupETS!N228*carbon_price_SupETS!N228)</f>
        <v>0</v>
      </c>
      <c r="O228" s="9">
        <f>(jurisdiction_covered_NCT!O228*carbon_price_NCT!O228)+(carbon_price_NETS!O228*jurisdiction_covered_NETS!O228)+(jurisdiction_covered_SupETS!O228*carbon_price_SupETS!O228)</f>
        <v>0</v>
      </c>
      <c r="P228" s="9">
        <f>(jurisdiction_covered_NCT!P228*carbon_price_NCT!P228)+(carbon_price_NETS!P228*jurisdiction_covered_NETS!P228)+(jurisdiction_covered_SupETS!P228*carbon_price_SupETS!P228)</f>
        <v>0</v>
      </c>
      <c r="Q228" s="9">
        <f>(jurisdiction_covered_NCT!Q228*carbon_price_NCT!Q228)+(carbon_price_NETS!Q228*jurisdiction_covered_NETS!Q228)+(jurisdiction_covered_SupETS!Q228*carbon_price_SupETS!Q228)</f>
        <v>0</v>
      </c>
      <c r="R228" s="9">
        <f>(jurisdiction_covered_NCT!R228*carbon_price_NCT!R228)+(carbon_price_NETS!R228*jurisdiction_covered_NETS!R228)+(jurisdiction_covered_SupETS!R228*carbon_price_SupETS!R228)</f>
        <v>0</v>
      </c>
      <c r="S228" s="9">
        <f>(jurisdiction_covered_NCT!S228*carbon_price_NCT!S228)+(carbon_price_NETS!S228*jurisdiction_covered_NETS!S228)+(jurisdiction_covered_SupETS!S228*carbon_price_SupETS!S228)</f>
        <v>0</v>
      </c>
      <c r="T228" s="9">
        <f>(jurisdiction_covered_NCT!T228*carbon_price_NCT!T228)+(carbon_price_NETS!T228*jurisdiction_covered_NETS!T228)+(jurisdiction_covered_SupETS!T228*carbon_price_SupETS!T228)</f>
        <v>0</v>
      </c>
      <c r="U228" s="9">
        <f>(jurisdiction_covered_NCT!U228*carbon_price_NCT!U228)+(carbon_price_NETS!U228*jurisdiction_covered_NETS!U228)+(jurisdiction_covered_SupETS!U228*carbon_price_SupETS!U228)</f>
        <v>0</v>
      </c>
      <c r="V228" s="9">
        <f>(jurisdiction_covered_NCT!V228*carbon_price_NCT!V228)+(carbon_price_NETS!V228*jurisdiction_covered_NETS!V228)+(jurisdiction_covered_SupETS!V228*carbon_price_SupETS!V228)</f>
        <v>0</v>
      </c>
      <c r="W228" s="9">
        <f>(jurisdiction_covered_NCT!W228*carbon_price_NCT!W228)+(carbon_price_NETS!W228*jurisdiction_covered_NETS!W228)+(jurisdiction_covered_SupETS!W228*carbon_price_SupETS!W228)</f>
        <v>0</v>
      </c>
      <c r="X228" s="9">
        <f>(jurisdiction_covered_NCT!X228*carbon_price_NCT!X228)+(carbon_price_NETS!X228*jurisdiction_covered_NETS!X228)+(jurisdiction_covered_SupETS!X228*carbon_price_SupETS!X228)</f>
        <v>0</v>
      </c>
      <c r="Y228" s="9">
        <f>(jurisdiction_covered_NCT!Y228*carbon_price_NCT!Y228)+(carbon_price_NETS!Y228*jurisdiction_covered_NETS!Y228)+(jurisdiction_covered_SupETS!Y228*carbon_price_SupETS!Y228)</f>
        <v>0</v>
      </c>
      <c r="Z228" s="9">
        <f>(jurisdiction_covered_NCT!Z228*carbon_price_NCT!Z228)+(carbon_price_NETS!Z228*jurisdiction_covered_NETS!Z228)+(jurisdiction_covered_SupETS!Z228*carbon_price_SupETS!Z228)</f>
        <v>0</v>
      </c>
      <c r="AA228" s="9">
        <f>(jurisdiction_covered_NCT!AA228*carbon_price_NCT!AA228)+(carbon_price_NETS!AA228*jurisdiction_covered_NETS!AA228)+(jurisdiction_covered_SupETS!AA228*carbon_price_SupETS!AA228)</f>
        <v>0</v>
      </c>
    </row>
    <row r="229" spans="1:27" x14ac:dyDescent="0.2">
      <c r="A229" s="9" t="s">
        <v>772</v>
      </c>
      <c r="B229" s="9">
        <f>(jurisdiction_covered_NCT!B229*carbon_price_NCT!B229)+(carbon_price_NETS!B229*jurisdiction_covered_NETS!B229)+(jurisdiction_covered_SupETS!B229*carbon_price_SupETS!B229)</f>
        <v>0</v>
      </c>
      <c r="C229" s="9">
        <f>(jurisdiction_covered_NCT!C229*carbon_price_NCT!C229)+(carbon_price_NETS!C229*jurisdiction_covered_NETS!C229)+(jurisdiction_covered_SupETS!C229*carbon_price_SupETS!C229)</f>
        <v>0</v>
      </c>
      <c r="D229" s="9">
        <f>(jurisdiction_covered_NCT!D229*carbon_price_NCT!D229)+(carbon_price_NETS!D229*jurisdiction_covered_NETS!D229)+(jurisdiction_covered_SupETS!D229*carbon_price_SupETS!D229)</f>
        <v>0</v>
      </c>
      <c r="E229" s="9">
        <f>(jurisdiction_covered_NCT!E229*carbon_price_NCT!E229)+(carbon_price_NETS!E229*jurisdiction_covered_NETS!E229)+(jurisdiction_covered_SupETS!E229*carbon_price_SupETS!E229)</f>
        <v>0</v>
      </c>
      <c r="F229" s="9">
        <f>(jurisdiction_covered_NCT!F229*carbon_price_NCT!F229)+(carbon_price_NETS!F229*jurisdiction_covered_NETS!F229)+(jurisdiction_covered_SupETS!F229*carbon_price_SupETS!F229)</f>
        <v>0</v>
      </c>
      <c r="G229" s="9">
        <f>(jurisdiction_covered_NCT!G229*carbon_price_NCT!G229)+(carbon_price_NETS!G229*jurisdiction_covered_NETS!G229)+(jurisdiction_covered_SupETS!G229*carbon_price_SupETS!G229)</f>
        <v>0</v>
      </c>
      <c r="H229" s="9">
        <f>(jurisdiction_covered_NCT!H229*carbon_price_NCT!H229)+(carbon_price_NETS!H229*jurisdiction_covered_NETS!H229)+(jurisdiction_covered_SupETS!H229*carbon_price_SupETS!H229)</f>
        <v>0</v>
      </c>
      <c r="I229" s="9">
        <f>(jurisdiction_covered_NCT!I229*carbon_price_NCT!I229)+(carbon_price_NETS!I229*jurisdiction_covered_NETS!I229)+(jurisdiction_covered_SupETS!I229*carbon_price_SupETS!I229)</f>
        <v>0</v>
      </c>
      <c r="J229" s="9">
        <f>(jurisdiction_covered_NCT!J229*carbon_price_NCT!J229)+(carbon_price_NETS!J229*jurisdiction_covered_NETS!J229)+(jurisdiction_covered_SupETS!J229*carbon_price_SupETS!J229)</f>
        <v>0</v>
      </c>
      <c r="K229" s="9">
        <f>(jurisdiction_covered_NCT!K229*carbon_price_NCT!K229)+(carbon_price_NETS!K229*jurisdiction_covered_NETS!K229)+(jurisdiction_covered_SupETS!K229*carbon_price_SupETS!K229)</f>
        <v>0</v>
      </c>
      <c r="L229" s="9">
        <f>(jurisdiction_covered_NCT!L229*carbon_price_NCT!L229)+(carbon_price_NETS!L229*jurisdiction_covered_NETS!L229)+(jurisdiction_covered_SupETS!L229*carbon_price_SupETS!L229)</f>
        <v>0</v>
      </c>
      <c r="M229" s="9">
        <f>(jurisdiction_covered_NCT!M229*carbon_price_NCT!M229)+(carbon_price_NETS!M229*jurisdiction_covered_NETS!M229)+(jurisdiction_covered_SupETS!M229*carbon_price_SupETS!M229)</f>
        <v>0</v>
      </c>
      <c r="N229" s="9">
        <f>(jurisdiction_covered_NCT!N229*carbon_price_NCT!N229)+(carbon_price_NETS!N229*jurisdiction_covered_NETS!N229)+(jurisdiction_covered_SupETS!N229*carbon_price_SupETS!N229)</f>
        <v>0</v>
      </c>
      <c r="O229" s="9">
        <f>(jurisdiction_covered_NCT!O229*carbon_price_NCT!O229)+(carbon_price_NETS!O229*jurisdiction_covered_NETS!O229)+(jurisdiction_covered_SupETS!O229*carbon_price_SupETS!O229)</f>
        <v>0</v>
      </c>
      <c r="P229" s="9">
        <f>(jurisdiction_covered_NCT!P229*carbon_price_NCT!P229)+(carbon_price_NETS!P229*jurisdiction_covered_NETS!P229)+(jurisdiction_covered_SupETS!P229*carbon_price_SupETS!P229)</f>
        <v>0</v>
      </c>
      <c r="Q229" s="9">
        <f>(jurisdiction_covered_NCT!Q229*carbon_price_NCT!Q229)+(carbon_price_NETS!Q229*jurisdiction_covered_NETS!Q229)+(jurisdiction_covered_SupETS!Q229*carbon_price_SupETS!Q229)</f>
        <v>0</v>
      </c>
      <c r="R229" s="9">
        <f>(jurisdiction_covered_NCT!R229*carbon_price_NCT!R229)+(carbon_price_NETS!R229*jurisdiction_covered_NETS!R229)+(jurisdiction_covered_SupETS!R229*carbon_price_SupETS!R229)</f>
        <v>0</v>
      </c>
      <c r="S229" s="9">
        <f>(jurisdiction_covered_NCT!S229*carbon_price_NCT!S229)+(carbon_price_NETS!S229*jurisdiction_covered_NETS!S229)+(jurisdiction_covered_SupETS!S229*carbon_price_SupETS!S229)</f>
        <v>0</v>
      </c>
      <c r="T229" s="9">
        <f>(jurisdiction_covered_NCT!T229*carbon_price_NCT!T229)+(carbon_price_NETS!T229*jurisdiction_covered_NETS!T229)+(jurisdiction_covered_SupETS!T229*carbon_price_SupETS!T229)</f>
        <v>0</v>
      </c>
      <c r="U229" s="9">
        <f>(jurisdiction_covered_NCT!U229*carbon_price_NCT!U229)+(carbon_price_NETS!U229*jurisdiction_covered_NETS!U229)+(jurisdiction_covered_SupETS!U229*carbon_price_SupETS!U229)</f>
        <v>0</v>
      </c>
      <c r="V229" s="9">
        <f>(jurisdiction_covered_NCT!V229*carbon_price_NCT!V229)+(carbon_price_NETS!V229*jurisdiction_covered_NETS!V229)+(jurisdiction_covered_SupETS!V229*carbon_price_SupETS!V229)</f>
        <v>0</v>
      </c>
      <c r="W229" s="9">
        <f>(jurisdiction_covered_NCT!W229*carbon_price_NCT!W229)+(carbon_price_NETS!W229*jurisdiction_covered_NETS!W229)+(jurisdiction_covered_SupETS!W229*carbon_price_SupETS!W229)</f>
        <v>0</v>
      </c>
      <c r="X229" s="9">
        <f>(jurisdiction_covered_NCT!X229*carbon_price_NCT!X229)+(carbon_price_NETS!X229*jurisdiction_covered_NETS!X229)+(jurisdiction_covered_SupETS!X229*carbon_price_SupETS!X229)</f>
        <v>0</v>
      </c>
      <c r="Y229" s="9">
        <f>(jurisdiction_covered_NCT!Y229*carbon_price_NCT!Y229)+(carbon_price_NETS!Y229*jurisdiction_covered_NETS!Y229)+(jurisdiction_covered_SupETS!Y229*carbon_price_SupETS!Y229)</f>
        <v>0</v>
      </c>
      <c r="Z229" s="9">
        <f>(jurisdiction_covered_NCT!Z229*carbon_price_NCT!Z229)+(carbon_price_NETS!Z229*jurisdiction_covered_NETS!Z229)+(jurisdiction_covered_SupETS!Z229*carbon_price_SupETS!Z229)</f>
        <v>0</v>
      </c>
      <c r="AA229" s="9">
        <f>(jurisdiction_covered_NCT!AA229*carbon_price_NCT!AA229)+(carbon_price_NETS!AA229*jurisdiction_covered_NETS!AA229)+(jurisdiction_covered_SupETS!AA229*carbon_price_SupETS!AA229)</f>
        <v>0</v>
      </c>
    </row>
    <row r="230" spans="1:27" x14ac:dyDescent="0.2">
      <c r="A230" s="9" t="s">
        <v>775</v>
      </c>
      <c r="B230" s="9">
        <f>(jurisdiction_covered_NCT!B230*carbon_price_NCT!B230)+(carbon_price_NETS!B230*jurisdiction_covered_NETS!B230)+(jurisdiction_covered_SupETS!B230*carbon_price_SupETS!B230)</f>
        <v>0</v>
      </c>
      <c r="C230" s="9">
        <f>(jurisdiction_covered_NCT!C230*carbon_price_NCT!C230)+(carbon_price_NETS!C230*jurisdiction_covered_NETS!C230)+(jurisdiction_covered_SupETS!C230*carbon_price_SupETS!C230)</f>
        <v>0</v>
      </c>
      <c r="D230" s="9">
        <f>(jurisdiction_covered_NCT!D230*carbon_price_NCT!D230)+(carbon_price_NETS!D230*jurisdiction_covered_NETS!D230)+(jurisdiction_covered_SupETS!D230*carbon_price_SupETS!D230)</f>
        <v>0</v>
      </c>
      <c r="E230" s="9">
        <f>(jurisdiction_covered_NCT!E230*carbon_price_NCT!E230)+(carbon_price_NETS!E230*jurisdiction_covered_NETS!E230)+(jurisdiction_covered_SupETS!E230*carbon_price_SupETS!E230)</f>
        <v>0</v>
      </c>
      <c r="F230" s="9">
        <f>(jurisdiction_covered_NCT!F230*carbon_price_NCT!F230)+(carbon_price_NETS!F230*jurisdiction_covered_NETS!F230)+(jurisdiction_covered_SupETS!F230*carbon_price_SupETS!F230)</f>
        <v>0</v>
      </c>
      <c r="G230" s="9">
        <f>(jurisdiction_covered_NCT!G230*carbon_price_NCT!G230)+(carbon_price_NETS!G230*jurisdiction_covered_NETS!G230)+(jurisdiction_covered_SupETS!G230*carbon_price_SupETS!G230)</f>
        <v>0</v>
      </c>
      <c r="H230" s="9">
        <f>(jurisdiction_covered_NCT!H230*carbon_price_NCT!H230)+(carbon_price_NETS!H230*jurisdiction_covered_NETS!H230)+(jurisdiction_covered_SupETS!H230*carbon_price_SupETS!H230)</f>
        <v>0</v>
      </c>
      <c r="I230" s="9">
        <f>(jurisdiction_covered_NCT!I230*carbon_price_NCT!I230)+(carbon_price_NETS!I230*jurisdiction_covered_NETS!I230)+(jurisdiction_covered_SupETS!I230*carbon_price_SupETS!I230)</f>
        <v>0</v>
      </c>
      <c r="J230" s="9">
        <f>(jurisdiction_covered_NCT!J230*carbon_price_NCT!J230)+(carbon_price_NETS!J230*jurisdiction_covered_NETS!J230)+(jurisdiction_covered_SupETS!J230*carbon_price_SupETS!J230)</f>
        <v>0</v>
      </c>
      <c r="K230" s="9">
        <f>(jurisdiction_covered_NCT!K230*carbon_price_NCT!K230)+(carbon_price_NETS!K230*jurisdiction_covered_NETS!K230)+(jurisdiction_covered_SupETS!K230*carbon_price_SupETS!K230)</f>
        <v>0</v>
      </c>
      <c r="L230" s="9">
        <f>(jurisdiction_covered_NCT!L230*carbon_price_NCT!L230)+(carbon_price_NETS!L230*jurisdiction_covered_NETS!L230)+(jurisdiction_covered_SupETS!L230*carbon_price_SupETS!L230)</f>
        <v>0</v>
      </c>
      <c r="M230" s="9">
        <f>(jurisdiction_covered_NCT!M230*carbon_price_NCT!M230)+(carbon_price_NETS!M230*jurisdiction_covered_NETS!M230)+(jurisdiction_covered_SupETS!M230*carbon_price_SupETS!M230)</f>
        <v>0</v>
      </c>
      <c r="N230" s="9">
        <f>(jurisdiction_covered_NCT!N230*carbon_price_NCT!N230)+(carbon_price_NETS!N230*jurisdiction_covered_NETS!N230)+(jurisdiction_covered_SupETS!N230*carbon_price_SupETS!N230)</f>
        <v>0</v>
      </c>
      <c r="O230" s="9">
        <f>(jurisdiction_covered_NCT!O230*carbon_price_NCT!O230)+(carbon_price_NETS!O230*jurisdiction_covered_NETS!O230)+(jurisdiction_covered_SupETS!O230*carbon_price_SupETS!O230)</f>
        <v>0</v>
      </c>
      <c r="P230" s="9">
        <f>(jurisdiction_covered_NCT!P230*carbon_price_NCT!P230)+(carbon_price_NETS!P230*jurisdiction_covered_NETS!P230)+(jurisdiction_covered_SupETS!P230*carbon_price_SupETS!P230)</f>
        <v>0</v>
      </c>
      <c r="Q230" s="9">
        <f>(jurisdiction_covered_NCT!Q230*carbon_price_NCT!Q230)+(carbon_price_NETS!Q230*jurisdiction_covered_NETS!Q230)+(jurisdiction_covered_SupETS!Q230*carbon_price_SupETS!Q230)</f>
        <v>0</v>
      </c>
      <c r="R230" s="9">
        <f>(jurisdiction_covered_NCT!R230*carbon_price_NCT!R230)+(carbon_price_NETS!R230*jurisdiction_covered_NETS!R230)+(jurisdiction_covered_SupETS!R230*carbon_price_SupETS!R230)</f>
        <v>0</v>
      </c>
      <c r="S230" s="9">
        <f>(jurisdiction_covered_NCT!S230*carbon_price_NCT!S230)+(carbon_price_NETS!S230*jurisdiction_covered_NETS!S230)+(jurisdiction_covered_SupETS!S230*carbon_price_SupETS!S230)</f>
        <v>0</v>
      </c>
      <c r="T230" s="9">
        <f>(jurisdiction_covered_NCT!T230*carbon_price_NCT!T230)+(carbon_price_NETS!T230*jurisdiction_covered_NETS!T230)+(jurisdiction_covered_SupETS!T230*carbon_price_SupETS!T230)</f>
        <v>0</v>
      </c>
      <c r="U230" s="9">
        <f>(jurisdiction_covered_NCT!U230*carbon_price_NCT!U230)+(carbon_price_NETS!U230*jurisdiction_covered_NETS!U230)+(jurisdiction_covered_SupETS!U230*carbon_price_SupETS!U230)</f>
        <v>0</v>
      </c>
      <c r="V230" s="9">
        <f>(jurisdiction_covered_NCT!V230*carbon_price_NCT!V230)+(carbon_price_NETS!V230*jurisdiction_covered_NETS!V230)+(jurisdiction_covered_SupETS!V230*carbon_price_SupETS!V230)</f>
        <v>0</v>
      </c>
      <c r="W230" s="9">
        <f>(jurisdiction_covered_NCT!W230*carbon_price_NCT!W230)+(carbon_price_NETS!W230*jurisdiction_covered_NETS!W230)+(jurisdiction_covered_SupETS!W230*carbon_price_SupETS!W230)</f>
        <v>0</v>
      </c>
      <c r="X230" s="9">
        <f>(jurisdiction_covered_NCT!X230*carbon_price_NCT!X230)+(carbon_price_NETS!X230*jurisdiction_covered_NETS!X230)+(jurisdiction_covered_SupETS!X230*carbon_price_SupETS!X230)</f>
        <v>0</v>
      </c>
      <c r="Y230" s="9">
        <f>(jurisdiction_covered_NCT!Y230*carbon_price_NCT!Y230)+(carbon_price_NETS!Y230*jurisdiction_covered_NETS!Y230)+(jurisdiction_covered_SupETS!Y230*carbon_price_SupETS!Y230)</f>
        <v>0</v>
      </c>
      <c r="Z230" s="9">
        <f>(jurisdiction_covered_NCT!Z230*carbon_price_NCT!Z230)+(carbon_price_NETS!Z230*jurisdiction_covered_NETS!Z230)+(jurisdiction_covered_SupETS!Z230*carbon_price_SupETS!Z230)</f>
        <v>0</v>
      </c>
      <c r="AA230" s="9">
        <f>(jurisdiction_covered_NCT!AA230*carbon_price_NCT!AA230)+(carbon_price_NETS!AA230*jurisdiction_covered_NETS!AA230)+(jurisdiction_covered_SupETS!AA230*carbon_price_SupETS!AA230)</f>
        <v>0</v>
      </c>
    </row>
    <row r="231" spans="1:27" x14ac:dyDescent="0.2">
      <c r="A231" s="9" t="s">
        <v>778</v>
      </c>
      <c r="B231" s="9">
        <f>(jurisdiction_covered_NCT!B231*carbon_price_NCT!B231)+(carbon_price_NETS!B231*jurisdiction_covered_NETS!B231)+(jurisdiction_covered_SupETS!B231*carbon_price_SupETS!B231)</f>
        <v>0</v>
      </c>
      <c r="C231" s="9">
        <f>(jurisdiction_covered_NCT!C231*carbon_price_NCT!C231)+(carbon_price_NETS!C231*jurisdiction_covered_NETS!C231)+(jurisdiction_covered_SupETS!C231*carbon_price_SupETS!C231)</f>
        <v>0</v>
      </c>
      <c r="D231" s="9">
        <f>(jurisdiction_covered_NCT!D231*carbon_price_NCT!D231)+(carbon_price_NETS!D231*jurisdiction_covered_NETS!D231)+(jurisdiction_covered_SupETS!D231*carbon_price_SupETS!D231)</f>
        <v>0</v>
      </c>
      <c r="E231" s="9">
        <f>(jurisdiction_covered_NCT!E231*carbon_price_NCT!E231)+(carbon_price_NETS!E231*jurisdiction_covered_NETS!E231)+(jurisdiction_covered_SupETS!E231*carbon_price_SupETS!E231)</f>
        <v>0</v>
      </c>
      <c r="F231" s="9">
        <f>(jurisdiction_covered_NCT!F231*carbon_price_NCT!F231)+(carbon_price_NETS!F231*jurisdiction_covered_NETS!F231)+(jurisdiction_covered_SupETS!F231*carbon_price_SupETS!F231)</f>
        <v>0</v>
      </c>
      <c r="G231" s="9">
        <f>(jurisdiction_covered_NCT!G231*carbon_price_NCT!G231)+(carbon_price_NETS!G231*jurisdiction_covered_NETS!G231)+(jurisdiction_covered_SupETS!G231*carbon_price_SupETS!G231)</f>
        <v>0</v>
      </c>
      <c r="H231" s="9">
        <f>(jurisdiction_covered_NCT!H231*carbon_price_NCT!H231)+(carbon_price_NETS!H231*jurisdiction_covered_NETS!H231)+(jurisdiction_covered_SupETS!H231*carbon_price_SupETS!H231)</f>
        <v>0</v>
      </c>
      <c r="I231" s="9">
        <f>(jurisdiction_covered_NCT!I231*carbon_price_NCT!I231)+(carbon_price_NETS!I231*jurisdiction_covered_NETS!I231)+(jurisdiction_covered_SupETS!I231*carbon_price_SupETS!I231)</f>
        <v>0</v>
      </c>
      <c r="J231" s="9">
        <f>(jurisdiction_covered_NCT!J231*carbon_price_NCT!J231)+(carbon_price_NETS!J231*jurisdiction_covered_NETS!J231)+(jurisdiction_covered_SupETS!J231*carbon_price_SupETS!J231)</f>
        <v>0</v>
      </c>
      <c r="K231" s="9">
        <f>(jurisdiction_covered_NCT!K231*carbon_price_NCT!K231)+(carbon_price_NETS!K231*jurisdiction_covered_NETS!K231)+(jurisdiction_covered_SupETS!K231*carbon_price_SupETS!K231)</f>
        <v>0</v>
      </c>
      <c r="L231" s="9">
        <f>(jurisdiction_covered_NCT!L231*carbon_price_NCT!L231)+(carbon_price_NETS!L231*jurisdiction_covered_NETS!L231)+(jurisdiction_covered_SupETS!L231*carbon_price_SupETS!L231)</f>
        <v>0</v>
      </c>
      <c r="M231" s="9">
        <f>(jurisdiction_covered_NCT!M231*carbon_price_NCT!M231)+(carbon_price_NETS!M231*jurisdiction_covered_NETS!M231)+(jurisdiction_covered_SupETS!M231*carbon_price_SupETS!M231)</f>
        <v>0</v>
      </c>
      <c r="N231" s="9">
        <f>(jurisdiction_covered_NCT!N231*carbon_price_NCT!N231)+(carbon_price_NETS!N231*jurisdiction_covered_NETS!N231)+(jurisdiction_covered_SupETS!N231*carbon_price_SupETS!N231)</f>
        <v>0</v>
      </c>
      <c r="O231" s="9">
        <f>(jurisdiction_covered_NCT!O231*carbon_price_NCT!O231)+(carbon_price_NETS!O231*jurisdiction_covered_NETS!O231)+(jurisdiction_covered_SupETS!O231*carbon_price_SupETS!O231)</f>
        <v>0</v>
      </c>
      <c r="P231" s="9">
        <f>(jurisdiction_covered_NCT!P231*carbon_price_NCT!P231)+(carbon_price_NETS!P231*jurisdiction_covered_NETS!P231)+(jurisdiction_covered_SupETS!P231*carbon_price_SupETS!P231)</f>
        <v>0</v>
      </c>
      <c r="Q231" s="9">
        <f>(jurisdiction_covered_NCT!Q231*carbon_price_NCT!Q231)+(carbon_price_NETS!Q231*jurisdiction_covered_NETS!Q231)+(jurisdiction_covered_SupETS!Q231*carbon_price_SupETS!Q231)</f>
        <v>0</v>
      </c>
      <c r="R231" s="9">
        <f>(jurisdiction_covered_NCT!R231*carbon_price_NCT!R231)+(carbon_price_NETS!R231*jurisdiction_covered_NETS!R231)+(jurisdiction_covered_SupETS!R231*carbon_price_SupETS!R231)</f>
        <v>0</v>
      </c>
      <c r="S231" s="9">
        <f>(jurisdiction_covered_NCT!S231*carbon_price_NCT!S231)+(carbon_price_NETS!S231*jurisdiction_covered_NETS!S231)+(jurisdiction_covered_SupETS!S231*carbon_price_SupETS!S231)</f>
        <v>0</v>
      </c>
      <c r="T231" s="9">
        <f>(jurisdiction_covered_NCT!T231*carbon_price_NCT!T231)+(carbon_price_NETS!T231*jurisdiction_covered_NETS!T231)+(jurisdiction_covered_SupETS!T231*carbon_price_SupETS!T231)</f>
        <v>0</v>
      </c>
      <c r="U231" s="9">
        <f>(jurisdiction_covered_NCT!U231*carbon_price_NCT!U231)+(carbon_price_NETS!U231*jurisdiction_covered_NETS!U231)+(jurisdiction_covered_SupETS!U231*carbon_price_SupETS!U231)</f>
        <v>0</v>
      </c>
      <c r="V231" s="9">
        <f>(jurisdiction_covered_NCT!V231*carbon_price_NCT!V231)+(carbon_price_NETS!V231*jurisdiction_covered_NETS!V231)+(jurisdiction_covered_SupETS!V231*carbon_price_SupETS!V231)</f>
        <v>0</v>
      </c>
      <c r="W231" s="9">
        <f>(jurisdiction_covered_NCT!W231*carbon_price_NCT!W231)+(carbon_price_NETS!W231*jurisdiction_covered_NETS!W231)+(jurisdiction_covered_SupETS!W231*carbon_price_SupETS!W231)</f>
        <v>0</v>
      </c>
      <c r="X231" s="9">
        <f>(jurisdiction_covered_NCT!X231*carbon_price_NCT!X231)+(carbon_price_NETS!X231*jurisdiction_covered_NETS!X231)+(jurisdiction_covered_SupETS!X231*carbon_price_SupETS!X231)</f>
        <v>0</v>
      </c>
      <c r="Y231" s="9">
        <f>(jurisdiction_covered_NCT!Y231*carbon_price_NCT!Y231)+(carbon_price_NETS!Y231*jurisdiction_covered_NETS!Y231)+(jurisdiction_covered_SupETS!Y231*carbon_price_SupETS!Y231)</f>
        <v>0</v>
      </c>
      <c r="Z231" s="9">
        <f>(jurisdiction_covered_NCT!Z231*carbon_price_NCT!Z231)+(carbon_price_NETS!Z231*jurisdiction_covered_NETS!Z231)+(jurisdiction_covered_SupETS!Z231*carbon_price_SupETS!Z231)</f>
        <v>0</v>
      </c>
      <c r="AA231" s="9">
        <f>(jurisdiction_covered_NCT!AA231*carbon_price_NCT!AA231)+(carbon_price_NETS!AA231*jurisdiction_covered_NETS!AA231)+(jurisdiction_covered_SupETS!AA231*carbon_price_SupETS!AA231)</f>
        <v>0</v>
      </c>
    </row>
    <row r="232" spans="1:27" x14ac:dyDescent="0.2">
      <c r="A232" s="9" t="s">
        <v>781</v>
      </c>
      <c r="B232" s="9">
        <f>(jurisdiction_covered_NCT!B232*carbon_price_NCT!B232)+(carbon_price_NETS!B232*jurisdiction_covered_NETS!B232)+(jurisdiction_covered_SupETS!B232*carbon_price_SupETS!B232)</f>
        <v>0</v>
      </c>
      <c r="C232" s="9">
        <f>(jurisdiction_covered_NCT!C232*carbon_price_NCT!C232)+(carbon_price_NETS!C232*jurisdiction_covered_NETS!C232)+(jurisdiction_covered_SupETS!C232*carbon_price_SupETS!C232)</f>
        <v>0</v>
      </c>
      <c r="D232" s="9">
        <f>(jurisdiction_covered_NCT!D232*carbon_price_NCT!D232)+(carbon_price_NETS!D232*jurisdiction_covered_NETS!D232)+(jurisdiction_covered_SupETS!D232*carbon_price_SupETS!D232)</f>
        <v>0</v>
      </c>
      <c r="E232" s="9">
        <f>(jurisdiction_covered_NCT!E232*carbon_price_NCT!E232)+(carbon_price_NETS!E232*jurisdiction_covered_NETS!E232)+(jurisdiction_covered_SupETS!E232*carbon_price_SupETS!E232)</f>
        <v>0</v>
      </c>
      <c r="F232" s="9">
        <f>(jurisdiction_covered_NCT!F232*carbon_price_NCT!F232)+(carbon_price_NETS!F232*jurisdiction_covered_NETS!F232)+(jurisdiction_covered_SupETS!F232*carbon_price_SupETS!F232)</f>
        <v>0</v>
      </c>
      <c r="G232" s="9">
        <f>(jurisdiction_covered_NCT!G232*carbon_price_NCT!G232)+(carbon_price_NETS!G232*jurisdiction_covered_NETS!G232)+(jurisdiction_covered_SupETS!G232*carbon_price_SupETS!G232)</f>
        <v>0</v>
      </c>
      <c r="H232" s="9">
        <f>(jurisdiction_covered_NCT!H232*carbon_price_NCT!H232)+(carbon_price_NETS!H232*jurisdiction_covered_NETS!H232)+(jurisdiction_covered_SupETS!H232*carbon_price_SupETS!H232)</f>
        <v>0</v>
      </c>
      <c r="I232" s="9">
        <f>(jurisdiction_covered_NCT!I232*carbon_price_NCT!I232)+(carbon_price_NETS!I232*jurisdiction_covered_NETS!I232)+(jurisdiction_covered_SupETS!I232*carbon_price_SupETS!I232)</f>
        <v>0</v>
      </c>
      <c r="J232" s="9">
        <f>(jurisdiction_covered_NCT!J232*carbon_price_NCT!J232)+(carbon_price_NETS!J232*jurisdiction_covered_NETS!J232)+(jurisdiction_covered_SupETS!J232*carbon_price_SupETS!J232)</f>
        <v>0</v>
      </c>
      <c r="K232" s="9">
        <f>(jurisdiction_covered_NCT!K232*carbon_price_NCT!K232)+(carbon_price_NETS!K232*jurisdiction_covered_NETS!K232)+(jurisdiction_covered_SupETS!K232*carbon_price_SupETS!K232)</f>
        <v>0</v>
      </c>
      <c r="L232" s="9">
        <f>(jurisdiction_covered_NCT!L232*carbon_price_NCT!L232)+(carbon_price_NETS!L232*jurisdiction_covered_NETS!L232)+(jurisdiction_covered_SupETS!L232*carbon_price_SupETS!L232)</f>
        <v>0</v>
      </c>
      <c r="M232" s="9">
        <f>(jurisdiction_covered_NCT!M232*carbon_price_NCT!M232)+(carbon_price_NETS!M232*jurisdiction_covered_NETS!M232)+(jurisdiction_covered_SupETS!M232*carbon_price_SupETS!M232)</f>
        <v>0</v>
      </c>
      <c r="N232" s="9">
        <f>(jurisdiction_covered_NCT!N232*carbon_price_NCT!N232)+(carbon_price_NETS!N232*jurisdiction_covered_NETS!N232)+(jurisdiction_covered_SupETS!N232*carbon_price_SupETS!N232)</f>
        <v>0</v>
      </c>
      <c r="O232" s="9">
        <f>(jurisdiction_covered_NCT!O232*carbon_price_NCT!O232)+(carbon_price_NETS!O232*jurisdiction_covered_NETS!O232)+(jurisdiction_covered_SupETS!O232*carbon_price_SupETS!O232)</f>
        <v>0</v>
      </c>
      <c r="P232" s="9">
        <f>(jurisdiction_covered_NCT!P232*carbon_price_NCT!P232)+(carbon_price_NETS!P232*jurisdiction_covered_NETS!P232)+(jurisdiction_covered_SupETS!P232*carbon_price_SupETS!P232)</f>
        <v>0</v>
      </c>
      <c r="Q232" s="9">
        <f>(jurisdiction_covered_NCT!Q232*carbon_price_NCT!Q232)+(carbon_price_NETS!Q232*jurisdiction_covered_NETS!Q232)+(jurisdiction_covered_SupETS!Q232*carbon_price_SupETS!Q232)</f>
        <v>0</v>
      </c>
      <c r="R232" s="9">
        <f>(jurisdiction_covered_NCT!R232*carbon_price_NCT!R232)+(carbon_price_NETS!R232*jurisdiction_covered_NETS!R232)+(jurisdiction_covered_SupETS!R232*carbon_price_SupETS!R232)</f>
        <v>0</v>
      </c>
      <c r="S232" s="9">
        <f>(jurisdiction_covered_NCT!S232*carbon_price_NCT!S232)+(carbon_price_NETS!S232*jurisdiction_covered_NETS!S232)+(jurisdiction_covered_SupETS!S232*carbon_price_SupETS!S232)</f>
        <v>0</v>
      </c>
      <c r="T232" s="9">
        <f>(jurisdiction_covered_NCT!T232*carbon_price_NCT!T232)+(carbon_price_NETS!T232*jurisdiction_covered_NETS!T232)+(jurisdiction_covered_SupETS!T232*carbon_price_SupETS!T232)</f>
        <v>0</v>
      </c>
      <c r="U232" s="9">
        <f>(jurisdiction_covered_NCT!U232*carbon_price_NCT!U232)+(carbon_price_NETS!U232*jurisdiction_covered_NETS!U232)+(jurisdiction_covered_SupETS!U232*carbon_price_SupETS!U232)</f>
        <v>0</v>
      </c>
      <c r="V232" s="9">
        <f>(jurisdiction_covered_NCT!V232*carbon_price_NCT!V232)+(carbon_price_NETS!V232*jurisdiction_covered_NETS!V232)+(jurisdiction_covered_SupETS!V232*carbon_price_SupETS!V232)</f>
        <v>0</v>
      </c>
      <c r="W232" s="9">
        <f>(jurisdiction_covered_NCT!W232*carbon_price_NCT!W232)+(carbon_price_NETS!W232*jurisdiction_covered_NETS!W232)+(jurisdiction_covered_SupETS!W232*carbon_price_SupETS!W232)</f>
        <v>0</v>
      </c>
      <c r="X232" s="9">
        <f>(jurisdiction_covered_NCT!X232*carbon_price_NCT!X232)+(carbon_price_NETS!X232*jurisdiction_covered_NETS!X232)+(jurisdiction_covered_SupETS!X232*carbon_price_SupETS!X232)</f>
        <v>0</v>
      </c>
      <c r="Y232" s="9">
        <f>(jurisdiction_covered_NCT!Y232*carbon_price_NCT!Y232)+(carbon_price_NETS!Y232*jurisdiction_covered_NETS!Y232)+(jurisdiction_covered_SupETS!Y232*carbon_price_SupETS!Y232)</f>
        <v>0</v>
      </c>
      <c r="Z232" s="9">
        <f>(jurisdiction_covered_NCT!Z232*carbon_price_NCT!Z232)+(carbon_price_NETS!Z232*jurisdiction_covered_NETS!Z232)+(jurisdiction_covered_SupETS!Z232*carbon_price_SupETS!Z232)</f>
        <v>0</v>
      </c>
      <c r="AA232" s="9">
        <f>(jurisdiction_covered_NCT!AA232*carbon_price_NCT!AA232)+(carbon_price_NETS!AA232*jurisdiction_covered_NETS!AA232)+(jurisdiction_covered_SupETS!AA232*carbon_price_SupETS!AA232)</f>
        <v>0</v>
      </c>
    </row>
    <row r="233" spans="1:27" x14ac:dyDescent="0.2">
      <c r="A233" s="9" t="s">
        <v>784</v>
      </c>
      <c r="B233" s="9">
        <f>(jurisdiction_covered_NCT!B233*carbon_price_NCT!B233)+(carbon_price_NETS!B233*jurisdiction_covered_NETS!B233)+(jurisdiction_covered_SupETS!B233*carbon_price_SupETS!B233)</f>
        <v>0</v>
      </c>
      <c r="C233" s="9">
        <f>(jurisdiction_covered_NCT!C233*carbon_price_NCT!C233)+(carbon_price_NETS!C233*jurisdiction_covered_NETS!C233)+(jurisdiction_covered_SupETS!C233*carbon_price_SupETS!C233)</f>
        <v>0</v>
      </c>
      <c r="D233" s="9">
        <f>(jurisdiction_covered_NCT!D233*carbon_price_NCT!D233)+(carbon_price_NETS!D233*jurisdiction_covered_NETS!D233)+(jurisdiction_covered_SupETS!D233*carbon_price_SupETS!D233)</f>
        <v>0</v>
      </c>
      <c r="E233" s="9">
        <f>(jurisdiction_covered_NCT!E233*carbon_price_NCT!E233)+(carbon_price_NETS!E233*jurisdiction_covered_NETS!E233)+(jurisdiction_covered_SupETS!E233*carbon_price_SupETS!E233)</f>
        <v>0</v>
      </c>
      <c r="F233" s="9">
        <f>(jurisdiction_covered_NCT!F233*carbon_price_NCT!F233)+(carbon_price_NETS!F233*jurisdiction_covered_NETS!F233)+(jurisdiction_covered_SupETS!F233*carbon_price_SupETS!F233)</f>
        <v>0</v>
      </c>
      <c r="G233" s="9">
        <f>(jurisdiction_covered_NCT!G233*carbon_price_NCT!G233)+(carbon_price_NETS!G233*jurisdiction_covered_NETS!G233)+(jurisdiction_covered_SupETS!G233*carbon_price_SupETS!G233)</f>
        <v>0</v>
      </c>
      <c r="H233" s="9">
        <f>(jurisdiction_covered_NCT!H233*carbon_price_NCT!H233)+(carbon_price_NETS!H233*jurisdiction_covered_NETS!H233)+(jurisdiction_covered_SupETS!H233*carbon_price_SupETS!H233)</f>
        <v>0</v>
      </c>
      <c r="I233" s="9">
        <f>(jurisdiction_covered_NCT!I233*carbon_price_NCT!I233)+(carbon_price_NETS!I233*jurisdiction_covered_NETS!I233)+(jurisdiction_covered_SupETS!I233*carbon_price_SupETS!I233)</f>
        <v>0</v>
      </c>
      <c r="J233" s="9">
        <f>(jurisdiction_covered_NCT!J233*carbon_price_NCT!J233)+(carbon_price_NETS!J233*jurisdiction_covered_NETS!J233)+(jurisdiction_covered_SupETS!J233*carbon_price_SupETS!J233)</f>
        <v>0</v>
      </c>
      <c r="K233" s="9">
        <f>(jurisdiction_covered_NCT!K233*carbon_price_NCT!K233)+(carbon_price_NETS!K233*jurisdiction_covered_NETS!K233)+(jurisdiction_covered_SupETS!K233*carbon_price_SupETS!K233)</f>
        <v>0</v>
      </c>
      <c r="L233" s="9">
        <f>(jurisdiction_covered_NCT!L233*carbon_price_NCT!L233)+(carbon_price_NETS!L233*jurisdiction_covered_NETS!L233)+(jurisdiction_covered_SupETS!L233*carbon_price_SupETS!L233)</f>
        <v>0</v>
      </c>
      <c r="M233" s="9">
        <f>(jurisdiction_covered_NCT!M233*carbon_price_NCT!M233)+(carbon_price_NETS!M233*jurisdiction_covered_NETS!M233)+(jurisdiction_covered_SupETS!M233*carbon_price_SupETS!M233)</f>
        <v>0</v>
      </c>
      <c r="N233" s="9">
        <f>(jurisdiction_covered_NCT!N233*carbon_price_NCT!N233)+(carbon_price_NETS!N233*jurisdiction_covered_NETS!N233)+(jurisdiction_covered_SupETS!N233*carbon_price_SupETS!N233)</f>
        <v>0</v>
      </c>
      <c r="O233" s="9">
        <f>(jurisdiction_covered_NCT!O233*carbon_price_NCT!O233)+(carbon_price_NETS!O233*jurisdiction_covered_NETS!O233)+(jurisdiction_covered_SupETS!O233*carbon_price_SupETS!O233)</f>
        <v>0</v>
      </c>
      <c r="P233" s="9">
        <f>(jurisdiction_covered_NCT!P233*carbon_price_NCT!P233)+(carbon_price_NETS!P233*jurisdiction_covered_NETS!P233)+(jurisdiction_covered_SupETS!P233*carbon_price_SupETS!P233)</f>
        <v>0</v>
      </c>
      <c r="Q233" s="9">
        <f>(jurisdiction_covered_NCT!Q233*carbon_price_NCT!Q233)+(carbon_price_NETS!Q233*jurisdiction_covered_NETS!Q233)+(jurisdiction_covered_SupETS!Q233*carbon_price_SupETS!Q233)</f>
        <v>0</v>
      </c>
      <c r="R233" s="9">
        <f>(jurisdiction_covered_NCT!R233*carbon_price_NCT!R233)+(carbon_price_NETS!R233*jurisdiction_covered_NETS!R233)+(jurisdiction_covered_SupETS!R233*carbon_price_SupETS!R233)</f>
        <v>0</v>
      </c>
      <c r="S233" s="9">
        <f>(jurisdiction_covered_NCT!S233*carbon_price_NCT!S233)+(carbon_price_NETS!S233*jurisdiction_covered_NETS!S233)+(jurisdiction_covered_SupETS!S233*carbon_price_SupETS!S233)</f>
        <v>0</v>
      </c>
      <c r="T233" s="9">
        <f>(jurisdiction_covered_NCT!T233*carbon_price_NCT!T233)+(carbon_price_NETS!T233*jurisdiction_covered_NETS!T233)+(jurisdiction_covered_SupETS!T233*carbon_price_SupETS!T233)</f>
        <v>0</v>
      </c>
      <c r="U233" s="9">
        <f>(jurisdiction_covered_NCT!U233*carbon_price_NCT!U233)+(carbon_price_NETS!U233*jurisdiction_covered_NETS!U233)+(jurisdiction_covered_SupETS!U233*carbon_price_SupETS!U233)</f>
        <v>0</v>
      </c>
      <c r="V233" s="9">
        <f>(jurisdiction_covered_NCT!V233*carbon_price_NCT!V233)+(carbon_price_NETS!V233*jurisdiction_covered_NETS!V233)+(jurisdiction_covered_SupETS!V233*carbon_price_SupETS!V233)</f>
        <v>0</v>
      </c>
      <c r="W233" s="9">
        <f>(jurisdiction_covered_NCT!W233*carbon_price_NCT!W233)+(carbon_price_NETS!W233*jurisdiction_covered_NETS!W233)+(jurisdiction_covered_SupETS!W233*carbon_price_SupETS!W233)</f>
        <v>0</v>
      </c>
      <c r="X233" s="9">
        <f>(jurisdiction_covered_NCT!X233*carbon_price_NCT!X233)+(carbon_price_NETS!X233*jurisdiction_covered_NETS!X233)+(jurisdiction_covered_SupETS!X233*carbon_price_SupETS!X233)</f>
        <v>0</v>
      </c>
      <c r="Y233" s="9">
        <f>(jurisdiction_covered_NCT!Y233*carbon_price_NCT!Y233)+(carbon_price_NETS!Y233*jurisdiction_covered_NETS!Y233)+(jurisdiction_covered_SupETS!Y233*carbon_price_SupETS!Y233)</f>
        <v>0</v>
      </c>
      <c r="Z233" s="9">
        <f>(jurisdiction_covered_NCT!Z233*carbon_price_NCT!Z233)+(carbon_price_NETS!Z233*jurisdiction_covered_NETS!Z233)+(jurisdiction_covered_SupETS!Z233*carbon_price_SupETS!Z233)</f>
        <v>0</v>
      </c>
      <c r="AA233" s="9">
        <f>(jurisdiction_covered_NCT!AA233*carbon_price_NCT!AA233)+(carbon_price_NETS!AA233*jurisdiction_covered_NETS!AA233)+(jurisdiction_covered_SupETS!AA233*carbon_price_SupETS!AA233)</f>
        <v>0</v>
      </c>
    </row>
    <row r="234" spans="1:27" x14ac:dyDescent="0.2">
      <c r="A234" s="9" t="s">
        <v>787</v>
      </c>
      <c r="B234" s="9">
        <f>(jurisdiction_covered_NCT!B234*carbon_price_NCT!B234)+(carbon_price_NETS!B234*jurisdiction_covered_NETS!B234)+(jurisdiction_covered_SupETS!B234*carbon_price_SupETS!B234)</f>
        <v>0</v>
      </c>
      <c r="C234" s="9">
        <f>(jurisdiction_covered_NCT!C234*carbon_price_NCT!C234)+(carbon_price_NETS!C234*jurisdiction_covered_NETS!C234)+(jurisdiction_covered_SupETS!C234*carbon_price_SupETS!C234)</f>
        <v>0</v>
      </c>
      <c r="D234" s="9">
        <f>(jurisdiction_covered_NCT!D234*carbon_price_NCT!D234)+(carbon_price_NETS!D234*jurisdiction_covered_NETS!D234)+(jurisdiction_covered_SupETS!D234*carbon_price_SupETS!D234)</f>
        <v>0</v>
      </c>
      <c r="E234" s="9">
        <f>(jurisdiction_covered_NCT!E234*carbon_price_NCT!E234)+(carbon_price_NETS!E234*jurisdiction_covered_NETS!E234)+(jurisdiction_covered_SupETS!E234*carbon_price_SupETS!E234)</f>
        <v>0</v>
      </c>
      <c r="F234" s="9">
        <f>(jurisdiction_covered_NCT!F234*carbon_price_NCT!F234)+(carbon_price_NETS!F234*jurisdiction_covered_NETS!F234)+(jurisdiction_covered_SupETS!F234*carbon_price_SupETS!F234)</f>
        <v>0</v>
      </c>
      <c r="G234" s="9">
        <f>(jurisdiction_covered_NCT!G234*carbon_price_NCT!G234)+(carbon_price_NETS!G234*jurisdiction_covered_NETS!G234)+(jurisdiction_covered_SupETS!G234*carbon_price_SupETS!G234)</f>
        <v>0</v>
      </c>
      <c r="H234" s="9">
        <f>(jurisdiction_covered_NCT!H234*carbon_price_NCT!H234)+(carbon_price_NETS!H234*jurisdiction_covered_NETS!H234)+(jurisdiction_covered_SupETS!H234*carbon_price_SupETS!H234)</f>
        <v>0</v>
      </c>
      <c r="I234" s="9">
        <f>(jurisdiction_covered_NCT!I234*carbon_price_NCT!I234)+(carbon_price_NETS!I234*jurisdiction_covered_NETS!I234)+(jurisdiction_covered_SupETS!I234*carbon_price_SupETS!I234)</f>
        <v>0</v>
      </c>
      <c r="J234" s="9">
        <f>(jurisdiction_covered_NCT!J234*carbon_price_NCT!J234)+(carbon_price_NETS!J234*jurisdiction_covered_NETS!J234)+(jurisdiction_covered_SupETS!J234*carbon_price_SupETS!J234)</f>
        <v>0</v>
      </c>
      <c r="K234" s="9">
        <f>(jurisdiction_covered_NCT!K234*carbon_price_NCT!K234)+(carbon_price_NETS!K234*jurisdiction_covered_NETS!K234)+(jurisdiction_covered_SupETS!K234*carbon_price_SupETS!K234)</f>
        <v>0</v>
      </c>
      <c r="L234" s="9">
        <f>(jurisdiction_covered_NCT!L234*carbon_price_NCT!L234)+(carbon_price_NETS!L234*jurisdiction_covered_NETS!L234)+(jurisdiction_covered_SupETS!L234*carbon_price_SupETS!L234)</f>
        <v>0</v>
      </c>
      <c r="M234" s="9">
        <f>(jurisdiction_covered_NCT!M234*carbon_price_NCT!M234)+(carbon_price_NETS!M234*jurisdiction_covered_NETS!M234)+(jurisdiction_covered_SupETS!M234*carbon_price_SupETS!M234)</f>
        <v>0</v>
      </c>
      <c r="N234" s="9">
        <f>(jurisdiction_covered_NCT!N234*carbon_price_NCT!N234)+(carbon_price_NETS!N234*jurisdiction_covered_NETS!N234)+(jurisdiction_covered_SupETS!N234*carbon_price_SupETS!N234)</f>
        <v>0</v>
      </c>
      <c r="O234" s="9">
        <f>(jurisdiction_covered_NCT!O234*carbon_price_NCT!O234)+(carbon_price_NETS!O234*jurisdiction_covered_NETS!O234)+(jurisdiction_covered_SupETS!O234*carbon_price_SupETS!O234)</f>
        <v>0</v>
      </c>
      <c r="P234" s="9">
        <f>(jurisdiction_covered_NCT!P234*carbon_price_NCT!P234)+(carbon_price_NETS!P234*jurisdiction_covered_NETS!P234)+(jurisdiction_covered_SupETS!P234*carbon_price_SupETS!P234)</f>
        <v>0</v>
      </c>
      <c r="Q234" s="9">
        <f>(jurisdiction_covered_NCT!Q234*carbon_price_NCT!Q234)+(carbon_price_NETS!Q234*jurisdiction_covered_NETS!Q234)+(jurisdiction_covered_SupETS!Q234*carbon_price_SupETS!Q234)</f>
        <v>0</v>
      </c>
      <c r="R234" s="9">
        <f>(jurisdiction_covered_NCT!R234*carbon_price_NCT!R234)+(carbon_price_NETS!R234*jurisdiction_covered_NETS!R234)+(jurisdiction_covered_SupETS!R234*carbon_price_SupETS!R234)</f>
        <v>0</v>
      </c>
      <c r="S234" s="9">
        <f>(jurisdiction_covered_NCT!S234*carbon_price_NCT!S234)+(carbon_price_NETS!S234*jurisdiction_covered_NETS!S234)+(jurisdiction_covered_SupETS!S234*carbon_price_SupETS!S234)</f>
        <v>0</v>
      </c>
      <c r="T234" s="9">
        <f>(jurisdiction_covered_NCT!T234*carbon_price_NCT!T234)+(carbon_price_NETS!T234*jurisdiction_covered_NETS!T234)+(jurisdiction_covered_SupETS!T234*carbon_price_SupETS!T234)</f>
        <v>0</v>
      </c>
      <c r="U234" s="9">
        <f>(jurisdiction_covered_NCT!U234*carbon_price_NCT!U234)+(carbon_price_NETS!U234*jurisdiction_covered_NETS!U234)+(jurisdiction_covered_SupETS!U234*carbon_price_SupETS!U234)</f>
        <v>0</v>
      </c>
      <c r="V234" s="9">
        <f>(jurisdiction_covered_NCT!V234*carbon_price_NCT!V234)+(carbon_price_NETS!V234*jurisdiction_covered_NETS!V234)+(jurisdiction_covered_SupETS!V234*carbon_price_SupETS!V234)</f>
        <v>0</v>
      </c>
      <c r="W234" s="9">
        <f>(jurisdiction_covered_NCT!W234*carbon_price_NCT!W234)+(carbon_price_NETS!W234*jurisdiction_covered_NETS!W234)+(jurisdiction_covered_SupETS!W234*carbon_price_SupETS!W234)</f>
        <v>0</v>
      </c>
      <c r="X234" s="9">
        <f>(jurisdiction_covered_NCT!X234*carbon_price_NCT!X234)+(carbon_price_NETS!X234*jurisdiction_covered_NETS!X234)+(jurisdiction_covered_SupETS!X234*carbon_price_SupETS!X234)</f>
        <v>0</v>
      </c>
      <c r="Y234" s="9">
        <f>(jurisdiction_covered_NCT!Y234*carbon_price_NCT!Y234)+(carbon_price_NETS!Y234*jurisdiction_covered_NETS!Y234)+(jurisdiction_covered_SupETS!Y234*carbon_price_SupETS!Y234)</f>
        <v>0</v>
      </c>
      <c r="Z234" s="9">
        <f>(jurisdiction_covered_NCT!Z234*carbon_price_NCT!Z234)+(carbon_price_NETS!Z234*jurisdiction_covered_NETS!Z234)+(jurisdiction_covered_SupETS!Z234*carbon_price_SupETS!Z234)</f>
        <v>0</v>
      </c>
      <c r="AA234" s="9">
        <f>(jurisdiction_covered_NCT!AA234*carbon_price_NCT!AA234)+(carbon_price_NETS!AA234*jurisdiction_covered_NETS!AA234)+(jurisdiction_covered_SupETS!AA234*carbon_price_SupETS!AA234)</f>
        <v>0</v>
      </c>
    </row>
    <row r="235" spans="1:27" x14ac:dyDescent="0.2">
      <c r="A235" s="9" t="s">
        <v>790</v>
      </c>
      <c r="B235" s="9">
        <f>(jurisdiction_covered_NCT!B235*carbon_price_NCT!B235)+(carbon_price_NETS!B235*jurisdiction_covered_NETS!B235)+(jurisdiction_covered_SupETS!B235*carbon_price_SupETS!B235)</f>
        <v>0</v>
      </c>
      <c r="C235" s="9">
        <f>(jurisdiction_covered_NCT!C235*carbon_price_NCT!C235)+(carbon_price_NETS!C235*jurisdiction_covered_NETS!C235)+(jurisdiction_covered_SupETS!C235*carbon_price_SupETS!C235)</f>
        <v>0</v>
      </c>
      <c r="D235" s="9">
        <f>(jurisdiction_covered_NCT!D235*carbon_price_NCT!D235)+(carbon_price_NETS!D235*jurisdiction_covered_NETS!D235)+(jurisdiction_covered_SupETS!D235*carbon_price_SupETS!D235)</f>
        <v>0</v>
      </c>
      <c r="E235" s="9">
        <f>(jurisdiction_covered_NCT!E235*carbon_price_NCT!E235)+(carbon_price_NETS!E235*jurisdiction_covered_NETS!E235)+(jurisdiction_covered_SupETS!E235*carbon_price_SupETS!E235)</f>
        <v>0</v>
      </c>
      <c r="F235" s="9">
        <f>(jurisdiction_covered_NCT!F235*carbon_price_NCT!F235)+(carbon_price_NETS!F235*jurisdiction_covered_NETS!F235)+(jurisdiction_covered_SupETS!F235*carbon_price_SupETS!F235)</f>
        <v>0</v>
      </c>
      <c r="G235" s="9">
        <f>(jurisdiction_covered_NCT!G235*carbon_price_NCT!G235)+(carbon_price_NETS!G235*jurisdiction_covered_NETS!G235)+(jurisdiction_covered_SupETS!G235*carbon_price_SupETS!G235)</f>
        <v>0</v>
      </c>
      <c r="H235" s="9">
        <f>(jurisdiction_covered_NCT!H235*carbon_price_NCT!H235)+(carbon_price_NETS!H235*jurisdiction_covered_NETS!H235)+(jurisdiction_covered_SupETS!H235*carbon_price_SupETS!H235)</f>
        <v>0</v>
      </c>
      <c r="I235" s="9">
        <f>(jurisdiction_covered_NCT!I235*carbon_price_NCT!I235)+(carbon_price_NETS!I235*jurisdiction_covered_NETS!I235)+(jurisdiction_covered_SupETS!I235*carbon_price_SupETS!I235)</f>
        <v>0</v>
      </c>
      <c r="J235" s="9">
        <f>(jurisdiction_covered_NCT!J235*carbon_price_NCT!J235)+(carbon_price_NETS!J235*jurisdiction_covered_NETS!J235)+(jurisdiction_covered_SupETS!J235*carbon_price_SupETS!J235)</f>
        <v>0</v>
      </c>
      <c r="K235" s="9">
        <f>(jurisdiction_covered_NCT!K235*carbon_price_NCT!K235)+(carbon_price_NETS!K235*jurisdiction_covered_NETS!K235)+(jurisdiction_covered_SupETS!K235*carbon_price_SupETS!K235)</f>
        <v>0</v>
      </c>
      <c r="L235" s="9">
        <f>(jurisdiction_covered_NCT!L235*carbon_price_NCT!L235)+(carbon_price_NETS!L235*jurisdiction_covered_NETS!L235)+(jurisdiction_covered_SupETS!L235*carbon_price_SupETS!L235)</f>
        <v>0</v>
      </c>
      <c r="M235" s="9">
        <f>(jurisdiction_covered_NCT!M235*carbon_price_NCT!M235)+(carbon_price_NETS!M235*jurisdiction_covered_NETS!M235)+(jurisdiction_covered_SupETS!M235*carbon_price_SupETS!M235)</f>
        <v>6.4000000000000003E-3</v>
      </c>
      <c r="N235" s="9">
        <f>(jurisdiction_covered_NCT!N235*carbon_price_NCT!N235)+(carbon_price_NETS!N235*jurisdiction_covered_NETS!N235)+(jurisdiction_covered_SupETS!N235*carbon_price_SupETS!N235)</f>
        <v>6.4000000000000003E-3</v>
      </c>
      <c r="O235" s="9">
        <f>(jurisdiction_covered_NCT!O235*carbon_price_NCT!O235)+(carbon_price_NETS!O235*jurisdiction_covered_NETS!O235)+(jurisdiction_covered_SupETS!O235*carbon_price_SupETS!O235)</f>
        <v>6.4000000000000003E-3</v>
      </c>
      <c r="P235" s="9">
        <f>(jurisdiction_covered_NCT!P235*carbon_price_NCT!P235)+(carbon_price_NETS!P235*jurisdiction_covered_NETS!P235)+(jurisdiction_covered_SupETS!P235*carbon_price_SupETS!P235)</f>
        <v>6.4000000000000003E-3</v>
      </c>
      <c r="Q235" s="9">
        <f>(jurisdiction_covered_NCT!Q235*carbon_price_NCT!Q235)+(carbon_price_NETS!Q235*jurisdiction_covered_NETS!Q235)+(jurisdiction_covered_SupETS!Q235*carbon_price_SupETS!Q235)</f>
        <v>3.2000000000000002E-3</v>
      </c>
      <c r="R235" s="9">
        <f>(jurisdiction_covered_NCT!R235*carbon_price_NCT!R235)+(carbon_price_NETS!R235*jurisdiction_covered_NETS!R235)+(jurisdiction_covered_SupETS!R235*carbon_price_SupETS!R235)</f>
        <v>3.2000000000000002E-3</v>
      </c>
      <c r="S235" s="9">
        <f>(jurisdiction_covered_NCT!S235*carbon_price_NCT!S235)+(carbon_price_NETS!S235*jurisdiction_covered_NETS!S235)+(jurisdiction_covered_SupETS!S235*carbon_price_SupETS!S235)</f>
        <v>4.3738455855190242E-3</v>
      </c>
      <c r="T235" s="9">
        <f>(jurisdiction_covered_NCT!T235*carbon_price_NCT!T235)+(carbon_price_NETS!T235*jurisdiction_covered_NETS!T235)+(jurisdiction_covered_SupETS!T235*carbon_price_SupETS!T235)</f>
        <v>4.9416195856873818E-3</v>
      </c>
      <c r="U235" s="9">
        <f>(jurisdiction_covered_NCT!U235*carbon_price_NCT!U235)+(carbon_price_NETS!U235*jurisdiction_covered_NETS!U235)+(jurisdiction_covered_SupETS!U235*carbon_price_SupETS!U235)</f>
        <v>0.11787822304564806</v>
      </c>
      <c r="V235" s="9">
        <f>(jurisdiction_covered_NCT!V235*carbon_price_NCT!V235)+(carbon_price_NETS!V235*jurisdiction_covered_NETS!V235)+(jurisdiction_covered_SupETS!V235*carbon_price_SupETS!V235)</f>
        <v>0.12307692307692308</v>
      </c>
      <c r="W235" s="9">
        <f>(jurisdiction_covered_NCT!W235*carbon_price_NCT!W235)+(carbon_price_NETS!W235*jurisdiction_covered_NETS!W235)+(jurisdiction_covered_SupETS!W235*carbon_price_SupETS!W235)</f>
        <v>0.11501441274359692</v>
      </c>
      <c r="X235" s="9">
        <f>(jurisdiction_covered_NCT!X235*carbon_price_NCT!X235)+(carbon_price_NETS!X235*jurisdiction_covered_NETS!X235)+(jurisdiction_covered_SupETS!X235*carbon_price_SupETS!X235)</f>
        <v>0.32815015604223569</v>
      </c>
      <c r="Y235" s="9">
        <f>(jurisdiction_covered_NCT!Y235*carbon_price_NCT!Y235)+(carbon_price_NETS!Y235*jurisdiction_covered_NETS!Y235)+(jurisdiction_covered_SupETS!Y235*carbon_price_SupETS!Y235)</f>
        <v>0.26252030430478607</v>
      </c>
      <c r="Z235" s="9">
        <f>(jurisdiction_covered_NCT!Z235*carbon_price_NCT!Z235)+(carbon_price_NETS!Z235*jurisdiction_covered_NETS!Z235)+(jurisdiction_covered_SupETS!Z235*carbon_price_SupETS!Z235)</f>
        <v>0.24568201070252263</v>
      </c>
      <c r="AA235" s="9">
        <f>(jurisdiction_covered_NCT!AA235*carbon_price_NCT!AA235)+(carbon_price_NETS!AA235*jurisdiction_covered_NETS!AA235)+(jurisdiction_covered_SupETS!AA235*carbon_price_SupETS!AA235)</f>
        <v>0.23373132576</v>
      </c>
    </row>
    <row r="236" spans="1:27" x14ac:dyDescent="0.2">
      <c r="A236" s="9" t="s">
        <v>794</v>
      </c>
      <c r="B236" s="9">
        <f>(jurisdiction_covered_NCT!B236*carbon_price_NCT!B236)+(carbon_price_NETS!B236*jurisdiction_covered_NETS!B236)+(jurisdiction_covered_SupETS!B236*carbon_price_SupETS!B236)</f>
        <v>0</v>
      </c>
      <c r="C236" s="9">
        <f>(jurisdiction_covered_NCT!C236*carbon_price_NCT!C236)+(carbon_price_NETS!C236*jurisdiction_covered_NETS!C236)+(jurisdiction_covered_SupETS!C236*carbon_price_SupETS!C236)</f>
        <v>0</v>
      </c>
      <c r="D236" s="9">
        <f>(jurisdiction_covered_NCT!D236*carbon_price_NCT!D236)+(carbon_price_NETS!D236*jurisdiction_covered_NETS!D236)+(jurisdiction_covered_SupETS!D236*carbon_price_SupETS!D236)</f>
        <v>0</v>
      </c>
      <c r="E236" s="9">
        <f>(jurisdiction_covered_NCT!E236*carbon_price_NCT!E236)+(carbon_price_NETS!E236*jurisdiction_covered_NETS!E236)+(jurisdiction_covered_SupETS!E236*carbon_price_SupETS!E236)</f>
        <v>0</v>
      </c>
      <c r="F236" s="9">
        <f>(jurisdiction_covered_NCT!F236*carbon_price_NCT!F236)+(carbon_price_NETS!F236*jurisdiction_covered_NETS!F236)+(jurisdiction_covered_SupETS!F236*carbon_price_SupETS!F236)</f>
        <v>0</v>
      </c>
      <c r="G236" s="9">
        <f>(jurisdiction_covered_NCT!G236*carbon_price_NCT!G236)+(carbon_price_NETS!G236*jurisdiction_covered_NETS!G236)+(jurisdiction_covered_SupETS!G236*carbon_price_SupETS!G236)</f>
        <v>0</v>
      </c>
      <c r="H236" s="9">
        <f>(jurisdiction_covered_NCT!H236*carbon_price_NCT!H236)+(carbon_price_NETS!H236*jurisdiction_covered_NETS!H236)+(jurisdiction_covered_SupETS!H236*carbon_price_SupETS!H236)</f>
        <v>0</v>
      </c>
      <c r="I236" s="9">
        <f>(jurisdiction_covered_NCT!I236*carbon_price_NCT!I236)+(carbon_price_NETS!I236*jurisdiction_covered_NETS!I236)+(jurisdiction_covered_SupETS!I236*carbon_price_SupETS!I236)</f>
        <v>0</v>
      </c>
      <c r="J236" s="9">
        <f>(jurisdiction_covered_NCT!J236*carbon_price_NCT!J236)+(carbon_price_NETS!J236*jurisdiction_covered_NETS!J236)+(jurisdiction_covered_SupETS!J236*carbon_price_SupETS!J236)</f>
        <v>0</v>
      </c>
      <c r="K236" s="9">
        <f>(jurisdiction_covered_NCT!K236*carbon_price_NCT!K236)+(carbon_price_NETS!K236*jurisdiction_covered_NETS!K236)+(jurisdiction_covered_SupETS!K236*carbon_price_SupETS!K236)</f>
        <v>0</v>
      </c>
      <c r="L236" s="9">
        <f>(jurisdiction_covered_NCT!L236*carbon_price_NCT!L236)+(carbon_price_NETS!L236*jurisdiction_covered_NETS!L236)+(jurisdiction_covered_SupETS!L236*carbon_price_SupETS!L236)</f>
        <v>0</v>
      </c>
      <c r="M236" s="9">
        <f>(jurisdiction_covered_NCT!M236*carbon_price_NCT!M236)+(carbon_price_NETS!M236*jurisdiction_covered_NETS!M236)+(jurisdiction_covered_SupETS!M236*carbon_price_SupETS!M236)</f>
        <v>0</v>
      </c>
      <c r="N236" s="9">
        <f>(jurisdiction_covered_NCT!N236*carbon_price_NCT!N236)+(carbon_price_NETS!N236*jurisdiction_covered_NETS!N236)+(jurisdiction_covered_SupETS!N236*carbon_price_SupETS!N236)</f>
        <v>0</v>
      </c>
      <c r="O236" s="9">
        <f>(jurisdiction_covered_NCT!O236*carbon_price_NCT!O236)+(carbon_price_NETS!O236*jurisdiction_covered_NETS!O236)+(jurisdiction_covered_SupETS!O236*carbon_price_SupETS!O236)</f>
        <v>0</v>
      </c>
      <c r="P236" s="9">
        <f>(jurisdiction_covered_NCT!P236*carbon_price_NCT!P236)+(carbon_price_NETS!P236*jurisdiction_covered_NETS!P236)+(jurisdiction_covered_SupETS!P236*carbon_price_SupETS!P236)</f>
        <v>0</v>
      </c>
      <c r="Q236" s="9">
        <f>(jurisdiction_covered_NCT!Q236*carbon_price_NCT!Q236)+(carbon_price_NETS!Q236*jurisdiction_covered_NETS!Q236)+(jurisdiction_covered_SupETS!Q236*carbon_price_SupETS!Q236)</f>
        <v>0</v>
      </c>
      <c r="R236" s="9">
        <f>(jurisdiction_covered_NCT!R236*carbon_price_NCT!R236)+(carbon_price_NETS!R236*jurisdiction_covered_NETS!R236)+(jurisdiction_covered_SupETS!R236*carbon_price_SupETS!R236)</f>
        <v>0</v>
      </c>
      <c r="S236" s="9">
        <f>(jurisdiction_covered_NCT!S236*carbon_price_NCT!S236)+(carbon_price_NETS!S236*jurisdiction_covered_NETS!S236)+(jurisdiction_covered_SupETS!S236*carbon_price_SupETS!S236)</f>
        <v>0</v>
      </c>
      <c r="T236" s="9">
        <f>(jurisdiction_covered_NCT!T236*carbon_price_NCT!T236)+(carbon_price_NETS!T236*jurisdiction_covered_NETS!T236)+(jurisdiction_covered_SupETS!T236*carbon_price_SupETS!T236)</f>
        <v>0</v>
      </c>
      <c r="U236" s="9">
        <f>(jurisdiction_covered_NCT!U236*carbon_price_NCT!U236)+(carbon_price_NETS!U236*jurisdiction_covered_NETS!U236)+(jurisdiction_covered_SupETS!U236*carbon_price_SupETS!U236)</f>
        <v>0</v>
      </c>
      <c r="V236" s="9">
        <f>(jurisdiction_covered_NCT!V236*carbon_price_NCT!V236)+(carbon_price_NETS!V236*jurisdiction_covered_NETS!V236)+(jurisdiction_covered_SupETS!V236*carbon_price_SupETS!V236)</f>
        <v>0</v>
      </c>
      <c r="W236" s="9">
        <f>(jurisdiction_covered_NCT!W236*carbon_price_NCT!W236)+(carbon_price_NETS!W236*jurisdiction_covered_NETS!W236)+(jurisdiction_covered_SupETS!W236*carbon_price_SupETS!W236)</f>
        <v>0</v>
      </c>
      <c r="X236" s="9">
        <f>(jurisdiction_covered_NCT!X236*carbon_price_NCT!X236)+(carbon_price_NETS!X236*jurisdiction_covered_NETS!X236)+(jurisdiction_covered_SupETS!X236*carbon_price_SupETS!X236)</f>
        <v>0</v>
      </c>
      <c r="Y236" s="9">
        <f>(jurisdiction_covered_NCT!Y236*carbon_price_NCT!Y236)+(carbon_price_NETS!Y236*jurisdiction_covered_NETS!Y236)+(jurisdiction_covered_SupETS!Y236*carbon_price_SupETS!Y236)</f>
        <v>0</v>
      </c>
      <c r="Z236" s="9">
        <f>(jurisdiction_covered_NCT!Z236*carbon_price_NCT!Z236)+(carbon_price_NETS!Z236*jurisdiction_covered_NETS!Z236)+(jurisdiction_covered_SupETS!Z236*carbon_price_SupETS!Z236)</f>
        <v>0</v>
      </c>
      <c r="AA236" s="9">
        <f>(jurisdiction_covered_NCT!AA236*carbon_price_NCT!AA236)+(carbon_price_NETS!AA236*jurisdiction_covered_NETS!AA236)+(jurisdiction_covered_SupETS!AA236*carbon_price_SupETS!AA236)</f>
        <v>0</v>
      </c>
    </row>
    <row r="237" spans="1:27" x14ac:dyDescent="0.2">
      <c r="A237" s="9" t="s">
        <v>797</v>
      </c>
      <c r="B237" s="9">
        <f>(jurisdiction_covered_NCT!B237*carbon_price_NCT!B237)+(carbon_price_NETS!B237*jurisdiction_covered_NETS!B237)+(jurisdiction_covered_SupETS!B237*carbon_price_SupETS!B237)</f>
        <v>0</v>
      </c>
      <c r="C237" s="9">
        <f>(jurisdiction_covered_NCT!C237*carbon_price_NCT!C237)+(carbon_price_NETS!C237*jurisdiction_covered_NETS!C237)+(jurisdiction_covered_SupETS!C237*carbon_price_SupETS!C237)</f>
        <v>0</v>
      </c>
      <c r="D237" s="9">
        <f>(jurisdiction_covered_NCT!D237*carbon_price_NCT!D237)+(carbon_price_NETS!D237*jurisdiction_covered_NETS!D237)+(jurisdiction_covered_SupETS!D237*carbon_price_SupETS!D237)</f>
        <v>0</v>
      </c>
      <c r="E237" s="9">
        <f>(jurisdiction_covered_NCT!E237*carbon_price_NCT!E237)+(carbon_price_NETS!E237*jurisdiction_covered_NETS!E237)+(jurisdiction_covered_SupETS!E237*carbon_price_SupETS!E237)</f>
        <v>0</v>
      </c>
      <c r="F237" s="9">
        <f>(jurisdiction_covered_NCT!F237*carbon_price_NCT!F237)+(carbon_price_NETS!F237*jurisdiction_covered_NETS!F237)+(jurisdiction_covered_SupETS!F237*carbon_price_SupETS!F237)</f>
        <v>0</v>
      </c>
      <c r="G237" s="9">
        <f>(jurisdiction_covered_NCT!G237*carbon_price_NCT!G237)+(carbon_price_NETS!G237*jurisdiction_covered_NETS!G237)+(jurisdiction_covered_SupETS!G237*carbon_price_SupETS!G237)</f>
        <v>6.4544463198278992</v>
      </c>
      <c r="H237" s="9">
        <f>(jurisdiction_covered_NCT!H237*carbon_price_NCT!H237)+(carbon_price_NETS!H237*jurisdiction_covered_NETS!H237)+(jurisdiction_covered_SupETS!H237*carbon_price_SupETS!H237)</f>
        <v>11.430552445250257</v>
      </c>
      <c r="I237" s="9">
        <f>(jurisdiction_covered_NCT!I237*carbon_price_NCT!I237)+(carbon_price_NETS!I237*jurisdiction_covered_NETS!I237)+(jurisdiction_covered_SupETS!I237*carbon_price_SupETS!I237)</f>
        <v>0.46300201204062752</v>
      </c>
      <c r="J237" s="9">
        <f>(jurisdiction_covered_NCT!J237*carbon_price_NCT!J237)+(carbon_price_NETS!J237*jurisdiction_covered_NETS!J237)+(jurisdiction_covered_SupETS!J237*carbon_price_SupETS!J237)</f>
        <v>13.62103698290794</v>
      </c>
      <c r="K237" s="9">
        <f>(jurisdiction_covered_NCT!K237*carbon_price_NCT!K237)+(carbon_price_NETS!K237*jurisdiction_covered_NETS!K237)+(jurisdiction_covered_SupETS!K237*carbon_price_SupETS!K237)</f>
        <v>5.8965887541950499</v>
      </c>
      <c r="L237" s="9">
        <f>(jurisdiction_covered_NCT!L237*carbon_price_NCT!L237)+(carbon_price_NETS!L237*jurisdiction_covered_NETS!L237)+(jurisdiction_covered_SupETS!L237*carbon_price_SupETS!L237)</f>
        <v>6.5415266847808438</v>
      </c>
      <c r="M237" s="9">
        <f>(jurisdiction_covered_NCT!M237*carbon_price_NCT!M237)+(carbon_price_NETS!M237*jurisdiction_covered_NETS!M237)+(jurisdiction_covered_SupETS!M237*carbon_price_SupETS!M237)</f>
        <v>9.0428734854875117</v>
      </c>
      <c r="N237" s="9">
        <f>(jurisdiction_covered_NCT!N237*carbon_price_NCT!N237)+(carbon_price_NETS!N237*jurisdiction_covered_NETS!N237)+(jurisdiction_covered_SupETS!N237*carbon_price_SupETS!N237)</f>
        <v>3.6007400394318534</v>
      </c>
      <c r="O237" s="9">
        <f>(jurisdiction_covered_NCT!O237*carbon_price_NCT!O237)+(carbon_price_NETS!O237*jurisdiction_covered_NETS!O237)+(jurisdiction_covered_SupETS!O237*carbon_price_SupETS!O237)</f>
        <v>3.3177467076777845</v>
      </c>
      <c r="P237" s="9">
        <f>(jurisdiction_covered_NCT!P237*carbon_price_NCT!P237)+(carbon_price_NETS!P237*jurisdiction_covered_NETS!P237)+(jurisdiction_covered_SupETS!P237*carbon_price_SupETS!P237)</f>
        <v>4.5316025619554789</v>
      </c>
      <c r="Q237" s="9">
        <f>(jurisdiction_covered_NCT!Q237*carbon_price_NCT!Q237)+(carbon_price_NETS!Q237*jurisdiction_covered_NETS!Q237)+(jurisdiction_covered_SupETS!Q237*carbon_price_SupETS!Q237)</f>
        <v>6.0456157412625515</v>
      </c>
      <c r="R237" s="9">
        <f>(jurisdiction_covered_NCT!R237*carbon_price_NCT!R237)+(carbon_price_NETS!R237*jurisdiction_covered_NETS!R237)+(jurisdiction_covered_SupETS!R237*carbon_price_SupETS!R237)</f>
        <v>4.5130398899467341</v>
      </c>
      <c r="S237" s="9">
        <f>(jurisdiction_covered_NCT!S237*carbon_price_NCT!S237)+(carbon_price_NETS!S237*jurisdiction_covered_NETS!S237)+(jurisdiction_covered_SupETS!S237*carbon_price_SupETS!S237)</f>
        <v>4.4956338171003978</v>
      </c>
      <c r="T237" s="9">
        <f>(jurisdiction_covered_NCT!T237*carbon_price_NCT!T237)+(carbon_price_NETS!T237*jurisdiction_covered_NETS!T237)+(jurisdiction_covered_SupETS!T237*carbon_price_SupETS!T237)</f>
        <v>7.7166568157063935</v>
      </c>
      <c r="U237" s="9">
        <f>(jurisdiction_covered_NCT!U237*carbon_price_NCT!U237)+(carbon_price_NETS!U237*jurisdiction_covered_NETS!U237)+(jurisdiction_covered_SupETS!U237*carbon_price_SupETS!U237)</f>
        <v>9.2896007633495881</v>
      </c>
      <c r="V237" s="9">
        <f>(jurisdiction_covered_NCT!V237*carbon_price_NCT!V237)+(carbon_price_NETS!V237*jurisdiction_covered_NETS!V237)+(jurisdiction_covered_SupETS!V237*carbon_price_SupETS!V237)</f>
        <v>7.5461916021521915</v>
      </c>
      <c r="W237" s="9">
        <f>(jurisdiction_covered_NCT!W237*carbon_price_NCT!W237)+(carbon_price_NETS!W237*jurisdiction_covered_NETS!W237)+(jurisdiction_covered_SupETS!W237*carbon_price_SupETS!W237)</f>
        <v>5.7028500005275138</v>
      </c>
      <c r="X237" s="9">
        <f>(jurisdiction_covered_NCT!X237*carbon_price_NCT!X237)+(carbon_price_NETS!X237*jurisdiction_covered_NETS!X237)+(jurisdiction_covered_SupETS!X237*carbon_price_SupETS!X237)</f>
        <v>32.167985309999999</v>
      </c>
      <c r="Y237" s="9">
        <f>(jurisdiction_covered_NCT!Y237*carbon_price_NCT!Y237)+(carbon_price_NETS!Y237*jurisdiction_covered_NETS!Y237)+(jurisdiction_covered_SupETS!Y237*carbon_price_SupETS!Y237)</f>
        <v>28.917459584999996</v>
      </c>
      <c r="Z237" s="9">
        <f>(jurisdiction_covered_NCT!Z237*carbon_price_NCT!Z237)+(carbon_price_NETS!Z237*jurisdiction_covered_NETS!Z237)+(jurisdiction_covered_SupETS!Z237*carbon_price_SupETS!Z237)</f>
        <v>17.36897652</v>
      </c>
      <c r="AA237" s="9">
        <f>(jurisdiction_covered_NCT!AA237*carbon_price_NCT!AA237)+(carbon_price_NETS!AA237*jurisdiction_covered_NETS!AA237)+(jurisdiction_covered_SupETS!AA237*carbon_price_SupETS!AA237)</f>
        <v>20.796042645</v>
      </c>
    </row>
    <row r="238" spans="1:27" x14ac:dyDescent="0.2">
      <c r="A238" s="9" t="s">
        <v>800</v>
      </c>
      <c r="B238" s="41">
        <f>Federated_cases!EB2</f>
        <v>0</v>
      </c>
      <c r="C238" s="41">
        <f>Federated_cases!EC2</f>
        <v>0</v>
      </c>
      <c r="D238" s="41">
        <f>Federated_cases!ED2</f>
        <v>0</v>
      </c>
      <c r="E238" s="41">
        <f>Federated_cases!EE2</f>
        <v>0</v>
      </c>
      <c r="F238" s="41">
        <f>Federated_cases!EF2</f>
        <v>0</v>
      </c>
      <c r="G238" s="41">
        <f>Federated_cases!EG2</f>
        <v>0</v>
      </c>
      <c r="H238" s="41">
        <f>Federated_cases!EH2</f>
        <v>0</v>
      </c>
      <c r="I238" s="41">
        <f>Federated_cases!EI2</f>
        <v>0</v>
      </c>
      <c r="J238" s="36">
        <f>Federated_cases!EJ2</f>
        <v>5.2525200000000001E-2</v>
      </c>
      <c r="K238" s="36">
        <f>Federated_cases!EK2</f>
        <v>6.0139800000000007E-2</v>
      </c>
      <c r="L238" s="36">
        <f>Federated_cases!EL2</f>
        <v>3.5742000000000003E-2</v>
      </c>
      <c r="M238" s="36">
        <f>Federated_cases!EM2</f>
        <v>3.2323200000000003E-2</v>
      </c>
      <c r="N238" s="36">
        <f>Federated_cases!EN2</f>
        <v>0.53470020000000007</v>
      </c>
      <c r="O238" s="36">
        <f>Federated_cases!EO2</f>
        <v>0.78614580000000012</v>
      </c>
      <c r="P238" s="36">
        <f>Federated_cases!EP2</f>
        <v>0.64744259999999998</v>
      </c>
      <c r="Q238" s="36">
        <f>Federated_cases!EQ2</f>
        <v>0.71818440000000006</v>
      </c>
      <c r="R238" s="36">
        <f>Federated_cases!ER2</f>
        <v>0.72332220000000014</v>
      </c>
      <c r="S238" s="36">
        <f>Federated_cases!ES2</f>
        <v>0.81764040000000016</v>
      </c>
      <c r="T238" s="36">
        <f>Federated_cases!ET2</f>
        <v>0.82423800000000003</v>
      </c>
      <c r="U238" s="36">
        <f>Federated_cases!EU2</f>
        <v>0.86779079999999997</v>
      </c>
      <c r="V238" s="36">
        <f>Federated_cases!EV2</f>
        <v>0.85528478133000008</v>
      </c>
      <c r="W238" s="36">
        <f>Federated_cases!EW2</f>
        <v>1.0413479999999999</v>
      </c>
      <c r="X238" s="36">
        <f>Federated_cases!EX2</f>
        <v>1.7622768</v>
      </c>
      <c r="Y238" s="36">
        <f>Federated_cases!EY2</f>
        <v>1.9809372677039998</v>
      </c>
      <c r="Z238" s="36">
        <f>Federated_cases!EZ2</f>
        <v>2.4824025000000001</v>
      </c>
      <c r="AA238" s="9">
        <v>3.1054649999999997</v>
      </c>
    </row>
    <row r="239" spans="1:27" x14ac:dyDescent="0.2">
      <c r="A239" s="9" t="s">
        <v>805</v>
      </c>
      <c r="B239" s="9">
        <f>(jurisdiction_covered_NCT!B239*carbon_price_NCT!B239)+(carbon_price_NETS!B239*jurisdiction_covered_NETS!B239)+(jurisdiction_covered_SupETS!B239*carbon_price_SupETS!B239)</f>
        <v>0</v>
      </c>
      <c r="C239" s="9">
        <f>(jurisdiction_covered_NCT!C239*carbon_price_NCT!C239)+(carbon_price_NETS!C239*jurisdiction_covered_NETS!C239)+(jurisdiction_covered_SupETS!C239*carbon_price_SupETS!C239)</f>
        <v>0</v>
      </c>
      <c r="D239" s="9">
        <f>(jurisdiction_covered_NCT!D239*carbon_price_NCT!D239)+(carbon_price_NETS!D239*jurisdiction_covered_NETS!D239)+(jurisdiction_covered_SupETS!D239*carbon_price_SupETS!D239)</f>
        <v>0</v>
      </c>
      <c r="E239" s="9">
        <f>(jurisdiction_covered_NCT!E239*carbon_price_NCT!E239)+(carbon_price_NETS!E239*jurisdiction_covered_NETS!E239)+(jurisdiction_covered_SupETS!E239*carbon_price_SupETS!E239)</f>
        <v>0</v>
      </c>
      <c r="F239" s="9">
        <f>(jurisdiction_covered_NCT!F239*carbon_price_NCT!F239)+(carbon_price_NETS!F239*jurisdiction_covered_NETS!F239)+(jurisdiction_covered_SupETS!F239*carbon_price_SupETS!F239)</f>
        <v>0</v>
      </c>
      <c r="G239" s="9">
        <f>(jurisdiction_covered_NCT!G239*carbon_price_NCT!G239)+(carbon_price_NETS!G239*jurisdiction_covered_NETS!G239)+(jurisdiction_covered_SupETS!G239*carbon_price_SupETS!G239)</f>
        <v>0</v>
      </c>
      <c r="H239" s="9">
        <f>(jurisdiction_covered_NCT!H239*carbon_price_NCT!H239)+(carbon_price_NETS!H239*jurisdiction_covered_NETS!H239)+(jurisdiction_covered_SupETS!H239*carbon_price_SupETS!H239)</f>
        <v>0</v>
      </c>
      <c r="I239" s="9">
        <f>(jurisdiction_covered_NCT!I239*carbon_price_NCT!I239)+(carbon_price_NETS!I239*jurisdiction_covered_NETS!I239)+(jurisdiction_covered_SupETS!I239*carbon_price_SupETS!I239)</f>
        <v>0</v>
      </c>
      <c r="J239" s="9">
        <f>(jurisdiction_covered_NCT!J239*carbon_price_NCT!J239)+(carbon_price_NETS!J239*jurisdiction_covered_NETS!J239)+(jurisdiction_covered_SupETS!J239*carbon_price_SupETS!J239)</f>
        <v>0</v>
      </c>
      <c r="K239" s="9">
        <f>(jurisdiction_covered_NCT!K239*carbon_price_NCT!K239)+(carbon_price_NETS!K239*jurisdiction_covered_NETS!K239)+(jurisdiction_covered_SupETS!K239*carbon_price_SupETS!K239)</f>
        <v>0</v>
      </c>
      <c r="L239" s="9">
        <f>(jurisdiction_covered_NCT!L239*carbon_price_NCT!L239)+(carbon_price_NETS!L239*jurisdiction_covered_NETS!L239)+(jurisdiction_covered_SupETS!L239*carbon_price_SupETS!L239)</f>
        <v>0</v>
      </c>
      <c r="M239" s="9">
        <f>(jurisdiction_covered_NCT!M239*carbon_price_NCT!M239)+(carbon_price_NETS!M239*jurisdiction_covered_NETS!M239)+(jurisdiction_covered_SupETS!M239*carbon_price_SupETS!M239)</f>
        <v>0</v>
      </c>
      <c r="N239" s="9">
        <f>(jurisdiction_covered_NCT!N239*carbon_price_NCT!N239)+(carbon_price_NETS!N239*jurisdiction_covered_NETS!N239)+(jurisdiction_covered_SupETS!N239*carbon_price_SupETS!N239)</f>
        <v>0</v>
      </c>
      <c r="O239" s="9">
        <f>(jurisdiction_covered_NCT!O239*carbon_price_NCT!O239)+(carbon_price_NETS!O239*jurisdiction_covered_NETS!O239)+(jurisdiction_covered_SupETS!O239*carbon_price_SupETS!O239)</f>
        <v>0</v>
      </c>
      <c r="P239" s="9">
        <f>(jurisdiction_covered_NCT!P239*carbon_price_NCT!P239)+(carbon_price_NETS!P239*jurisdiction_covered_NETS!P239)+(jurisdiction_covered_SupETS!P239*carbon_price_SupETS!P239)</f>
        <v>0</v>
      </c>
      <c r="Q239" s="9">
        <f>(jurisdiction_covered_NCT!Q239*carbon_price_NCT!Q239)+(carbon_price_NETS!Q239*jurisdiction_covered_NETS!Q239)+(jurisdiction_covered_SupETS!Q239*carbon_price_SupETS!Q239)</f>
        <v>0</v>
      </c>
      <c r="R239" s="9">
        <f>(jurisdiction_covered_NCT!R239*carbon_price_NCT!R239)+(carbon_price_NETS!R239*jurisdiction_covered_NETS!R239)+(jurisdiction_covered_SupETS!R239*carbon_price_SupETS!R239)</f>
        <v>0</v>
      </c>
      <c r="S239" s="9">
        <f>(jurisdiction_covered_NCT!S239*carbon_price_NCT!S239)+(carbon_price_NETS!S239*jurisdiction_covered_NETS!S239)+(jurisdiction_covered_SupETS!S239*carbon_price_SupETS!S239)</f>
        <v>0</v>
      </c>
      <c r="T239" s="9">
        <f>(jurisdiction_covered_NCT!T239*carbon_price_NCT!T239)+(carbon_price_NETS!T239*jurisdiction_covered_NETS!T239)+(jurisdiction_covered_SupETS!T239*carbon_price_SupETS!T239)</f>
        <v>0</v>
      </c>
      <c r="U239" s="9">
        <f>(jurisdiction_covered_NCT!U239*carbon_price_NCT!U239)+(carbon_price_NETS!U239*jurisdiction_covered_NETS!U239)+(jurisdiction_covered_SupETS!U239*carbon_price_SupETS!U239)</f>
        <v>0</v>
      </c>
      <c r="V239" s="9">
        <f>(jurisdiction_covered_NCT!V239*carbon_price_NCT!V239)+(carbon_price_NETS!V239*jurisdiction_covered_NETS!V239)+(jurisdiction_covered_SupETS!V239*carbon_price_SupETS!V239)</f>
        <v>0</v>
      </c>
      <c r="W239" s="9">
        <f>(jurisdiction_covered_NCT!W239*carbon_price_NCT!W239)+(carbon_price_NETS!W239*jurisdiction_covered_NETS!W239)+(jurisdiction_covered_SupETS!W239*carbon_price_SupETS!W239)</f>
        <v>0</v>
      </c>
      <c r="X239" s="9">
        <f>(jurisdiction_covered_NCT!X239*carbon_price_NCT!X239)+(carbon_price_NETS!X239*jurisdiction_covered_NETS!X239)+(jurisdiction_covered_SupETS!X239*carbon_price_SupETS!X239)</f>
        <v>6.1782934896276664</v>
      </c>
      <c r="Y239" s="9">
        <f>(jurisdiction_covered_NCT!Y239*carbon_price_NCT!Y239)+(carbon_price_NETS!Y239*jurisdiction_covered_NETS!Y239)+(jurisdiction_covered_SupETS!Y239*carbon_price_SupETS!Y239)</f>
        <v>7.0140757607120667</v>
      </c>
      <c r="Z239" s="9">
        <f>(jurisdiction_covered_NCT!Z239*carbon_price_NCT!Z239)+(carbon_price_NETS!Z239*jurisdiction_covered_NETS!Z239)+(jurisdiction_covered_SupETS!Z239*carbon_price_SupETS!Z239)</f>
        <v>7.5228214679187859</v>
      </c>
      <c r="AA239" s="9">
        <f>(jurisdiction_covered_NCT!AA239*carbon_price_NCT!AA239)+(carbon_price_NETS!AA239*jurisdiction_covered_NETS!AA239)+(jurisdiction_covered_SupETS!AA239*carbon_price_SupETS!AA239)</f>
        <v>7.1444133944999999</v>
      </c>
    </row>
    <row r="240" spans="1:27" x14ac:dyDescent="0.2">
      <c r="A240" s="9" t="s">
        <v>808</v>
      </c>
      <c r="B240" s="9">
        <f>(jurisdiction_covered_NCT!B240*carbon_price_NCT!B240)+(carbon_price_NETS!B240*jurisdiction_covered_NETS!B240)+(jurisdiction_covered_SupETS!B240*carbon_price_SupETS!B240)</f>
        <v>0</v>
      </c>
      <c r="C240" s="9">
        <f>(jurisdiction_covered_NCT!C240*carbon_price_NCT!C240)+(carbon_price_NETS!C240*jurisdiction_covered_NETS!C240)+(jurisdiction_covered_SupETS!C240*carbon_price_SupETS!C240)</f>
        <v>0</v>
      </c>
      <c r="D240" s="9">
        <f>(jurisdiction_covered_NCT!D240*carbon_price_NCT!D240)+(carbon_price_NETS!D240*jurisdiction_covered_NETS!D240)+(jurisdiction_covered_SupETS!D240*carbon_price_SupETS!D240)</f>
        <v>0</v>
      </c>
      <c r="E240" s="9">
        <f>(jurisdiction_covered_NCT!E240*carbon_price_NCT!E240)+(carbon_price_NETS!E240*jurisdiction_covered_NETS!E240)+(jurisdiction_covered_SupETS!E240*carbon_price_SupETS!E240)</f>
        <v>0</v>
      </c>
      <c r="F240" s="9">
        <f>(jurisdiction_covered_NCT!F240*carbon_price_NCT!F240)+(carbon_price_NETS!F240*jurisdiction_covered_NETS!F240)+(jurisdiction_covered_SupETS!F240*carbon_price_SupETS!F240)</f>
        <v>0</v>
      </c>
      <c r="G240" s="9">
        <f>(jurisdiction_covered_NCT!G240*carbon_price_NCT!G240)+(carbon_price_NETS!G240*jurisdiction_covered_NETS!G240)+(jurisdiction_covered_SupETS!G240*carbon_price_SupETS!G240)</f>
        <v>0</v>
      </c>
      <c r="H240" s="9">
        <f>(jurisdiction_covered_NCT!H240*carbon_price_NCT!H240)+(carbon_price_NETS!H240*jurisdiction_covered_NETS!H240)+(jurisdiction_covered_SupETS!H240*carbon_price_SupETS!H240)</f>
        <v>0</v>
      </c>
      <c r="I240" s="9">
        <f>(jurisdiction_covered_NCT!I240*carbon_price_NCT!I240)+(carbon_price_NETS!I240*jurisdiction_covered_NETS!I240)+(jurisdiction_covered_SupETS!I240*carbon_price_SupETS!I240)</f>
        <v>0</v>
      </c>
      <c r="J240" s="9">
        <f>(jurisdiction_covered_NCT!J240*carbon_price_NCT!J240)+(carbon_price_NETS!J240*jurisdiction_covered_NETS!J240)+(jurisdiction_covered_SupETS!J240*carbon_price_SupETS!J240)</f>
        <v>0</v>
      </c>
      <c r="K240" s="9">
        <f>(jurisdiction_covered_NCT!K240*carbon_price_NCT!K240)+(carbon_price_NETS!K240*jurisdiction_covered_NETS!K240)+(jurisdiction_covered_SupETS!K240*carbon_price_SupETS!K240)</f>
        <v>0</v>
      </c>
      <c r="L240" s="9">
        <f>(jurisdiction_covered_NCT!L240*carbon_price_NCT!L240)+(carbon_price_NETS!L240*jurisdiction_covered_NETS!L240)+(jurisdiction_covered_SupETS!L240*carbon_price_SupETS!L240)</f>
        <v>0</v>
      </c>
      <c r="M240" s="9">
        <f>(jurisdiction_covered_NCT!M240*carbon_price_NCT!M240)+(carbon_price_NETS!M240*jurisdiction_covered_NETS!M240)+(jurisdiction_covered_SupETS!M240*carbon_price_SupETS!M240)</f>
        <v>0</v>
      </c>
      <c r="N240" s="9">
        <f>(jurisdiction_covered_NCT!N240*carbon_price_NCT!N240)+(carbon_price_NETS!N240*jurisdiction_covered_NETS!N240)+(jurisdiction_covered_SupETS!N240*carbon_price_SupETS!N240)</f>
        <v>0</v>
      </c>
      <c r="O240" s="9">
        <f>(jurisdiction_covered_NCT!O240*carbon_price_NCT!O240)+(carbon_price_NETS!O240*jurisdiction_covered_NETS!O240)+(jurisdiction_covered_SupETS!O240*carbon_price_SupETS!O240)</f>
        <v>0</v>
      </c>
      <c r="P240" s="9">
        <f>(jurisdiction_covered_NCT!P240*carbon_price_NCT!P240)+(carbon_price_NETS!P240*jurisdiction_covered_NETS!P240)+(jurisdiction_covered_SupETS!P240*carbon_price_SupETS!P240)</f>
        <v>0</v>
      </c>
      <c r="Q240" s="9">
        <f>(jurisdiction_covered_NCT!Q240*carbon_price_NCT!Q240)+(carbon_price_NETS!Q240*jurisdiction_covered_NETS!Q240)+(jurisdiction_covered_SupETS!Q240*carbon_price_SupETS!Q240)</f>
        <v>0</v>
      </c>
      <c r="R240" s="9">
        <f>(jurisdiction_covered_NCT!R240*carbon_price_NCT!R240)+(carbon_price_NETS!R240*jurisdiction_covered_NETS!R240)+(jurisdiction_covered_SupETS!R240*carbon_price_SupETS!R240)</f>
        <v>0</v>
      </c>
      <c r="S240" s="9">
        <f>(jurisdiction_covered_NCT!S240*carbon_price_NCT!S240)+(carbon_price_NETS!S240*jurisdiction_covered_NETS!S240)+(jurisdiction_covered_SupETS!S240*carbon_price_SupETS!S240)</f>
        <v>0</v>
      </c>
      <c r="T240" s="9">
        <f>(jurisdiction_covered_NCT!T240*carbon_price_NCT!T240)+(carbon_price_NETS!T240*jurisdiction_covered_NETS!T240)+(jurisdiction_covered_SupETS!T240*carbon_price_SupETS!T240)</f>
        <v>0</v>
      </c>
      <c r="U240" s="9">
        <f>(jurisdiction_covered_NCT!U240*carbon_price_NCT!U240)+(carbon_price_NETS!U240*jurisdiction_covered_NETS!U240)+(jurisdiction_covered_SupETS!U240*carbon_price_SupETS!U240)</f>
        <v>0</v>
      </c>
      <c r="V240" s="9">
        <f>(jurisdiction_covered_NCT!V240*carbon_price_NCT!V240)+(carbon_price_NETS!V240*jurisdiction_covered_NETS!V240)+(jurisdiction_covered_SupETS!V240*carbon_price_SupETS!V240)</f>
        <v>0</v>
      </c>
      <c r="W240" s="9">
        <f>(jurisdiction_covered_NCT!W240*carbon_price_NCT!W240)+(carbon_price_NETS!W240*jurisdiction_covered_NETS!W240)+(jurisdiction_covered_SupETS!W240*carbon_price_SupETS!W240)</f>
        <v>0</v>
      </c>
      <c r="X240" s="9">
        <f>(jurisdiction_covered_NCT!X240*carbon_price_NCT!X240)+(carbon_price_NETS!X240*jurisdiction_covered_NETS!X240)+(jurisdiction_covered_SupETS!X240*carbon_price_SupETS!X240)</f>
        <v>0</v>
      </c>
      <c r="Y240" s="9">
        <f>(jurisdiction_covered_NCT!Y240*carbon_price_NCT!Y240)+(carbon_price_NETS!Y240*jurisdiction_covered_NETS!Y240)+(jurisdiction_covered_SupETS!Y240*carbon_price_SupETS!Y240)</f>
        <v>0</v>
      </c>
      <c r="Z240" s="9">
        <f>(jurisdiction_covered_NCT!Z240*carbon_price_NCT!Z240)+(carbon_price_NETS!Z240*jurisdiction_covered_NETS!Z240)+(jurisdiction_covered_SupETS!Z240*carbon_price_SupETS!Z240)</f>
        <v>0</v>
      </c>
      <c r="AA240" s="9">
        <f>(jurisdiction_covered_NCT!AA240*carbon_price_NCT!AA240)+(carbon_price_NETS!AA240*jurisdiction_covered_NETS!AA240)+(jurisdiction_covered_SupETS!AA240*carbon_price_SupETS!AA240)</f>
        <v>0</v>
      </c>
    </row>
    <row r="241" spans="1:27" x14ac:dyDescent="0.2">
      <c r="A241" s="9" t="s">
        <v>811</v>
      </c>
      <c r="B241" s="9">
        <f>(jurisdiction_covered_NCT!B241*carbon_price_NCT!B241)+(carbon_price_NETS!B241*jurisdiction_covered_NETS!B241)+(jurisdiction_covered_SupETS!B241*carbon_price_SupETS!B241)</f>
        <v>0</v>
      </c>
      <c r="C241" s="9">
        <f>(jurisdiction_covered_NCT!C241*carbon_price_NCT!C241)+(carbon_price_NETS!C241*jurisdiction_covered_NETS!C241)+(jurisdiction_covered_SupETS!C241*carbon_price_SupETS!C241)</f>
        <v>0</v>
      </c>
      <c r="D241" s="9">
        <f>(jurisdiction_covered_NCT!D241*carbon_price_NCT!D241)+(carbon_price_NETS!D241*jurisdiction_covered_NETS!D241)+(jurisdiction_covered_SupETS!D241*carbon_price_SupETS!D241)</f>
        <v>0</v>
      </c>
      <c r="E241" s="9">
        <f>(jurisdiction_covered_NCT!E241*carbon_price_NCT!E241)+(carbon_price_NETS!E241*jurisdiction_covered_NETS!E241)+(jurisdiction_covered_SupETS!E241*carbon_price_SupETS!E241)</f>
        <v>0</v>
      </c>
      <c r="F241" s="9">
        <f>(jurisdiction_covered_NCT!F241*carbon_price_NCT!F241)+(carbon_price_NETS!F241*jurisdiction_covered_NETS!F241)+(jurisdiction_covered_SupETS!F241*carbon_price_SupETS!F241)</f>
        <v>0</v>
      </c>
      <c r="G241" s="9">
        <f>(jurisdiction_covered_NCT!G241*carbon_price_NCT!G241)+(carbon_price_NETS!G241*jurisdiction_covered_NETS!G241)+(jurisdiction_covered_SupETS!G241*carbon_price_SupETS!G241)</f>
        <v>0</v>
      </c>
      <c r="H241" s="9">
        <f>(jurisdiction_covered_NCT!H241*carbon_price_NCT!H241)+(carbon_price_NETS!H241*jurisdiction_covered_NETS!H241)+(jurisdiction_covered_SupETS!H241*carbon_price_SupETS!H241)</f>
        <v>0</v>
      </c>
      <c r="I241" s="9">
        <f>(jurisdiction_covered_NCT!I241*carbon_price_NCT!I241)+(carbon_price_NETS!I241*jurisdiction_covered_NETS!I241)+(jurisdiction_covered_SupETS!I241*carbon_price_SupETS!I241)</f>
        <v>0</v>
      </c>
      <c r="J241" s="9">
        <f>(jurisdiction_covered_NCT!J241*carbon_price_NCT!J241)+(carbon_price_NETS!J241*jurisdiction_covered_NETS!J241)+(jurisdiction_covered_SupETS!J241*carbon_price_SupETS!J241)</f>
        <v>0</v>
      </c>
      <c r="K241" s="9">
        <f>(jurisdiction_covered_NCT!K241*carbon_price_NCT!K241)+(carbon_price_NETS!K241*jurisdiction_covered_NETS!K241)+(jurisdiction_covered_SupETS!K241*carbon_price_SupETS!K241)</f>
        <v>0</v>
      </c>
      <c r="L241" s="9">
        <f>(jurisdiction_covered_NCT!L241*carbon_price_NCT!L241)+(carbon_price_NETS!L241*jurisdiction_covered_NETS!L241)+(jurisdiction_covered_SupETS!L241*carbon_price_SupETS!L241)</f>
        <v>0</v>
      </c>
      <c r="M241" s="9">
        <f>(jurisdiction_covered_NCT!M241*carbon_price_NCT!M241)+(carbon_price_NETS!M241*jurisdiction_covered_NETS!M241)+(jurisdiction_covered_SupETS!M241*carbon_price_SupETS!M241)</f>
        <v>0</v>
      </c>
      <c r="N241" s="9">
        <f>(jurisdiction_covered_NCT!N241*carbon_price_NCT!N241)+(carbon_price_NETS!N241*jurisdiction_covered_NETS!N241)+(jurisdiction_covered_SupETS!N241*carbon_price_SupETS!N241)</f>
        <v>0</v>
      </c>
      <c r="O241" s="9">
        <f>(jurisdiction_covered_NCT!O241*carbon_price_NCT!O241)+(carbon_price_NETS!O241*jurisdiction_covered_NETS!O241)+(jurisdiction_covered_SupETS!O241*carbon_price_SupETS!O241)</f>
        <v>0</v>
      </c>
      <c r="P241" s="9">
        <f>(jurisdiction_covered_NCT!P241*carbon_price_NCT!P241)+(carbon_price_NETS!P241*jurisdiction_covered_NETS!P241)+(jurisdiction_covered_SupETS!P241*carbon_price_SupETS!P241)</f>
        <v>0</v>
      </c>
      <c r="Q241" s="9">
        <f>(jurisdiction_covered_NCT!Q241*carbon_price_NCT!Q241)+(carbon_price_NETS!Q241*jurisdiction_covered_NETS!Q241)+(jurisdiction_covered_SupETS!Q241*carbon_price_SupETS!Q241)</f>
        <v>0</v>
      </c>
      <c r="R241" s="9">
        <f>(jurisdiction_covered_NCT!R241*carbon_price_NCT!R241)+(carbon_price_NETS!R241*jurisdiction_covered_NETS!R241)+(jurisdiction_covered_SupETS!R241*carbon_price_SupETS!R241)</f>
        <v>0</v>
      </c>
      <c r="S241" s="9">
        <f>(jurisdiction_covered_NCT!S241*carbon_price_NCT!S241)+(carbon_price_NETS!S241*jurisdiction_covered_NETS!S241)+(jurisdiction_covered_SupETS!S241*carbon_price_SupETS!S241)</f>
        <v>0</v>
      </c>
      <c r="T241" s="9">
        <f>(jurisdiction_covered_NCT!T241*carbon_price_NCT!T241)+(carbon_price_NETS!T241*jurisdiction_covered_NETS!T241)+(jurisdiction_covered_SupETS!T241*carbon_price_SupETS!T241)</f>
        <v>0</v>
      </c>
      <c r="U241" s="9">
        <f>(jurisdiction_covered_NCT!U241*carbon_price_NCT!U241)+(carbon_price_NETS!U241*jurisdiction_covered_NETS!U241)+(jurisdiction_covered_SupETS!U241*carbon_price_SupETS!U241)</f>
        <v>0</v>
      </c>
      <c r="V241" s="9">
        <f>(jurisdiction_covered_NCT!V241*carbon_price_NCT!V241)+(carbon_price_NETS!V241*jurisdiction_covered_NETS!V241)+(jurisdiction_covered_SupETS!V241*carbon_price_SupETS!V241)</f>
        <v>0</v>
      </c>
      <c r="W241" s="9">
        <f>(jurisdiction_covered_NCT!W241*carbon_price_NCT!W241)+(carbon_price_NETS!W241*jurisdiction_covered_NETS!W241)+(jurisdiction_covered_SupETS!W241*carbon_price_SupETS!W241)</f>
        <v>0</v>
      </c>
      <c r="X241" s="9">
        <f>(jurisdiction_covered_NCT!X241*carbon_price_NCT!X241)+(carbon_price_NETS!X241*jurisdiction_covered_NETS!X241)+(jurisdiction_covered_SupETS!X241*carbon_price_SupETS!X241)</f>
        <v>0</v>
      </c>
      <c r="Y241" s="9">
        <f>(jurisdiction_covered_NCT!Y241*carbon_price_NCT!Y241)+(carbon_price_NETS!Y241*jurisdiction_covered_NETS!Y241)+(jurisdiction_covered_SupETS!Y241*carbon_price_SupETS!Y241)</f>
        <v>0</v>
      </c>
      <c r="Z241" s="9">
        <f>(jurisdiction_covered_NCT!Z241*carbon_price_NCT!Z241)+(carbon_price_NETS!Z241*jurisdiction_covered_NETS!Z241)+(jurisdiction_covered_SupETS!Z241*carbon_price_SupETS!Z241)</f>
        <v>0</v>
      </c>
      <c r="AA241" s="9">
        <f>(jurisdiction_covered_NCT!AA241*carbon_price_NCT!AA241)+(carbon_price_NETS!AA241*jurisdiction_covered_NETS!AA241)+(jurisdiction_covered_SupETS!AA241*carbon_price_SupETS!AA241)</f>
        <v>0</v>
      </c>
    </row>
    <row r="242" spans="1:27" x14ac:dyDescent="0.2">
      <c r="A242" s="9" t="s">
        <v>814</v>
      </c>
      <c r="B242" s="9">
        <f>(jurisdiction_covered_NCT!B242*carbon_price_NCT!B242)+(carbon_price_NETS!B242*jurisdiction_covered_NETS!B242)+(jurisdiction_covered_SupETS!B242*carbon_price_SupETS!B242)</f>
        <v>0</v>
      </c>
      <c r="C242" s="9">
        <f>(jurisdiction_covered_NCT!C242*carbon_price_NCT!C242)+(carbon_price_NETS!C242*jurisdiction_covered_NETS!C242)+(jurisdiction_covered_SupETS!C242*carbon_price_SupETS!C242)</f>
        <v>0</v>
      </c>
      <c r="D242" s="9">
        <f>(jurisdiction_covered_NCT!D242*carbon_price_NCT!D242)+(carbon_price_NETS!D242*jurisdiction_covered_NETS!D242)+(jurisdiction_covered_SupETS!D242*carbon_price_SupETS!D242)</f>
        <v>0</v>
      </c>
      <c r="E242" s="9">
        <f>(jurisdiction_covered_NCT!E242*carbon_price_NCT!E242)+(carbon_price_NETS!E242*jurisdiction_covered_NETS!E242)+(jurisdiction_covered_SupETS!E242*carbon_price_SupETS!E242)</f>
        <v>0</v>
      </c>
      <c r="F242" s="9">
        <f>(jurisdiction_covered_NCT!F242*carbon_price_NCT!F242)+(carbon_price_NETS!F242*jurisdiction_covered_NETS!F242)+(jurisdiction_covered_SupETS!F242*carbon_price_SupETS!F242)</f>
        <v>0</v>
      </c>
      <c r="G242" s="9">
        <f>(jurisdiction_covered_NCT!G242*carbon_price_NCT!G242)+(carbon_price_NETS!G242*jurisdiction_covered_NETS!G242)+(jurisdiction_covered_SupETS!G242*carbon_price_SupETS!G242)</f>
        <v>0</v>
      </c>
      <c r="H242" s="9">
        <f>(jurisdiction_covered_NCT!H242*carbon_price_NCT!H242)+(carbon_price_NETS!H242*jurisdiction_covered_NETS!H242)+(jurisdiction_covered_SupETS!H242*carbon_price_SupETS!H242)</f>
        <v>0</v>
      </c>
      <c r="I242" s="9">
        <f>(jurisdiction_covered_NCT!I242*carbon_price_NCT!I242)+(carbon_price_NETS!I242*jurisdiction_covered_NETS!I242)+(jurisdiction_covered_SupETS!I242*carbon_price_SupETS!I242)</f>
        <v>0</v>
      </c>
      <c r="J242" s="9">
        <f>(jurisdiction_covered_NCT!J242*carbon_price_NCT!J242)+(carbon_price_NETS!J242*jurisdiction_covered_NETS!J242)+(jurisdiction_covered_SupETS!J242*carbon_price_SupETS!J242)</f>
        <v>0</v>
      </c>
      <c r="K242" s="9">
        <f>(jurisdiction_covered_NCT!K242*carbon_price_NCT!K242)+(carbon_price_NETS!K242*jurisdiction_covered_NETS!K242)+(jurisdiction_covered_SupETS!K242*carbon_price_SupETS!K242)</f>
        <v>0</v>
      </c>
      <c r="L242" s="9">
        <f>(jurisdiction_covered_NCT!L242*carbon_price_NCT!L242)+(carbon_price_NETS!L242*jurisdiction_covered_NETS!L242)+(jurisdiction_covered_SupETS!L242*carbon_price_SupETS!L242)</f>
        <v>0</v>
      </c>
      <c r="M242" s="9">
        <f>(jurisdiction_covered_NCT!M242*carbon_price_NCT!M242)+(carbon_price_NETS!M242*jurisdiction_covered_NETS!M242)+(jurisdiction_covered_SupETS!M242*carbon_price_SupETS!M242)</f>
        <v>0</v>
      </c>
      <c r="N242" s="9">
        <f>(jurisdiction_covered_NCT!N242*carbon_price_NCT!N242)+(carbon_price_NETS!N242*jurisdiction_covered_NETS!N242)+(jurisdiction_covered_SupETS!N242*carbon_price_SupETS!N242)</f>
        <v>0</v>
      </c>
      <c r="O242" s="9">
        <f>(jurisdiction_covered_NCT!O242*carbon_price_NCT!O242)+(carbon_price_NETS!O242*jurisdiction_covered_NETS!O242)+(jurisdiction_covered_SupETS!O242*carbon_price_SupETS!O242)</f>
        <v>0</v>
      </c>
      <c r="P242" s="9">
        <f>(jurisdiction_covered_NCT!P242*carbon_price_NCT!P242)+(carbon_price_NETS!P242*jurisdiction_covered_NETS!P242)+(jurisdiction_covered_SupETS!P242*carbon_price_SupETS!P242)</f>
        <v>0</v>
      </c>
      <c r="Q242" s="9">
        <f>(jurisdiction_covered_NCT!Q242*carbon_price_NCT!Q242)+(carbon_price_NETS!Q242*jurisdiction_covered_NETS!Q242)+(jurisdiction_covered_SupETS!Q242*carbon_price_SupETS!Q242)</f>
        <v>0</v>
      </c>
      <c r="R242" s="9">
        <f>(jurisdiction_covered_NCT!R242*carbon_price_NCT!R242)+(carbon_price_NETS!R242*jurisdiction_covered_NETS!R242)+(jurisdiction_covered_SupETS!R242*carbon_price_SupETS!R242)</f>
        <v>0</v>
      </c>
      <c r="S242" s="9">
        <f>(jurisdiction_covered_NCT!S242*carbon_price_NCT!S242)+(carbon_price_NETS!S242*jurisdiction_covered_NETS!S242)+(jurisdiction_covered_SupETS!S242*carbon_price_SupETS!S242)</f>
        <v>0</v>
      </c>
      <c r="T242" s="9">
        <f>(jurisdiction_covered_NCT!T242*carbon_price_NCT!T242)+(carbon_price_NETS!T242*jurisdiction_covered_NETS!T242)+(jurisdiction_covered_SupETS!T242*carbon_price_SupETS!T242)</f>
        <v>0</v>
      </c>
      <c r="U242" s="9">
        <f>(jurisdiction_covered_NCT!U242*carbon_price_NCT!U242)+(carbon_price_NETS!U242*jurisdiction_covered_NETS!U242)+(jurisdiction_covered_SupETS!U242*carbon_price_SupETS!U242)</f>
        <v>0</v>
      </c>
      <c r="V242" s="9">
        <f>(jurisdiction_covered_NCT!V242*carbon_price_NCT!V242)+(carbon_price_NETS!V242*jurisdiction_covered_NETS!V242)+(jurisdiction_covered_SupETS!V242*carbon_price_SupETS!V242)</f>
        <v>0</v>
      </c>
      <c r="W242" s="9">
        <f>(jurisdiction_covered_NCT!W242*carbon_price_NCT!W242)+(carbon_price_NETS!W242*jurisdiction_covered_NETS!W242)+(jurisdiction_covered_SupETS!W242*carbon_price_SupETS!W242)</f>
        <v>0</v>
      </c>
      <c r="X242" s="9">
        <f>(jurisdiction_covered_NCT!X242*carbon_price_NCT!X242)+(carbon_price_NETS!X242*jurisdiction_covered_NETS!X242)+(jurisdiction_covered_SupETS!X242*carbon_price_SupETS!X242)</f>
        <v>0</v>
      </c>
      <c r="Y242" s="9">
        <f>(jurisdiction_covered_NCT!Y242*carbon_price_NCT!Y242)+(carbon_price_NETS!Y242*jurisdiction_covered_NETS!Y242)+(jurisdiction_covered_SupETS!Y242*carbon_price_SupETS!Y242)</f>
        <v>0</v>
      </c>
      <c r="Z242" s="9">
        <f>(jurisdiction_covered_NCT!Z242*carbon_price_NCT!Z242)+(carbon_price_NETS!Z242*jurisdiction_covered_NETS!Z242)+(jurisdiction_covered_SupETS!Z242*carbon_price_SupETS!Z242)</f>
        <v>0</v>
      </c>
      <c r="AA242" s="9">
        <f>(jurisdiction_covered_NCT!AA242*carbon_price_NCT!AA242)+(carbon_price_NETS!AA242*jurisdiction_covered_NETS!AA242)+(jurisdiction_covered_SupETS!AA242*carbon_price_SupETS!AA242)</f>
        <v>0</v>
      </c>
    </row>
    <row r="243" spans="1:27" x14ac:dyDescent="0.2">
      <c r="A243" s="9" t="s">
        <v>817</v>
      </c>
      <c r="B243" s="9">
        <f>(jurisdiction_covered_NCT!B243*carbon_price_NCT!B243)+(carbon_price_NETS!B243*jurisdiction_covered_NETS!B243)+(jurisdiction_covered_SupETS!B243*carbon_price_SupETS!B243)</f>
        <v>0</v>
      </c>
      <c r="C243" s="9">
        <f>(jurisdiction_covered_NCT!C243*carbon_price_NCT!C243)+(carbon_price_NETS!C243*jurisdiction_covered_NETS!C243)+(jurisdiction_covered_SupETS!C243*carbon_price_SupETS!C243)</f>
        <v>0</v>
      </c>
      <c r="D243" s="9">
        <f>(jurisdiction_covered_NCT!D243*carbon_price_NCT!D243)+(carbon_price_NETS!D243*jurisdiction_covered_NETS!D243)+(jurisdiction_covered_SupETS!D243*carbon_price_SupETS!D243)</f>
        <v>0</v>
      </c>
      <c r="E243" s="9">
        <f>(jurisdiction_covered_NCT!E243*carbon_price_NCT!E243)+(carbon_price_NETS!E243*jurisdiction_covered_NETS!E243)+(jurisdiction_covered_SupETS!E243*carbon_price_SupETS!E243)</f>
        <v>0</v>
      </c>
      <c r="F243" s="9">
        <f>(jurisdiction_covered_NCT!F243*carbon_price_NCT!F243)+(carbon_price_NETS!F243*jurisdiction_covered_NETS!F243)+(jurisdiction_covered_SupETS!F243*carbon_price_SupETS!F243)</f>
        <v>0</v>
      </c>
      <c r="G243" s="9">
        <f>(jurisdiction_covered_NCT!G243*carbon_price_NCT!G243)+(carbon_price_NETS!G243*jurisdiction_covered_NETS!G243)+(jurisdiction_covered_SupETS!G243*carbon_price_SupETS!G243)</f>
        <v>0</v>
      </c>
      <c r="H243" s="9">
        <f>(jurisdiction_covered_NCT!H243*carbon_price_NCT!H243)+(carbon_price_NETS!H243*jurisdiction_covered_NETS!H243)+(jurisdiction_covered_SupETS!H243*carbon_price_SupETS!H243)</f>
        <v>0</v>
      </c>
      <c r="I243" s="9">
        <f>(jurisdiction_covered_NCT!I243*carbon_price_NCT!I243)+(carbon_price_NETS!I243*jurisdiction_covered_NETS!I243)+(jurisdiction_covered_SupETS!I243*carbon_price_SupETS!I243)</f>
        <v>0</v>
      </c>
      <c r="J243" s="9">
        <f>(jurisdiction_covered_NCT!J243*carbon_price_NCT!J243)+(carbon_price_NETS!J243*jurisdiction_covered_NETS!J243)+(jurisdiction_covered_SupETS!J243*carbon_price_SupETS!J243)</f>
        <v>0</v>
      </c>
      <c r="K243" s="9">
        <f>(jurisdiction_covered_NCT!K243*carbon_price_NCT!K243)+(carbon_price_NETS!K243*jurisdiction_covered_NETS!K243)+(jurisdiction_covered_SupETS!K243*carbon_price_SupETS!K243)</f>
        <v>0</v>
      </c>
      <c r="L243" s="9">
        <f>(jurisdiction_covered_NCT!L243*carbon_price_NCT!L243)+(carbon_price_NETS!L243*jurisdiction_covered_NETS!L243)+(jurisdiction_covered_SupETS!L243*carbon_price_SupETS!L243)</f>
        <v>0</v>
      </c>
      <c r="M243" s="9">
        <f>(jurisdiction_covered_NCT!M243*carbon_price_NCT!M243)+(carbon_price_NETS!M243*jurisdiction_covered_NETS!M243)+(jurisdiction_covered_SupETS!M243*carbon_price_SupETS!M243)</f>
        <v>0</v>
      </c>
      <c r="N243" s="9">
        <f>(jurisdiction_covered_NCT!N243*carbon_price_NCT!N243)+(carbon_price_NETS!N243*jurisdiction_covered_NETS!N243)+(jurisdiction_covered_SupETS!N243*carbon_price_SupETS!N243)</f>
        <v>0</v>
      </c>
      <c r="O243" s="9">
        <f>(jurisdiction_covered_NCT!O243*carbon_price_NCT!O243)+(carbon_price_NETS!O243*jurisdiction_covered_NETS!O243)+(jurisdiction_covered_SupETS!O243*carbon_price_SupETS!O243)</f>
        <v>0</v>
      </c>
      <c r="P243" s="9">
        <f>(jurisdiction_covered_NCT!P243*carbon_price_NCT!P243)+(carbon_price_NETS!P243*jurisdiction_covered_NETS!P243)+(jurisdiction_covered_SupETS!P243*carbon_price_SupETS!P243)</f>
        <v>0</v>
      </c>
      <c r="Q243" s="9">
        <f>(jurisdiction_covered_NCT!Q243*carbon_price_NCT!Q243)+(carbon_price_NETS!Q243*jurisdiction_covered_NETS!Q243)+(jurisdiction_covered_SupETS!Q243*carbon_price_SupETS!Q243)</f>
        <v>0</v>
      </c>
      <c r="R243" s="9">
        <f>(jurisdiction_covered_NCT!R243*carbon_price_NCT!R243)+(carbon_price_NETS!R243*jurisdiction_covered_NETS!R243)+(jurisdiction_covered_SupETS!R243*carbon_price_SupETS!R243)</f>
        <v>0</v>
      </c>
      <c r="S243" s="9">
        <f>(jurisdiction_covered_NCT!S243*carbon_price_NCT!S243)+(carbon_price_NETS!S243*jurisdiction_covered_NETS!S243)+(jurisdiction_covered_SupETS!S243*carbon_price_SupETS!S243)</f>
        <v>0</v>
      </c>
      <c r="T243" s="9">
        <f>(jurisdiction_covered_NCT!T243*carbon_price_NCT!T243)+(carbon_price_NETS!T243*jurisdiction_covered_NETS!T243)+(jurisdiction_covered_SupETS!T243*carbon_price_SupETS!T243)</f>
        <v>0</v>
      </c>
      <c r="U243" s="9">
        <f>(jurisdiction_covered_NCT!U243*carbon_price_NCT!U243)+(carbon_price_NETS!U243*jurisdiction_covered_NETS!U243)+(jurisdiction_covered_SupETS!U243*carbon_price_SupETS!U243)</f>
        <v>0</v>
      </c>
      <c r="V243" s="9">
        <f>(jurisdiction_covered_NCT!V243*carbon_price_NCT!V243)+(carbon_price_NETS!V243*jurisdiction_covered_NETS!V243)+(jurisdiction_covered_SupETS!V243*carbon_price_SupETS!V243)</f>
        <v>0</v>
      </c>
      <c r="W243" s="9">
        <f>(jurisdiction_covered_NCT!W243*carbon_price_NCT!W243)+(carbon_price_NETS!W243*jurisdiction_covered_NETS!W243)+(jurisdiction_covered_SupETS!W243*carbon_price_SupETS!W243)</f>
        <v>0</v>
      </c>
      <c r="X243" s="9">
        <f>(jurisdiction_covered_NCT!X243*carbon_price_NCT!X243)+(carbon_price_NETS!X243*jurisdiction_covered_NETS!X243)+(jurisdiction_covered_SupETS!X243*carbon_price_SupETS!X243)</f>
        <v>0</v>
      </c>
      <c r="Y243" s="9">
        <f>(jurisdiction_covered_NCT!Y243*carbon_price_NCT!Y243)+(carbon_price_NETS!Y243*jurisdiction_covered_NETS!Y243)+(jurisdiction_covered_SupETS!Y243*carbon_price_SupETS!Y243)</f>
        <v>0</v>
      </c>
      <c r="Z243" s="9">
        <f>(jurisdiction_covered_NCT!Z243*carbon_price_NCT!Z243)+(carbon_price_NETS!Z243*jurisdiction_covered_NETS!Z243)+(jurisdiction_covered_SupETS!Z243*carbon_price_SupETS!Z243)</f>
        <v>0</v>
      </c>
      <c r="AA243" s="9">
        <f>(jurisdiction_covered_NCT!AA243*carbon_price_NCT!AA243)+(carbon_price_NETS!AA243*jurisdiction_covered_NETS!AA243)+(jurisdiction_covered_SupETS!AA243*carbon_price_SupETS!AA243)</f>
        <v>0</v>
      </c>
    </row>
    <row r="244" spans="1:27" x14ac:dyDescent="0.2">
      <c r="A244" s="9" t="s">
        <v>821</v>
      </c>
      <c r="B244" s="9">
        <f>(jurisdiction_covered_NCT!B244*carbon_price_NCT!B244)+(carbon_price_NETS!B244*jurisdiction_covered_NETS!B244)+(jurisdiction_covered_SupETS!B244*carbon_price_SupETS!B244)</f>
        <v>0</v>
      </c>
      <c r="C244" s="9">
        <f>(jurisdiction_covered_NCT!C244*carbon_price_NCT!C244)+(carbon_price_NETS!C244*jurisdiction_covered_NETS!C244)+(jurisdiction_covered_SupETS!C244*carbon_price_SupETS!C244)</f>
        <v>0</v>
      </c>
      <c r="D244" s="9">
        <f>(jurisdiction_covered_NCT!D244*carbon_price_NCT!D244)+(carbon_price_NETS!D244*jurisdiction_covered_NETS!D244)+(jurisdiction_covered_SupETS!D244*carbon_price_SupETS!D244)</f>
        <v>0</v>
      </c>
      <c r="E244" s="9">
        <f>(jurisdiction_covered_NCT!E244*carbon_price_NCT!E244)+(carbon_price_NETS!E244*jurisdiction_covered_NETS!E244)+(jurisdiction_covered_SupETS!E244*carbon_price_SupETS!E244)</f>
        <v>0</v>
      </c>
      <c r="F244" s="9">
        <f>(jurisdiction_covered_NCT!F244*carbon_price_NCT!F244)+(carbon_price_NETS!F244*jurisdiction_covered_NETS!F244)+(jurisdiction_covered_SupETS!F244*carbon_price_SupETS!F244)</f>
        <v>0</v>
      </c>
      <c r="G244" s="9">
        <f>(jurisdiction_covered_NCT!G244*carbon_price_NCT!G244)+(carbon_price_NETS!G244*jurisdiction_covered_NETS!G244)+(jurisdiction_covered_SupETS!G244*carbon_price_SupETS!G244)</f>
        <v>0</v>
      </c>
      <c r="H244" s="9">
        <f>(jurisdiction_covered_NCT!H244*carbon_price_NCT!H244)+(carbon_price_NETS!H244*jurisdiction_covered_NETS!H244)+(jurisdiction_covered_SupETS!H244*carbon_price_SupETS!H244)</f>
        <v>0</v>
      </c>
      <c r="I244" s="9">
        <f>(jurisdiction_covered_NCT!I244*carbon_price_NCT!I244)+(carbon_price_NETS!I244*jurisdiction_covered_NETS!I244)+(jurisdiction_covered_SupETS!I244*carbon_price_SupETS!I244)</f>
        <v>0</v>
      </c>
      <c r="J244" s="9">
        <f>(jurisdiction_covered_NCT!J244*carbon_price_NCT!J244)+(carbon_price_NETS!J244*jurisdiction_covered_NETS!J244)+(jurisdiction_covered_SupETS!J244*carbon_price_SupETS!J244)</f>
        <v>0</v>
      </c>
      <c r="K244" s="9">
        <f>(jurisdiction_covered_NCT!K244*carbon_price_NCT!K244)+(carbon_price_NETS!K244*jurisdiction_covered_NETS!K244)+(jurisdiction_covered_SupETS!K244*carbon_price_SupETS!K244)</f>
        <v>0</v>
      </c>
      <c r="L244" s="9">
        <f>(jurisdiction_covered_NCT!L244*carbon_price_NCT!L244)+(carbon_price_NETS!L244*jurisdiction_covered_NETS!L244)+(jurisdiction_covered_SupETS!L244*carbon_price_SupETS!L244)</f>
        <v>0</v>
      </c>
      <c r="M244" s="9">
        <f>(jurisdiction_covered_NCT!M244*carbon_price_NCT!M244)+(carbon_price_NETS!M244*jurisdiction_covered_NETS!M244)+(jurisdiction_covered_SupETS!M244*carbon_price_SupETS!M244)</f>
        <v>0</v>
      </c>
      <c r="N244" s="9">
        <f>(jurisdiction_covered_NCT!N244*carbon_price_NCT!N244)+(carbon_price_NETS!N244*jurisdiction_covered_NETS!N244)+(jurisdiction_covered_SupETS!N244*carbon_price_SupETS!N244)</f>
        <v>0</v>
      </c>
      <c r="O244" s="9">
        <f>(jurisdiction_covered_NCT!O244*carbon_price_NCT!O244)+(carbon_price_NETS!O244*jurisdiction_covered_NETS!O244)+(jurisdiction_covered_SupETS!O244*carbon_price_SupETS!O244)</f>
        <v>0</v>
      </c>
      <c r="P244" s="9">
        <f>(jurisdiction_covered_NCT!P244*carbon_price_NCT!P244)+(carbon_price_NETS!P244*jurisdiction_covered_NETS!P244)+(jurisdiction_covered_SupETS!P244*carbon_price_SupETS!P244)</f>
        <v>0</v>
      </c>
      <c r="Q244" s="9">
        <f>(jurisdiction_covered_NCT!Q244*carbon_price_NCT!Q244)+(carbon_price_NETS!Q244*jurisdiction_covered_NETS!Q244)+(jurisdiction_covered_SupETS!Q244*carbon_price_SupETS!Q244)</f>
        <v>0</v>
      </c>
      <c r="R244" s="9">
        <f>(jurisdiction_covered_NCT!R244*carbon_price_NCT!R244)+(carbon_price_NETS!R244*jurisdiction_covered_NETS!R244)+(jurisdiction_covered_SupETS!R244*carbon_price_SupETS!R244)</f>
        <v>0</v>
      </c>
      <c r="S244" s="9">
        <f>(jurisdiction_covered_NCT!S244*carbon_price_NCT!S244)+(carbon_price_NETS!S244*jurisdiction_covered_NETS!S244)+(jurisdiction_covered_SupETS!S244*carbon_price_SupETS!S244)</f>
        <v>0</v>
      </c>
      <c r="T244" s="9">
        <f>(jurisdiction_covered_NCT!T244*carbon_price_NCT!T244)+(carbon_price_NETS!T244*jurisdiction_covered_NETS!T244)+(jurisdiction_covered_SupETS!T244*carbon_price_SupETS!T244)</f>
        <v>0</v>
      </c>
      <c r="U244" s="9">
        <f>(jurisdiction_covered_NCT!U244*carbon_price_NCT!U244)+(carbon_price_NETS!U244*jurisdiction_covered_NETS!U244)+(jurisdiction_covered_SupETS!U244*carbon_price_SupETS!U244)</f>
        <v>0</v>
      </c>
      <c r="V244" s="9">
        <f>(jurisdiction_covered_NCT!V244*carbon_price_NCT!V244)+(carbon_price_NETS!V244*jurisdiction_covered_NETS!V244)+(jurisdiction_covered_SupETS!V244*carbon_price_SupETS!V244)</f>
        <v>0</v>
      </c>
      <c r="W244" s="9">
        <f>(jurisdiction_covered_NCT!W244*carbon_price_NCT!W244)+(carbon_price_NETS!W244*jurisdiction_covered_NETS!W244)+(jurisdiction_covered_SupETS!W244*carbon_price_SupETS!W244)</f>
        <v>0</v>
      </c>
      <c r="X244" s="9">
        <f>(jurisdiction_covered_NCT!X244*carbon_price_NCT!X244)+(carbon_price_NETS!X244*jurisdiction_covered_NETS!X244)+(jurisdiction_covered_SupETS!X244*carbon_price_SupETS!X244)</f>
        <v>0</v>
      </c>
      <c r="Y244" s="9">
        <f>(jurisdiction_covered_NCT!Y244*carbon_price_NCT!Y244)+(carbon_price_NETS!Y244*jurisdiction_covered_NETS!Y244)+(jurisdiction_covered_SupETS!Y244*carbon_price_SupETS!Y244)</f>
        <v>0</v>
      </c>
      <c r="Z244" s="9">
        <f>(jurisdiction_covered_NCT!Z244*carbon_price_NCT!Z244)+(carbon_price_NETS!Z244*jurisdiction_covered_NETS!Z244)+(jurisdiction_covered_SupETS!Z244*carbon_price_SupETS!Z244)</f>
        <v>0</v>
      </c>
      <c r="AA244" s="9">
        <f>(jurisdiction_covered_NCT!AA244*carbon_price_NCT!AA244)+(carbon_price_NETS!AA244*jurisdiction_covered_NETS!AA244)+(jurisdiction_covered_SupETS!AA244*carbon_price_SupETS!AA244)</f>
        <v>0</v>
      </c>
    </row>
    <row r="245" spans="1:27" x14ac:dyDescent="0.2">
      <c r="A245" s="9" t="s">
        <v>825</v>
      </c>
      <c r="B245" s="9">
        <f>(jurisdiction_covered_NCT!B245*carbon_price_NCT!B245)+(carbon_price_NETS!B245*jurisdiction_covered_NETS!B245)+(jurisdiction_covered_SupETS!B245*carbon_price_SupETS!B245)</f>
        <v>0</v>
      </c>
      <c r="C245" s="9">
        <f>(jurisdiction_covered_NCT!C245*carbon_price_NCT!C245)+(carbon_price_NETS!C245*jurisdiction_covered_NETS!C245)+(jurisdiction_covered_SupETS!C245*carbon_price_SupETS!C245)</f>
        <v>0</v>
      </c>
      <c r="D245" s="9">
        <f>(jurisdiction_covered_NCT!D245*carbon_price_NCT!D245)+(carbon_price_NETS!D245*jurisdiction_covered_NETS!D245)+(jurisdiction_covered_SupETS!D245*carbon_price_SupETS!D245)</f>
        <v>0</v>
      </c>
      <c r="E245" s="9">
        <f>(jurisdiction_covered_NCT!E245*carbon_price_NCT!E245)+(carbon_price_NETS!E245*jurisdiction_covered_NETS!E245)+(jurisdiction_covered_SupETS!E245*carbon_price_SupETS!E245)</f>
        <v>0</v>
      </c>
      <c r="F245" s="9">
        <f>(jurisdiction_covered_NCT!F245*carbon_price_NCT!F245)+(carbon_price_NETS!F245*jurisdiction_covered_NETS!F245)+(jurisdiction_covered_SupETS!F245*carbon_price_SupETS!F245)</f>
        <v>0</v>
      </c>
      <c r="G245" s="9">
        <f>(jurisdiction_covered_NCT!G245*carbon_price_NCT!G245)+(carbon_price_NETS!G245*jurisdiction_covered_NETS!G245)+(jurisdiction_covered_SupETS!G245*carbon_price_SupETS!G245)</f>
        <v>0</v>
      </c>
      <c r="H245" s="9">
        <f>(jurisdiction_covered_NCT!H245*carbon_price_NCT!H245)+(carbon_price_NETS!H245*jurisdiction_covered_NETS!H245)+(jurisdiction_covered_SupETS!H245*carbon_price_SupETS!H245)</f>
        <v>0</v>
      </c>
      <c r="I245" s="9">
        <f>(jurisdiction_covered_NCT!I245*carbon_price_NCT!I245)+(carbon_price_NETS!I245*jurisdiction_covered_NETS!I245)+(jurisdiction_covered_SupETS!I245*carbon_price_SupETS!I245)</f>
        <v>0</v>
      </c>
      <c r="J245" s="9">
        <f>(jurisdiction_covered_NCT!J245*carbon_price_NCT!J245)+(carbon_price_NETS!J245*jurisdiction_covered_NETS!J245)+(jurisdiction_covered_SupETS!J245*carbon_price_SupETS!J245)</f>
        <v>0</v>
      </c>
      <c r="K245" s="9">
        <f>(jurisdiction_covered_NCT!K245*carbon_price_NCT!K245)+(carbon_price_NETS!K245*jurisdiction_covered_NETS!K245)+(jurisdiction_covered_SupETS!K245*carbon_price_SupETS!K245)</f>
        <v>0</v>
      </c>
      <c r="L245" s="9">
        <f>(jurisdiction_covered_NCT!L245*carbon_price_NCT!L245)+(carbon_price_NETS!L245*jurisdiction_covered_NETS!L245)+(jurisdiction_covered_SupETS!L245*carbon_price_SupETS!L245)</f>
        <v>0</v>
      </c>
      <c r="M245" s="9">
        <f>(jurisdiction_covered_NCT!M245*carbon_price_NCT!M245)+(carbon_price_NETS!M245*jurisdiction_covered_NETS!M245)+(jurisdiction_covered_SupETS!M245*carbon_price_SupETS!M245)</f>
        <v>0</v>
      </c>
      <c r="N245" s="9">
        <f>(jurisdiction_covered_NCT!N245*carbon_price_NCT!N245)+(carbon_price_NETS!N245*jurisdiction_covered_NETS!N245)+(jurisdiction_covered_SupETS!N245*carbon_price_SupETS!N245)</f>
        <v>0</v>
      </c>
      <c r="O245" s="9">
        <f>(jurisdiction_covered_NCT!O245*carbon_price_NCT!O245)+(carbon_price_NETS!O245*jurisdiction_covered_NETS!O245)+(jurisdiction_covered_SupETS!O245*carbon_price_SupETS!O245)</f>
        <v>0</v>
      </c>
      <c r="P245" s="9">
        <f>(jurisdiction_covered_NCT!P245*carbon_price_NCT!P245)+(carbon_price_NETS!P245*jurisdiction_covered_NETS!P245)+(jurisdiction_covered_SupETS!P245*carbon_price_SupETS!P245)</f>
        <v>0</v>
      </c>
      <c r="Q245" s="9">
        <f>(jurisdiction_covered_NCT!Q245*carbon_price_NCT!Q245)+(carbon_price_NETS!Q245*jurisdiction_covered_NETS!Q245)+(jurisdiction_covered_SupETS!Q245*carbon_price_SupETS!Q245)</f>
        <v>0</v>
      </c>
      <c r="R245" s="9">
        <f>(jurisdiction_covered_NCT!R245*carbon_price_NCT!R245)+(carbon_price_NETS!R245*jurisdiction_covered_NETS!R245)+(jurisdiction_covered_SupETS!R245*carbon_price_SupETS!R245)</f>
        <v>0</v>
      </c>
      <c r="S245" s="9">
        <f>(jurisdiction_covered_NCT!S245*carbon_price_NCT!S245)+(carbon_price_NETS!S245*jurisdiction_covered_NETS!S245)+(jurisdiction_covered_SupETS!S245*carbon_price_SupETS!S245)</f>
        <v>0</v>
      </c>
      <c r="T245" s="9">
        <f>(jurisdiction_covered_NCT!T245*carbon_price_NCT!T245)+(carbon_price_NETS!T245*jurisdiction_covered_NETS!T245)+(jurisdiction_covered_SupETS!T245*carbon_price_SupETS!T245)</f>
        <v>0</v>
      </c>
      <c r="U245" s="9">
        <f>(jurisdiction_covered_NCT!U245*carbon_price_NCT!U245)+(carbon_price_NETS!U245*jurisdiction_covered_NETS!U245)+(jurisdiction_covered_SupETS!U245*carbon_price_SupETS!U245)</f>
        <v>0</v>
      </c>
      <c r="V245" s="9">
        <f>(jurisdiction_covered_NCT!V245*carbon_price_NCT!V245)+(carbon_price_NETS!V245*jurisdiction_covered_NETS!V245)+(jurisdiction_covered_SupETS!V245*carbon_price_SupETS!V245)</f>
        <v>0</v>
      </c>
      <c r="W245" s="9">
        <f>(jurisdiction_covered_NCT!W245*carbon_price_NCT!W245)+(carbon_price_NETS!W245*jurisdiction_covered_NETS!W245)+(jurisdiction_covered_SupETS!W245*carbon_price_SupETS!W245)</f>
        <v>0</v>
      </c>
      <c r="X245" s="9">
        <f>(jurisdiction_covered_NCT!X245*carbon_price_NCT!X245)+(carbon_price_NETS!X245*jurisdiction_covered_NETS!X245)+(jurisdiction_covered_SupETS!X245*carbon_price_SupETS!X245)</f>
        <v>0</v>
      </c>
      <c r="Y245" s="9">
        <f>(jurisdiction_covered_NCT!Y245*carbon_price_NCT!Y245)+(carbon_price_NETS!Y245*jurisdiction_covered_NETS!Y245)+(jurisdiction_covered_SupETS!Y245*carbon_price_SupETS!Y245)</f>
        <v>0</v>
      </c>
      <c r="Z245" s="9">
        <f>(jurisdiction_covered_NCT!Z245*carbon_price_NCT!Z245)+(carbon_price_NETS!Z245*jurisdiction_covered_NETS!Z245)+(jurisdiction_covered_SupETS!Z245*carbon_price_SupETS!Z245)</f>
        <v>0</v>
      </c>
      <c r="AA245" s="9">
        <f>(jurisdiction_covered_NCT!AA245*carbon_price_NCT!AA245)+(carbon_price_NETS!AA245*jurisdiction_covered_NETS!AA245)+(jurisdiction_covered_SupETS!AA245*carbon_price_SupETS!AA245)</f>
        <v>0</v>
      </c>
    </row>
    <row r="246" spans="1:27" x14ac:dyDescent="0.2">
      <c r="A246" s="9" t="s">
        <v>829</v>
      </c>
      <c r="B246" s="9">
        <f>(jurisdiction_covered_NCT!B246*carbon_price_NCT!B246)+(carbon_price_NETS!B246*jurisdiction_covered_NETS!B246)+(jurisdiction_covered_SupETS!B246*carbon_price_SupETS!B246)</f>
        <v>0</v>
      </c>
      <c r="C246" s="9">
        <f>(jurisdiction_covered_NCT!C246*carbon_price_NCT!C246)+(carbon_price_NETS!C246*jurisdiction_covered_NETS!C246)+(jurisdiction_covered_SupETS!C246*carbon_price_SupETS!C246)</f>
        <v>0</v>
      </c>
      <c r="D246" s="9">
        <f>(jurisdiction_covered_NCT!D246*carbon_price_NCT!D246)+(carbon_price_NETS!D246*jurisdiction_covered_NETS!D246)+(jurisdiction_covered_SupETS!D246*carbon_price_SupETS!D246)</f>
        <v>0</v>
      </c>
      <c r="E246" s="9">
        <f>(jurisdiction_covered_NCT!E246*carbon_price_NCT!E246)+(carbon_price_NETS!E246*jurisdiction_covered_NETS!E246)+(jurisdiction_covered_SupETS!E246*carbon_price_SupETS!E246)</f>
        <v>0</v>
      </c>
      <c r="F246" s="9">
        <f>(jurisdiction_covered_NCT!F246*carbon_price_NCT!F246)+(carbon_price_NETS!F246*jurisdiction_covered_NETS!F246)+(jurisdiction_covered_SupETS!F246*carbon_price_SupETS!F246)</f>
        <v>0</v>
      </c>
      <c r="G246" s="9">
        <f>(jurisdiction_covered_NCT!G246*carbon_price_NCT!G246)+(carbon_price_NETS!G246*jurisdiction_covered_NETS!G246)+(jurisdiction_covered_SupETS!G246*carbon_price_SupETS!G246)</f>
        <v>0</v>
      </c>
      <c r="H246" s="9">
        <f>(jurisdiction_covered_NCT!H246*carbon_price_NCT!H246)+(carbon_price_NETS!H246*jurisdiction_covered_NETS!H246)+(jurisdiction_covered_SupETS!H246*carbon_price_SupETS!H246)</f>
        <v>0</v>
      </c>
      <c r="I246" s="9">
        <f>(jurisdiction_covered_NCT!I246*carbon_price_NCT!I246)+(carbon_price_NETS!I246*jurisdiction_covered_NETS!I246)+(jurisdiction_covered_SupETS!I246*carbon_price_SupETS!I246)</f>
        <v>0</v>
      </c>
      <c r="J246" s="9">
        <f>(jurisdiction_covered_NCT!J246*carbon_price_NCT!J246)+(carbon_price_NETS!J246*jurisdiction_covered_NETS!J246)+(jurisdiction_covered_SupETS!J246*carbon_price_SupETS!J246)</f>
        <v>0</v>
      </c>
      <c r="K246" s="9">
        <f>(jurisdiction_covered_NCT!K246*carbon_price_NCT!K246)+(carbon_price_NETS!K246*jurisdiction_covered_NETS!K246)+(jurisdiction_covered_SupETS!K246*carbon_price_SupETS!K246)</f>
        <v>0</v>
      </c>
      <c r="L246" s="9">
        <f>(jurisdiction_covered_NCT!L246*carbon_price_NCT!L246)+(carbon_price_NETS!L246*jurisdiction_covered_NETS!L246)+(jurisdiction_covered_SupETS!L246*carbon_price_SupETS!L246)</f>
        <v>0</v>
      </c>
      <c r="M246" s="9">
        <f>(jurisdiction_covered_NCT!M246*carbon_price_NCT!M246)+(carbon_price_NETS!M246*jurisdiction_covered_NETS!M246)+(jurisdiction_covered_SupETS!M246*carbon_price_SupETS!M246)</f>
        <v>0</v>
      </c>
      <c r="N246" s="9">
        <f>(jurisdiction_covered_NCT!N246*carbon_price_NCT!N246)+(carbon_price_NETS!N246*jurisdiction_covered_NETS!N246)+(jurisdiction_covered_SupETS!N246*carbon_price_SupETS!N246)</f>
        <v>0</v>
      </c>
      <c r="O246" s="9">
        <f>(jurisdiction_covered_NCT!O246*carbon_price_NCT!O246)+(carbon_price_NETS!O246*jurisdiction_covered_NETS!O246)+(jurisdiction_covered_SupETS!O246*carbon_price_SupETS!O246)</f>
        <v>0</v>
      </c>
      <c r="P246" s="9">
        <f>(jurisdiction_covered_NCT!P246*carbon_price_NCT!P246)+(carbon_price_NETS!P246*jurisdiction_covered_NETS!P246)+(jurisdiction_covered_SupETS!P246*carbon_price_SupETS!P246)</f>
        <v>0</v>
      </c>
      <c r="Q246" s="9">
        <f>(jurisdiction_covered_NCT!Q246*carbon_price_NCT!Q246)+(carbon_price_NETS!Q246*jurisdiction_covered_NETS!Q246)+(jurisdiction_covered_SupETS!Q246*carbon_price_SupETS!Q246)</f>
        <v>0</v>
      </c>
      <c r="R246" s="9">
        <f>(jurisdiction_covered_NCT!R246*carbon_price_NCT!R246)+(carbon_price_NETS!R246*jurisdiction_covered_NETS!R246)+(jurisdiction_covered_SupETS!R246*carbon_price_SupETS!R246)</f>
        <v>0</v>
      </c>
      <c r="S246" s="9">
        <f>(jurisdiction_covered_NCT!S246*carbon_price_NCT!S246)+(carbon_price_NETS!S246*jurisdiction_covered_NETS!S246)+(jurisdiction_covered_SupETS!S246*carbon_price_SupETS!S246)</f>
        <v>0</v>
      </c>
      <c r="T246" s="9">
        <f>(jurisdiction_covered_NCT!T246*carbon_price_NCT!T246)+(carbon_price_NETS!T246*jurisdiction_covered_NETS!T246)+(jurisdiction_covered_SupETS!T246*carbon_price_SupETS!T246)</f>
        <v>0</v>
      </c>
      <c r="U246" s="9">
        <f>(jurisdiction_covered_NCT!U246*carbon_price_NCT!U246)+(carbon_price_NETS!U246*jurisdiction_covered_NETS!U246)+(jurisdiction_covered_SupETS!U246*carbon_price_SupETS!U246)</f>
        <v>0</v>
      </c>
      <c r="V246" s="9">
        <f>(jurisdiction_covered_NCT!V246*carbon_price_NCT!V246)+(carbon_price_NETS!V246*jurisdiction_covered_NETS!V246)+(jurisdiction_covered_SupETS!V246*carbon_price_SupETS!V246)</f>
        <v>0</v>
      </c>
      <c r="W246" s="9">
        <f>(jurisdiction_covered_NCT!W246*carbon_price_NCT!W246)+(carbon_price_NETS!W246*jurisdiction_covered_NETS!W246)+(jurisdiction_covered_SupETS!W246*carbon_price_SupETS!W246)</f>
        <v>0</v>
      </c>
      <c r="X246" s="9">
        <f>(jurisdiction_covered_NCT!X246*carbon_price_NCT!X246)+(carbon_price_NETS!X246*jurisdiction_covered_NETS!X246)+(jurisdiction_covered_SupETS!X246*carbon_price_SupETS!X246)</f>
        <v>0</v>
      </c>
      <c r="Y246" s="9">
        <f>(jurisdiction_covered_NCT!Y246*carbon_price_NCT!Y246)+(carbon_price_NETS!Y246*jurisdiction_covered_NETS!Y246)+(jurisdiction_covered_SupETS!Y246*carbon_price_SupETS!Y246)</f>
        <v>0</v>
      </c>
      <c r="Z246" s="9">
        <f>(jurisdiction_covered_NCT!Z246*carbon_price_NCT!Z246)+(carbon_price_NETS!Z246*jurisdiction_covered_NETS!Z246)+(jurisdiction_covered_SupETS!Z246*carbon_price_SupETS!Z246)</f>
        <v>0</v>
      </c>
      <c r="AA246" s="9">
        <f>(jurisdiction_covered_NCT!AA246*carbon_price_NCT!AA246)+(carbon_price_NETS!AA246*jurisdiction_covered_NETS!AA246)+(jurisdiction_covered_SupETS!AA246*carbon_price_SupETS!AA246)</f>
        <v>0</v>
      </c>
    </row>
    <row r="247" spans="1:27" x14ac:dyDescent="0.2">
      <c r="A247" s="9" t="s">
        <v>832</v>
      </c>
      <c r="B247" s="9">
        <f>(jurisdiction_covered_NCT!B247*carbon_price_NCT!B247)+(carbon_price_NETS!B247*jurisdiction_covered_NETS!B247)+(jurisdiction_covered_SupETS!B247*carbon_price_SupETS!B247)</f>
        <v>0</v>
      </c>
      <c r="C247" s="9">
        <f>(jurisdiction_covered_NCT!C247*carbon_price_NCT!C247)+(carbon_price_NETS!C247*jurisdiction_covered_NETS!C247)+(jurisdiction_covered_SupETS!C247*carbon_price_SupETS!C247)</f>
        <v>0</v>
      </c>
      <c r="D247" s="9">
        <f>(jurisdiction_covered_NCT!D247*carbon_price_NCT!D247)+(carbon_price_NETS!D247*jurisdiction_covered_NETS!D247)+(jurisdiction_covered_SupETS!D247*carbon_price_SupETS!D247)</f>
        <v>0</v>
      </c>
      <c r="E247" s="9">
        <f>(jurisdiction_covered_NCT!E247*carbon_price_NCT!E247)+(carbon_price_NETS!E247*jurisdiction_covered_NETS!E247)+(jurisdiction_covered_SupETS!E247*carbon_price_SupETS!E247)</f>
        <v>0</v>
      </c>
      <c r="F247" s="9">
        <f>(jurisdiction_covered_NCT!F247*carbon_price_NCT!F247)+(carbon_price_NETS!F247*jurisdiction_covered_NETS!F247)+(jurisdiction_covered_SupETS!F247*carbon_price_SupETS!F247)</f>
        <v>0</v>
      </c>
      <c r="G247" s="9">
        <f>(jurisdiction_covered_NCT!G247*carbon_price_NCT!G247)+(carbon_price_NETS!G247*jurisdiction_covered_NETS!G247)+(jurisdiction_covered_SupETS!G247*carbon_price_SupETS!G247)</f>
        <v>0</v>
      </c>
      <c r="H247" s="9">
        <f>(jurisdiction_covered_NCT!H247*carbon_price_NCT!H247)+(carbon_price_NETS!H247*jurisdiction_covered_NETS!H247)+(jurisdiction_covered_SupETS!H247*carbon_price_SupETS!H247)</f>
        <v>0</v>
      </c>
      <c r="I247" s="9">
        <f>(jurisdiction_covered_NCT!I247*carbon_price_NCT!I247)+(carbon_price_NETS!I247*jurisdiction_covered_NETS!I247)+(jurisdiction_covered_SupETS!I247*carbon_price_SupETS!I247)</f>
        <v>0</v>
      </c>
      <c r="J247" s="9">
        <f>(jurisdiction_covered_NCT!J247*carbon_price_NCT!J247)+(carbon_price_NETS!J247*jurisdiction_covered_NETS!J247)+(jurisdiction_covered_SupETS!J247*carbon_price_SupETS!J247)</f>
        <v>0</v>
      </c>
      <c r="K247" s="9">
        <f>(jurisdiction_covered_NCT!K247*carbon_price_NCT!K247)+(carbon_price_NETS!K247*jurisdiction_covered_NETS!K247)+(jurisdiction_covered_SupETS!K247*carbon_price_SupETS!K247)</f>
        <v>0</v>
      </c>
      <c r="L247" s="9">
        <f>(jurisdiction_covered_NCT!L247*carbon_price_NCT!L247)+(carbon_price_NETS!L247*jurisdiction_covered_NETS!L247)+(jurisdiction_covered_SupETS!L247*carbon_price_SupETS!L247)</f>
        <v>0</v>
      </c>
      <c r="M247" s="9">
        <f>(jurisdiction_covered_NCT!M247*carbon_price_NCT!M247)+(carbon_price_NETS!M247*jurisdiction_covered_NETS!M247)+(jurisdiction_covered_SupETS!M247*carbon_price_SupETS!M247)</f>
        <v>0</v>
      </c>
      <c r="N247" s="9">
        <f>(jurisdiction_covered_NCT!N247*carbon_price_NCT!N247)+(carbon_price_NETS!N247*jurisdiction_covered_NETS!N247)+(jurisdiction_covered_SupETS!N247*carbon_price_SupETS!N247)</f>
        <v>0</v>
      </c>
      <c r="O247" s="9">
        <f>(jurisdiction_covered_NCT!O247*carbon_price_NCT!O247)+(carbon_price_NETS!O247*jurisdiction_covered_NETS!O247)+(jurisdiction_covered_SupETS!O247*carbon_price_SupETS!O247)</f>
        <v>0</v>
      </c>
      <c r="P247" s="9">
        <f>(jurisdiction_covered_NCT!P247*carbon_price_NCT!P247)+(carbon_price_NETS!P247*jurisdiction_covered_NETS!P247)+(jurisdiction_covered_SupETS!P247*carbon_price_SupETS!P247)</f>
        <v>0</v>
      </c>
      <c r="Q247" s="9">
        <f>(jurisdiction_covered_NCT!Q247*carbon_price_NCT!Q247)+(carbon_price_NETS!Q247*jurisdiction_covered_NETS!Q247)+(jurisdiction_covered_SupETS!Q247*carbon_price_SupETS!Q247)</f>
        <v>0</v>
      </c>
      <c r="R247" s="9">
        <f>(jurisdiction_covered_NCT!R247*carbon_price_NCT!R247)+(carbon_price_NETS!R247*jurisdiction_covered_NETS!R247)+(jurisdiction_covered_SupETS!R247*carbon_price_SupETS!R247)</f>
        <v>0</v>
      </c>
      <c r="S247" s="9">
        <f>(jurisdiction_covered_NCT!S247*carbon_price_NCT!S247)+(carbon_price_NETS!S247*jurisdiction_covered_NETS!S247)+(jurisdiction_covered_SupETS!S247*carbon_price_SupETS!S247)</f>
        <v>0</v>
      </c>
      <c r="T247" s="9">
        <f>(jurisdiction_covered_NCT!T247*carbon_price_NCT!T247)+(carbon_price_NETS!T247*jurisdiction_covered_NETS!T247)+(jurisdiction_covered_SupETS!T247*carbon_price_SupETS!T247)</f>
        <v>0</v>
      </c>
      <c r="U247" s="9">
        <f>(jurisdiction_covered_NCT!U247*carbon_price_NCT!U247)+(carbon_price_NETS!U247*jurisdiction_covered_NETS!U247)+(jurisdiction_covered_SupETS!U247*carbon_price_SupETS!U247)</f>
        <v>0</v>
      </c>
      <c r="V247" s="9">
        <f>(jurisdiction_covered_NCT!V247*carbon_price_NCT!V247)+(carbon_price_NETS!V247*jurisdiction_covered_NETS!V247)+(jurisdiction_covered_SupETS!V247*carbon_price_SupETS!V247)</f>
        <v>0</v>
      </c>
      <c r="W247" s="9">
        <f>(jurisdiction_covered_NCT!W247*carbon_price_NCT!W247)+(carbon_price_NETS!W247*jurisdiction_covered_NETS!W247)+(jurisdiction_covered_SupETS!W247*carbon_price_SupETS!W247)</f>
        <v>0</v>
      </c>
      <c r="X247" s="9">
        <f>(jurisdiction_covered_NCT!X247*carbon_price_NCT!X247)+(carbon_price_NETS!X247*jurisdiction_covered_NETS!X247)+(jurisdiction_covered_SupETS!X247*carbon_price_SupETS!X247)</f>
        <v>0</v>
      </c>
      <c r="Y247" s="9">
        <f>(jurisdiction_covered_NCT!Y247*carbon_price_NCT!Y247)+(carbon_price_NETS!Y247*jurisdiction_covered_NETS!Y247)+(jurisdiction_covered_SupETS!Y247*carbon_price_SupETS!Y247)</f>
        <v>0</v>
      </c>
      <c r="Z247" s="9">
        <f>(jurisdiction_covered_NCT!Z247*carbon_price_NCT!Z247)+(carbon_price_NETS!Z247*jurisdiction_covered_NETS!Z247)+(jurisdiction_covered_SupETS!Z247*carbon_price_SupETS!Z247)</f>
        <v>0</v>
      </c>
      <c r="AA247" s="9">
        <f>(jurisdiction_covered_NCT!AA247*carbon_price_NCT!AA247)+(carbon_price_NETS!AA247*jurisdiction_covered_NETS!AA247)+(jurisdiction_covered_SupETS!AA247*carbon_price_SupETS!AA247)</f>
        <v>0</v>
      </c>
    </row>
    <row r="248" spans="1:27" x14ac:dyDescent="0.2">
      <c r="A248" s="9" t="s">
        <v>835</v>
      </c>
      <c r="B248" s="9">
        <f>(jurisdiction_covered_NCT!B248*carbon_price_NCT!B248)+(carbon_price_NETS!B248*jurisdiction_covered_NETS!B248)+(jurisdiction_covered_SupETS!B248*carbon_price_SupETS!B248)</f>
        <v>0</v>
      </c>
      <c r="C248" s="9">
        <f>(jurisdiction_covered_NCT!C248*carbon_price_NCT!C248)+(carbon_price_NETS!C248*jurisdiction_covered_NETS!C248)+(jurisdiction_covered_SupETS!C248*carbon_price_SupETS!C248)</f>
        <v>0</v>
      </c>
      <c r="D248" s="9">
        <f>(jurisdiction_covered_NCT!D248*carbon_price_NCT!D248)+(carbon_price_NETS!D248*jurisdiction_covered_NETS!D248)+(jurisdiction_covered_SupETS!D248*carbon_price_SupETS!D248)</f>
        <v>0</v>
      </c>
      <c r="E248" s="9">
        <f>(jurisdiction_covered_NCT!E248*carbon_price_NCT!E248)+(carbon_price_NETS!E248*jurisdiction_covered_NETS!E248)+(jurisdiction_covered_SupETS!E248*carbon_price_SupETS!E248)</f>
        <v>0</v>
      </c>
      <c r="F248" s="9">
        <f>(jurisdiction_covered_NCT!F248*carbon_price_NCT!F248)+(carbon_price_NETS!F248*jurisdiction_covered_NETS!F248)+(jurisdiction_covered_SupETS!F248*carbon_price_SupETS!F248)</f>
        <v>0</v>
      </c>
      <c r="G248" s="9">
        <f>(jurisdiction_covered_NCT!G248*carbon_price_NCT!G248)+(carbon_price_NETS!G248*jurisdiction_covered_NETS!G248)+(jurisdiction_covered_SupETS!G248*carbon_price_SupETS!G248)</f>
        <v>0</v>
      </c>
      <c r="H248" s="9">
        <f>(jurisdiction_covered_NCT!H248*carbon_price_NCT!H248)+(carbon_price_NETS!H248*jurisdiction_covered_NETS!H248)+(jurisdiction_covered_SupETS!H248*carbon_price_SupETS!H248)</f>
        <v>0</v>
      </c>
      <c r="I248" s="9">
        <f>(jurisdiction_covered_NCT!I248*carbon_price_NCT!I248)+(carbon_price_NETS!I248*jurisdiction_covered_NETS!I248)+(jurisdiction_covered_SupETS!I248*carbon_price_SupETS!I248)</f>
        <v>0</v>
      </c>
      <c r="J248" s="9">
        <f>(jurisdiction_covered_NCT!J248*carbon_price_NCT!J248)+(carbon_price_NETS!J248*jurisdiction_covered_NETS!J248)+(jurisdiction_covered_SupETS!J248*carbon_price_SupETS!J248)</f>
        <v>0</v>
      </c>
      <c r="K248" s="9">
        <f>(jurisdiction_covered_NCT!K248*carbon_price_NCT!K248)+(carbon_price_NETS!K248*jurisdiction_covered_NETS!K248)+(jurisdiction_covered_SupETS!K248*carbon_price_SupETS!K248)</f>
        <v>0</v>
      </c>
      <c r="L248" s="9">
        <f>(jurisdiction_covered_NCT!L248*carbon_price_NCT!L248)+(carbon_price_NETS!L248*jurisdiction_covered_NETS!L248)+(jurisdiction_covered_SupETS!L248*carbon_price_SupETS!L248)</f>
        <v>0</v>
      </c>
      <c r="M248" s="9">
        <f>(jurisdiction_covered_NCT!M248*carbon_price_NCT!M248)+(carbon_price_NETS!M248*jurisdiction_covered_NETS!M248)+(jurisdiction_covered_SupETS!M248*carbon_price_SupETS!M248)</f>
        <v>0</v>
      </c>
      <c r="N248" s="9">
        <f>(jurisdiction_covered_NCT!N248*carbon_price_NCT!N248)+(carbon_price_NETS!N248*jurisdiction_covered_NETS!N248)+(jurisdiction_covered_SupETS!N248*carbon_price_SupETS!N248)</f>
        <v>0</v>
      </c>
      <c r="O248" s="9">
        <f>(jurisdiction_covered_NCT!O248*carbon_price_NCT!O248)+(carbon_price_NETS!O248*jurisdiction_covered_NETS!O248)+(jurisdiction_covered_SupETS!O248*carbon_price_SupETS!O248)</f>
        <v>0</v>
      </c>
      <c r="P248" s="9">
        <f>(jurisdiction_covered_NCT!P248*carbon_price_NCT!P248)+(carbon_price_NETS!P248*jurisdiction_covered_NETS!P248)+(jurisdiction_covered_SupETS!P248*carbon_price_SupETS!P248)</f>
        <v>0</v>
      </c>
      <c r="Q248" s="9">
        <f>(jurisdiction_covered_NCT!Q248*carbon_price_NCT!Q248)+(carbon_price_NETS!Q248*jurisdiction_covered_NETS!Q248)+(jurisdiction_covered_SupETS!Q248*carbon_price_SupETS!Q248)</f>
        <v>0</v>
      </c>
      <c r="R248" s="9">
        <f>(jurisdiction_covered_NCT!R248*carbon_price_NCT!R248)+(carbon_price_NETS!R248*jurisdiction_covered_NETS!R248)+(jurisdiction_covered_SupETS!R248*carbon_price_SupETS!R248)</f>
        <v>0</v>
      </c>
      <c r="S248" s="9">
        <f>(jurisdiction_covered_NCT!S248*carbon_price_NCT!S248)+(carbon_price_NETS!S248*jurisdiction_covered_NETS!S248)+(jurisdiction_covered_SupETS!S248*carbon_price_SupETS!S248)</f>
        <v>0</v>
      </c>
      <c r="T248" s="9">
        <f>(jurisdiction_covered_NCT!T248*carbon_price_NCT!T248)+(carbon_price_NETS!T248*jurisdiction_covered_NETS!T248)+(jurisdiction_covered_SupETS!T248*carbon_price_SupETS!T248)</f>
        <v>0</v>
      </c>
      <c r="U248" s="9">
        <f>(jurisdiction_covered_NCT!U248*carbon_price_NCT!U248)+(carbon_price_NETS!U248*jurisdiction_covered_NETS!U248)+(jurisdiction_covered_SupETS!U248*carbon_price_SupETS!U248)</f>
        <v>0</v>
      </c>
      <c r="V248" s="9">
        <f>(jurisdiction_covered_NCT!V248*carbon_price_NCT!V248)+(carbon_price_NETS!V248*jurisdiction_covered_NETS!V248)+(jurisdiction_covered_SupETS!V248*carbon_price_SupETS!V248)</f>
        <v>0</v>
      </c>
      <c r="W248" s="9">
        <f>(jurisdiction_covered_NCT!W248*carbon_price_NCT!W248)+(carbon_price_NETS!W248*jurisdiction_covered_NETS!W248)+(jurisdiction_covered_SupETS!W248*carbon_price_SupETS!W248)</f>
        <v>0</v>
      </c>
      <c r="X248" s="9">
        <f>(jurisdiction_covered_NCT!X248*carbon_price_NCT!X248)+(carbon_price_NETS!X248*jurisdiction_covered_NETS!X248)+(jurisdiction_covered_SupETS!X248*carbon_price_SupETS!X248)</f>
        <v>0</v>
      </c>
      <c r="Y248" s="9">
        <f>(jurisdiction_covered_NCT!Y248*carbon_price_NCT!Y248)+(carbon_price_NETS!Y248*jurisdiction_covered_NETS!Y248)+(jurisdiction_covered_SupETS!Y248*carbon_price_SupETS!Y248)</f>
        <v>0</v>
      </c>
      <c r="Z248" s="9">
        <f>(jurisdiction_covered_NCT!Z248*carbon_price_NCT!Z248)+(carbon_price_NETS!Z248*jurisdiction_covered_NETS!Z248)+(jurisdiction_covered_SupETS!Z248*carbon_price_SupETS!Z248)</f>
        <v>0</v>
      </c>
      <c r="AA248" s="9">
        <f>(jurisdiction_covered_NCT!AA248*carbon_price_NCT!AA248)+(carbon_price_NETS!AA248*jurisdiction_covered_NETS!AA248)+(jurisdiction_covered_SupETS!AA248*carbon_price_SupETS!AA248)</f>
        <v>0</v>
      </c>
    </row>
    <row r="249" spans="1:27" x14ac:dyDescent="0.2">
      <c r="A249" s="9" t="s">
        <v>838</v>
      </c>
      <c r="B249" s="9">
        <f>(jurisdiction_covered_NCT!B249*carbon_price_NCT!B249)+(carbon_price_NETS!B249*jurisdiction_covered_NETS!B249)+(jurisdiction_covered_SupETS!B249*carbon_price_SupETS!B249)</f>
        <v>0</v>
      </c>
      <c r="C249" s="9">
        <f>(jurisdiction_covered_NCT!C249*carbon_price_NCT!C249)+(carbon_price_NETS!C249*jurisdiction_covered_NETS!C249)+(jurisdiction_covered_SupETS!C249*carbon_price_SupETS!C249)</f>
        <v>0</v>
      </c>
      <c r="D249" s="9">
        <f>(jurisdiction_covered_NCT!D249*carbon_price_NCT!D249)+(carbon_price_NETS!D249*jurisdiction_covered_NETS!D249)+(jurisdiction_covered_SupETS!D249*carbon_price_SupETS!D249)</f>
        <v>0</v>
      </c>
      <c r="E249" s="9">
        <f>(jurisdiction_covered_NCT!E249*carbon_price_NCT!E249)+(carbon_price_NETS!E249*jurisdiction_covered_NETS!E249)+(jurisdiction_covered_SupETS!E249*carbon_price_SupETS!E249)</f>
        <v>0</v>
      </c>
      <c r="F249" s="9">
        <f>(jurisdiction_covered_NCT!F249*carbon_price_NCT!F249)+(carbon_price_NETS!F249*jurisdiction_covered_NETS!F249)+(jurisdiction_covered_SupETS!F249*carbon_price_SupETS!F249)</f>
        <v>0</v>
      </c>
      <c r="G249" s="9">
        <f>(jurisdiction_covered_NCT!G249*carbon_price_NCT!G249)+(carbon_price_NETS!G249*jurisdiction_covered_NETS!G249)+(jurisdiction_covered_SupETS!G249*carbon_price_SupETS!G249)</f>
        <v>0</v>
      </c>
      <c r="H249" s="9">
        <f>(jurisdiction_covered_NCT!H249*carbon_price_NCT!H249)+(carbon_price_NETS!H249*jurisdiction_covered_NETS!H249)+(jurisdiction_covered_SupETS!H249*carbon_price_SupETS!H249)</f>
        <v>0</v>
      </c>
      <c r="I249" s="9">
        <f>(jurisdiction_covered_NCT!I249*carbon_price_NCT!I249)+(carbon_price_NETS!I249*jurisdiction_covered_NETS!I249)+(jurisdiction_covered_SupETS!I249*carbon_price_SupETS!I249)</f>
        <v>0</v>
      </c>
      <c r="J249" s="9">
        <f>(jurisdiction_covered_NCT!J249*carbon_price_NCT!J249)+(carbon_price_NETS!J249*jurisdiction_covered_NETS!J249)+(jurisdiction_covered_SupETS!J249*carbon_price_SupETS!J249)</f>
        <v>0</v>
      </c>
      <c r="K249" s="9">
        <f>(jurisdiction_covered_NCT!K249*carbon_price_NCT!K249)+(carbon_price_NETS!K249*jurisdiction_covered_NETS!K249)+(jurisdiction_covered_SupETS!K249*carbon_price_SupETS!K249)</f>
        <v>0</v>
      </c>
      <c r="L249" s="9">
        <f>(jurisdiction_covered_NCT!L249*carbon_price_NCT!L249)+(carbon_price_NETS!L249*jurisdiction_covered_NETS!L249)+(jurisdiction_covered_SupETS!L249*carbon_price_SupETS!L249)</f>
        <v>0</v>
      </c>
      <c r="M249" s="9">
        <f>(jurisdiction_covered_NCT!M249*carbon_price_NCT!M249)+(carbon_price_NETS!M249*jurisdiction_covered_NETS!M249)+(jurisdiction_covered_SupETS!M249*carbon_price_SupETS!M249)</f>
        <v>0</v>
      </c>
      <c r="N249" s="9">
        <f>(jurisdiction_covered_NCT!N249*carbon_price_NCT!N249)+(carbon_price_NETS!N249*jurisdiction_covered_NETS!N249)+(jurisdiction_covered_SupETS!N249*carbon_price_SupETS!N249)</f>
        <v>0</v>
      </c>
      <c r="O249" s="9">
        <f>(jurisdiction_covered_NCT!O249*carbon_price_NCT!O249)+(carbon_price_NETS!O249*jurisdiction_covered_NETS!O249)+(jurisdiction_covered_SupETS!O249*carbon_price_SupETS!O249)</f>
        <v>0</v>
      </c>
      <c r="P249" s="9">
        <f>(jurisdiction_covered_NCT!P249*carbon_price_NCT!P249)+(carbon_price_NETS!P249*jurisdiction_covered_NETS!P249)+(jurisdiction_covered_SupETS!P249*carbon_price_SupETS!P249)</f>
        <v>0</v>
      </c>
      <c r="Q249" s="9">
        <f>(jurisdiction_covered_NCT!Q249*carbon_price_NCT!Q249)+(carbon_price_NETS!Q249*jurisdiction_covered_NETS!Q249)+(jurisdiction_covered_SupETS!Q249*carbon_price_SupETS!Q249)</f>
        <v>0</v>
      </c>
      <c r="R249" s="9">
        <f>(jurisdiction_covered_NCT!R249*carbon_price_NCT!R249)+(carbon_price_NETS!R249*jurisdiction_covered_NETS!R249)+(jurisdiction_covered_SupETS!R249*carbon_price_SupETS!R249)</f>
        <v>0</v>
      </c>
      <c r="S249" s="9">
        <f>(jurisdiction_covered_NCT!S249*carbon_price_NCT!S249)+(carbon_price_NETS!S249*jurisdiction_covered_NETS!S249)+(jurisdiction_covered_SupETS!S249*carbon_price_SupETS!S249)</f>
        <v>0</v>
      </c>
      <c r="T249" s="9">
        <f>(jurisdiction_covered_NCT!T249*carbon_price_NCT!T249)+(carbon_price_NETS!T249*jurisdiction_covered_NETS!T249)+(jurisdiction_covered_SupETS!T249*carbon_price_SupETS!T249)</f>
        <v>0</v>
      </c>
      <c r="U249" s="9">
        <f>(jurisdiction_covered_NCT!U249*carbon_price_NCT!U249)+(carbon_price_NETS!U249*jurisdiction_covered_NETS!U249)+(jurisdiction_covered_SupETS!U249*carbon_price_SupETS!U249)</f>
        <v>0</v>
      </c>
      <c r="V249" s="9">
        <f>(jurisdiction_covered_NCT!V249*carbon_price_NCT!V249)+(carbon_price_NETS!V249*jurisdiction_covered_NETS!V249)+(jurisdiction_covered_SupETS!V249*carbon_price_SupETS!V249)</f>
        <v>0</v>
      </c>
      <c r="W249" s="9">
        <f>(jurisdiction_covered_NCT!W249*carbon_price_NCT!W249)+(carbon_price_NETS!W249*jurisdiction_covered_NETS!W249)+(jurisdiction_covered_SupETS!W249*carbon_price_SupETS!W249)</f>
        <v>0</v>
      </c>
      <c r="X249" s="9">
        <f>(jurisdiction_covered_NCT!X249*carbon_price_NCT!X249)+(carbon_price_NETS!X249*jurisdiction_covered_NETS!X249)+(jurisdiction_covered_SupETS!X249*carbon_price_SupETS!X249)</f>
        <v>0</v>
      </c>
      <c r="Y249" s="9">
        <f>(jurisdiction_covered_NCT!Y249*carbon_price_NCT!Y249)+(carbon_price_NETS!Y249*jurisdiction_covered_NETS!Y249)+(jurisdiction_covered_SupETS!Y249*carbon_price_SupETS!Y249)</f>
        <v>0</v>
      </c>
      <c r="Z249" s="9">
        <f>(jurisdiction_covered_NCT!Z249*carbon_price_NCT!Z249)+(carbon_price_NETS!Z249*jurisdiction_covered_NETS!Z249)+(jurisdiction_covered_SupETS!Z249*carbon_price_SupETS!Z249)</f>
        <v>0</v>
      </c>
      <c r="AA249" s="9">
        <f>(jurisdiction_covered_NCT!AA249*carbon_price_NCT!AA249)+(carbon_price_NETS!AA249*jurisdiction_covered_NETS!AA249)+(jurisdiction_covered_SupETS!AA249*carbon_price_SupETS!AA249)</f>
        <v>0</v>
      </c>
    </row>
    <row r="250" spans="1:27" x14ac:dyDescent="0.2">
      <c r="A250" s="9" t="s">
        <v>840</v>
      </c>
      <c r="B250" s="9">
        <f>(jurisdiction_covered_NCT!B250*carbon_price_NCT!B250)+(carbon_price_NETS!B250*jurisdiction_covered_NETS!B250)+(jurisdiction_covered_SupETS!B250*carbon_price_SupETS!B250)</f>
        <v>0</v>
      </c>
      <c r="C250" s="9">
        <f>(jurisdiction_covered_NCT!C250*carbon_price_NCT!C250)+(carbon_price_NETS!C250*jurisdiction_covered_NETS!C250)+(jurisdiction_covered_SupETS!C250*carbon_price_SupETS!C250)</f>
        <v>0</v>
      </c>
      <c r="D250" s="9">
        <f>(jurisdiction_covered_NCT!D250*carbon_price_NCT!D250)+(carbon_price_NETS!D250*jurisdiction_covered_NETS!D250)+(jurisdiction_covered_SupETS!D250*carbon_price_SupETS!D250)</f>
        <v>0</v>
      </c>
      <c r="E250" s="9">
        <f>(jurisdiction_covered_NCT!E250*carbon_price_NCT!E250)+(carbon_price_NETS!E250*jurisdiction_covered_NETS!E250)+(jurisdiction_covered_SupETS!E250*carbon_price_SupETS!E250)</f>
        <v>0</v>
      </c>
      <c r="F250" s="9">
        <f>(jurisdiction_covered_NCT!F250*carbon_price_NCT!F250)+(carbon_price_NETS!F250*jurisdiction_covered_NETS!F250)+(jurisdiction_covered_SupETS!F250*carbon_price_SupETS!F250)</f>
        <v>0</v>
      </c>
      <c r="G250" s="9">
        <f>(jurisdiction_covered_NCT!G250*carbon_price_NCT!G250)+(carbon_price_NETS!G250*jurisdiction_covered_NETS!G250)+(jurisdiction_covered_SupETS!G250*carbon_price_SupETS!G250)</f>
        <v>0</v>
      </c>
      <c r="H250" s="9">
        <f>(jurisdiction_covered_NCT!H250*carbon_price_NCT!H250)+(carbon_price_NETS!H250*jurisdiction_covered_NETS!H250)+(jurisdiction_covered_SupETS!H250*carbon_price_SupETS!H250)</f>
        <v>0</v>
      </c>
      <c r="I250" s="9">
        <f>(jurisdiction_covered_NCT!I250*carbon_price_NCT!I250)+(carbon_price_NETS!I250*jurisdiction_covered_NETS!I250)+(jurisdiction_covered_SupETS!I250*carbon_price_SupETS!I250)</f>
        <v>0</v>
      </c>
      <c r="J250" s="9">
        <f>(jurisdiction_covered_NCT!J250*carbon_price_NCT!J250)+(carbon_price_NETS!J250*jurisdiction_covered_NETS!J250)+(jurisdiction_covered_SupETS!J250*carbon_price_SupETS!J250)</f>
        <v>0</v>
      </c>
      <c r="K250" s="9">
        <f>(jurisdiction_covered_NCT!K250*carbon_price_NCT!K250)+(carbon_price_NETS!K250*jurisdiction_covered_NETS!K250)+(jurisdiction_covered_SupETS!K250*carbon_price_SupETS!K250)</f>
        <v>0</v>
      </c>
      <c r="L250" s="9">
        <f>(jurisdiction_covered_NCT!L250*carbon_price_NCT!L250)+(carbon_price_NETS!L250*jurisdiction_covered_NETS!L250)+(jurisdiction_covered_SupETS!L250*carbon_price_SupETS!L250)</f>
        <v>0</v>
      </c>
      <c r="M250" s="9">
        <f>(jurisdiction_covered_NCT!M250*carbon_price_NCT!M250)+(carbon_price_NETS!M250*jurisdiction_covered_NETS!M250)+(jurisdiction_covered_SupETS!M250*carbon_price_SupETS!M250)</f>
        <v>0</v>
      </c>
      <c r="N250" s="9">
        <f>(jurisdiction_covered_NCT!N250*carbon_price_NCT!N250)+(carbon_price_NETS!N250*jurisdiction_covered_NETS!N250)+(jurisdiction_covered_SupETS!N250*carbon_price_SupETS!N250)</f>
        <v>0</v>
      </c>
      <c r="O250" s="9">
        <f>(jurisdiction_covered_NCT!O250*carbon_price_NCT!O250)+(carbon_price_NETS!O250*jurisdiction_covered_NETS!O250)+(jurisdiction_covered_SupETS!O250*carbon_price_SupETS!O250)</f>
        <v>0</v>
      </c>
      <c r="P250" s="9">
        <f>(jurisdiction_covered_NCT!P250*carbon_price_NCT!P250)+(carbon_price_NETS!P250*jurisdiction_covered_NETS!P250)+(jurisdiction_covered_SupETS!P250*carbon_price_SupETS!P250)</f>
        <v>0</v>
      </c>
      <c r="Q250" s="9">
        <f>(jurisdiction_covered_NCT!Q250*carbon_price_NCT!Q250)+(carbon_price_NETS!Q250*jurisdiction_covered_NETS!Q250)+(jurisdiction_covered_SupETS!Q250*carbon_price_SupETS!Q250)</f>
        <v>0</v>
      </c>
      <c r="R250" s="9">
        <f>(jurisdiction_covered_NCT!R250*carbon_price_NCT!R250)+(carbon_price_NETS!R250*jurisdiction_covered_NETS!R250)+(jurisdiction_covered_SupETS!R250*carbon_price_SupETS!R250)</f>
        <v>0</v>
      </c>
      <c r="S250" s="9">
        <f>(jurisdiction_covered_NCT!S250*carbon_price_NCT!S250)+(carbon_price_NETS!S250*jurisdiction_covered_NETS!S250)+(jurisdiction_covered_SupETS!S250*carbon_price_SupETS!S250)</f>
        <v>0</v>
      </c>
      <c r="T250" s="9">
        <f>(jurisdiction_covered_NCT!T250*carbon_price_NCT!T250)+(carbon_price_NETS!T250*jurisdiction_covered_NETS!T250)+(jurisdiction_covered_SupETS!T250*carbon_price_SupETS!T250)</f>
        <v>0</v>
      </c>
      <c r="U250" s="9">
        <f>(jurisdiction_covered_NCT!U250*carbon_price_NCT!U250)+(carbon_price_NETS!U250*jurisdiction_covered_NETS!U250)+(jurisdiction_covered_SupETS!U250*carbon_price_SupETS!U250)</f>
        <v>0</v>
      </c>
      <c r="V250" s="9">
        <f>(jurisdiction_covered_NCT!V250*carbon_price_NCT!V250)+(carbon_price_NETS!V250*jurisdiction_covered_NETS!V250)+(jurisdiction_covered_SupETS!V250*carbon_price_SupETS!V250)</f>
        <v>0</v>
      </c>
      <c r="W250" s="9">
        <f>(jurisdiction_covered_NCT!W250*carbon_price_NCT!W250)+(carbon_price_NETS!W250*jurisdiction_covered_NETS!W250)+(jurisdiction_covered_SupETS!W250*carbon_price_SupETS!W250)</f>
        <v>0</v>
      </c>
      <c r="X250" s="9">
        <f>(jurisdiction_covered_NCT!X250*carbon_price_NCT!X250)+(carbon_price_NETS!X250*jurisdiction_covered_NETS!X250)+(jurisdiction_covered_SupETS!X250*carbon_price_SupETS!X250)</f>
        <v>0</v>
      </c>
      <c r="Y250" s="9">
        <f>(jurisdiction_covered_NCT!Y250*carbon_price_NCT!Y250)+(carbon_price_NETS!Y250*jurisdiction_covered_NETS!Y250)+(jurisdiction_covered_SupETS!Y250*carbon_price_SupETS!Y250)</f>
        <v>0</v>
      </c>
      <c r="Z250" s="9">
        <f>(jurisdiction_covered_NCT!Z250*carbon_price_NCT!Z250)+(carbon_price_NETS!Z250*jurisdiction_covered_NETS!Z250)+(jurisdiction_covered_SupETS!Z250*carbon_price_SupETS!Z250)</f>
        <v>0</v>
      </c>
      <c r="AA250" s="9">
        <f>(jurisdiction_covered_NCT!AA250*carbon_price_NCT!AA250)+(carbon_price_NETS!AA250*jurisdiction_covered_NETS!AA250)+(jurisdiction_covered_SupETS!AA250*carbon_price_SupETS!AA250)</f>
        <v>0</v>
      </c>
    </row>
    <row r="251" spans="1:27" x14ac:dyDescent="0.2">
      <c r="A251" s="9" t="s">
        <v>841</v>
      </c>
      <c r="B251" s="9">
        <f>(jurisdiction_covered_NCT!B251*carbon_price_NCT!B251)+(carbon_price_NETS!B251*jurisdiction_covered_NETS!B251)+(jurisdiction_covered_SupETS!B251*carbon_price_SupETS!B251)</f>
        <v>0</v>
      </c>
      <c r="C251" s="9">
        <f>(jurisdiction_covered_NCT!C251*carbon_price_NCT!C251)+(carbon_price_NETS!C251*jurisdiction_covered_NETS!C251)+(jurisdiction_covered_SupETS!C251*carbon_price_SupETS!C251)</f>
        <v>0</v>
      </c>
      <c r="D251" s="9">
        <f>(jurisdiction_covered_NCT!D251*carbon_price_NCT!D251)+(carbon_price_NETS!D251*jurisdiction_covered_NETS!D251)+(jurisdiction_covered_SupETS!D251*carbon_price_SupETS!D251)</f>
        <v>0</v>
      </c>
      <c r="E251" s="9">
        <f>(jurisdiction_covered_NCT!E251*carbon_price_NCT!E251)+(carbon_price_NETS!E251*jurisdiction_covered_NETS!E251)+(jurisdiction_covered_SupETS!E251*carbon_price_SupETS!E251)</f>
        <v>0</v>
      </c>
      <c r="F251" s="9">
        <f>(jurisdiction_covered_NCT!F251*carbon_price_NCT!F251)+(carbon_price_NETS!F251*jurisdiction_covered_NETS!F251)+(jurisdiction_covered_SupETS!F251*carbon_price_SupETS!F251)</f>
        <v>0</v>
      </c>
      <c r="G251" s="9">
        <f>(jurisdiction_covered_NCT!G251*carbon_price_NCT!G251)+(carbon_price_NETS!G251*jurisdiction_covered_NETS!G251)+(jurisdiction_covered_SupETS!G251*carbon_price_SupETS!G251)</f>
        <v>0</v>
      </c>
      <c r="H251" s="9">
        <f>(jurisdiction_covered_NCT!H251*carbon_price_NCT!H251)+(carbon_price_NETS!H251*jurisdiction_covered_NETS!H251)+(jurisdiction_covered_SupETS!H251*carbon_price_SupETS!H251)</f>
        <v>0</v>
      </c>
      <c r="I251" s="9">
        <f>(jurisdiction_covered_NCT!I251*carbon_price_NCT!I251)+(carbon_price_NETS!I251*jurisdiction_covered_NETS!I251)+(jurisdiction_covered_SupETS!I251*carbon_price_SupETS!I251)</f>
        <v>0</v>
      </c>
      <c r="J251" s="9">
        <f>(jurisdiction_covered_NCT!J251*carbon_price_NCT!J251)+(carbon_price_NETS!J251*jurisdiction_covered_NETS!J251)+(jurisdiction_covered_SupETS!J251*carbon_price_SupETS!J251)</f>
        <v>0</v>
      </c>
      <c r="K251" s="9">
        <f>(jurisdiction_covered_NCT!K251*carbon_price_NCT!K251)+(carbon_price_NETS!K251*jurisdiction_covered_NETS!K251)+(jurisdiction_covered_SupETS!K251*carbon_price_SupETS!K251)</f>
        <v>0</v>
      </c>
      <c r="L251" s="9">
        <f>(jurisdiction_covered_NCT!L251*carbon_price_NCT!L251)+(carbon_price_NETS!L251*jurisdiction_covered_NETS!L251)+(jurisdiction_covered_SupETS!L251*carbon_price_SupETS!L251)</f>
        <v>0</v>
      </c>
      <c r="M251" s="9">
        <f>(jurisdiction_covered_NCT!M251*carbon_price_NCT!M251)+(carbon_price_NETS!M251*jurisdiction_covered_NETS!M251)+(jurisdiction_covered_SupETS!M251*carbon_price_SupETS!M251)</f>
        <v>0</v>
      </c>
      <c r="N251" s="9">
        <f>(jurisdiction_covered_NCT!N251*carbon_price_NCT!N251)+(carbon_price_NETS!N251*jurisdiction_covered_NETS!N251)+(jurisdiction_covered_SupETS!N251*carbon_price_SupETS!N251)</f>
        <v>0</v>
      </c>
      <c r="O251" s="9">
        <f>(jurisdiction_covered_NCT!O251*carbon_price_NCT!O251)+(carbon_price_NETS!O251*jurisdiction_covered_NETS!O251)+(jurisdiction_covered_SupETS!O251*carbon_price_SupETS!O251)</f>
        <v>0</v>
      </c>
      <c r="P251" s="9">
        <f>(jurisdiction_covered_NCT!P251*carbon_price_NCT!P251)+(carbon_price_NETS!P251*jurisdiction_covered_NETS!P251)+(jurisdiction_covered_SupETS!P251*carbon_price_SupETS!P251)</f>
        <v>0</v>
      </c>
      <c r="Q251" s="9">
        <f>(jurisdiction_covered_NCT!Q251*carbon_price_NCT!Q251)+(carbon_price_NETS!Q251*jurisdiction_covered_NETS!Q251)+(jurisdiction_covered_SupETS!Q251*carbon_price_SupETS!Q251)</f>
        <v>0</v>
      </c>
      <c r="R251" s="9">
        <f>(jurisdiction_covered_NCT!R251*carbon_price_NCT!R251)+(carbon_price_NETS!R251*jurisdiction_covered_NETS!R251)+(jurisdiction_covered_SupETS!R251*carbon_price_SupETS!R251)</f>
        <v>0</v>
      </c>
      <c r="S251" s="9">
        <f>(jurisdiction_covered_NCT!S251*carbon_price_NCT!S251)+(carbon_price_NETS!S251*jurisdiction_covered_NETS!S251)+(jurisdiction_covered_SupETS!S251*carbon_price_SupETS!S251)</f>
        <v>0</v>
      </c>
      <c r="T251" s="9">
        <f>(jurisdiction_covered_NCT!T251*carbon_price_NCT!T251)+(carbon_price_NETS!T251*jurisdiction_covered_NETS!T251)+(jurisdiction_covered_SupETS!T251*carbon_price_SupETS!T251)</f>
        <v>0</v>
      </c>
      <c r="U251" s="9">
        <f>(jurisdiction_covered_NCT!U251*carbon_price_NCT!U251)+(carbon_price_NETS!U251*jurisdiction_covered_NETS!U251)+(jurisdiction_covered_SupETS!U251*carbon_price_SupETS!U251)</f>
        <v>0</v>
      </c>
      <c r="V251" s="9">
        <f>(jurisdiction_covered_NCT!V251*carbon_price_NCT!V251)+(carbon_price_NETS!V251*jurisdiction_covered_NETS!V251)+(jurisdiction_covered_SupETS!V251*carbon_price_SupETS!V251)</f>
        <v>0</v>
      </c>
      <c r="W251" s="9">
        <f>(jurisdiction_covered_NCT!W251*carbon_price_NCT!W251)+(carbon_price_NETS!W251*jurisdiction_covered_NETS!W251)+(jurisdiction_covered_SupETS!W251*carbon_price_SupETS!W251)</f>
        <v>0</v>
      </c>
      <c r="X251" s="9">
        <f>(jurisdiction_covered_NCT!X251*carbon_price_NCT!X251)+(carbon_price_NETS!X251*jurisdiction_covered_NETS!X251)+(jurisdiction_covered_SupETS!X251*carbon_price_SupETS!X251)</f>
        <v>0</v>
      </c>
      <c r="Y251" s="9">
        <f>(jurisdiction_covered_NCT!Y251*carbon_price_NCT!Y251)+(carbon_price_NETS!Y251*jurisdiction_covered_NETS!Y251)+(jurisdiction_covered_SupETS!Y251*carbon_price_SupETS!Y251)</f>
        <v>0</v>
      </c>
      <c r="Z251" s="9">
        <f>(jurisdiction_covered_NCT!Z251*carbon_price_NCT!Z251)+(carbon_price_NETS!Z251*jurisdiction_covered_NETS!Z251)+(jurisdiction_covered_SupETS!Z251*carbon_price_SupETS!Z251)</f>
        <v>0</v>
      </c>
      <c r="AA251" s="9">
        <f>(jurisdiction_covered_NCT!AA251*carbon_price_NCT!AA251)+(carbon_price_NETS!AA251*jurisdiction_covered_NETS!AA251)+(jurisdiction_covered_SupETS!AA251*carbon_price_SupETS!AA251)</f>
        <v>0</v>
      </c>
    </row>
    <row r="252" spans="1:27" x14ac:dyDescent="0.2">
      <c r="A252" s="22" t="s">
        <v>844</v>
      </c>
      <c r="B252" s="22">
        <f>(jurisdiction_covered_NCT!B252*carbon_price_NCT!B252)+(carbon_price_NETS!B252*jurisdiction_covered_NETS!B252)+(jurisdiction_covered_SupETS!B252*carbon_price_SupETS!B252)</f>
        <v>0</v>
      </c>
      <c r="C252" s="22">
        <f>(jurisdiction_covered_NCT!C252*carbon_price_NCT!C252)+(carbon_price_NETS!C252*jurisdiction_covered_NETS!C252)+(jurisdiction_covered_SupETS!C252*carbon_price_SupETS!C252)</f>
        <v>0</v>
      </c>
      <c r="D252" s="22">
        <f>(jurisdiction_covered_NCT!D252*carbon_price_NCT!D252)+(carbon_price_NETS!D252*jurisdiction_covered_NETS!D252)+(jurisdiction_covered_SupETS!D252*carbon_price_SupETS!D252)</f>
        <v>0</v>
      </c>
      <c r="E252" s="22">
        <f>(jurisdiction_covered_NCT!E252*carbon_price_NCT!E252)+(carbon_price_NETS!E252*jurisdiction_covered_NETS!E252)+(jurisdiction_covered_SupETS!E252*carbon_price_SupETS!E252)</f>
        <v>0</v>
      </c>
      <c r="F252" s="22">
        <f>(jurisdiction_covered_NCT!F252*carbon_price_NCT!F252)+(carbon_price_NETS!F252*jurisdiction_covered_NETS!F252)+(jurisdiction_covered_SupETS!F252*carbon_price_SupETS!F252)</f>
        <v>0</v>
      </c>
      <c r="G252" s="22">
        <f>(jurisdiction_covered_NCT!G252*carbon_price_NCT!G252)+(carbon_price_NETS!G252*jurisdiction_covered_NETS!G252)+(jurisdiction_covered_SupETS!G252*carbon_price_SupETS!G252)</f>
        <v>0</v>
      </c>
      <c r="H252" s="22">
        <f>(jurisdiction_covered_NCT!H252*carbon_price_NCT!H252)+(carbon_price_NETS!H252*jurisdiction_covered_NETS!H252)+(jurisdiction_covered_SupETS!H252*carbon_price_SupETS!H252)</f>
        <v>0</v>
      </c>
      <c r="I252" s="22">
        <f>(jurisdiction_covered_NCT!I252*carbon_price_NCT!I252)+(carbon_price_NETS!I252*jurisdiction_covered_NETS!I252)+(jurisdiction_covered_SupETS!I252*carbon_price_SupETS!I252)</f>
        <v>0</v>
      </c>
      <c r="J252" s="22">
        <f>(jurisdiction_covered_NCT!J252*carbon_price_NCT!J252)+(carbon_price_NETS!J252*jurisdiction_covered_NETS!J252)+(jurisdiction_covered_SupETS!J252*carbon_price_SupETS!J252)</f>
        <v>0</v>
      </c>
      <c r="K252" s="22">
        <f>(jurisdiction_covered_NCT!K252*carbon_price_NCT!K252)+(carbon_price_NETS!K252*jurisdiction_covered_NETS!K252)+(jurisdiction_covered_SupETS!K252*carbon_price_SupETS!K252)</f>
        <v>0</v>
      </c>
      <c r="L252" s="22">
        <f>(jurisdiction_covered_NCT!L252*carbon_price_NCT!L252)+(carbon_price_NETS!L252*jurisdiction_covered_NETS!L252)+(jurisdiction_covered_SupETS!L252*carbon_price_SupETS!L252)</f>
        <v>0</v>
      </c>
      <c r="M252" s="22">
        <f>(jurisdiction_covered_NCT!M252*carbon_price_NCT!M252)+(carbon_price_NETS!M252*jurisdiction_covered_NETS!M252)+(jurisdiction_covered_SupETS!M252*carbon_price_SupETS!M252)</f>
        <v>0</v>
      </c>
      <c r="N252" s="22">
        <f>(jurisdiction_covered_NCT!N252*carbon_price_NCT!N252)+(carbon_price_NETS!N252*jurisdiction_covered_NETS!N252)+(jurisdiction_covered_SupETS!N252*carbon_price_SupETS!N252)</f>
        <v>0</v>
      </c>
      <c r="O252" s="22">
        <f>(jurisdiction_covered_NCT!O252*carbon_price_NCT!O252)+(carbon_price_NETS!O252*jurisdiction_covered_NETS!O252)+(jurisdiction_covered_SupETS!O252*carbon_price_SupETS!O252)</f>
        <v>0</v>
      </c>
      <c r="P252" s="22">
        <f>(jurisdiction_covered_NCT!P252*carbon_price_NCT!P252)+(carbon_price_NETS!P252*jurisdiction_covered_NETS!P252)+(jurisdiction_covered_SupETS!P252*carbon_price_SupETS!P252)</f>
        <v>0</v>
      </c>
      <c r="Q252" s="22">
        <f>(jurisdiction_covered_NCT!Q252*carbon_price_NCT!Q252)+(carbon_price_NETS!Q252*jurisdiction_covered_NETS!Q252)+(jurisdiction_covered_SupETS!Q252*carbon_price_SupETS!Q252)</f>
        <v>0</v>
      </c>
      <c r="R252" s="22">
        <f>(jurisdiction_covered_NCT!R252*carbon_price_NCT!R252)+(carbon_price_NETS!R252*jurisdiction_covered_NETS!R252)+(jurisdiction_covered_SupETS!R252*carbon_price_SupETS!R252)</f>
        <v>0</v>
      </c>
      <c r="S252" s="22">
        <f>(jurisdiction_covered_NCT!S252*carbon_price_NCT!S252)+(carbon_price_NETS!S252*jurisdiction_covered_NETS!S252)+(jurisdiction_covered_SupETS!S252*carbon_price_SupETS!S252)</f>
        <v>0</v>
      </c>
      <c r="T252" s="22">
        <f>(jurisdiction_covered_NCT!T252*carbon_price_NCT!T252)+(carbon_price_NETS!T252*jurisdiction_covered_NETS!T252)+(jurisdiction_covered_SupETS!T252*carbon_price_SupETS!T252)</f>
        <v>0</v>
      </c>
      <c r="U252" s="22">
        <f>(jurisdiction_covered_NCT!U252*carbon_price_NCT!U252)+(carbon_price_NETS!U252*jurisdiction_covered_NETS!U252)+(jurisdiction_covered_SupETS!U252*carbon_price_SupETS!U252)</f>
        <v>0</v>
      </c>
      <c r="V252" s="22">
        <f>(jurisdiction_covered_NCT!V252*carbon_price_NCT!V252)+(carbon_price_NETS!V252*jurisdiction_covered_NETS!V252)+(jurisdiction_covered_SupETS!V252*carbon_price_SupETS!V252)</f>
        <v>0</v>
      </c>
      <c r="W252" s="22">
        <f>(jurisdiction_covered_NCT!W252*carbon_price_NCT!W252)+(carbon_price_NETS!W252*jurisdiction_covered_NETS!W252)+(jurisdiction_covered_SupETS!W252*carbon_price_SupETS!W252)</f>
        <v>0</v>
      </c>
      <c r="X252" s="22">
        <f>(jurisdiction_covered_NCT!X252*carbon_price_NCT!X252)+(carbon_price_NETS!X252*jurisdiction_covered_NETS!X252)+(jurisdiction_covered_SupETS!X252*carbon_price_SupETS!X252)</f>
        <v>0</v>
      </c>
      <c r="Y252" s="22">
        <f>(jurisdiction_covered_NCT!Y252*carbon_price_NCT!Y252)+(carbon_price_NETS!Y252*jurisdiction_covered_NETS!Y252)+(jurisdiction_covered_SupETS!Y252*carbon_price_SupETS!Y252)</f>
        <v>0</v>
      </c>
      <c r="Z252" s="22">
        <f>(jurisdiction_covered_NCT!Z252*carbon_price_NCT!Z252)+(carbon_price_NETS!Z252*jurisdiction_covered_NETS!Z252)+(jurisdiction_covered_SupETS!Z252*carbon_price_SupETS!Z252)</f>
        <v>0</v>
      </c>
      <c r="AA252" s="22">
        <f>(jurisdiction_covered_NCT!AA252*carbon_price_NCT!AA252)+(carbon_price_NETS!AA252*jurisdiction_covered_NETS!AA252)+(jurisdiction_covered_SupETS!AA252*carbon_price_SupETS!AA252)</f>
        <v>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9DEC2-F932-40BD-9ABA-B0A81F939C47}">
  <dimension ref="A1:AA252"/>
  <sheetViews>
    <sheetView topLeftCell="A4" zoomScale="70" workbookViewId="0">
      <pane xSplit="1" topLeftCell="B1" activePane="topRight" state="frozen"/>
      <selection pane="topRight" activeCell="AC66" sqref="AC66"/>
    </sheetView>
  </sheetViews>
  <sheetFormatPr baseColWidth="10" defaultRowHeight="15" x14ac:dyDescent="0.2"/>
  <cols>
    <col min="1" max="1" width="39.6640625" bestFit="1" customWidth="1"/>
    <col min="2" max="27" width="12.1640625" bestFit="1" customWidth="1"/>
  </cols>
  <sheetData>
    <row r="1" spans="1:27" s="4" customFormat="1" x14ac:dyDescent="0.2">
      <c r="A1" s="8" t="s">
        <v>1194</v>
      </c>
      <c r="B1" s="23" t="s">
        <v>1052</v>
      </c>
      <c r="C1" s="23" t="s">
        <v>1053</v>
      </c>
      <c r="D1" s="23" t="s">
        <v>1054</v>
      </c>
      <c r="E1" s="23" t="s">
        <v>1055</v>
      </c>
      <c r="F1" s="23" t="s">
        <v>1056</v>
      </c>
      <c r="G1" s="23" t="s">
        <v>1057</v>
      </c>
      <c r="H1" s="23" t="s">
        <v>1058</v>
      </c>
      <c r="I1" s="23" t="s">
        <v>1059</v>
      </c>
      <c r="J1" s="23" t="s">
        <v>1060</v>
      </c>
      <c r="K1" s="23" t="s">
        <v>1061</v>
      </c>
      <c r="L1" s="23" t="s">
        <v>1062</v>
      </c>
      <c r="M1" s="23" t="s">
        <v>1063</v>
      </c>
      <c r="N1" s="23" t="s">
        <v>1064</v>
      </c>
      <c r="O1" s="23" t="s">
        <v>1065</v>
      </c>
      <c r="P1" s="23" t="s">
        <v>1066</v>
      </c>
      <c r="Q1" s="23" t="s">
        <v>1067</v>
      </c>
      <c r="R1" s="23" t="s">
        <v>1068</v>
      </c>
      <c r="S1" s="23" t="s">
        <v>1069</v>
      </c>
      <c r="T1" s="23" t="s">
        <v>1070</v>
      </c>
      <c r="U1" s="23" t="s">
        <v>1071</v>
      </c>
      <c r="V1" s="23" t="s">
        <v>1072</v>
      </c>
      <c r="W1" s="23" t="s">
        <v>1073</v>
      </c>
      <c r="X1" s="23" t="s">
        <v>1074</v>
      </c>
      <c r="Y1" s="23" t="s">
        <v>1075</v>
      </c>
      <c r="Z1" s="23" t="s">
        <v>1076</v>
      </c>
      <c r="AA1" s="23" t="s">
        <v>1264</v>
      </c>
    </row>
    <row r="2" spans="1:27" x14ac:dyDescent="0.2">
      <c r="A2" s="9" t="s">
        <v>45</v>
      </c>
      <c r="B2" s="24">
        <f>jurisdiction_covered_NCT!B2+jurisdiction_covered_NETS!B2+jurisdiction_covered_SupETS!B2</f>
        <v>0</v>
      </c>
      <c r="C2" s="24">
        <f>jurisdiction_covered_NCT!C2+jurisdiction_covered_NETS!C2+jurisdiction_covered_SupETS!C2</f>
        <v>0</v>
      </c>
      <c r="D2" s="24">
        <f>jurisdiction_covered_NCT!D2+jurisdiction_covered_NETS!D2+jurisdiction_covered_SupETS!D2</f>
        <v>0</v>
      </c>
      <c r="E2" s="24">
        <f>jurisdiction_covered_NCT!E2+jurisdiction_covered_NETS!E2+jurisdiction_covered_SupETS!E2</f>
        <v>0</v>
      </c>
      <c r="F2" s="24">
        <f>jurisdiction_covered_NCT!F2+jurisdiction_covered_NETS!F2+jurisdiction_covered_SupETS!F2</f>
        <v>0</v>
      </c>
      <c r="G2" s="24">
        <f>jurisdiction_covered_NCT!G2+jurisdiction_covered_NETS!G2+jurisdiction_covered_SupETS!G2</f>
        <v>0</v>
      </c>
      <c r="H2" s="24">
        <f>jurisdiction_covered_NCT!H2+jurisdiction_covered_NETS!H2+jurisdiction_covered_SupETS!H2</f>
        <v>0</v>
      </c>
      <c r="I2" s="24">
        <f>jurisdiction_covered_NCT!I2+jurisdiction_covered_NETS!I2+jurisdiction_covered_SupETS!I2</f>
        <v>0</v>
      </c>
      <c r="J2" s="24">
        <f>jurisdiction_covered_NCT!J2+jurisdiction_covered_NETS!J2+jurisdiction_covered_SupETS!J2</f>
        <v>0</v>
      </c>
      <c r="K2" s="24">
        <f>jurisdiction_covered_NCT!K2+jurisdiction_covered_NETS!K2+jurisdiction_covered_SupETS!K2</f>
        <v>0</v>
      </c>
      <c r="L2" s="24">
        <f>jurisdiction_covered_NCT!L2+jurisdiction_covered_NETS!L2+jurisdiction_covered_SupETS!L2</f>
        <v>0</v>
      </c>
      <c r="M2" s="24">
        <f>jurisdiction_covered_NCT!M2+jurisdiction_covered_NETS!M2+jurisdiction_covered_SupETS!M2</f>
        <v>0</v>
      </c>
      <c r="N2" s="24">
        <f>jurisdiction_covered_NCT!N2+jurisdiction_covered_NETS!N2+jurisdiction_covered_SupETS!N2</f>
        <v>0</v>
      </c>
      <c r="O2" s="24">
        <f>jurisdiction_covered_NCT!O2+jurisdiction_covered_NETS!O2+jurisdiction_covered_SupETS!O2</f>
        <v>0</v>
      </c>
      <c r="P2" s="24">
        <f>jurisdiction_covered_NCT!P2+jurisdiction_covered_NETS!P2+jurisdiction_covered_SupETS!P2</f>
        <v>0</v>
      </c>
      <c r="Q2" s="24">
        <f>jurisdiction_covered_NCT!Q2+jurisdiction_covered_NETS!Q2+jurisdiction_covered_SupETS!Q2</f>
        <v>0</v>
      </c>
      <c r="R2" s="24">
        <f>jurisdiction_covered_NCT!R2+jurisdiction_covered_NETS!R2+jurisdiction_covered_SupETS!R2</f>
        <v>0</v>
      </c>
      <c r="S2" s="24">
        <f>jurisdiction_covered_NCT!S2+jurisdiction_covered_NETS!S2+jurisdiction_covered_SupETS!S2</f>
        <v>0</v>
      </c>
      <c r="T2" s="24">
        <f>jurisdiction_covered_NCT!T2+jurisdiction_covered_NETS!T2+jurisdiction_covered_SupETS!T2</f>
        <v>0</v>
      </c>
      <c r="U2" s="24">
        <f>jurisdiction_covered_NCT!U2+jurisdiction_covered_NETS!U2+jurisdiction_covered_SupETS!U2</f>
        <v>0</v>
      </c>
      <c r="V2" s="24">
        <f>jurisdiction_covered_NCT!V2+jurisdiction_covered_NETS!V2+jurisdiction_covered_SupETS!V2</f>
        <v>0</v>
      </c>
      <c r="W2" s="24">
        <f>jurisdiction_covered_NCT!W2+jurisdiction_covered_NETS!W2+jurisdiction_covered_SupETS!W2</f>
        <v>0</v>
      </c>
      <c r="X2" s="24">
        <f>jurisdiction_covered_NCT!X2+jurisdiction_covered_NETS!X2+jurisdiction_covered_SupETS!X2</f>
        <v>0</v>
      </c>
      <c r="Y2" s="24">
        <f>jurisdiction_covered_NCT!Y2+jurisdiction_covered_NETS!Y2+jurisdiction_covered_SupETS!Y2</f>
        <v>0</v>
      </c>
      <c r="Z2" s="24">
        <f>jurisdiction_covered_NCT!Z2+jurisdiction_covered_NETS!Z2+jurisdiction_covered_SupETS!Z2</f>
        <v>0</v>
      </c>
      <c r="AA2" s="24">
        <f>jurisdiction_covered_NCT!AA2+jurisdiction_covered_NETS!AA2+jurisdiction_covered_SupETS!AA2</f>
        <v>0</v>
      </c>
    </row>
    <row r="3" spans="1:27" x14ac:dyDescent="0.2">
      <c r="A3" s="9" t="s">
        <v>50</v>
      </c>
      <c r="B3" s="24">
        <f>jurisdiction_covered_NCT!B3+jurisdiction_covered_NETS!B3+jurisdiction_covered_SupETS!B3</f>
        <v>0</v>
      </c>
      <c r="C3" s="24">
        <f>jurisdiction_covered_NCT!C3+jurisdiction_covered_NETS!C3+jurisdiction_covered_SupETS!C3</f>
        <v>0</v>
      </c>
      <c r="D3" s="24">
        <f>jurisdiction_covered_NCT!D3+jurisdiction_covered_NETS!D3+jurisdiction_covered_SupETS!D3</f>
        <v>0</v>
      </c>
      <c r="E3" s="24">
        <f>jurisdiction_covered_NCT!E3+jurisdiction_covered_NETS!E3+jurisdiction_covered_SupETS!E3</f>
        <v>0</v>
      </c>
      <c r="F3" s="24">
        <f>jurisdiction_covered_NCT!F3+jurisdiction_covered_NETS!F3+jurisdiction_covered_SupETS!F3</f>
        <v>0</v>
      </c>
      <c r="G3" s="24">
        <f>jurisdiction_covered_NCT!G3+jurisdiction_covered_NETS!G3+jurisdiction_covered_SupETS!G3</f>
        <v>0</v>
      </c>
      <c r="H3" s="24">
        <f>jurisdiction_covered_NCT!H3+jurisdiction_covered_NETS!H3+jurisdiction_covered_SupETS!H3</f>
        <v>0</v>
      </c>
      <c r="I3" s="24">
        <f>jurisdiction_covered_NCT!I3+jurisdiction_covered_NETS!I3+jurisdiction_covered_SupETS!I3</f>
        <v>0</v>
      </c>
      <c r="J3" s="24">
        <f>jurisdiction_covered_NCT!J3+jurisdiction_covered_NETS!J3+jurisdiction_covered_SupETS!J3</f>
        <v>0</v>
      </c>
      <c r="K3" s="24">
        <f>jurisdiction_covered_NCT!K3+jurisdiction_covered_NETS!K3+jurisdiction_covered_SupETS!K3</f>
        <v>0</v>
      </c>
      <c r="L3" s="24">
        <f>jurisdiction_covered_NCT!L3+jurisdiction_covered_NETS!L3+jurisdiction_covered_SupETS!L3</f>
        <v>0</v>
      </c>
      <c r="M3" s="24">
        <f>jurisdiction_covered_NCT!M3+jurisdiction_covered_NETS!M3+jurisdiction_covered_SupETS!M3</f>
        <v>0</v>
      </c>
      <c r="N3" s="24">
        <f>jurisdiction_covered_NCT!N3+jurisdiction_covered_NETS!N3+jurisdiction_covered_SupETS!N3</f>
        <v>0</v>
      </c>
      <c r="O3" s="24">
        <f>jurisdiction_covered_NCT!O3+jurisdiction_covered_NETS!O3+jurisdiction_covered_SupETS!O3</f>
        <v>0</v>
      </c>
      <c r="P3" s="24">
        <f>jurisdiction_covered_NCT!P3+jurisdiction_covered_NETS!P3+jurisdiction_covered_SupETS!P3</f>
        <v>0</v>
      </c>
      <c r="Q3" s="24">
        <f>jurisdiction_covered_NCT!Q3+jurisdiction_covered_NETS!Q3+jurisdiction_covered_SupETS!Q3</f>
        <v>0</v>
      </c>
      <c r="R3" s="24">
        <f>jurisdiction_covered_NCT!R3+jurisdiction_covered_NETS!R3+jurisdiction_covered_SupETS!R3</f>
        <v>0</v>
      </c>
      <c r="S3" s="24">
        <f>jurisdiction_covered_NCT!S3+jurisdiction_covered_NETS!S3+jurisdiction_covered_SupETS!S3</f>
        <v>0</v>
      </c>
      <c r="T3" s="24">
        <f>jurisdiction_covered_NCT!T3+jurisdiction_covered_NETS!T3+jurisdiction_covered_SupETS!T3</f>
        <v>0</v>
      </c>
      <c r="U3" s="24">
        <f>jurisdiction_covered_NCT!U3+jurisdiction_covered_NETS!U3+jurisdiction_covered_SupETS!U3</f>
        <v>0</v>
      </c>
      <c r="V3" s="24">
        <f>jurisdiction_covered_NCT!V3+jurisdiction_covered_NETS!V3+jurisdiction_covered_SupETS!V3</f>
        <v>0</v>
      </c>
      <c r="W3" s="24">
        <f>jurisdiction_covered_NCT!W3+jurisdiction_covered_NETS!W3+jurisdiction_covered_SupETS!W3</f>
        <v>0</v>
      </c>
      <c r="X3" s="24">
        <f>jurisdiction_covered_NCT!X3+jurisdiction_covered_NETS!X3+jurisdiction_covered_SupETS!X3</f>
        <v>0</v>
      </c>
      <c r="Y3" s="24">
        <f>jurisdiction_covered_NCT!Y3+jurisdiction_covered_NETS!Y3+jurisdiction_covered_SupETS!Y3</f>
        <v>0</v>
      </c>
      <c r="Z3" s="24">
        <f>jurisdiction_covered_NCT!Z3+jurisdiction_covered_NETS!Z3+jurisdiction_covered_SupETS!Z3</f>
        <v>0</v>
      </c>
      <c r="AA3" s="24">
        <f>jurisdiction_covered_NCT!AA3+jurisdiction_covered_NETS!AA3+jurisdiction_covered_SupETS!AA3</f>
        <v>0</v>
      </c>
    </row>
    <row r="4" spans="1:27" x14ac:dyDescent="0.2">
      <c r="A4" s="9" t="s">
        <v>55</v>
      </c>
      <c r="B4" s="24">
        <f>jurisdiction_covered_NCT!B4+jurisdiction_covered_NETS!B4+jurisdiction_covered_SupETS!B4</f>
        <v>0</v>
      </c>
      <c r="C4" s="24">
        <f>jurisdiction_covered_NCT!C4+jurisdiction_covered_NETS!C4+jurisdiction_covered_SupETS!C4</f>
        <v>0</v>
      </c>
      <c r="D4" s="24">
        <f>jurisdiction_covered_NCT!D4+jurisdiction_covered_NETS!D4+jurisdiction_covered_SupETS!D4</f>
        <v>0</v>
      </c>
      <c r="E4" s="24">
        <f>jurisdiction_covered_NCT!E4+jurisdiction_covered_NETS!E4+jurisdiction_covered_SupETS!E4</f>
        <v>0</v>
      </c>
      <c r="F4" s="24">
        <f>jurisdiction_covered_NCT!F4+jurisdiction_covered_NETS!F4+jurisdiction_covered_SupETS!F4</f>
        <v>0</v>
      </c>
      <c r="G4" s="24">
        <f>jurisdiction_covered_NCT!G4+jurisdiction_covered_NETS!G4+jurisdiction_covered_SupETS!G4</f>
        <v>0</v>
      </c>
      <c r="H4" s="24">
        <f>jurisdiction_covered_NCT!H4+jurisdiction_covered_NETS!H4+jurisdiction_covered_SupETS!H4</f>
        <v>0</v>
      </c>
      <c r="I4" s="24">
        <f>jurisdiction_covered_NCT!I4+jurisdiction_covered_NETS!I4+jurisdiction_covered_SupETS!I4</f>
        <v>0</v>
      </c>
      <c r="J4" s="24">
        <f>jurisdiction_covered_NCT!J4+jurisdiction_covered_NETS!J4+jurisdiction_covered_SupETS!J4</f>
        <v>0</v>
      </c>
      <c r="K4" s="24">
        <f>jurisdiction_covered_NCT!K4+jurisdiction_covered_NETS!K4+jurisdiction_covered_SupETS!K4</f>
        <v>0</v>
      </c>
      <c r="L4" s="24">
        <f>jurisdiction_covered_NCT!L4+jurisdiction_covered_NETS!L4+jurisdiction_covered_SupETS!L4</f>
        <v>0</v>
      </c>
      <c r="M4" s="24">
        <f>jurisdiction_covered_NCT!M4+jurisdiction_covered_NETS!M4+jurisdiction_covered_SupETS!M4</f>
        <v>0</v>
      </c>
      <c r="N4" s="24">
        <f>jurisdiction_covered_NCT!N4+jurisdiction_covered_NETS!N4+jurisdiction_covered_SupETS!N4</f>
        <v>0</v>
      </c>
      <c r="O4" s="24">
        <f>jurisdiction_covered_NCT!O4+jurisdiction_covered_NETS!O4+jurisdiction_covered_SupETS!O4</f>
        <v>0</v>
      </c>
      <c r="P4" s="24">
        <f>jurisdiction_covered_NCT!P4+jurisdiction_covered_NETS!P4+jurisdiction_covered_SupETS!P4</f>
        <v>0</v>
      </c>
      <c r="Q4" s="24">
        <f>jurisdiction_covered_NCT!Q4+jurisdiction_covered_NETS!Q4+jurisdiction_covered_SupETS!Q4</f>
        <v>0</v>
      </c>
      <c r="R4" s="24">
        <f>jurisdiction_covered_NCT!R4+jurisdiction_covered_NETS!R4+jurisdiction_covered_SupETS!R4</f>
        <v>0</v>
      </c>
      <c r="S4" s="24">
        <f>jurisdiction_covered_NCT!S4+jurisdiction_covered_NETS!S4+jurisdiction_covered_SupETS!S4</f>
        <v>0</v>
      </c>
      <c r="T4" s="24">
        <f>jurisdiction_covered_NCT!T4+jurisdiction_covered_NETS!T4+jurisdiction_covered_SupETS!T4</f>
        <v>0</v>
      </c>
      <c r="U4" s="24">
        <f>jurisdiction_covered_NCT!U4+jurisdiction_covered_NETS!U4+jurisdiction_covered_SupETS!U4</f>
        <v>0</v>
      </c>
      <c r="V4" s="24">
        <f>jurisdiction_covered_NCT!V4+jurisdiction_covered_NETS!V4+jurisdiction_covered_SupETS!V4</f>
        <v>0</v>
      </c>
      <c r="W4" s="24">
        <f>jurisdiction_covered_NCT!W4+jurisdiction_covered_NETS!W4+jurisdiction_covered_SupETS!W4</f>
        <v>0</v>
      </c>
      <c r="X4" s="24">
        <f>jurisdiction_covered_NCT!X4+jurisdiction_covered_NETS!X4+jurisdiction_covered_SupETS!X4</f>
        <v>0.73</v>
      </c>
      <c r="Y4" s="24">
        <f>jurisdiction_covered_NCT!Y4+jurisdiction_covered_NETS!Y4+jurisdiction_covered_SupETS!Y4</f>
        <v>0.73</v>
      </c>
      <c r="Z4" s="24">
        <f>jurisdiction_covered_NCT!Z4+jurisdiction_covered_NETS!Z4+jurisdiction_covered_SupETS!Z4</f>
        <v>0.73</v>
      </c>
      <c r="AA4" s="24">
        <f>jurisdiction_covered_NCT!AA4+jurisdiction_covered_NETS!AA4+jurisdiction_covered_SupETS!AA4</f>
        <v>0.73</v>
      </c>
    </row>
    <row r="5" spans="1:27" x14ac:dyDescent="0.2">
      <c r="A5" s="9" t="s">
        <v>61</v>
      </c>
      <c r="B5" s="24">
        <f>jurisdiction_covered_NCT!B5+jurisdiction_covered_NETS!B5+jurisdiction_covered_SupETS!B5</f>
        <v>0</v>
      </c>
      <c r="C5" s="24">
        <f>jurisdiction_covered_NCT!C5+jurisdiction_covered_NETS!C5+jurisdiction_covered_SupETS!C5</f>
        <v>0</v>
      </c>
      <c r="D5" s="24">
        <f>jurisdiction_covered_NCT!D5+jurisdiction_covered_NETS!D5+jurisdiction_covered_SupETS!D5</f>
        <v>0</v>
      </c>
      <c r="E5" s="24">
        <f>jurisdiction_covered_NCT!E5+jurisdiction_covered_NETS!E5+jurisdiction_covered_SupETS!E5</f>
        <v>0</v>
      </c>
      <c r="F5" s="24">
        <f>jurisdiction_covered_NCT!F5+jurisdiction_covered_NETS!F5+jurisdiction_covered_SupETS!F5</f>
        <v>0</v>
      </c>
      <c r="G5" s="24">
        <f>jurisdiction_covered_NCT!G5+jurisdiction_covered_NETS!G5+jurisdiction_covered_SupETS!G5</f>
        <v>0</v>
      </c>
      <c r="H5" s="24">
        <f>jurisdiction_covered_NCT!H5+jurisdiction_covered_NETS!H5+jurisdiction_covered_SupETS!H5</f>
        <v>0</v>
      </c>
      <c r="I5" s="24">
        <f>jurisdiction_covered_NCT!I5+jurisdiction_covered_NETS!I5+jurisdiction_covered_SupETS!I5</f>
        <v>0</v>
      </c>
      <c r="J5" s="24">
        <f>jurisdiction_covered_NCT!J5+jurisdiction_covered_NETS!J5+jurisdiction_covered_SupETS!J5</f>
        <v>0</v>
      </c>
      <c r="K5" s="24">
        <f>jurisdiction_covered_NCT!K5+jurisdiction_covered_NETS!K5+jurisdiction_covered_SupETS!K5</f>
        <v>0</v>
      </c>
      <c r="L5" s="24">
        <f>jurisdiction_covered_NCT!L5+jurisdiction_covered_NETS!L5+jurisdiction_covered_SupETS!L5</f>
        <v>0</v>
      </c>
      <c r="M5" s="24">
        <f>jurisdiction_covered_NCT!M5+jurisdiction_covered_NETS!M5+jurisdiction_covered_SupETS!M5</f>
        <v>0</v>
      </c>
      <c r="N5" s="24">
        <f>jurisdiction_covered_NCT!N5+jurisdiction_covered_NETS!N5+jurisdiction_covered_SupETS!N5</f>
        <v>0</v>
      </c>
      <c r="O5" s="24">
        <f>jurisdiction_covered_NCT!O5+jurisdiction_covered_NETS!O5+jurisdiction_covered_SupETS!O5</f>
        <v>0</v>
      </c>
      <c r="P5" s="24">
        <f>jurisdiction_covered_NCT!P5+jurisdiction_covered_NETS!P5+jurisdiction_covered_SupETS!P5</f>
        <v>0</v>
      </c>
      <c r="Q5" s="24">
        <f>jurisdiction_covered_NCT!Q5+jurisdiction_covered_NETS!Q5+jurisdiction_covered_SupETS!Q5</f>
        <v>0</v>
      </c>
      <c r="R5" s="24">
        <f>jurisdiction_covered_NCT!R5+jurisdiction_covered_NETS!R5+jurisdiction_covered_SupETS!R5</f>
        <v>0</v>
      </c>
      <c r="S5" s="24">
        <f>jurisdiction_covered_NCT!S5+jurisdiction_covered_NETS!S5+jurisdiction_covered_SupETS!S5</f>
        <v>0</v>
      </c>
      <c r="T5" s="24">
        <f>jurisdiction_covered_NCT!T5+jurisdiction_covered_NETS!T5+jurisdiction_covered_SupETS!T5</f>
        <v>0</v>
      </c>
      <c r="U5" s="24">
        <f>jurisdiction_covered_NCT!U5+jurisdiction_covered_NETS!U5+jurisdiction_covered_SupETS!U5</f>
        <v>0</v>
      </c>
      <c r="V5" s="24">
        <f>jurisdiction_covered_NCT!V5+jurisdiction_covered_NETS!V5+jurisdiction_covered_SupETS!V5</f>
        <v>0</v>
      </c>
      <c r="W5" s="24">
        <f>jurisdiction_covered_NCT!W5+jurisdiction_covered_NETS!W5+jurisdiction_covered_SupETS!W5</f>
        <v>0</v>
      </c>
      <c r="X5" s="24">
        <f>jurisdiction_covered_NCT!X5+jurisdiction_covered_NETS!X5+jurisdiction_covered_SupETS!X5</f>
        <v>0</v>
      </c>
      <c r="Y5" s="24">
        <f>jurisdiction_covered_NCT!Y5+jurisdiction_covered_NETS!Y5+jurisdiction_covered_SupETS!Y5</f>
        <v>0</v>
      </c>
      <c r="Z5" s="24">
        <f>jurisdiction_covered_NCT!Z5+jurisdiction_covered_NETS!Z5+jurisdiction_covered_SupETS!Z5</f>
        <v>0</v>
      </c>
      <c r="AA5" s="24">
        <f>jurisdiction_covered_NCT!AA5+jurisdiction_covered_NETS!AA5+jurisdiction_covered_SupETS!AA5</f>
        <v>0</v>
      </c>
    </row>
    <row r="6" spans="1:27" x14ac:dyDescent="0.2">
      <c r="A6" s="9" t="s">
        <v>65</v>
      </c>
      <c r="B6" s="24">
        <f>jurisdiction_covered_NCT!B6+jurisdiction_covered_NETS!B6+jurisdiction_covered_SupETS!B6</f>
        <v>0</v>
      </c>
      <c r="C6" s="24">
        <f>jurisdiction_covered_NCT!C6+jurisdiction_covered_NETS!C6+jurisdiction_covered_SupETS!C6</f>
        <v>0</v>
      </c>
      <c r="D6" s="24">
        <f>jurisdiction_covered_NCT!D6+jurisdiction_covered_NETS!D6+jurisdiction_covered_SupETS!D6</f>
        <v>0</v>
      </c>
      <c r="E6" s="24">
        <f>jurisdiction_covered_NCT!E6+jurisdiction_covered_NETS!E6+jurisdiction_covered_SupETS!E6</f>
        <v>0</v>
      </c>
      <c r="F6" s="24">
        <f>jurisdiction_covered_NCT!F6+jurisdiction_covered_NETS!F6+jurisdiction_covered_SupETS!F6</f>
        <v>0</v>
      </c>
      <c r="G6" s="24">
        <f>jurisdiction_covered_NCT!G6+jurisdiction_covered_NETS!G6+jurisdiction_covered_SupETS!G6</f>
        <v>0</v>
      </c>
      <c r="H6" s="24">
        <f>jurisdiction_covered_NCT!H6+jurisdiction_covered_NETS!H6+jurisdiction_covered_SupETS!H6</f>
        <v>0</v>
      </c>
      <c r="I6" s="24">
        <f>jurisdiction_covered_NCT!I6+jurisdiction_covered_NETS!I6+jurisdiction_covered_SupETS!I6</f>
        <v>0</v>
      </c>
      <c r="J6" s="24">
        <f>jurisdiction_covered_NCT!J6+jurisdiction_covered_NETS!J6+jurisdiction_covered_SupETS!J6</f>
        <v>0</v>
      </c>
      <c r="K6" s="24">
        <f>jurisdiction_covered_NCT!K6+jurisdiction_covered_NETS!K6+jurisdiction_covered_SupETS!K6</f>
        <v>0</v>
      </c>
      <c r="L6" s="24">
        <f>jurisdiction_covered_NCT!L6+jurisdiction_covered_NETS!L6+jurisdiction_covered_SupETS!L6</f>
        <v>0</v>
      </c>
      <c r="M6" s="24">
        <f>jurisdiction_covered_NCT!M6+jurisdiction_covered_NETS!M6+jurisdiction_covered_SupETS!M6</f>
        <v>0</v>
      </c>
      <c r="N6" s="24">
        <f>jurisdiction_covered_NCT!N6+jurisdiction_covered_NETS!N6+jurisdiction_covered_SupETS!N6</f>
        <v>0</v>
      </c>
      <c r="O6" s="24">
        <f>jurisdiction_covered_NCT!O6+jurisdiction_covered_NETS!O6+jurisdiction_covered_SupETS!O6</f>
        <v>0</v>
      </c>
      <c r="P6" s="24">
        <f>jurisdiction_covered_NCT!P6+jurisdiction_covered_NETS!P6+jurisdiction_covered_SupETS!P6</f>
        <v>0</v>
      </c>
      <c r="Q6" s="24">
        <f>jurisdiction_covered_NCT!Q6+jurisdiction_covered_NETS!Q6+jurisdiction_covered_SupETS!Q6</f>
        <v>0</v>
      </c>
      <c r="R6" s="24">
        <f>jurisdiction_covered_NCT!R6+jurisdiction_covered_NETS!R6+jurisdiction_covered_SupETS!R6</f>
        <v>0</v>
      </c>
      <c r="S6" s="24">
        <f>jurisdiction_covered_NCT!S6+jurisdiction_covered_NETS!S6+jurisdiction_covered_SupETS!S6</f>
        <v>0</v>
      </c>
      <c r="T6" s="24">
        <f>jurisdiction_covered_NCT!T6+jurisdiction_covered_NETS!T6+jurisdiction_covered_SupETS!T6</f>
        <v>0</v>
      </c>
      <c r="U6" s="24">
        <f>jurisdiction_covered_NCT!U6+jurisdiction_covered_NETS!U6+jurisdiction_covered_SupETS!U6</f>
        <v>0</v>
      </c>
      <c r="V6" s="24">
        <f>jurisdiction_covered_NCT!V6+jurisdiction_covered_NETS!V6+jurisdiction_covered_SupETS!V6</f>
        <v>0</v>
      </c>
      <c r="W6" s="24">
        <f>jurisdiction_covered_NCT!W6+jurisdiction_covered_NETS!W6+jurisdiction_covered_SupETS!W6</f>
        <v>0</v>
      </c>
      <c r="X6" s="24">
        <f>jurisdiction_covered_NCT!X6+jurisdiction_covered_NETS!X6+jurisdiction_covered_SupETS!X6</f>
        <v>0</v>
      </c>
      <c r="Y6" s="24">
        <f>jurisdiction_covered_NCT!Y6+jurisdiction_covered_NETS!Y6+jurisdiction_covered_SupETS!Y6</f>
        <v>0</v>
      </c>
      <c r="Z6" s="24">
        <f>jurisdiction_covered_NCT!Z6+jurisdiction_covered_NETS!Z6+jurisdiction_covered_SupETS!Z6</f>
        <v>0</v>
      </c>
      <c r="AA6" s="24">
        <f>jurisdiction_covered_NCT!AA6+jurisdiction_covered_NETS!AA6+jurisdiction_covered_SupETS!AA6</f>
        <v>0</v>
      </c>
    </row>
    <row r="7" spans="1:27" x14ac:dyDescent="0.2">
      <c r="A7" s="9" t="s">
        <v>69</v>
      </c>
      <c r="B7" s="24">
        <f>jurisdiction_covered_NCT!B7+jurisdiction_covered_NETS!B7+jurisdiction_covered_SupETS!B7</f>
        <v>0</v>
      </c>
      <c r="C7" s="24">
        <f>jurisdiction_covered_NCT!C7+jurisdiction_covered_NETS!C7+jurisdiction_covered_SupETS!C7</f>
        <v>0</v>
      </c>
      <c r="D7" s="24">
        <f>jurisdiction_covered_NCT!D7+jurisdiction_covered_NETS!D7+jurisdiction_covered_SupETS!D7</f>
        <v>0</v>
      </c>
      <c r="E7" s="24">
        <f>jurisdiction_covered_NCT!E7+jurisdiction_covered_NETS!E7+jurisdiction_covered_SupETS!E7</f>
        <v>0</v>
      </c>
      <c r="F7" s="24">
        <f>jurisdiction_covered_NCT!F7+jurisdiction_covered_NETS!F7+jurisdiction_covered_SupETS!F7</f>
        <v>0</v>
      </c>
      <c r="G7" s="24">
        <f>jurisdiction_covered_NCT!G7+jurisdiction_covered_NETS!G7+jurisdiction_covered_SupETS!G7</f>
        <v>0</v>
      </c>
      <c r="H7" s="24">
        <f>jurisdiction_covered_NCT!H7+jurisdiction_covered_NETS!H7+jurisdiction_covered_SupETS!H7</f>
        <v>0</v>
      </c>
      <c r="I7" s="24">
        <f>jurisdiction_covered_NCT!I7+jurisdiction_covered_NETS!I7+jurisdiction_covered_SupETS!I7</f>
        <v>0</v>
      </c>
      <c r="J7" s="24">
        <f>jurisdiction_covered_NCT!J7+jurisdiction_covered_NETS!J7+jurisdiction_covered_SupETS!J7</f>
        <v>0</v>
      </c>
      <c r="K7" s="24">
        <f>jurisdiction_covered_NCT!K7+jurisdiction_covered_NETS!K7+jurisdiction_covered_SupETS!K7</f>
        <v>0</v>
      </c>
      <c r="L7" s="24">
        <f>jurisdiction_covered_NCT!L7+jurisdiction_covered_NETS!L7+jurisdiction_covered_SupETS!L7</f>
        <v>0</v>
      </c>
      <c r="M7" s="24">
        <f>jurisdiction_covered_NCT!M7+jurisdiction_covered_NETS!M7+jurisdiction_covered_SupETS!M7</f>
        <v>0</v>
      </c>
      <c r="N7" s="24">
        <f>jurisdiction_covered_NCT!N7+jurisdiction_covered_NETS!N7+jurisdiction_covered_SupETS!N7</f>
        <v>0</v>
      </c>
      <c r="O7" s="24">
        <f>jurisdiction_covered_NCT!O7+jurisdiction_covered_NETS!O7+jurisdiction_covered_SupETS!O7</f>
        <v>0</v>
      </c>
      <c r="P7" s="24">
        <f>jurisdiction_covered_NCT!P7+jurisdiction_covered_NETS!P7+jurisdiction_covered_SupETS!P7</f>
        <v>0</v>
      </c>
      <c r="Q7" s="24">
        <f>jurisdiction_covered_NCT!Q7+jurisdiction_covered_NETS!Q7+jurisdiction_covered_SupETS!Q7</f>
        <v>0</v>
      </c>
      <c r="R7" s="24">
        <f>jurisdiction_covered_NCT!R7+jurisdiction_covered_NETS!R7+jurisdiction_covered_SupETS!R7</f>
        <v>0</v>
      </c>
      <c r="S7" s="24">
        <f>jurisdiction_covered_NCT!S7+jurisdiction_covered_NETS!S7+jurisdiction_covered_SupETS!S7</f>
        <v>0</v>
      </c>
      <c r="T7" s="24">
        <f>jurisdiction_covered_NCT!T7+jurisdiction_covered_NETS!T7+jurisdiction_covered_SupETS!T7</f>
        <v>0</v>
      </c>
      <c r="U7" s="24">
        <f>jurisdiction_covered_NCT!U7+jurisdiction_covered_NETS!U7+jurisdiction_covered_SupETS!U7</f>
        <v>0</v>
      </c>
      <c r="V7" s="24">
        <f>jurisdiction_covered_NCT!V7+jurisdiction_covered_NETS!V7+jurisdiction_covered_SupETS!V7</f>
        <v>0</v>
      </c>
      <c r="W7" s="24">
        <f>jurisdiction_covered_NCT!W7+jurisdiction_covered_NETS!W7+jurisdiction_covered_SupETS!W7</f>
        <v>0</v>
      </c>
      <c r="X7" s="24">
        <f>jurisdiction_covered_NCT!X7+jurisdiction_covered_NETS!X7+jurisdiction_covered_SupETS!X7</f>
        <v>0</v>
      </c>
      <c r="Y7" s="24">
        <f>jurisdiction_covered_NCT!Y7+jurisdiction_covered_NETS!Y7+jurisdiction_covered_SupETS!Y7</f>
        <v>0</v>
      </c>
      <c r="Z7" s="24">
        <f>jurisdiction_covered_NCT!Z7+jurisdiction_covered_NETS!Z7+jurisdiction_covered_SupETS!Z7</f>
        <v>0</v>
      </c>
      <c r="AA7" s="24">
        <f>jurisdiction_covered_NCT!AA7+jurisdiction_covered_NETS!AA7+jurisdiction_covered_SupETS!AA7</f>
        <v>0</v>
      </c>
    </row>
    <row r="8" spans="1:27" x14ac:dyDescent="0.2">
      <c r="A8" s="9" t="s">
        <v>73</v>
      </c>
      <c r="B8" s="24">
        <f>jurisdiction_covered_NCT!B8+jurisdiction_covered_NETS!B8+jurisdiction_covered_SupETS!B8</f>
        <v>0</v>
      </c>
      <c r="C8" s="24">
        <f>jurisdiction_covered_NCT!C8+jurisdiction_covered_NETS!C8+jurisdiction_covered_SupETS!C8</f>
        <v>0</v>
      </c>
      <c r="D8" s="24">
        <f>jurisdiction_covered_NCT!D8+jurisdiction_covered_NETS!D8+jurisdiction_covered_SupETS!D8</f>
        <v>0</v>
      </c>
      <c r="E8" s="24">
        <f>jurisdiction_covered_NCT!E8+jurisdiction_covered_NETS!E8+jurisdiction_covered_SupETS!E8</f>
        <v>0</v>
      </c>
      <c r="F8" s="24">
        <f>jurisdiction_covered_NCT!F8+jurisdiction_covered_NETS!F8+jurisdiction_covered_SupETS!F8</f>
        <v>0</v>
      </c>
      <c r="G8" s="24">
        <f>jurisdiction_covered_NCT!G8+jurisdiction_covered_NETS!G8+jurisdiction_covered_SupETS!G8</f>
        <v>0</v>
      </c>
      <c r="H8" s="24">
        <f>jurisdiction_covered_NCT!H8+jurisdiction_covered_NETS!H8+jurisdiction_covered_SupETS!H8</f>
        <v>0</v>
      </c>
      <c r="I8" s="24">
        <f>jurisdiction_covered_NCT!I8+jurisdiction_covered_NETS!I8+jurisdiction_covered_SupETS!I8</f>
        <v>0</v>
      </c>
      <c r="J8" s="24">
        <f>jurisdiction_covered_NCT!J8+jurisdiction_covered_NETS!J8+jurisdiction_covered_SupETS!J8</f>
        <v>0</v>
      </c>
      <c r="K8" s="24">
        <f>jurisdiction_covered_NCT!K8+jurisdiction_covered_NETS!K8+jurisdiction_covered_SupETS!K8</f>
        <v>0</v>
      </c>
      <c r="L8" s="24">
        <f>jurisdiction_covered_NCT!L8+jurisdiction_covered_NETS!L8+jurisdiction_covered_SupETS!L8</f>
        <v>0</v>
      </c>
      <c r="M8" s="24">
        <f>jurisdiction_covered_NCT!M8+jurisdiction_covered_NETS!M8+jurisdiction_covered_SupETS!M8</f>
        <v>0</v>
      </c>
      <c r="N8" s="24">
        <f>jurisdiction_covered_NCT!N8+jurisdiction_covered_NETS!N8+jurisdiction_covered_SupETS!N8</f>
        <v>0</v>
      </c>
      <c r="O8" s="24">
        <f>jurisdiction_covered_NCT!O8+jurisdiction_covered_NETS!O8+jurisdiction_covered_SupETS!O8</f>
        <v>0</v>
      </c>
      <c r="P8" s="24">
        <f>jurisdiction_covered_NCT!P8+jurisdiction_covered_NETS!P8+jurisdiction_covered_SupETS!P8</f>
        <v>0</v>
      </c>
      <c r="Q8" s="24">
        <f>jurisdiction_covered_NCT!Q8+jurisdiction_covered_NETS!Q8+jurisdiction_covered_SupETS!Q8</f>
        <v>0</v>
      </c>
      <c r="R8" s="24">
        <f>jurisdiction_covered_NCT!R8+jurisdiction_covered_NETS!R8+jurisdiction_covered_SupETS!R8</f>
        <v>0</v>
      </c>
      <c r="S8" s="24">
        <f>jurisdiction_covered_NCT!S8+jurisdiction_covered_NETS!S8+jurisdiction_covered_SupETS!S8</f>
        <v>0</v>
      </c>
      <c r="T8" s="24">
        <f>jurisdiction_covered_NCT!T8+jurisdiction_covered_NETS!T8+jurisdiction_covered_SupETS!T8</f>
        <v>0</v>
      </c>
      <c r="U8" s="24">
        <f>jurisdiction_covered_NCT!U8+jurisdiction_covered_NETS!U8+jurisdiction_covered_SupETS!U8</f>
        <v>0</v>
      </c>
      <c r="V8" s="24">
        <f>jurisdiction_covered_NCT!V8+jurisdiction_covered_NETS!V8+jurisdiction_covered_SupETS!V8</f>
        <v>0</v>
      </c>
      <c r="W8" s="24">
        <f>jurisdiction_covered_NCT!W8+jurisdiction_covered_NETS!W8+jurisdiction_covered_SupETS!W8</f>
        <v>0</v>
      </c>
      <c r="X8" s="24">
        <f>jurisdiction_covered_NCT!X8+jurisdiction_covered_NETS!X8+jurisdiction_covered_SupETS!X8</f>
        <v>0</v>
      </c>
      <c r="Y8" s="24">
        <f>jurisdiction_covered_NCT!Y8+jurisdiction_covered_NETS!Y8+jurisdiction_covered_SupETS!Y8</f>
        <v>0</v>
      </c>
      <c r="Z8" s="24">
        <f>jurisdiction_covered_NCT!Z8+jurisdiction_covered_NETS!Z8+jurisdiction_covered_SupETS!Z8</f>
        <v>0</v>
      </c>
      <c r="AA8" s="24">
        <f>jurisdiction_covered_NCT!AA8+jurisdiction_covered_NETS!AA8+jurisdiction_covered_SupETS!AA8</f>
        <v>0</v>
      </c>
    </row>
    <row r="9" spans="1:27" x14ac:dyDescent="0.2">
      <c r="A9" s="9" t="s">
        <v>77</v>
      </c>
      <c r="B9" s="24">
        <f>jurisdiction_covered_NCT!B9+jurisdiction_covered_NETS!B9+jurisdiction_covered_SupETS!B9</f>
        <v>0</v>
      </c>
      <c r="C9" s="24">
        <f>jurisdiction_covered_NCT!C9+jurisdiction_covered_NETS!C9+jurisdiction_covered_SupETS!C9</f>
        <v>0</v>
      </c>
      <c r="D9" s="24">
        <f>jurisdiction_covered_NCT!D9+jurisdiction_covered_NETS!D9+jurisdiction_covered_SupETS!D9</f>
        <v>0</v>
      </c>
      <c r="E9" s="24">
        <f>jurisdiction_covered_NCT!E9+jurisdiction_covered_NETS!E9+jurisdiction_covered_SupETS!E9</f>
        <v>0</v>
      </c>
      <c r="F9" s="24">
        <f>jurisdiction_covered_NCT!F9+jurisdiction_covered_NETS!F9+jurisdiction_covered_SupETS!F9</f>
        <v>0</v>
      </c>
      <c r="G9" s="24">
        <f>jurisdiction_covered_NCT!G9+jurisdiction_covered_NETS!G9+jurisdiction_covered_SupETS!G9</f>
        <v>0</v>
      </c>
      <c r="H9" s="24">
        <f>jurisdiction_covered_NCT!H9+jurisdiction_covered_NETS!H9+jurisdiction_covered_SupETS!H9</f>
        <v>0</v>
      </c>
      <c r="I9" s="24">
        <f>jurisdiction_covered_NCT!I9+jurisdiction_covered_NETS!I9+jurisdiction_covered_SupETS!I9</f>
        <v>0</v>
      </c>
      <c r="J9" s="24">
        <f>jurisdiction_covered_NCT!J9+jurisdiction_covered_NETS!J9+jurisdiction_covered_SupETS!J9</f>
        <v>0</v>
      </c>
      <c r="K9" s="24">
        <f>jurisdiction_covered_NCT!K9+jurisdiction_covered_NETS!K9+jurisdiction_covered_SupETS!K9</f>
        <v>0</v>
      </c>
      <c r="L9" s="24">
        <f>jurisdiction_covered_NCT!L9+jurisdiction_covered_NETS!L9+jurisdiction_covered_SupETS!L9</f>
        <v>0</v>
      </c>
      <c r="M9" s="24">
        <f>jurisdiction_covered_NCT!M9+jurisdiction_covered_NETS!M9+jurisdiction_covered_SupETS!M9</f>
        <v>0</v>
      </c>
      <c r="N9" s="24">
        <f>jurisdiction_covered_NCT!N9+jurisdiction_covered_NETS!N9+jurisdiction_covered_SupETS!N9</f>
        <v>0</v>
      </c>
      <c r="O9" s="24">
        <f>jurisdiction_covered_NCT!O9+jurisdiction_covered_NETS!O9+jurisdiction_covered_SupETS!O9</f>
        <v>0</v>
      </c>
      <c r="P9" s="24">
        <f>jurisdiction_covered_NCT!P9+jurisdiction_covered_NETS!P9+jurisdiction_covered_SupETS!P9</f>
        <v>0</v>
      </c>
      <c r="Q9" s="24">
        <f>jurisdiction_covered_NCT!Q9+jurisdiction_covered_NETS!Q9+jurisdiction_covered_SupETS!Q9</f>
        <v>0</v>
      </c>
      <c r="R9" s="24">
        <f>jurisdiction_covered_NCT!R9+jurisdiction_covered_NETS!R9+jurisdiction_covered_SupETS!R9</f>
        <v>0</v>
      </c>
      <c r="S9" s="24">
        <f>jurisdiction_covered_NCT!S9+jurisdiction_covered_NETS!S9+jurisdiction_covered_SupETS!S9</f>
        <v>0</v>
      </c>
      <c r="T9" s="24">
        <f>jurisdiction_covered_NCT!T9+jurisdiction_covered_NETS!T9+jurisdiction_covered_SupETS!T9</f>
        <v>0</v>
      </c>
      <c r="U9" s="24">
        <f>jurisdiction_covered_NCT!U9+jurisdiction_covered_NETS!U9+jurisdiction_covered_SupETS!U9</f>
        <v>0</v>
      </c>
      <c r="V9" s="24">
        <f>jurisdiction_covered_NCT!V9+jurisdiction_covered_NETS!V9+jurisdiction_covered_SupETS!V9</f>
        <v>0</v>
      </c>
      <c r="W9" s="24">
        <f>jurisdiction_covered_NCT!W9+jurisdiction_covered_NETS!W9+jurisdiction_covered_SupETS!W9</f>
        <v>0</v>
      </c>
      <c r="X9" s="24">
        <f>jurisdiction_covered_NCT!X9+jurisdiction_covered_NETS!X9+jurisdiction_covered_SupETS!X9</f>
        <v>0</v>
      </c>
      <c r="Y9" s="24">
        <f>jurisdiction_covered_NCT!Y9+jurisdiction_covered_NETS!Y9+jurisdiction_covered_SupETS!Y9</f>
        <v>0</v>
      </c>
      <c r="Z9" s="24">
        <f>jurisdiction_covered_NCT!Z9+jurisdiction_covered_NETS!Z9+jurisdiction_covered_SupETS!Z9</f>
        <v>0</v>
      </c>
      <c r="AA9" s="24">
        <f>jurisdiction_covered_NCT!AA9+jurisdiction_covered_NETS!AA9+jurisdiction_covered_SupETS!AA9</f>
        <v>0</v>
      </c>
    </row>
    <row r="10" spans="1:27" x14ac:dyDescent="0.2">
      <c r="A10" s="9" t="s">
        <v>80</v>
      </c>
      <c r="B10" s="24">
        <f>jurisdiction_covered_NCT!B10+jurisdiction_covered_NETS!B10+jurisdiction_covered_SupETS!B10</f>
        <v>0</v>
      </c>
      <c r="C10" s="24">
        <f>jurisdiction_covered_NCT!C10+jurisdiction_covered_NETS!C10+jurisdiction_covered_SupETS!C10</f>
        <v>0</v>
      </c>
      <c r="D10" s="24">
        <f>jurisdiction_covered_NCT!D10+jurisdiction_covered_NETS!D10+jurisdiction_covered_SupETS!D10</f>
        <v>0</v>
      </c>
      <c r="E10" s="24">
        <f>jurisdiction_covered_NCT!E10+jurisdiction_covered_NETS!E10+jurisdiction_covered_SupETS!E10</f>
        <v>0</v>
      </c>
      <c r="F10" s="24">
        <f>jurisdiction_covered_NCT!F10+jurisdiction_covered_NETS!F10+jurisdiction_covered_SupETS!F10</f>
        <v>0</v>
      </c>
      <c r="G10" s="24">
        <f>jurisdiction_covered_NCT!G10+jurisdiction_covered_NETS!G10+jurisdiction_covered_SupETS!G10</f>
        <v>0</v>
      </c>
      <c r="H10" s="24">
        <f>jurisdiction_covered_NCT!H10+jurisdiction_covered_NETS!H10+jurisdiction_covered_SupETS!H10</f>
        <v>0</v>
      </c>
      <c r="I10" s="24">
        <f>jurisdiction_covered_NCT!I10+jurisdiction_covered_NETS!I10+jurisdiction_covered_SupETS!I10</f>
        <v>0</v>
      </c>
      <c r="J10" s="24">
        <f>jurisdiction_covered_NCT!J10+jurisdiction_covered_NETS!J10+jurisdiction_covered_SupETS!J10</f>
        <v>0</v>
      </c>
      <c r="K10" s="24">
        <f>jurisdiction_covered_NCT!K10+jurisdiction_covered_NETS!K10+jurisdiction_covered_SupETS!K10</f>
        <v>0</v>
      </c>
      <c r="L10" s="24">
        <f>jurisdiction_covered_NCT!L10+jurisdiction_covered_NETS!L10+jurisdiction_covered_SupETS!L10</f>
        <v>0</v>
      </c>
      <c r="M10" s="24">
        <f>jurisdiction_covered_NCT!M10+jurisdiction_covered_NETS!M10+jurisdiction_covered_SupETS!M10</f>
        <v>0</v>
      </c>
      <c r="N10" s="24">
        <f>jurisdiction_covered_NCT!N10+jurisdiction_covered_NETS!N10+jurisdiction_covered_SupETS!N10</f>
        <v>0</v>
      </c>
      <c r="O10" s="24">
        <f>jurisdiction_covered_NCT!O10+jurisdiction_covered_NETS!O10+jurisdiction_covered_SupETS!O10</f>
        <v>0</v>
      </c>
      <c r="P10" s="24">
        <f>jurisdiction_covered_NCT!P10+jurisdiction_covered_NETS!P10+jurisdiction_covered_SupETS!P10</f>
        <v>0</v>
      </c>
      <c r="Q10" s="24">
        <f>jurisdiction_covered_NCT!Q10+jurisdiction_covered_NETS!Q10+jurisdiction_covered_SupETS!Q10</f>
        <v>0</v>
      </c>
      <c r="R10" s="24">
        <f>jurisdiction_covered_NCT!R10+jurisdiction_covered_NETS!R10+jurisdiction_covered_SupETS!R10</f>
        <v>0</v>
      </c>
      <c r="S10" s="24">
        <f>jurisdiction_covered_NCT!S10+jurisdiction_covered_NETS!S10+jurisdiction_covered_SupETS!S10</f>
        <v>0</v>
      </c>
      <c r="T10" s="24">
        <f>jurisdiction_covered_NCT!T10+jurisdiction_covered_NETS!T10+jurisdiction_covered_SupETS!T10</f>
        <v>0</v>
      </c>
      <c r="U10" s="24">
        <f>jurisdiction_covered_NCT!U10+jurisdiction_covered_NETS!U10+jurisdiction_covered_SupETS!U10</f>
        <v>0</v>
      </c>
      <c r="V10" s="24">
        <f>jurisdiction_covered_NCT!V10+jurisdiction_covered_NETS!V10+jurisdiction_covered_SupETS!V10</f>
        <v>0</v>
      </c>
      <c r="W10" s="24">
        <f>jurisdiction_covered_NCT!W10+jurisdiction_covered_NETS!W10+jurisdiction_covered_SupETS!W10</f>
        <v>0</v>
      </c>
      <c r="X10" s="24">
        <f>jurisdiction_covered_NCT!X10+jurisdiction_covered_NETS!X10+jurisdiction_covered_SupETS!X10</f>
        <v>0</v>
      </c>
      <c r="Y10" s="24">
        <f>jurisdiction_covered_NCT!Y10+jurisdiction_covered_NETS!Y10+jurisdiction_covered_SupETS!Y10</f>
        <v>0</v>
      </c>
      <c r="Z10" s="24">
        <f>jurisdiction_covered_NCT!Z10+jurisdiction_covered_NETS!Z10+jurisdiction_covered_SupETS!Z10</f>
        <v>0</v>
      </c>
      <c r="AA10" s="24">
        <f>jurisdiction_covered_NCT!AA10+jurisdiction_covered_NETS!AA10+jurisdiction_covered_SupETS!AA10</f>
        <v>0</v>
      </c>
    </row>
    <row r="11" spans="1:27" x14ac:dyDescent="0.2">
      <c r="A11" s="9" t="s">
        <v>83</v>
      </c>
      <c r="B11" s="24">
        <f>jurisdiction_covered_NCT!B11+jurisdiction_covered_NETS!B11+jurisdiction_covered_SupETS!B11</f>
        <v>0</v>
      </c>
      <c r="C11" s="24">
        <f>jurisdiction_covered_NCT!C11+jurisdiction_covered_NETS!C11+jurisdiction_covered_SupETS!C11</f>
        <v>0</v>
      </c>
      <c r="D11" s="24">
        <f>jurisdiction_covered_NCT!D11+jurisdiction_covered_NETS!D11+jurisdiction_covered_SupETS!D11</f>
        <v>0</v>
      </c>
      <c r="E11" s="24">
        <f>jurisdiction_covered_NCT!E11+jurisdiction_covered_NETS!E11+jurisdiction_covered_SupETS!E11</f>
        <v>0</v>
      </c>
      <c r="F11" s="24">
        <f>jurisdiction_covered_NCT!F11+jurisdiction_covered_NETS!F11+jurisdiction_covered_SupETS!F11</f>
        <v>0</v>
      </c>
      <c r="G11" s="24">
        <f>jurisdiction_covered_NCT!G11+jurisdiction_covered_NETS!G11+jurisdiction_covered_SupETS!G11</f>
        <v>0</v>
      </c>
      <c r="H11" s="24">
        <f>jurisdiction_covered_NCT!H11+jurisdiction_covered_NETS!H11+jurisdiction_covered_SupETS!H11</f>
        <v>0</v>
      </c>
      <c r="I11" s="24">
        <f>jurisdiction_covered_NCT!I11+jurisdiction_covered_NETS!I11+jurisdiction_covered_SupETS!I11</f>
        <v>0</v>
      </c>
      <c r="J11" s="24">
        <f>jurisdiction_covered_NCT!J11+jurisdiction_covered_NETS!J11+jurisdiction_covered_SupETS!J11</f>
        <v>0</v>
      </c>
      <c r="K11" s="24">
        <f>jurisdiction_covered_NCT!K11+jurisdiction_covered_NETS!K11+jurisdiction_covered_SupETS!K11</f>
        <v>0</v>
      </c>
      <c r="L11" s="24">
        <f>jurisdiction_covered_NCT!L11+jurisdiction_covered_NETS!L11+jurisdiction_covered_SupETS!L11</f>
        <v>0</v>
      </c>
      <c r="M11" s="24">
        <f>jurisdiction_covered_NCT!M11+jurisdiction_covered_NETS!M11+jurisdiction_covered_SupETS!M11</f>
        <v>0</v>
      </c>
      <c r="N11" s="24">
        <f>jurisdiction_covered_NCT!N11+jurisdiction_covered_NETS!N11+jurisdiction_covered_SupETS!N11</f>
        <v>0</v>
      </c>
      <c r="O11" s="24">
        <f>jurisdiction_covered_NCT!O11+jurisdiction_covered_NETS!O11+jurisdiction_covered_SupETS!O11</f>
        <v>0</v>
      </c>
      <c r="P11" s="24">
        <f>jurisdiction_covered_NCT!P11+jurisdiction_covered_NETS!P11+jurisdiction_covered_SupETS!P11</f>
        <v>0</v>
      </c>
      <c r="Q11" s="24">
        <f>jurisdiction_covered_NCT!Q11+jurisdiction_covered_NETS!Q11+jurisdiction_covered_SupETS!Q11</f>
        <v>0</v>
      </c>
      <c r="R11" s="24">
        <f>jurisdiction_covered_NCT!R11+jurisdiction_covered_NETS!R11+jurisdiction_covered_SupETS!R11</f>
        <v>0</v>
      </c>
      <c r="S11" s="24">
        <f>jurisdiction_covered_NCT!S11+jurisdiction_covered_NETS!S11+jurisdiction_covered_SupETS!S11</f>
        <v>0</v>
      </c>
      <c r="T11" s="24">
        <f>jurisdiction_covered_NCT!T11+jurisdiction_covered_NETS!T11+jurisdiction_covered_SupETS!T11</f>
        <v>0</v>
      </c>
      <c r="U11" s="24">
        <f>jurisdiction_covered_NCT!U11+jurisdiction_covered_NETS!U11+jurisdiction_covered_SupETS!U11</f>
        <v>0</v>
      </c>
      <c r="V11" s="24">
        <f>jurisdiction_covered_NCT!V11+jurisdiction_covered_NETS!V11+jurisdiction_covered_SupETS!V11</f>
        <v>0</v>
      </c>
      <c r="W11" s="24">
        <f>jurisdiction_covered_NCT!W11+jurisdiction_covered_NETS!W11+jurisdiction_covered_SupETS!W11</f>
        <v>0</v>
      </c>
      <c r="X11" s="24">
        <f>jurisdiction_covered_NCT!X11+jurisdiction_covered_NETS!X11+jurisdiction_covered_SupETS!X11</f>
        <v>0</v>
      </c>
      <c r="Y11" s="24">
        <f>jurisdiction_covered_NCT!Y11+jurisdiction_covered_NETS!Y11+jurisdiction_covered_SupETS!Y11</f>
        <v>0</v>
      </c>
      <c r="Z11" s="24">
        <f>jurisdiction_covered_NCT!Z11+jurisdiction_covered_NETS!Z11+jurisdiction_covered_SupETS!Z11</f>
        <v>0</v>
      </c>
      <c r="AA11" s="24">
        <f>jurisdiction_covered_NCT!AA11+jurisdiction_covered_NETS!AA11+jurisdiction_covered_SupETS!AA11</f>
        <v>0</v>
      </c>
    </row>
    <row r="12" spans="1:27" x14ac:dyDescent="0.2">
      <c r="A12" s="9" t="s">
        <v>87</v>
      </c>
      <c r="B12" s="24">
        <f>jurisdiction_covered_NCT!B12+jurisdiction_covered_NETS!B12+jurisdiction_covered_SupETS!B12</f>
        <v>0</v>
      </c>
      <c r="C12" s="24">
        <f>jurisdiction_covered_NCT!C12+jurisdiction_covered_NETS!C12+jurisdiction_covered_SupETS!C12</f>
        <v>0</v>
      </c>
      <c r="D12" s="24">
        <f>jurisdiction_covered_NCT!D12+jurisdiction_covered_NETS!D12+jurisdiction_covered_SupETS!D12</f>
        <v>0</v>
      </c>
      <c r="E12" s="24">
        <f>jurisdiction_covered_NCT!E12+jurisdiction_covered_NETS!E12+jurisdiction_covered_SupETS!E12</f>
        <v>0</v>
      </c>
      <c r="F12" s="24">
        <f>jurisdiction_covered_NCT!F12+jurisdiction_covered_NETS!F12+jurisdiction_covered_SupETS!F12</f>
        <v>0</v>
      </c>
      <c r="G12" s="24">
        <f>jurisdiction_covered_NCT!G12+jurisdiction_covered_NETS!G12+jurisdiction_covered_SupETS!G12</f>
        <v>0</v>
      </c>
      <c r="H12" s="24">
        <f>jurisdiction_covered_NCT!H12+jurisdiction_covered_NETS!H12+jurisdiction_covered_SupETS!H12</f>
        <v>0</v>
      </c>
      <c r="I12" s="24">
        <f>jurisdiction_covered_NCT!I12+jurisdiction_covered_NETS!I12+jurisdiction_covered_SupETS!I12</f>
        <v>0</v>
      </c>
      <c r="J12" s="24">
        <f>jurisdiction_covered_NCT!J12+jurisdiction_covered_NETS!J12+jurisdiction_covered_SupETS!J12</f>
        <v>0</v>
      </c>
      <c r="K12" s="24">
        <f>jurisdiction_covered_NCT!K12+jurisdiction_covered_NETS!K12+jurisdiction_covered_SupETS!K12</f>
        <v>0</v>
      </c>
      <c r="L12" s="24">
        <f>jurisdiction_covered_NCT!L12+jurisdiction_covered_NETS!L12+jurisdiction_covered_SupETS!L12</f>
        <v>0</v>
      </c>
      <c r="M12" s="24">
        <f>jurisdiction_covered_NCT!M12+jurisdiction_covered_NETS!M12+jurisdiction_covered_SupETS!M12</f>
        <v>0</v>
      </c>
      <c r="N12" s="24">
        <f>jurisdiction_covered_NCT!N12+jurisdiction_covered_NETS!N12+jurisdiction_covered_SupETS!N12</f>
        <v>0</v>
      </c>
      <c r="O12" s="24">
        <f>jurisdiction_covered_NCT!O12+jurisdiction_covered_NETS!O12+jurisdiction_covered_SupETS!O12</f>
        <v>0</v>
      </c>
      <c r="P12" s="24">
        <f>jurisdiction_covered_NCT!P12+jurisdiction_covered_NETS!P12+jurisdiction_covered_SupETS!P12</f>
        <v>0</v>
      </c>
      <c r="Q12" s="24">
        <f>jurisdiction_covered_NCT!Q12+jurisdiction_covered_NETS!Q12+jurisdiction_covered_SupETS!Q12</f>
        <v>0</v>
      </c>
      <c r="R12" s="24">
        <f>jurisdiction_covered_NCT!R12+jurisdiction_covered_NETS!R12+jurisdiction_covered_SupETS!R12</f>
        <v>0</v>
      </c>
      <c r="S12" s="24">
        <f>jurisdiction_covered_NCT!S12+jurisdiction_covered_NETS!S12+jurisdiction_covered_SupETS!S12</f>
        <v>0.38</v>
      </c>
      <c r="T12" s="24">
        <f>jurisdiction_covered_NCT!T12+jurisdiction_covered_NETS!T12+jurisdiction_covered_SupETS!T12</f>
        <v>0.38</v>
      </c>
      <c r="U12" s="24">
        <f>jurisdiction_covered_NCT!U12+jurisdiction_covered_NETS!U12+jurisdiction_covered_SupETS!U12</f>
        <v>0.38</v>
      </c>
      <c r="V12" s="24">
        <f>jurisdiction_covered_NCT!V12+jurisdiction_covered_NETS!V12+jurisdiction_covered_SupETS!V12</f>
        <v>0.38</v>
      </c>
      <c r="W12" s="24">
        <f>jurisdiction_covered_NCT!W12+jurisdiction_covered_NETS!W12+jurisdiction_covered_SupETS!W12</f>
        <v>0.38</v>
      </c>
      <c r="X12" s="24">
        <f>jurisdiction_covered_NCT!X12+jurisdiction_covered_NETS!X12+jurisdiction_covered_SupETS!X12</f>
        <v>0.38</v>
      </c>
      <c r="Y12" s="24">
        <f>jurisdiction_covered_NCT!Y12+jurisdiction_covered_NETS!Y12+jurisdiction_covered_SupETS!Y12</f>
        <v>0.38</v>
      </c>
      <c r="Z12" s="24">
        <f>jurisdiction_covered_NCT!Z12+jurisdiction_covered_NETS!Z12+jurisdiction_covered_SupETS!Z12</f>
        <v>0.38</v>
      </c>
      <c r="AA12" s="24">
        <f>jurisdiction_covered_NCT!AA12+jurisdiction_covered_NETS!AA12+jurisdiction_covered_SupETS!AA12</f>
        <v>0.38</v>
      </c>
    </row>
    <row r="13" spans="1:27" x14ac:dyDescent="0.2">
      <c r="A13" s="9" t="s">
        <v>91</v>
      </c>
      <c r="B13" s="24">
        <f>jurisdiction_covered_NCT!B13+jurisdiction_covered_NETS!B13+jurisdiction_covered_SupETS!B13</f>
        <v>0</v>
      </c>
      <c r="C13" s="24">
        <f>jurisdiction_covered_NCT!C13+jurisdiction_covered_NETS!C13+jurisdiction_covered_SupETS!C13</f>
        <v>0</v>
      </c>
      <c r="D13" s="24">
        <f>jurisdiction_covered_NCT!D13+jurisdiction_covered_NETS!D13+jurisdiction_covered_SupETS!D13</f>
        <v>0</v>
      </c>
      <c r="E13" s="24">
        <f>jurisdiction_covered_NCT!E13+jurisdiction_covered_NETS!E13+jurisdiction_covered_SupETS!E13</f>
        <v>0</v>
      </c>
      <c r="F13" s="24">
        <f>jurisdiction_covered_NCT!F13+jurisdiction_covered_NETS!F13+jurisdiction_covered_SupETS!F13</f>
        <v>0</v>
      </c>
      <c r="G13" s="24">
        <f>jurisdiction_covered_NCT!G13+jurisdiction_covered_NETS!G13+jurisdiction_covered_SupETS!G13</f>
        <v>0</v>
      </c>
      <c r="H13" s="24">
        <f>jurisdiction_covered_NCT!H13+jurisdiction_covered_NETS!H13+jurisdiction_covered_SupETS!H13</f>
        <v>0</v>
      </c>
      <c r="I13" s="24">
        <f>jurisdiction_covered_NCT!I13+jurisdiction_covered_NETS!I13+jurisdiction_covered_SupETS!I13</f>
        <v>0</v>
      </c>
      <c r="J13" s="24">
        <f>jurisdiction_covered_NCT!J13+jurisdiction_covered_NETS!J13+jurisdiction_covered_SupETS!J13</f>
        <v>0</v>
      </c>
      <c r="K13" s="24">
        <f>jurisdiction_covered_NCT!K13+jurisdiction_covered_NETS!K13+jurisdiction_covered_SupETS!K13</f>
        <v>0</v>
      </c>
      <c r="L13" s="24">
        <f>jurisdiction_covered_NCT!L13+jurisdiction_covered_NETS!L13+jurisdiction_covered_SupETS!L13</f>
        <v>0</v>
      </c>
      <c r="M13" s="24">
        <f>jurisdiction_covered_NCT!M13+jurisdiction_covered_NETS!M13+jurisdiction_covered_SupETS!M13</f>
        <v>0</v>
      </c>
      <c r="N13" s="24">
        <f>jurisdiction_covered_NCT!N13+jurisdiction_covered_NETS!N13+jurisdiction_covered_SupETS!N13</f>
        <v>0</v>
      </c>
      <c r="O13" s="24">
        <f>jurisdiction_covered_NCT!O13+jurisdiction_covered_NETS!O13+jurisdiction_covered_SupETS!O13</f>
        <v>0</v>
      </c>
      <c r="P13" s="24">
        <f>jurisdiction_covered_NCT!P13+jurisdiction_covered_NETS!P13+jurisdiction_covered_SupETS!P13</f>
        <v>0</v>
      </c>
      <c r="Q13" s="24">
        <f>jurisdiction_covered_NCT!Q13+jurisdiction_covered_NETS!Q13+jurisdiction_covered_SupETS!Q13</f>
        <v>0</v>
      </c>
      <c r="R13" s="24">
        <f>jurisdiction_covered_NCT!R13+jurisdiction_covered_NETS!R13+jurisdiction_covered_SupETS!R13</f>
        <v>0</v>
      </c>
      <c r="S13" s="24">
        <f>jurisdiction_covered_NCT!S13+jurisdiction_covered_NETS!S13+jurisdiction_covered_SupETS!S13</f>
        <v>0</v>
      </c>
      <c r="T13" s="24">
        <f>jurisdiction_covered_NCT!T13+jurisdiction_covered_NETS!T13+jurisdiction_covered_SupETS!T13</f>
        <v>0</v>
      </c>
      <c r="U13" s="24">
        <f>jurisdiction_covered_NCT!U13+jurisdiction_covered_NETS!U13+jurisdiction_covered_SupETS!U13</f>
        <v>0</v>
      </c>
      <c r="V13" s="24">
        <f>jurisdiction_covered_NCT!V13+jurisdiction_covered_NETS!V13+jurisdiction_covered_SupETS!V13</f>
        <v>0</v>
      </c>
      <c r="W13" s="24">
        <f>jurisdiction_covered_NCT!W13+jurisdiction_covered_NETS!W13+jurisdiction_covered_SupETS!W13</f>
        <v>0</v>
      </c>
      <c r="X13" s="24">
        <f>jurisdiction_covered_NCT!X13+jurisdiction_covered_NETS!X13+jurisdiction_covered_SupETS!X13</f>
        <v>0</v>
      </c>
      <c r="Y13" s="24">
        <f>jurisdiction_covered_NCT!Y13+jurisdiction_covered_NETS!Y13+jurisdiction_covered_SupETS!Y13</f>
        <v>0</v>
      </c>
      <c r="Z13" s="24">
        <f>jurisdiction_covered_NCT!Z13+jurisdiction_covered_NETS!Z13+jurisdiction_covered_SupETS!Z13</f>
        <v>0</v>
      </c>
      <c r="AA13" s="24">
        <f>jurisdiction_covered_NCT!AA13+jurisdiction_covered_NETS!AA13+jurisdiction_covered_SupETS!AA13</f>
        <v>0</v>
      </c>
    </row>
    <row r="14" spans="1:27" x14ac:dyDescent="0.2">
      <c r="A14" s="9" t="s">
        <v>94</v>
      </c>
      <c r="B14" s="24">
        <f>jurisdiction_covered_NCT!B14+jurisdiction_covered_NETS!B14+jurisdiction_covered_SupETS!B14</f>
        <v>0</v>
      </c>
      <c r="C14" s="24">
        <f>jurisdiction_covered_NCT!C14+jurisdiction_covered_NETS!C14+jurisdiction_covered_SupETS!C14</f>
        <v>0</v>
      </c>
      <c r="D14" s="24">
        <f>jurisdiction_covered_NCT!D14+jurisdiction_covered_NETS!D14+jurisdiction_covered_SupETS!D14</f>
        <v>0</v>
      </c>
      <c r="E14" s="24">
        <f>jurisdiction_covered_NCT!E14+jurisdiction_covered_NETS!E14+jurisdiction_covered_SupETS!E14</f>
        <v>0</v>
      </c>
      <c r="F14" s="24">
        <f>jurisdiction_covered_NCT!F14+jurisdiction_covered_NETS!F14+jurisdiction_covered_SupETS!F14</f>
        <v>0</v>
      </c>
      <c r="G14" s="24">
        <f>jurisdiction_covered_NCT!G14+jurisdiction_covered_NETS!G14+jurisdiction_covered_SupETS!G14</f>
        <v>0</v>
      </c>
      <c r="H14" s="24">
        <f>jurisdiction_covered_NCT!H14+jurisdiction_covered_NETS!H14+jurisdiction_covered_SupETS!H14</f>
        <v>0</v>
      </c>
      <c r="I14" s="24">
        <f>jurisdiction_covered_NCT!I14+jurisdiction_covered_NETS!I14+jurisdiction_covered_SupETS!I14</f>
        <v>0</v>
      </c>
      <c r="J14" s="24">
        <f>jurisdiction_covered_NCT!J14+jurisdiction_covered_NETS!J14+jurisdiction_covered_SupETS!J14</f>
        <v>0</v>
      </c>
      <c r="K14" s="24">
        <f>jurisdiction_covered_NCT!K14+jurisdiction_covered_NETS!K14+jurisdiction_covered_SupETS!K14</f>
        <v>0</v>
      </c>
      <c r="L14" s="24">
        <f>jurisdiction_covered_NCT!L14+jurisdiction_covered_NETS!L14+jurisdiction_covered_SupETS!L14</f>
        <v>0</v>
      </c>
      <c r="M14" s="24">
        <f>jurisdiction_covered_NCT!M14+jurisdiction_covered_NETS!M14+jurisdiction_covered_SupETS!M14</f>
        <v>0</v>
      </c>
      <c r="N14" s="24">
        <f>jurisdiction_covered_NCT!N14+jurisdiction_covered_NETS!N14+jurisdiction_covered_SupETS!N14</f>
        <v>0</v>
      </c>
      <c r="O14" s="24">
        <f>jurisdiction_covered_NCT!O14+jurisdiction_covered_NETS!O14+jurisdiction_covered_SupETS!O14</f>
        <v>0</v>
      </c>
      <c r="P14" s="24">
        <f>jurisdiction_covered_NCT!P14+jurisdiction_covered_NETS!P14+jurisdiction_covered_SupETS!P14</f>
        <v>0</v>
      </c>
      <c r="Q14" s="24">
        <f>jurisdiction_covered_NCT!Q14+jurisdiction_covered_NETS!Q14+jurisdiction_covered_SupETS!Q14</f>
        <v>0</v>
      </c>
      <c r="R14" s="24">
        <f>jurisdiction_covered_NCT!R14+jurisdiction_covered_NETS!R14+jurisdiction_covered_SupETS!R14</f>
        <v>0</v>
      </c>
      <c r="S14" s="24">
        <f>jurisdiction_covered_NCT!S14+jurisdiction_covered_NETS!S14+jurisdiction_covered_SupETS!S14</f>
        <v>0</v>
      </c>
      <c r="T14" s="24">
        <f>jurisdiction_covered_NCT!T14+jurisdiction_covered_NETS!T14+jurisdiction_covered_SupETS!T14</f>
        <v>0</v>
      </c>
      <c r="U14" s="24">
        <f>jurisdiction_covered_NCT!U14+jurisdiction_covered_NETS!U14+jurisdiction_covered_SupETS!U14</f>
        <v>0</v>
      </c>
      <c r="V14" s="24">
        <f>jurisdiction_covered_NCT!V14+jurisdiction_covered_NETS!V14+jurisdiction_covered_SupETS!V14</f>
        <v>0</v>
      </c>
      <c r="W14" s="24">
        <f>jurisdiction_covered_NCT!W14+jurisdiction_covered_NETS!W14+jurisdiction_covered_SupETS!W14</f>
        <v>0</v>
      </c>
      <c r="X14" s="24">
        <f>jurisdiction_covered_NCT!X14+jurisdiction_covered_NETS!X14+jurisdiction_covered_SupETS!X14</f>
        <v>0</v>
      </c>
      <c r="Y14" s="24">
        <f>jurisdiction_covered_NCT!Y14+jurisdiction_covered_NETS!Y14+jurisdiction_covered_SupETS!Y14</f>
        <v>0</v>
      </c>
      <c r="Z14" s="24">
        <f>jurisdiction_covered_NCT!Z14+jurisdiction_covered_NETS!Z14+jurisdiction_covered_SupETS!Z14</f>
        <v>0</v>
      </c>
      <c r="AA14" s="24">
        <f>jurisdiction_covered_NCT!AA14+jurisdiction_covered_NETS!AA14+jurisdiction_covered_SupETS!AA14</f>
        <v>0</v>
      </c>
    </row>
    <row r="15" spans="1:27" x14ac:dyDescent="0.2">
      <c r="A15" s="9" t="s">
        <v>97</v>
      </c>
      <c r="B15" s="24">
        <f>jurisdiction_covered_NCT!B15+jurisdiction_covered_NETS!B15+jurisdiction_covered_SupETS!B15</f>
        <v>0</v>
      </c>
      <c r="C15" s="24">
        <f>jurisdiction_covered_NCT!C15+jurisdiction_covered_NETS!C15+jurisdiction_covered_SupETS!C15</f>
        <v>0</v>
      </c>
      <c r="D15" s="24">
        <f>jurisdiction_covered_NCT!D15+jurisdiction_covered_NETS!D15+jurisdiction_covered_SupETS!D15</f>
        <v>0</v>
      </c>
      <c r="E15" s="24">
        <f>jurisdiction_covered_NCT!E15+jurisdiction_covered_NETS!E15+jurisdiction_covered_SupETS!E15</f>
        <v>0</v>
      </c>
      <c r="F15" s="24">
        <f>jurisdiction_covered_NCT!F15+jurisdiction_covered_NETS!F15+jurisdiction_covered_SupETS!F15</f>
        <v>0</v>
      </c>
      <c r="G15" s="24">
        <f>jurisdiction_covered_NCT!G15+jurisdiction_covered_NETS!G15+jurisdiction_covered_SupETS!G15</f>
        <v>0</v>
      </c>
      <c r="H15" s="24">
        <f>jurisdiction_covered_NCT!H15+jurisdiction_covered_NETS!H15+jurisdiction_covered_SupETS!H15</f>
        <v>0</v>
      </c>
      <c r="I15" s="24">
        <f>jurisdiction_covered_NCT!I15+jurisdiction_covered_NETS!I15+jurisdiction_covered_SupETS!I15</f>
        <v>0</v>
      </c>
      <c r="J15" s="24">
        <f>jurisdiction_covered_NCT!J15+jurisdiction_covered_NETS!J15+jurisdiction_covered_SupETS!J15</f>
        <v>0</v>
      </c>
      <c r="K15" s="24">
        <f>jurisdiction_covered_NCT!K15+jurisdiction_covered_NETS!K15+jurisdiction_covered_SupETS!K15</f>
        <v>0</v>
      </c>
      <c r="L15" s="24">
        <f>jurisdiction_covered_NCT!L15+jurisdiction_covered_NETS!L15+jurisdiction_covered_SupETS!L15</f>
        <v>0</v>
      </c>
      <c r="M15" s="24">
        <f>jurisdiction_covered_NCT!M15+jurisdiction_covered_NETS!M15+jurisdiction_covered_SupETS!M15</f>
        <v>0</v>
      </c>
      <c r="N15" s="24">
        <f>jurisdiction_covered_NCT!N15+jurisdiction_covered_NETS!N15+jurisdiction_covered_SupETS!N15</f>
        <v>0.6</v>
      </c>
      <c r="O15" s="24">
        <f>jurisdiction_covered_NCT!O15+jurisdiction_covered_NETS!O15+jurisdiction_covered_SupETS!O15</f>
        <v>0.6</v>
      </c>
      <c r="P15" s="24">
        <f>jurisdiction_covered_NCT!P15+jurisdiction_covered_NETS!P15+jurisdiction_covered_SupETS!P15</f>
        <v>0.6</v>
      </c>
      <c r="Q15" s="24">
        <f>jurisdiction_covered_NCT!Q15+jurisdiction_covered_NETS!Q15+jurisdiction_covered_SupETS!Q15</f>
        <v>0</v>
      </c>
      <c r="R15" s="24">
        <f>jurisdiction_covered_NCT!R15+jurisdiction_covered_NETS!R15+jurisdiction_covered_SupETS!R15</f>
        <v>0</v>
      </c>
      <c r="S15" s="24">
        <f>jurisdiction_covered_NCT!S15+jurisdiction_covered_NETS!S15+jurisdiction_covered_SupETS!S15</f>
        <v>0</v>
      </c>
      <c r="T15" s="24">
        <f>jurisdiction_covered_NCT!T15+jurisdiction_covered_NETS!T15+jurisdiction_covered_SupETS!T15</f>
        <v>0</v>
      </c>
      <c r="U15" s="24">
        <f>jurisdiction_covered_NCT!U15+jurisdiction_covered_NETS!U15+jurisdiction_covered_SupETS!U15</f>
        <v>0</v>
      </c>
      <c r="V15" s="24">
        <f>jurisdiction_covered_NCT!V15+jurisdiction_covered_NETS!V15+jurisdiction_covered_SupETS!V15</f>
        <v>0</v>
      </c>
      <c r="W15" s="24">
        <f>jurisdiction_covered_NCT!W15+jurisdiction_covered_NETS!W15+jurisdiction_covered_SupETS!W15</f>
        <v>0</v>
      </c>
      <c r="X15" s="24">
        <f>jurisdiction_covered_NCT!X15+jurisdiction_covered_NETS!X15+jurisdiction_covered_SupETS!X15</f>
        <v>0</v>
      </c>
      <c r="Y15" s="24">
        <f>jurisdiction_covered_NCT!Y15+jurisdiction_covered_NETS!Y15+jurisdiction_covered_SupETS!Y15</f>
        <v>0</v>
      </c>
      <c r="Z15" s="24">
        <f>jurisdiction_covered_NCT!Z15+jurisdiction_covered_NETS!Z15+jurisdiction_covered_SupETS!Z15</f>
        <v>0.26</v>
      </c>
      <c r="AA15" s="24">
        <f>jurisdiction_covered_NCT!AA15+jurisdiction_covered_NETS!AA15+jurisdiction_covered_SupETS!AA15</f>
        <v>0.26</v>
      </c>
    </row>
    <row r="16" spans="1:27" x14ac:dyDescent="0.2">
      <c r="A16" s="9" t="s">
        <v>101</v>
      </c>
      <c r="B16" s="24">
        <f>jurisdiction_covered_NCT!B16+jurisdiction_covered_NETS!B16+jurisdiction_covered_SupETS!B16</f>
        <v>0</v>
      </c>
      <c r="C16" s="24">
        <f>jurisdiction_covered_NCT!C16+jurisdiction_covered_NETS!C16+jurisdiction_covered_SupETS!C16</f>
        <v>0</v>
      </c>
      <c r="D16" s="24">
        <f>jurisdiction_covered_NCT!D16+jurisdiction_covered_NETS!D16+jurisdiction_covered_SupETS!D16</f>
        <v>0</v>
      </c>
      <c r="E16" s="24">
        <f>jurisdiction_covered_NCT!E16+jurisdiction_covered_NETS!E16+jurisdiction_covered_SupETS!E16</f>
        <v>0</v>
      </c>
      <c r="F16" s="24">
        <f>jurisdiction_covered_NCT!F16+jurisdiction_covered_NETS!F16+jurisdiction_covered_SupETS!F16</f>
        <v>0</v>
      </c>
      <c r="G16" s="24">
        <f>jurisdiction_covered_NCT!G16+jurisdiction_covered_NETS!G16+jurisdiction_covered_SupETS!G16</f>
        <v>0.43633741287709155</v>
      </c>
      <c r="H16" s="24">
        <f>jurisdiction_covered_NCT!H16+jurisdiction_covered_NETS!H16+jurisdiction_covered_SupETS!H16</f>
        <v>0.38779569504486422</v>
      </c>
      <c r="I16" s="24">
        <f>jurisdiction_covered_NCT!I16+jurisdiction_covered_NETS!I16+jurisdiction_covered_SupETS!I16</f>
        <v>0.37679557788532075</v>
      </c>
      <c r="J16" s="24">
        <f>jurisdiction_covered_NCT!J16+jurisdiction_covered_NETS!J16+jurisdiction_covered_SupETS!J16</f>
        <v>0.41667614376885209</v>
      </c>
      <c r="K16" s="24">
        <f>jurisdiction_covered_NCT!K16+jurisdiction_covered_NETS!K16+jurisdiction_covered_SupETS!K16</f>
        <v>0.36776156355620815</v>
      </c>
      <c r="L16" s="24">
        <f>jurisdiction_covered_NCT!L16+jurisdiction_covered_NETS!L16+jurisdiction_covered_SupETS!L16</f>
        <v>0.458594720461588</v>
      </c>
      <c r="M16" s="24">
        <f>jurisdiction_covered_NCT!M16+jurisdiction_covered_NETS!M16+jurisdiction_covered_SupETS!M16</f>
        <v>0.43863404922975724</v>
      </c>
      <c r="N16" s="24">
        <f>jurisdiction_covered_NCT!N16+jurisdiction_covered_NETS!N16+jurisdiction_covered_SupETS!N16</f>
        <v>0.37088777066616679</v>
      </c>
      <c r="O16" s="24">
        <f>jurisdiction_covered_NCT!O16+jurisdiction_covered_NETS!O16+jurisdiction_covered_SupETS!O16</f>
        <v>0.38971807517141371</v>
      </c>
      <c r="P16" s="24">
        <f>jurisdiction_covered_NCT!P16+jurisdiction_covered_NETS!P16+jurisdiction_covered_SupETS!P16</f>
        <v>0.3923209832249786</v>
      </c>
      <c r="Q16" s="24">
        <f>jurisdiction_covered_NCT!Q16+jurisdiction_covered_NETS!Q16+jurisdiction_covered_SupETS!Q16</f>
        <v>0.39359812156310009</v>
      </c>
      <c r="R16" s="24">
        <f>jurisdiction_covered_NCT!R16+jurisdiction_covered_NETS!R16+jurisdiction_covered_SupETS!R16</f>
        <v>0.3834865679320148</v>
      </c>
      <c r="S16" s="24">
        <f>jurisdiction_covered_NCT!S16+jurisdiction_covered_NETS!S16+jurisdiction_covered_SupETS!S16</f>
        <v>0.37446969460457813</v>
      </c>
      <c r="T16" s="24">
        <f>jurisdiction_covered_NCT!T16+jurisdiction_covered_NETS!T16+jurisdiction_covered_SupETS!T16</f>
        <v>0.32743669702654132</v>
      </c>
      <c r="U16" s="24">
        <f>jurisdiction_covered_NCT!U16+jurisdiction_covered_NETS!U16+jurisdiction_covered_SupETS!U16</f>
        <v>0.34581140285911999</v>
      </c>
      <c r="V16" s="24">
        <f>jurisdiction_covered_NCT!V16+jurisdiction_covered_NETS!V16+jurisdiction_covered_SupETS!V16</f>
        <v>0.39015082326452627</v>
      </c>
      <c r="W16" s="24">
        <f>jurisdiction_covered_NCT!W16+jurisdiction_covered_NETS!W16+jurisdiction_covered_SupETS!W16</f>
        <v>0.42511930383664298</v>
      </c>
      <c r="X16" s="24">
        <f>jurisdiction_covered_NCT!X16+jurisdiction_covered_NETS!X16+jurisdiction_covered_SupETS!X16</f>
        <v>0.73847220446477946</v>
      </c>
      <c r="Y16" s="24">
        <f>jurisdiction_covered_NCT!Y16+jurisdiction_covered_NETS!Y16+jurisdiction_covered_SupETS!Y16</f>
        <v>0.73847220446477946</v>
      </c>
      <c r="Z16" s="24">
        <f>jurisdiction_covered_NCT!Z16+jurisdiction_covered_NETS!Z16+jurisdiction_covered_SupETS!Z16</f>
        <v>0.72</v>
      </c>
      <c r="AA16" s="24">
        <f>jurisdiction_covered_NCT!AA16+jurisdiction_covered_NETS!AA16+jurisdiction_covered_SupETS!AA16</f>
        <v>0.72</v>
      </c>
    </row>
    <row r="17" spans="1:27" x14ac:dyDescent="0.2">
      <c r="A17" s="9" t="s">
        <v>105</v>
      </c>
      <c r="B17" s="24">
        <f>jurisdiction_covered_NCT!B17+jurisdiction_covered_NETS!B17+jurisdiction_covered_SupETS!B17</f>
        <v>0</v>
      </c>
      <c r="C17" s="24">
        <f>jurisdiction_covered_NCT!C17+jurisdiction_covered_NETS!C17+jurisdiction_covered_SupETS!C17</f>
        <v>0</v>
      </c>
      <c r="D17" s="24">
        <f>jurisdiction_covered_NCT!D17+jurisdiction_covered_NETS!D17+jurisdiction_covered_SupETS!D17</f>
        <v>0</v>
      </c>
      <c r="E17" s="24">
        <f>jurisdiction_covered_NCT!E17+jurisdiction_covered_NETS!E17+jurisdiction_covered_SupETS!E17</f>
        <v>0</v>
      </c>
      <c r="F17" s="24">
        <f>jurisdiction_covered_NCT!F17+jurisdiction_covered_NETS!F17+jurisdiction_covered_SupETS!F17</f>
        <v>0</v>
      </c>
      <c r="G17" s="24">
        <f>jurisdiction_covered_NCT!G17+jurisdiction_covered_NETS!G17+jurisdiction_covered_SupETS!G17</f>
        <v>0</v>
      </c>
      <c r="H17" s="24">
        <f>jurisdiction_covered_NCT!H17+jurisdiction_covered_NETS!H17+jurisdiction_covered_SupETS!H17</f>
        <v>0</v>
      </c>
      <c r="I17" s="24">
        <f>jurisdiction_covered_NCT!I17+jurisdiction_covered_NETS!I17+jurisdiction_covered_SupETS!I17</f>
        <v>0</v>
      </c>
      <c r="J17" s="24">
        <f>jurisdiction_covered_NCT!J17+jurisdiction_covered_NETS!J17+jurisdiction_covered_SupETS!J17</f>
        <v>0</v>
      </c>
      <c r="K17" s="24">
        <f>jurisdiction_covered_NCT!K17+jurisdiction_covered_NETS!K17+jurisdiction_covered_SupETS!K17</f>
        <v>0</v>
      </c>
      <c r="L17" s="24">
        <f>jurisdiction_covered_NCT!L17+jurisdiction_covered_NETS!L17+jurisdiction_covered_SupETS!L17</f>
        <v>0</v>
      </c>
      <c r="M17" s="24">
        <f>jurisdiction_covered_NCT!M17+jurisdiction_covered_NETS!M17+jurisdiction_covered_SupETS!M17</f>
        <v>0</v>
      </c>
      <c r="N17" s="24">
        <f>jurisdiction_covered_NCT!N17+jurisdiction_covered_NETS!N17+jurisdiction_covered_SupETS!N17</f>
        <v>0</v>
      </c>
      <c r="O17" s="24">
        <f>jurisdiction_covered_NCT!O17+jurisdiction_covered_NETS!O17+jurisdiction_covered_SupETS!O17</f>
        <v>0</v>
      </c>
      <c r="P17" s="24">
        <f>jurisdiction_covered_NCT!P17+jurisdiction_covered_NETS!P17+jurisdiction_covered_SupETS!P17</f>
        <v>0</v>
      </c>
      <c r="Q17" s="24">
        <f>jurisdiction_covered_NCT!Q17+jurisdiction_covered_NETS!Q17+jurisdiction_covered_SupETS!Q17</f>
        <v>0</v>
      </c>
      <c r="R17" s="24">
        <f>jurisdiction_covered_NCT!R17+jurisdiction_covered_NETS!R17+jurisdiction_covered_SupETS!R17</f>
        <v>0</v>
      </c>
      <c r="S17" s="24">
        <f>jurisdiction_covered_NCT!S17+jurisdiction_covered_NETS!S17+jurisdiction_covered_SupETS!S17</f>
        <v>0</v>
      </c>
      <c r="T17" s="24">
        <f>jurisdiction_covered_NCT!T17+jurisdiction_covered_NETS!T17+jurisdiction_covered_SupETS!T17</f>
        <v>0</v>
      </c>
      <c r="U17" s="24">
        <f>jurisdiction_covered_NCT!U17+jurisdiction_covered_NETS!U17+jurisdiction_covered_SupETS!U17</f>
        <v>0</v>
      </c>
      <c r="V17" s="24">
        <f>jurisdiction_covered_NCT!V17+jurisdiction_covered_NETS!V17+jurisdiction_covered_SupETS!V17</f>
        <v>0</v>
      </c>
      <c r="W17" s="24">
        <f>jurisdiction_covered_NCT!W17+jurisdiction_covered_NETS!W17+jurisdiction_covered_SupETS!W17</f>
        <v>0</v>
      </c>
      <c r="X17" s="24">
        <f>jurisdiction_covered_NCT!X17+jurisdiction_covered_NETS!X17+jurisdiction_covered_SupETS!X17</f>
        <v>0</v>
      </c>
      <c r="Y17" s="24">
        <f>jurisdiction_covered_NCT!Y17+jurisdiction_covered_NETS!Y17+jurisdiction_covered_SupETS!Y17</f>
        <v>0</v>
      </c>
      <c r="Z17" s="24">
        <f>jurisdiction_covered_NCT!Z17+jurisdiction_covered_NETS!Z17+jurisdiction_covered_SupETS!Z17</f>
        <v>0</v>
      </c>
      <c r="AA17" s="24">
        <f>jurisdiction_covered_NCT!AA17+jurisdiction_covered_NETS!AA17+jurisdiction_covered_SupETS!AA17</f>
        <v>0</v>
      </c>
    </row>
    <row r="18" spans="1:27" x14ac:dyDescent="0.2">
      <c r="A18" s="9" t="s">
        <v>108</v>
      </c>
      <c r="B18" s="24">
        <f>jurisdiction_covered_NCT!B18+jurisdiction_covered_NETS!B18+jurisdiction_covered_SupETS!B18</f>
        <v>0</v>
      </c>
      <c r="C18" s="24">
        <f>jurisdiction_covered_NCT!C18+jurisdiction_covered_NETS!C18+jurisdiction_covered_SupETS!C18</f>
        <v>0</v>
      </c>
      <c r="D18" s="24">
        <f>jurisdiction_covered_NCT!D18+jurisdiction_covered_NETS!D18+jurisdiction_covered_SupETS!D18</f>
        <v>0</v>
      </c>
      <c r="E18" s="24">
        <f>jurisdiction_covered_NCT!E18+jurisdiction_covered_NETS!E18+jurisdiction_covered_SupETS!E18</f>
        <v>0</v>
      </c>
      <c r="F18" s="24">
        <f>jurisdiction_covered_NCT!F18+jurisdiction_covered_NETS!F18+jurisdiction_covered_SupETS!F18</f>
        <v>0</v>
      </c>
      <c r="G18" s="24">
        <f>jurisdiction_covered_NCT!G18+jurisdiction_covered_NETS!G18+jurisdiction_covered_SupETS!G18</f>
        <v>0</v>
      </c>
      <c r="H18" s="24">
        <f>jurisdiction_covered_NCT!H18+jurisdiction_covered_NETS!H18+jurisdiction_covered_SupETS!H18</f>
        <v>0</v>
      </c>
      <c r="I18" s="24">
        <f>jurisdiction_covered_NCT!I18+jurisdiction_covered_NETS!I18+jurisdiction_covered_SupETS!I18</f>
        <v>0</v>
      </c>
      <c r="J18" s="24">
        <f>jurisdiction_covered_NCT!J18+jurisdiction_covered_NETS!J18+jurisdiction_covered_SupETS!J18</f>
        <v>0</v>
      </c>
      <c r="K18" s="24">
        <f>jurisdiction_covered_NCT!K18+jurisdiction_covered_NETS!K18+jurisdiction_covered_SupETS!K18</f>
        <v>0</v>
      </c>
      <c r="L18" s="24">
        <f>jurisdiction_covered_NCT!L18+jurisdiction_covered_NETS!L18+jurisdiction_covered_SupETS!L18</f>
        <v>0</v>
      </c>
      <c r="M18" s="24">
        <f>jurisdiction_covered_NCT!M18+jurisdiction_covered_NETS!M18+jurisdiction_covered_SupETS!M18</f>
        <v>0</v>
      </c>
      <c r="N18" s="24">
        <f>jurisdiction_covered_NCT!N18+jurisdiction_covered_NETS!N18+jurisdiction_covered_SupETS!N18</f>
        <v>0</v>
      </c>
      <c r="O18" s="24">
        <f>jurisdiction_covered_NCT!O18+jurisdiction_covered_NETS!O18+jurisdiction_covered_SupETS!O18</f>
        <v>0</v>
      </c>
      <c r="P18" s="24">
        <f>jurisdiction_covered_NCT!P18+jurisdiction_covered_NETS!P18+jurisdiction_covered_SupETS!P18</f>
        <v>0</v>
      </c>
      <c r="Q18" s="24">
        <f>jurisdiction_covered_NCT!Q18+jurisdiction_covered_NETS!Q18+jurisdiction_covered_SupETS!Q18</f>
        <v>0</v>
      </c>
      <c r="R18" s="24">
        <f>jurisdiction_covered_NCT!R18+jurisdiction_covered_NETS!R18+jurisdiction_covered_SupETS!R18</f>
        <v>0</v>
      </c>
      <c r="S18" s="24">
        <f>jurisdiction_covered_NCT!S18+jurisdiction_covered_NETS!S18+jurisdiction_covered_SupETS!S18</f>
        <v>0</v>
      </c>
      <c r="T18" s="24">
        <f>jurisdiction_covered_NCT!T18+jurisdiction_covered_NETS!T18+jurisdiction_covered_SupETS!T18</f>
        <v>0</v>
      </c>
      <c r="U18" s="24">
        <f>jurisdiction_covered_NCT!U18+jurisdiction_covered_NETS!U18+jurisdiction_covered_SupETS!U18</f>
        <v>0</v>
      </c>
      <c r="V18" s="24">
        <f>jurisdiction_covered_NCT!V18+jurisdiction_covered_NETS!V18+jurisdiction_covered_SupETS!V18</f>
        <v>0</v>
      </c>
      <c r="W18" s="24">
        <f>jurisdiction_covered_NCT!W18+jurisdiction_covered_NETS!W18+jurisdiction_covered_SupETS!W18</f>
        <v>0</v>
      </c>
      <c r="X18" s="24">
        <f>jurisdiction_covered_NCT!X18+jurisdiction_covered_NETS!X18+jurisdiction_covered_SupETS!X18</f>
        <v>0</v>
      </c>
      <c r="Y18" s="24">
        <f>jurisdiction_covered_NCT!Y18+jurisdiction_covered_NETS!Y18+jurisdiction_covered_SupETS!Y18</f>
        <v>0</v>
      </c>
      <c r="Z18" s="24">
        <f>jurisdiction_covered_NCT!Z18+jurisdiction_covered_NETS!Z18+jurisdiction_covered_SupETS!Z18</f>
        <v>0</v>
      </c>
      <c r="AA18" s="24">
        <f>jurisdiction_covered_NCT!AA18+jurisdiction_covered_NETS!AA18+jurisdiction_covered_SupETS!AA18</f>
        <v>0</v>
      </c>
    </row>
    <row r="19" spans="1:27" x14ac:dyDescent="0.2">
      <c r="A19" s="9" t="s">
        <v>111</v>
      </c>
      <c r="B19" s="24">
        <f>jurisdiction_covered_NCT!B19+jurisdiction_covered_NETS!B19+jurisdiction_covered_SupETS!B19</f>
        <v>0</v>
      </c>
      <c r="C19" s="24">
        <f>jurisdiction_covered_NCT!C19+jurisdiction_covered_NETS!C19+jurisdiction_covered_SupETS!C19</f>
        <v>0</v>
      </c>
      <c r="D19" s="24">
        <f>jurisdiction_covered_NCT!D19+jurisdiction_covered_NETS!D19+jurisdiction_covered_SupETS!D19</f>
        <v>0</v>
      </c>
      <c r="E19" s="24">
        <f>jurisdiction_covered_NCT!E19+jurisdiction_covered_NETS!E19+jurisdiction_covered_SupETS!E19</f>
        <v>0</v>
      </c>
      <c r="F19" s="24">
        <f>jurisdiction_covered_NCT!F19+jurisdiction_covered_NETS!F19+jurisdiction_covered_SupETS!F19</f>
        <v>0</v>
      </c>
      <c r="G19" s="24">
        <f>jurisdiction_covered_NCT!G19+jurisdiction_covered_NETS!G19+jurisdiction_covered_SupETS!G19</f>
        <v>0</v>
      </c>
      <c r="H19" s="24">
        <f>jurisdiction_covered_NCT!H19+jurisdiction_covered_NETS!H19+jurisdiction_covered_SupETS!H19</f>
        <v>0</v>
      </c>
      <c r="I19" s="24">
        <f>jurisdiction_covered_NCT!I19+jurisdiction_covered_NETS!I19+jurisdiction_covered_SupETS!I19</f>
        <v>0</v>
      </c>
      <c r="J19" s="24">
        <f>jurisdiction_covered_NCT!J19+jurisdiction_covered_NETS!J19+jurisdiction_covered_SupETS!J19</f>
        <v>0</v>
      </c>
      <c r="K19" s="24">
        <f>jurisdiction_covered_NCT!K19+jurisdiction_covered_NETS!K19+jurisdiction_covered_SupETS!K19</f>
        <v>0</v>
      </c>
      <c r="L19" s="24">
        <f>jurisdiction_covered_NCT!L19+jurisdiction_covered_NETS!L19+jurisdiction_covered_SupETS!L19</f>
        <v>0</v>
      </c>
      <c r="M19" s="24">
        <f>jurisdiction_covered_NCT!M19+jurisdiction_covered_NETS!M19+jurisdiction_covered_SupETS!M19</f>
        <v>0</v>
      </c>
      <c r="N19" s="24">
        <f>jurisdiction_covered_NCT!N19+jurisdiction_covered_NETS!N19+jurisdiction_covered_SupETS!N19</f>
        <v>0</v>
      </c>
      <c r="O19" s="24">
        <f>jurisdiction_covered_NCT!O19+jurisdiction_covered_NETS!O19+jurisdiction_covered_SupETS!O19</f>
        <v>0</v>
      </c>
      <c r="P19" s="24">
        <f>jurisdiction_covered_NCT!P19+jurisdiction_covered_NETS!P19+jurisdiction_covered_SupETS!P19</f>
        <v>0</v>
      </c>
      <c r="Q19" s="24">
        <f>jurisdiction_covered_NCT!Q19+jurisdiction_covered_NETS!Q19+jurisdiction_covered_SupETS!Q19</f>
        <v>0</v>
      </c>
      <c r="R19" s="24">
        <f>jurisdiction_covered_NCT!R19+jurisdiction_covered_NETS!R19+jurisdiction_covered_SupETS!R19</f>
        <v>0</v>
      </c>
      <c r="S19" s="24">
        <f>jurisdiction_covered_NCT!S19+jurisdiction_covered_NETS!S19+jurisdiction_covered_SupETS!S19</f>
        <v>0</v>
      </c>
      <c r="T19" s="24">
        <f>jurisdiction_covered_NCT!T19+jurisdiction_covered_NETS!T19+jurisdiction_covered_SupETS!T19</f>
        <v>0</v>
      </c>
      <c r="U19" s="24">
        <f>jurisdiction_covered_NCT!U19+jurisdiction_covered_NETS!U19+jurisdiction_covered_SupETS!U19</f>
        <v>0</v>
      </c>
      <c r="V19" s="24">
        <f>jurisdiction_covered_NCT!V19+jurisdiction_covered_NETS!V19+jurisdiction_covered_SupETS!V19</f>
        <v>0</v>
      </c>
      <c r="W19" s="24">
        <f>jurisdiction_covered_NCT!W19+jurisdiction_covered_NETS!W19+jurisdiction_covered_SupETS!W19</f>
        <v>0</v>
      </c>
      <c r="X19" s="24">
        <f>jurisdiction_covered_NCT!X19+jurisdiction_covered_NETS!X19+jurisdiction_covered_SupETS!X19</f>
        <v>0</v>
      </c>
      <c r="Y19" s="24">
        <f>jurisdiction_covered_NCT!Y19+jurisdiction_covered_NETS!Y19+jurisdiction_covered_SupETS!Y19</f>
        <v>0</v>
      </c>
      <c r="Z19" s="24">
        <f>jurisdiction_covered_NCT!Z19+jurisdiction_covered_NETS!Z19+jurisdiction_covered_SupETS!Z19</f>
        <v>0</v>
      </c>
      <c r="AA19" s="24">
        <f>jurisdiction_covered_NCT!AA19+jurisdiction_covered_NETS!AA19+jurisdiction_covered_SupETS!AA19</f>
        <v>0</v>
      </c>
    </row>
    <row r="20" spans="1:27" x14ac:dyDescent="0.2">
      <c r="A20" s="9" t="s">
        <v>114</v>
      </c>
      <c r="B20" s="24">
        <f>jurisdiction_covered_NCT!B20+jurisdiction_covered_NETS!B20+jurisdiction_covered_SupETS!B20</f>
        <v>0</v>
      </c>
      <c r="C20" s="24">
        <f>jurisdiction_covered_NCT!C20+jurisdiction_covered_NETS!C20+jurisdiction_covered_SupETS!C20</f>
        <v>0</v>
      </c>
      <c r="D20" s="24">
        <f>jurisdiction_covered_NCT!D20+jurisdiction_covered_NETS!D20+jurisdiction_covered_SupETS!D20</f>
        <v>0</v>
      </c>
      <c r="E20" s="24">
        <f>jurisdiction_covered_NCT!E20+jurisdiction_covered_NETS!E20+jurisdiction_covered_SupETS!E20</f>
        <v>0</v>
      </c>
      <c r="F20" s="24">
        <f>jurisdiction_covered_NCT!F20+jurisdiction_covered_NETS!F20+jurisdiction_covered_SupETS!F20</f>
        <v>0</v>
      </c>
      <c r="G20" s="24">
        <f>jurisdiction_covered_NCT!G20+jurisdiction_covered_NETS!G20+jurisdiction_covered_SupETS!G20</f>
        <v>0</v>
      </c>
      <c r="H20" s="24">
        <f>jurisdiction_covered_NCT!H20+jurisdiction_covered_NETS!H20+jurisdiction_covered_SupETS!H20</f>
        <v>0</v>
      </c>
      <c r="I20" s="24">
        <f>jurisdiction_covered_NCT!I20+jurisdiction_covered_NETS!I20+jurisdiction_covered_SupETS!I20</f>
        <v>0</v>
      </c>
      <c r="J20" s="24">
        <f>jurisdiction_covered_NCT!J20+jurisdiction_covered_NETS!J20+jurisdiction_covered_SupETS!J20</f>
        <v>0</v>
      </c>
      <c r="K20" s="24">
        <f>jurisdiction_covered_NCT!K20+jurisdiction_covered_NETS!K20+jurisdiction_covered_SupETS!K20</f>
        <v>0</v>
      </c>
      <c r="L20" s="24">
        <f>jurisdiction_covered_NCT!L20+jurisdiction_covered_NETS!L20+jurisdiction_covered_SupETS!L20</f>
        <v>0</v>
      </c>
      <c r="M20" s="24">
        <f>jurisdiction_covered_NCT!M20+jurisdiction_covered_NETS!M20+jurisdiction_covered_SupETS!M20</f>
        <v>0</v>
      </c>
      <c r="N20" s="24">
        <f>jurisdiction_covered_NCT!N20+jurisdiction_covered_NETS!N20+jurisdiction_covered_SupETS!N20</f>
        <v>0</v>
      </c>
      <c r="O20" s="24">
        <f>jurisdiction_covered_NCT!O20+jurisdiction_covered_NETS!O20+jurisdiction_covered_SupETS!O20</f>
        <v>0</v>
      </c>
      <c r="P20" s="24">
        <f>jurisdiction_covered_NCT!P20+jurisdiction_covered_NETS!P20+jurisdiction_covered_SupETS!P20</f>
        <v>0</v>
      </c>
      <c r="Q20" s="24">
        <f>jurisdiction_covered_NCT!Q20+jurisdiction_covered_NETS!Q20+jurisdiction_covered_SupETS!Q20</f>
        <v>0</v>
      </c>
      <c r="R20" s="24">
        <f>jurisdiction_covered_NCT!R20+jurisdiction_covered_NETS!R20+jurisdiction_covered_SupETS!R20</f>
        <v>0</v>
      </c>
      <c r="S20" s="24">
        <f>jurisdiction_covered_NCT!S20+jurisdiction_covered_NETS!S20+jurisdiction_covered_SupETS!S20</f>
        <v>0</v>
      </c>
      <c r="T20" s="24">
        <f>jurisdiction_covered_NCT!T20+jurisdiction_covered_NETS!T20+jurisdiction_covered_SupETS!T20</f>
        <v>0</v>
      </c>
      <c r="U20" s="24">
        <f>jurisdiction_covered_NCT!U20+jurisdiction_covered_NETS!U20+jurisdiction_covered_SupETS!U20</f>
        <v>0</v>
      </c>
      <c r="V20" s="24">
        <f>jurisdiction_covered_NCT!V20+jurisdiction_covered_NETS!V20+jurisdiction_covered_SupETS!V20</f>
        <v>0</v>
      </c>
      <c r="W20" s="24">
        <f>jurisdiction_covered_NCT!W20+jurisdiction_covered_NETS!W20+jurisdiction_covered_SupETS!W20</f>
        <v>0</v>
      </c>
      <c r="X20" s="24">
        <f>jurisdiction_covered_NCT!X20+jurisdiction_covered_NETS!X20+jurisdiction_covered_SupETS!X20</f>
        <v>0</v>
      </c>
      <c r="Y20" s="24">
        <f>jurisdiction_covered_NCT!Y20+jurisdiction_covered_NETS!Y20+jurisdiction_covered_SupETS!Y20</f>
        <v>0</v>
      </c>
      <c r="Z20" s="24">
        <f>jurisdiction_covered_NCT!Z20+jurisdiction_covered_NETS!Z20+jurisdiction_covered_SupETS!Z20</f>
        <v>0</v>
      </c>
      <c r="AA20" s="24">
        <f>jurisdiction_covered_NCT!AA20+jurisdiction_covered_NETS!AA20+jurisdiction_covered_SupETS!AA20</f>
        <v>0</v>
      </c>
    </row>
    <row r="21" spans="1:27" x14ac:dyDescent="0.2">
      <c r="A21" s="9" t="s">
        <v>117</v>
      </c>
      <c r="B21" s="24">
        <f>jurisdiction_covered_NCT!B21+jurisdiction_covered_NETS!B21+jurisdiction_covered_SupETS!B21</f>
        <v>0</v>
      </c>
      <c r="C21" s="24">
        <f>jurisdiction_covered_NCT!C21+jurisdiction_covered_NETS!C21+jurisdiction_covered_SupETS!C21</f>
        <v>0</v>
      </c>
      <c r="D21" s="24">
        <f>jurisdiction_covered_NCT!D21+jurisdiction_covered_NETS!D21+jurisdiction_covered_SupETS!D21</f>
        <v>0</v>
      </c>
      <c r="E21" s="24">
        <f>jurisdiction_covered_NCT!E21+jurisdiction_covered_NETS!E21+jurisdiction_covered_SupETS!E21</f>
        <v>0</v>
      </c>
      <c r="F21" s="24">
        <f>jurisdiction_covered_NCT!F21+jurisdiction_covered_NETS!F21+jurisdiction_covered_SupETS!F21</f>
        <v>0</v>
      </c>
      <c r="G21" s="24">
        <f>jurisdiction_covered_NCT!G21+jurisdiction_covered_NETS!G21+jurisdiction_covered_SupETS!G21</f>
        <v>0</v>
      </c>
      <c r="H21" s="24">
        <f>jurisdiction_covered_NCT!H21+jurisdiction_covered_NETS!H21+jurisdiction_covered_SupETS!H21</f>
        <v>0</v>
      </c>
      <c r="I21" s="24">
        <f>jurisdiction_covered_NCT!I21+jurisdiction_covered_NETS!I21+jurisdiction_covered_SupETS!I21</f>
        <v>0</v>
      </c>
      <c r="J21" s="24">
        <f>jurisdiction_covered_NCT!J21+jurisdiction_covered_NETS!J21+jurisdiction_covered_SupETS!J21</f>
        <v>0</v>
      </c>
      <c r="K21" s="24">
        <f>jurisdiction_covered_NCT!K21+jurisdiction_covered_NETS!K21+jurisdiction_covered_SupETS!K21</f>
        <v>0</v>
      </c>
      <c r="L21" s="24">
        <f>jurisdiction_covered_NCT!L21+jurisdiction_covered_NETS!L21+jurisdiction_covered_SupETS!L21</f>
        <v>0</v>
      </c>
      <c r="M21" s="24">
        <f>jurisdiction_covered_NCT!M21+jurisdiction_covered_NETS!M21+jurisdiction_covered_SupETS!M21</f>
        <v>0</v>
      </c>
      <c r="N21" s="24">
        <f>jurisdiction_covered_NCT!N21+jurisdiction_covered_NETS!N21+jurisdiction_covered_SupETS!N21</f>
        <v>0</v>
      </c>
      <c r="O21" s="24">
        <f>jurisdiction_covered_NCT!O21+jurisdiction_covered_NETS!O21+jurisdiction_covered_SupETS!O21</f>
        <v>0</v>
      </c>
      <c r="P21" s="24">
        <f>jurisdiction_covered_NCT!P21+jurisdiction_covered_NETS!P21+jurisdiction_covered_SupETS!P21</f>
        <v>0</v>
      </c>
      <c r="Q21" s="24">
        <f>jurisdiction_covered_NCT!Q21+jurisdiction_covered_NETS!Q21+jurisdiction_covered_SupETS!Q21</f>
        <v>0</v>
      </c>
      <c r="R21" s="24">
        <f>jurisdiction_covered_NCT!R21+jurisdiction_covered_NETS!R21+jurisdiction_covered_SupETS!R21</f>
        <v>0</v>
      </c>
      <c r="S21" s="24">
        <f>jurisdiction_covered_NCT!S21+jurisdiction_covered_NETS!S21+jurisdiction_covered_SupETS!S21</f>
        <v>0</v>
      </c>
      <c r="T21" s="24">
        <f>jurisdiction_covered_NCT!T21+jurisdiction_covered_NETS!T21+jurisdiction_covered_SupETS!T21</f>
        <v>0</v>
      </c>
      <c r="U21" s="24">
        <f>jurisdiction_covered_NCT!U21+jurisdiction_covered_NETS!U21+jurisdiction_covered_SupETS!U21</f>
        <v>0</v>
      </c>
      <c r="V21" s="24">
        <f>jurisdiction_covered_NCT!V21+jurisdiction_covered_NETS!V21+jurisdiction_covered_SupETS!V21</f>
        <v>0</v>
      </c>
      <c r="W21" s="24">
        <f>jurisdiction_covered_NCT!W21+jurisdiction_covered_NETS!W21+jurisdiction_covered_SupETS!W21</f>
        <v>0</v>
      </c>
      <c r="X21" s="24">
        <f>jurisdiction_covered_NCT!X21+jurisdiction_covered_NETS!X21+jurisdiction_covered_SupETS!X21</f>
        <v>0</v>
      </c>
      <c r="Y21" s="24">
        <f>jurisdiction_covered_NCT!Y21+jurisdiction_covered_NETS!Y21+jurisdiction_covered_SupETS!Y21</f>
        <v>0</v>
      </c>
      <c r="Z21" s="24">
        <f>jurisdiction_covered_NCT!Z21+jurisdiction_covered_NETS!Z21+jurisdiction_covered_SupETS!Z21</f>
        <v>0</v>
      </c>
      <c r="AA21" s="24">
        <f>jurisdiction_covered_NCT!AA21+jurisdiction_covered_NETS!AA21+jurisdiction_covered_SupETS!AA21</f>
        <v>0</v>
      </c>
    </row>
    <row r="22" spans="1:27" x14ac:dyDescent="0.2">
      <c r="A22" s="9" t="s">
        <v>120</v>
      </c>
      <c r="B22" s="24">
        <f>jurisdiction_covered_NCT!B22+jurisdiction_covered_NETS!B22+jurisdiction_covered_SupETS!B22</f>
        <v>0</v>
      </c>
      <c r="C22" s="24">
        <f>jurisdiction_covered_NCT!C22+jurisdiction_covered_NETS!C22+jurisdiction_covered_SupETS!C22</f>
        <v>0</v>
      </c>
      <c r="D22" s="24">
        <f>jurisdiction_covered_NCT!D22+jurisdiction_covered_NETS!D22+jurisdiction_covered_SupETS!D22</f>
        <v>0</v>
      </c>
      <c r="E22" s="24">
        <f>jurisdiction_covered_NCT!E22+jurisdiction_covered_NETS!E22+jurisdiction_covered_SupETS!E22</f>
        <v>0</v>
      </c>
      <c r="F22" s="24">
        <f>jurisdiction_covered_NCT!F22+jurisdiction_covered_NETS!F22+jurisdiction_covered_SupETS!F22</f>
        <v>0</v>
      </c>
      <c r="G22" s="24">
        <f>jurisdiction_covered_NCT!G22+jurisdiction_covered_NETS!G22+jurisdiction_covered_SupETS!G22</f>
        <v>0</v>
      </c>
      <c r="H22" s="24">
        <f>jurisdiction_covered_NCT!H22+jurisdiction_covered_NETS!H22+jurisdiction_covered_SupETS!H22</f>
        <v>0</v>
      </c>
      <c r="I22" s="24">
        <f>jurisdiction_covered_NCT!I22+jurisdiction_covered_NETS!I22+jurisdiction_covered_SupETS!I22</f>
        <v>0</v>
      </c>
      <c r="J22" s="24">
        <f>jurisdiction_covered_NCT!J22+jurisdiction_covered_NETS!J22+jurisdiction_covered_SupETS!J22</f>
        <v>0</v>
      </c>
      <c r="K22" s="24">
        <f>jurisdiction_covered_NCT!K22+jurisdiction_covered_NETS!K22+jurisdiction_covered_SupETS!K22</f>
        <v>0</v>
      </c>
      <c r="L22" s="24">
        <f>jurisdiction_covered_NCT!L22+jurisdiction_covered_NETS!L22+jurisdiction_covered_SupETS!L22</f>
        <v>0</v>
      </c>
      <c r="M22" s="24">
        <f>jurisdiction_covered_NCT!M22+jurisdiction_covered_NETS!M22+jurisdiction_covered_SupETS!M22</f>
        <v>0</v>
      </c>
      <c r="N22" s="24">
        <f>jurisdiction_covered_NCT!N22+jurisdiction_covered_NETS!N22+jurisdiction_covered_SupETS!N22</f>
        <v>0</v>
      </c>
      <c r="O22" s="24">
        <f>jurisdiction_covered_NCT!O22+jurisdiction_covered_NETS!O22+jurisdiction_covered_SupETS!O22</f>
        <v>0</v>
      </c>
      <c r="P22" s="24">
        <f>jurisdiction_covered_NCT!P22+jurisdiction_covered_NETS!P22+jurisdiction_covered_SupETS!P22</f>
        <v>0</v>
      </c>
      <c r="Q22" s="24">
        <f>jurisdiction_covered_NCT!Q22+jurisdiction_covered_NETS!Q22+jurisdiction_covered_SupETS!Q22</f>
        <v>0</v>
      </c>
      <c r="R22" s="24">
        <f>jurisdiction_covered_NCT!R22+jurisdiction_covered_NETS!R22+jurisdiction_covered_SupETS!R22</f>
        <v>0</v>
      </c>
      <c r="S22" s="24">
        <f>jurisdiction_covered_NCT!S22+jurisdiction_covered_NETS!S22+jurisdiction_covered_SupETS!S22</f>
        <v>0</v>
      </c>
      <c r="T22" s="24">
        <f>jurisdiction_covered_NCT!T22+jurisdiction_covered_NETS!T22+jurisdiction_covered_SupETS!T22</f>
        <v>0</v>
      </c>
      <c r="U22" s="24">
        <f>jurisdiction_covered_NCT!U22+jurisdiction_covered_NETS!U22+jurisdiction_covered_SupETS!U22</f>
        <v>0</v>
      </c>
      <c r="V22" s="24">
        <f>jurisdiction_covered_NCT!V22+jurisdiction_covered_NETS!V22+jurisdiction_covered_SupETS!V22</f>
        <v>0</v>
      </c>
      <c r="W22" s="24">
        <f>jurisdiction_covered_NCT!W22+jurisdiction_covered_NETS!W22+jurisdiction_covered_SupETS!W22</f>
        <v>0</v>
      </c>
      <c r="X22" s="24">
        <f>jurisdiction_covered_NCT!X22+jurisdiction_covered_NETS!X22+jurisdiction_covered_SupETS!X22</f>
        <v>0</v>
      </c>
      <c r="Y22" s="24">
        <f>jurisdiction_covered_NCT!Y22+jurisdiction_covered_NETS!Y22+jurisdiction_covered_SupETS!Y22</f>
        <v>0</v>
      </c>
      <c r="Z22" s="24">
        <f>jurisdiction_covered_NCT!Z22+jurisdiction_covered_NETS!Z22+jurisdiction_covered_SupETS!Z22</f>
        <v>0</v>
      </c>
      <c r="AA22" s="24">
        <f>jurisdiction_covered_NCT!AA22+jurisdiction_covered_NETS!AA22+jurisdiction_covered_SupETS!AA22</f>
        <v>0</v>
      </c>
    </row>
    <row r="23" spans="1:27" x14ac:dyDescent="0.2">
      <c r="A23" s="9" t="s">
        <v>123</v>
      </c>
      <c r="B23" s="24">
        <f>jurisdiction_covered_NCT!B23+jurisdiction_covered_NETS!B23+jurisdiction_covered_SupETS!B23</f>
        <v>0</v>
      </c>
      <c r="C23" s="24">
        <f>jurisdiction_covered_NCT!C23+jurisdiction_covered_NETS!C23+jurisdiction_covered_SupETS!C23</f>
        <v>0</v>
      </c>
      <c r="D23" s="24">
        <f>jurisdiction_covered_NCT!D23+jurisdiction_covered_NETS!D23+jurisdiction_covered_SupETS!D23</f>
        <v>0</v>
      </c>
      <c r="E23" s="24">
        <f>jurisdiction_covered_NCT!E23+jurisdiction_covered_NETS!E23+jurisdiction_covered_SupETS!E23</f>
        <v>0</v>
      </c>
      <c r="F23" s="24">
        <f>jurisdiction_covered_NCT!F23+jurisdiction_covered_NETS!F23+jurisdiction_covered_SupETS!F23</f>
        <v>0</v>
      </c>
      <c r="G23" s="24">
        <f>jurisdiction_covered_NCT!G23+jurisdiction_covered_NETS!G23+jurisdiction_covered_SupETS!G23</f>
        <v>0.37595231365479148</v>
      </c>
      <c r="H23" s="24">
        <f>jurisdiction_covered_NCT!H23+jurisdiction_covered_NETS!H23+jurisdiction_covered_SupETS!H23</f>
        <v>0.37846655007983404</v>
      </c>
      <c r="I23" s="24">
        <f>jurisdiction_covered_NCT!I23+jurisdiction_covered_NETS!I23+jurisdiction_covered_SupETS!I23</f>
        <v>0.37254246865389418</v>
      </c>
      <c r="J23" s="24">
        <f>jurisdiction_covered_NCT!J23+jurisdiction_covered_NETS!J23+jurisdiction_covered_SupETS!J23</f>
        <v>0.39045290462107679</v>
      </c>
      <c r="K23" s="24">
        <f>jurisdiction_covered_NCT!K23+jurisdiction_covered_NETS!K23+jurisdiction_covered_SupETS!K23</f>
        <v>0.35751186912719651</v>
      </c>
      <c r="L23" s="24">
        <f>jurisdiction_covered_NCT!L23+jurisdiction_covered_NETS!L23+jurisdiction_covered_SupETS!L23</f>
        <v>0.36467273916180609</v>
      </c>
      <c r="M23" s="24">
        <f>jurisdiction_covered_NCT!M23+jurisdiction_covered_NETS!M23+jurisdiction_covered_SupETS!M23</f>
        <v>0.36251132161623167</v>
      </c>
      <c r="N23" s="24">
        <f>jurisdiction_covered_NCT!N23+jurisdiction_covered_NETS!N23+jurisdiction_covered_SupETS!N23</f>
        <v>0.3458161833047958</v>
      </c>
      <c r="O23" s="24">
        <f>jurisdiction_covered_NCT!O23+jurisdiction_covered_NETS!O23+jurisdiction_covered_SupETS!O23</f>
        <v>0.36566164113241539</v>
      </c>
      <c r="P23" s="24">
        <f>jurisdiction_covered_NCT!P23+jurisdiction_covered_NETS!P23+jurisdiction_covered_SupETS!P23</f>
        <v>0.3710836708120917</v>
      </c>
      <c r="Q23" s="24">
        <f>jurisdiction_covered_NCT!Q23+jurisdiction_covered_NETS!Q23+jurisdiction_covered_SupETS!Q23</f>
        <v>0.3641054351829246</v>
      </c>
      <c r="R23" s="24">
        <f>jurisdiction_covered_NCT!R23+jurisdiction_covered_NETS!R23+jurisdiction_covered_SupETS!R23</f>
        <v>0.35996777746945946</v>
      </c>
      <c r="S23" s="24">
        <f>jurisdiction_covered_NCT!S23+jurisdiction_covered_NETS!S23+jurisdiction_covered_SupETS!S23</f>
        <v>0.36078893212989865</v>
      </c>
      <c r="T23" s="24">
        <f>jurisdiction_covered_NCT!T23+jurisdiction_covered_NETS!T23+jurisdiction_covered_SupETS!T23</f>
        <v>0.36097780257794304</v>
      </c>
      <c r="U23" s="24">
        <f>jurisdiction_covered_NCT!U23+jurisdiction_covered_NETS!U23+jurisdiction_covered_SupETS!U23</f>
        <v>0.36731956369995472</v>
      </c>
      <c r="V23" s="24">
        <f>jurisdiction_covered_NCT!V23+jurisdiction_covered_NETS!V23+jurisdiction_covered_SupETS!V23</f>
        <v>0.375057636008849</v>
      </c>
      <c r="W23" s="24">
        <f>jurisdiction_covered_NCT!W23+jurisdiction_covered_NETS!W23+jurisdiction_covered_SupETS!W23</f>
        <v>0.36178769808447564</v>
      </c>
      <c r="X23" s="24">
        <f>jurisdiction_covered_NCT!X23+jurisdiction_covered_NETS!X23+jurisdiction_covered_SupETS!X23</f>
        <v>0.36622659187531981</v>
      </c>
      <c r="Y23" s="24">
        <f>jurisdiction_covered_NCT!Y23+jurisdiction_covered_NETS!Y23+jurisdiction_covered_SupETS!Y23</f>
        <v>0.36622659187531981</v>
      </c>
      <c r="Z23" s="24">
        <f>jurisdiction_covered_NCT!Z23+jurisdiction_covered_NETS!Z23+jurisdiction_covered_SupETS!Z22</f>
        <v>0</v>
      </c>
      <c r="AA23" s="24">
        <f>jurisdiction_covered_NCT!AA23+jurisdiction_covered_NETS!AA23+jurisdiction_covered_SupETS!AA23</f>
        <v>0.36</v>
      </c>
    </row>
    <row r="24" spans="1:27" x14ac:dyDescent="0.2">
      <c r="A24" s="9" t="s">
        <v>127</v>
      </c>
      <c r="B24" s="24">
        <f>jurisdiction_covered_NCT!B24+jurisdiction_covered_NETS!B24+jurisdiction_covered_SupETS!B24</f>
        <v>0</v>
      </c>
      <c r="C24" s="24">
        <f>jurisdiction_covered_NCT!C24+jurisdiction_covered_NETS!C24+jurisdiction_covered_SupETS!C24</f>
        <v>0</v>
      </c>
      <c r="D24" s="24">
        <f>jurisdiction_covered_NCT!D24+jurisdiction_covered_NETS!D24+jurisdiction_covered_SupETS!D24</f>
        <v>0</v>
      </c>
      <c r="E24" s="24">
        <f>jurisdiction_covered_NCT!E24+jurisdiction_covered_NETS!E24+jurisdiction_covered_SupETS!E24</f>
        <v>0</v>
      </c>
      <c r="F24" s="24">
        <f>jurisdiction_covered_NCT!F24+jurisdiction_covered_NETS!F24+jurisdiction_covered_SupETS!F24</f>
        <v>0</v>
      </c>
      <c r="G24" s="24">
        <f>jurisdiction_covered_NCT!G24+jurisdiction_covered_NETS!G24+jurisdiction_covered_SupETS!G24</f>
        <v>0</v>
      </c>
      <c r="H24" s="24">
        <f>jurisdiction_covered_NCT!H24+jurisdiction_covered_NETS!H24+jurisdiction_covered_SupETS!H24</f>
        <v>0</v>
      </c>
      <c r="I24" s="24">
        <f>jurisdiction_covered_NCT!I24+jurisdiction_covered_NETS!I24+jurisdiction_covered_SupETS!I24</f>
        <v>0</v>
      </c>
      <c r="J24" s="24">
        <f>jurisdiction_covered_NCT!J24+jurisdiction_covered_NETS!J24+jurisdiction_covered_SupETS!J24</f>
        <v>0</v>
      </c>
      <c r="K24" s="24">
        <f>jurisdiction_covered_NCT!K24+jurisdiction_covered_NETS!K24+jurisdiction_covered_SupETS!K24</f>
        <v>0</v>
      </c>
      <c r="L24" s="24">
        <f>jurisdiction_covered_NCT!L24+jurisdiction_covered_NETS!L24+jurisdiction_covered_SupETS!L24</f>
        <v>0</v>
      </c>
      <c r="M24" s="24">
        <f>jurisdiction_covered_NCT!M24+jurisdiction_covered_NETS!M24+jurisdiction_covered_SupETS!M24</f>
        <v>0</v>
      </c>
      <c r="N24" s="24">
        <f>jurisdiction_covered_NCT!N24+jurisdiction_covered_NETS!N24+jurisdiction_covered_SupETS!N24</f>
        <v>0</v>
      </c>
      <c r="O24" s="24">
        <f>jurisdiction_covered_NCT!O24+jurisdiction_covered_NETS!O24+jurisdiction_covered_SupETS!O24</f>
        <v>0</v>
      </c>
      <c r="P24" s="24">
        <f>jurisdiction_covered_NCT!P24+jurisdiction_covered_NETS!P24+jurisdiction_covered_SupETS!P24</f>
        <v>0</v>
      </c>
      <c r="Q24" s="24">
        <f>jurisdiction_covered_NCT!Q24+jurisdiction_covered_NETS!Q24+jurisdiction_covered_SupETS!Q24</f>
        <v>0</v>
      </c>
      <c r="R24" s="24">
        <f>jurisdiction_covered_NCT!R24+jurisdiction_covered_NETS!R24+jurisdiction_covered_SupETS!R24</f>
        <v>0</v>
      </c>
      <c r="S24" s="24">
        <f>jurisdiction_covered_NCT!S24+jurisdiction_covered_NETS!S24+jurisdiction_covered_SupETS!S24</f>
        <v>0</v>
      </c>
      <c r="T24" s="24">
        <f>jurisdiction_covered_NCT!T24+jurisdiction_covered_NETS!T24+jurisdiction_covered_SupETS!T24</f>
        <v>0</v>
      </c>
      <c r="U24" s="24">
        <f>jurisdiction_covered_NCT!U24+jurisdiction_covered_NETS!U24+jurisdiction_covered_SupETS!U24</f>
        <v>0</v>
      </c>
      <c r="V24" s="24">
        <f>jurisdiction_covered_NCT!V24+jurisdiction_covered_NETS!V24+jurisdiction_covered_SupETS!V24</f>
        <v>0</v>
      </c>
      <c r="W24" s="24">
        <f>jurisdiction_covered_NCT!W24+jurisdiction_covered_NETS!W24+jurisdiction_covered_SupETS!W24</f>
        <v>0</v>
      </c>
      <c r="X24" s="24">
        <f>jurisdiction_covered_NCT!X24+jurisdiction_covered_NETS!X24+jurisdiction_covered_SupETS!X24</f>
        <v>0</v>
      </c>
      <c r="Y24" s="24">
        <f>jurisdiction_covered_NCT!Y24+jurisdiction_covered_NETS!Y24+jurisdiction_covered_SupETS!Y24</f>
        <v>0</v>
      </c>
      <c r="Z24" s="24">
        <f>jurisdiction_covered_NCT!Z24+jurisdiction_covered_NETS!Z24+jurisdiction_covered_SupETS!Z24</f>
        <v>0</v>
      </c>
      <c r="AA24" s="24">
        <f>jurisdiction_covered_NCT!AA24+jurisdiction_covered_NETS!AA24+jurisdiction_covered_SupETS!AA24</f>
        <v>0</v>
      </c>
    </row>
    <row r="25" spans="1:27" x14ac:dyDescent="0.2">
      <c r="A25" s="9" t="s">
        <v>130</v>
      </c>
      <c r="B25" s="24">
        <f>jurisdiction_covered_NCT!B25+jurisdiction_covered_NETS!B25+jurisdiction_covered_SupETS!B25</f>
        <v>0</v>
      </c>
      <c r="C25" s="24">
        <f>jurisdiction_covered_NCT!C25+jurisdiction_covered_NETS!C25+jurisdiction_covered_SupETS!C25</f>
        <v>0</v>
      </c>
      <c r="D25" s="24">
        <f>jurisdiction_covered_NCT!D25+jurisdiction_covered_NETS!D25+jurisdiction_covered_SupETS!D25</f>
        <v>0</v>
      </c>
      <c r="E25" s="24">
        <f>jurisdiction_covered_NCT!E25+jurisdiction_covered_NETS!E25+jurisdiction_covered_SupETS!E25</f>
        <v>0</v>
      </c>
      <c r="F25" s="24">
        <f>jurisdiction_covered_NCT!F25+jurisdiction_covered_NETS!F25+jurisdiction_covered_SupETS!F25</f>
        <v>0</v>
      </c>
      <c r="G25" s="24">
        <f>jurisdiction_covered_NCT!G25+jurisdiction_covered_NETS!G25+jurisdiction_covered_SupETS!G25</f>
        <v>0</v>
      </c>
      <c r="H25" s="24">
        <f>jurisdiction_covered_NCT!H25+jurisdiction_covered_NETS!H25+jurisdiction_covered_SupETS!H25</f>
        <v>0</v>
      </c>
      <c r="I25" s="24">
        <f>jurisdiction_covered_NCT!I25+jurisdiction_covered_NETS!I25+jurisdiction_covered_SupETS!I25</f>
        <v>0</v>
      </c>
      <c r="J25" s="24">
        <f>jurisdiction_covered_NCT!J25+jurisdiction_covered_NETS!J25+jurisdiction_covered_SupETS!J25</f>
        <v>0</v>
      </c>
      <c r="K25" s="24">
        <f>jurisdiction_covered_NCT!K25+jurisdiction_covered_NETS!K25+jurisdiction_covered_SupETS!K25</f>
        <v>0</v>
      </c>
      <c r="L25" s="24">
        <f>jurisdiction_covered_NCT!L25+jurisdiction_covered_NETS!L25+jurisdiction_covered_SupETS!L25</f>
        <v>0</v>
      </c>
      <c r="M25" s="24">
        <f>jurisdiction_covered_NCT!M25+jurisdiction_covered_NETS!M25+jurisdiction_covered_SupETS!M25</f>
        <v>0</v>
      </c>
      <c r="N25" s="24">
        <f>jurisdiction_covered_NCT!N25+jurisdiction_covered_NETS!N25+jurisdiction_covered_SupETS!N25</f>
        <v>0</v>
      </c>
      <c r="O25" s="24">
        <f>jurisdiction_covered_NCT!O25+jurisdiction_covered_NETS!O25+jurisdiction_covered_SupETS!O25</f>
        <v>0</v>
      </c>
      <c r="P25" s="24">
        <f>jurisdiction_covered_NCT!P25+jurisdiction_covered_NETS!P25+jurisdiction_covered_SupETS!P25</f>
        <v>0</v>
      </c>
      <c r="Q25" s="24">
        <f>jurisdiction_covered_NCT!Q25+jurisdiction_covered_NETS!Q25+jurisdiction_covered_SupETS!Q25</f>
        <v>0</v>
      </c>
      <c r="R25" s="24">
        <f>jurisdiction_covered_NCT!R25+jurisdiction_covered_NETS!R25+jurisdiction_covered_SupETS!R25</f>
        <v>0</v>
      </c>
      <c r="S25" s="24">
        <f>jurisdiction_covered_NCT!S25+jurisdiction_covered_NETS!S25+jurisdiction_covered_SupETS!S25</f>
        <v>0</v>
      </c>
      <c r="T25" s="24">
        <f>jurisdiction_covered_NCT!T25+jurisdiction_covered_NETS!T25+jurisdiction_covered_SupETS!T25</f>
        <v>0</v>
      </c>
      <c r="U25" s="24">
        <f>jurisdiction_covered_NCT!U25+jurisdiction_covered_NETS!U25+jurisdiction_covered_SupETS!U25</f>
        <v>0</v>
      </c>
      <c r="V25" s="24">
        <f>jurisdiction_covered_NCT!V25+jurisdiction_covered_NETS!V25+jurisdiction_covered_SupETS!V25</f>
        <v>0</v>
      </c>
      <c r="W25" s="24">
        <f>jurisdiction_covered_NCT!W25+jurisdiction_covered_NETS!W25+jurisdiction_covered_SupETS!W25</f>
        <v>0</v>
      </c>
      <c r="X25" s="24">
        <f>jurisdiction_covered_NCT!X25+jurisdiction_covered_NETS!X25+jurisdiction_covered_SupETS!X25</f>
        <v>0</v>
      </c>
      <c r="Y25" s="24">
        <f>jurisdiction_covered_NCT!Y25+jurisdiction_covered_NETS!Y25+jurisdiction_covered_SupETS!Y25</f>
        <v>0</v>
      </c>
      <c r="Z25" s="24">
        <f>jurisdiction_covered_NCT!Z25+jurisdiction_covered_NETS!Z25+jurisdiction_covered_SupETS!Z25</f>
        <v>0</v>
      </c>
      <c r="AA25" s="24">
        <f>jurisdiction_covered_NCT!AA25+jurisdiction_covered_NETS!AA25+jurisdiction_covered_SupETS!AA25</f>
        <v>0</v>
      </c>
    </row>
    <row r="26" spans="1:27" x14ac:dyDescent="0.2">
      <c r="A26" s="9" t="s">
        <v>133</v>
      </c>
      <c r="B26" s="24">
        <f>jurisdiction_covered_NCT!B26+jurisdiction_covered_NETS!B26+jurisdiction_covered_SupETS!B26</f>
        <v>0</v>
      </c>
      <c r="C26" s="24">
        <f>jurisdiction_covered_NCT!C26+jurisdiction_covered_NETS!C26+jurisdiction_covered_SupETS!C26</f>
        <v>0</v>
      </c>
      <c r="D26" s="24">
        <f>jurisdiction_covered_NCT!D26+jurisdiction_covered_NETS!D26+jurisdiction_covered_SupETS!D26</f>
        <v>0</v>
      </c>
      <c r="E26" s="24">
        <f>jurisdiction_covered_NCT!E26+jurisdiction_covered_NETS!E26+jurisdiction_covered_SupETS!E26</f>
        <v>0</v>
      </c>
      <c r="F26" s="24">
        <f>jurisdiction_covered_NCT!F26+jurisdiction_covered_NETS!F26+jurisdiction_covered_SupETS!F26</f>
        <v>0</v>
      </c>
      <c r="G26" s="24">
        <f>jurisdiction_covered_NCT!G26+jurisdiction_covered_NETS!G26+jurisdiction_covered_SupETS!G26</f>
        <v>0</v>
      </c>
      <c r="H26" s="24">
        <f>jurisdiction_covered_NCT!H26+jurisdiction_covered_NETS!H26+jurisdiction_covered_SupETS!H26</f>
        <v>0</v>
      </c>
      <c r="I26" s="24">
        <f>jurisdiction_covered_NCT!I26+jurisdiction_covered_NETS!I26+jurisdiction_covered_SupETS!I26</f>
        <v>0</v>
      </c>
      <c r="J26" s="24">
        <f>jurisdiction_covered_NCT!J26+jurisdiction_covered_NETS!J26+jurisdiction_covered_SupETS!J26</f>
        <v>0</v>
      </c>
      <c r="K26" s="24">
        <f>jurisdiction_covered_NCT!K26+jurisdiction_covered_NETS!K26+jurisdiction_covered_SupETS!K26</f>
        <v>0</v>
      </c>
      <c r="L26" s="24">
        <f>jurisdiction_covered_NCT!L26+jurisdiction_covered_NETS!L26+jurisdiction_covered_SupETS!L26</f>
        <v>0</v>
      </c>
      <c r="M26" s="24">
        <f>jurisdiction_covered_NCT!M26+jurisdiction_covered_NETS!M26+jurisdiction_covered_SupETS!M26</f>
        <v>0</v>
      </c>
      <c r="N26" s="24">
        <f>jurisdiction_covered_NCT!N26+jurisdiction_covered_NETS!N26+jurisdiction_covered_SupETS!N26</f>
        <v>0</v>
      </c>
      <c r="O26" s="24">
        <f>jurisdiction_covered_NCT!O26+jurisdiction_covered_NETS!O26+jurisdiction_covered_SupETS!O26</f>
        <v>0</v>
      </c>
      <c r="P26" s="24">
        <f>jurisdiction_covered_NCT!P26+jurisdiction_covered_NETS!P26+jurisdiction_covered_SupETS!P26</f>
        <v>0</v>
      </c>
      <c r="Q26" s="24">
        <f>jurisdiction_covered_NCT!Q26+jurisdiction_covered_NETS!Q26+jurisdiction_covered_SupETS!Q26</f>
        <v>0</v>
      </c>
      <c r="R26" s="24">
        <f>jurisdiction_covered_NCT!R26+jurisdiction_covered_NETS!R26+jurisdiction_covered_SupETS!R26</f>
        <v>0</v>
      </c>
      <c r="S26" s="24">
        <f>jurisdiction_covered_NCT!S26+jurisdiction_covered_NETS!S26+jurisdiction_covered_SupETS!S26</f>
        <v>0</v>
      </c>
      <c r="T26" s="24">
        <f>jurisdiction_covered_NCT!T26+jurisdiction_covered_NETS!T26+jurisdiction_covered_SupETS!T26</f>
        <v>0</v>
      </c>
      <c r="U26" s="24">
        <f>jurisdiction_covered_NCT!U26+jurisdiction_covered_NETS!U26+jurisdiction_covered_SupETS!U26</f>
        <v>0</v>
      </c>
      <c r="V26" s="24">
        <f>jurisdiction_covered_NCT!V26+jurisdiction_covered_NETS!V26+jurisdiction_covered_SupETS!V26</f>
        <v>0</v>
      </c>
      <c r="W26" s="24">
        <f>jurisdiction_covered_NCT!W26+jurisdiction_covered_NETS!W26+jurisdiction_covered_SupETS!W26</f>
        <v>0</v>
      </c>
      <c r="X26" s="24">
        <f>jurisdiction_covered_NCT!X26+jurisdiction_covered_NETS!X26+jurisdiction_covered_SupETS!X26</f>
        <v>0</v>
      </c>
      <c r="Y26" s="24">
        <f>jurisdiction_covered_NCT!Y26+jurisdiction_covered_NETS!Y26+jurisdiction_covered_SupETS!Y26</f>
        <v>0</v>
      </c>
      <c r="Z26" s="24">
        <f>jurisdiction_covered_NCT!Z26+jurisdiction_covered_NETS!Z26+jurisdiction_covered_SupETS!Z26</f>
        <v>0</v>
      </c>
      <c r="AA26" s="24">
        <f>jurisdiction_covered_NCT!AA26+jurisdiction_covered_NETS!AA26+jurisdiction_covered_SupETS!AA26</f>
        <v>0</v>
      </c>
    </row>
    <row r="27" spans="1:27" x14ac:dyDescent="0.2">
      <c r="A27" s="9" t="s">
        <v>138</v>
      </c>
      <c r="B27" s="24">
        <f>jurisdiction_covered_NCT!B27+jurisdiction_covered_NETS!B27+jurisdiction_covered_SupETS!B27</f>
        <v>0</v>
      </c>
      <c r="C27" s="24">
        <f>jurisdiction_covered_NCT!C27+jurisdiction_covered_NETS!C27+jurisdiction_covered_SupETS!C27</f>
        <v>0</v>
      </c>
      <c r="D27" s="24">
        <f>jurisdiction_covered_NCT!D27+jurisdiction_covered_NETS!D27+jurisdiction_covered_SupETS!D27</f>
        <v>0</v>
      </c>
      <c r="E27" s="24">
        <f>jurisdiction_covered_NCT!E27+jurisdiction_covered_NETS!E27+jurisdiction_covered_SupETS!E27</f>
        <v>0</v>
      </c>
      <c r="F27" s="24">
        <f>jurisdiction_covered_NCT!F27+jurisdiction_covered_NETS!F27+jurisdiction_covered_SupETS!F27</f>
        <v>0</v>
      </c>
      <c r="G27" s="24">
        <f>jurisdiction_covered_NCT!G27+jurisdiction_covered_NETS!G27+jurisdiction_covered_SupETS!G27</f>
        <v>0</v>
      </c>
      <c r="H27" s="24">
        <f>jurisdiction_covered_NCT!H27+jurisdiction_covered_NETS!H27+jurisdiction_covered_SupETS!H27</f>
        <v>0</v>
      </c>
      <c r="I27" s="24">
        <f>jurisdiction_covered_NCT!I27+jurisdiction_covered_NETS!I27+jurisdiction_covered_SupETS!I27</f>
        <v>0</v>
      </c>
      <c r="J27" s="24">
        <f>jurisdiction_covered_NCT!J27+jurisdiction_covered_NETS!J27+jurisdiction_covered_SupETS!J27</f>
        <v>0</v>
      </c>
      <c r="K27" s="24">
        <f>jurisdiction_covered_NCT!K27+jurisdiction_covered_NETS!K27+jurisdiction_covered_SupETS!K27</f>
        <v>0</v>
      </c>
      <c r="L27" s="24">
        <f>jurisdiction_covered_NCT!L27+jurisdiction_covered_NETS!L27+jurisdiction_covered_SupETS!L27</f>
        <v>0</v>
      </c>
      <c r="M27" s="24">
        <f>jurisdiction_covered_NCT!M27+jurisdiction_covered_NETS!M27+jurisdiction_covered_SupETS!M27</f>
        <v>0</v>
      </c>
      <c r="N27" s="24">
        <f>jurisdiction_covered_NCT!N27+jurisdiction_covered_NETS!N27+jurisdiction_covered_SupETS!N27</f>
        <v>0</v>
      </c>
      <c r="O27" s="24">
        <f>jurisdiction_covered_NCT!O27+jurisdiction_covered_NETS!O27+jurisdiction_covered_SupETS!O27</f>
        <v>0</v>
      </c>
      <c r="P27" s="24">
        <f>jurisdiction_covered_NCT!P27+jurisdiction_covered_NETS!P27+jurisdiction_covered_SupETS!P27</f>
        <v>0</v>
      </c>
      <c r="Q27" s="24">
        <f>jurisdiction_covered_NCT!Q27+jurisdiction_covered_NETS!Q27+jurisdiction_covered_SupETS!Q27</f>
        <v>0</v>
      </c>
      <c r="R27" s="24">
        <f>jurisdiction_covered_NCT!R27+jurisdiction_covered_NETS!R27+jurisdiction_covered_SupETS!R27</f>
        <v>0</v>
      </c>
      <c r="S27" s="24">
        <f>jurisdiction_covered_NCT!S27+jurisdiction_covered_NETS!S27+jurisdiction_covered_SupETS!S27</f>
        <v>0</v>
      </c>
      <c r="T27" s="24">
        <f>jurisdiction_covered_NCT!T27+jurisdiction_covered_NETS!T27+jurisdiction_covered_SupETS!T27</f>
        <v>0</v>
      </c>
      <c r="U27" s="24">
        <f>jurisdiction_covered_NCT!U27+jurisdiction_covered_NETS!U27+jurisdiction_covered_SupETS!U27</f>
        <v>0</v>
      </c>
      <c r="V27" s="24">
        <f>jurisdiction_covered_NCT!V27+jurisdiction_covered_NETS!V27+jurisdiction_covered_SupETS!V27</f>
        <v>0</v>
      </c>
      <c r="W27" s="24">
        <f>jurisdiction_covered_NCT!W27+jurisdiction_covered_NETS!W27+jurisdiction_covered_SupETS!W27</f>
        <v>0</v>
      </c>
      <c r="X27" s="24">
        <f>jurisdiction_covered_NCT!X27+jurisdiction_covered_NETS!X27+jurisdiction_covered_SupETS!X27</f>
        <v>0</v>
      </c>
      <c r="Y27" s="24">
        <f>jurisdiction_covered_NCT!Y27+jurisdiction_covered_NETS!Y27+jurisdiction_covered_SupETS!Y27</f>
        <v>0</v>
      </c>
      <c r="Z27" s="24">
        <f>jurisdiction_covered_NCT!Z27+jurisdiction_covered_NETS!Z27+jurisdiction_covered_SupETS!Z27</f>
        <v>0</v>
      </c>
      <c r="AA27" s="24">
        <f>jurisdiction_covered_NCT!AA27+jurisdiction_covered_NETS!AA27+jurisdiction_covered_SupETS!AA27</f>
        <v>0</v>
      </c>
    </row>
    <row r="28" spans="1:27" x14ac:dyDescent="0.2">
      <c r="A28" s="9" t="s">
        <v>141</v>
      </c>
      <c r="B28" s="24">
        <f>jurisdiction_covered_NCT!B28+jurisdiction_covered_NETS!B28+jurisdiction_covered_SupETS!B28</f>
        <v>0</v>
      </c>
      <c r="C28" s="24">
        <f>jurisdiction_covered_NCT!C28+jurisdiction_covered_NETS!C28+jurisdiction_covered_SupETS!C28</f>
        <v>0</v>
      </c>
      <c r="D28" s="24">
        <f>jurisdiction_covered_NCT!D28+jurisdiction_covered_NETS!D28+jurisdiction_covered_SupETS!D28</f>
        <v>0</v>
      </c>
      <c r="E28" s="24">
        <f>jurisdiction_covered_NCT!E28+jurisdiction_covered_NETS!E28+jurisdiction_covered_SupETS!E28</f>
        <v>0</v>
      </c>
      <c r="F28" s="24">
        <f>jurisdiction_covered_NCT!F28+jurisdiction_covered_NETS!F28+jurisdiction_covered_SupETS!F28</f>
        <v>0</v>
      </c>
      <c r="G28" s="24">
        <f>jurisdiction_covered_NCT!G28+jurisdiction_covered_NETS!G28+jurisdiction_covered_SupETS!G28</f>
        <v>0</v>
      </c>
      <c r="H28" s="24">
        <f>jurisdiction_covered_NCT!H28+jurisdiction_covered_NETS!H28+jurisdiction_covered_SupETS!H28</f>
        <v>0</v>
      </c>
      <c r="I28" s="24">
        <f>jurisdiction_covered_NCT!I28+jurisdiction_covered_NETS!I28+jurisdiction_covered_SupETS!I28</f>
        <v>0</v>
      </c>
      <c r="J28" s="24">
        <f>jurisdiction_covered_NCT!J28+jurisdiction_covered_NETS!J28+jurisdiction_covered_SupETS!J28</f>
        <v>0</v>
      </c>
      <c r="K28" s="24">
        <f>jurisdiction_covered_NCT!K28+jurisdiction_covered_NETS!K28+jurisdiction_covered_SupETS!K28</f>
        <v>0</v>
      </c>
      <c r="L28" s="24">
        <f>jurisdiction_covered_NCT!L28+jurisdiction_covered_NETS!L28+jurisdiction_covered_SupETS!L28</f>
        <v>0</v>
      </c>
      <c r="M28" s="24">
        <f>jurisdiction_covered_NCT!M28+jurisdiction_covered_NETS!M28+jurisdiction_covered_SupETS!M28</f>
        <v>0</v>
      </c>
      <c r="N28" s="24">
        <f>jurisdiction_covered_NCT!N28+jurisdiction_covered_NETS!N28+jurisdiction_covered_SupETS!N28</f>
        <v>0</v>
      </c>
      <c r="O28" s="24">
        <f>jurisdiction_covered_NCT!O28+jurisdiction_covered_NETS!O28+jurisdiction_covered_SupETS!O28</f>
        <v>0</v>
      </c>
      <c r="P28" s="24">
        <f>jurisdiction_covered_NCT!P28+jurisdiction_covered_NETS!P28+jurisdiction_covered_SupETS!P28</f>
        <v>0</v>
      </c>
      <c r="Q28" s="24">
        <f>jurisdiction_covered_NCT!Q28+jurisdiction_covered_NETS!Q28+jurisdiction_covered_SupETS!Q28</f>
        <v>0</v>
      </c>
      <c r="R28" s="24">
        <f>jurisdiction_covered_NCT!R28+jurisdiction_covered_NETS!R28+jurisdiction_covered_SupETS!R28</f>
        <v>0</v>
      </c>
      <c r="S28" s="24">
        <f>jurisdiction_covered_NCT!S28+jurisdiction_covered_NETS!S28+jurisdiction_covered_SupETS!S28</f>
        <v>0</v>
      </c>
      <c r="T28" s="24">
        <f>jurisdiction_covered_NCT!T28+jurisdiction_covered_NETS!T28+jurisdiction_covered_SupETS!T28</f>
        <v>0</v>
      </c>
      <c r="U28" s="24">
        <f>jurisdiction_covered_NCT!U28+jurisdiction_covered_NETS!U28+jurisdiction_covered_SupETS!U28</f>
        <v>0</v>
      </c>
      <c r="V28" s="24">
        <f>jurisdiction_covered_NCT!V28+jurisdiction_covered_NETS!V28+jurisdiction_covered_SupETS!V28</f>
        <v>0</v>
      </c>
      <c r="W28" s="24">
        <f>jurisdiction_covered_NCT!W28+jurisdiction_covered_NETS!W28+jurisdiction_covered_SupETS!W28</f>
        <v>0</v>
      </c>
      <c r="X28" s="24">
        <f>jurisdiction_covered_NCT!X28+jurisdiction_covered_NETS!X28+jurisdiction_covered_SupETS!X28</f>
        <v>0</v>
      </c>
      <c r="Y28" s="24">
        <f>jurisdiction_covered_NCT!Y28+jurisdiction_covered_NETS!Y28+jurisdiction_covered_SupETS!Y28</f>
        <v>0</v>
      </c>
      <c r="Z28" s="24">
        <f>jurisdiction_covered_NCT!Z28+jurisdiction_covered_NETS!Z28+jurisdiction_covered_SupETS!Z28</f>
        <v>0</v>
      </c>
      <c r="AA28" s="24">
        <f>jurisdiction_covered_NCT!AA28+jurisdiction_covered_NETS!AA28+jurisdiction_covered_SupETS!AA28</f>
        <v>0</v>
      </c>
    </row>
    <row r="29" spans="1:27" x14ac:dyDescent="0.2">
      <c r="A29" s="9" t="s">
        <v>144</v>
      </c>
      <c r="B29" s="24">
        <f>jurisdiction_covered_NCT!B29+jurisdiction_covered_NETS!B29+jurisdiction_covered_SupETS!B29</f>
        <v>0</v>
      </c>
      <c r="C29" s="24">
        <f>jurisdiction_covered_NCT!C29+jurisdiction_covered_NETS!C29+jurisdiction_covered_SupETS!C29</f>
        <v>0</v>
      </c>
      <c r="D29" s="24">
        <f>jurisdiction_covered_NCT!D29+jurisdiction_covered_NETS!D29+jurisdiction_covered_SupETS!D29</f>
        <v>0</v>
      </c>
      <c r="E29" s="24">
        <f>jurisdiction_covered_NCT!E29+jurisdiction_covered_NETS!E29+jurisdiction_covered_SupETS!E29</f>
        <v>0</v>
      </c>
      <c r="F29" s="24">
        <f>jurisdiction_covered_NCT!F29+jurisdiction_covered_NETS!F29+jurisdiction_covered_SupETS!F29</f>
        <v>0</v>
      </c>
      <c r="G29" s="24">
        <f>jurisdiction_covered_NCT!G29+jurisdiction_covered_NETS!G29+jurisdiction_covered_SupETS!G29</f>
        <v>0</v>
      </c>
      <c r="H29" s="24">
        <f>jurisdiction_covered_NCT!H29+jurisdiction_covered_NETS!H29+jurisdiction_covered_SupETS!H29</f>
        <v>0</v>
      </c>
      <c r="I29" s="24">
        <f>jurisdiction_covered_NCT!I29+jurisdiction_covered_NETS!I29+jurisdiction_covered_SupETS!I29</f>
        <v>0</v>
      </c>
      <c r="J29" s="24">
        <f>jurisdiction_covered_NCT!J29+jurisdiction_covered_NETS!J29+jurisdiction_covered_SupETS!J29</f>
        <v>0</v>
      </c>
      <c r="K29" s="24">
        <f>jurisdiction_covered_NCT!K29+jurisdiction_covered_NETS!K29+jurisdiction_covered_SupETS!K29</f>
        <v>0</v>
      </c>
      <c r="L29" s="24">
        <f>jurisdiction_covered_NCT!L29+jurisdiction_covered_NETS!L29+jurisdiction_covered_SupETS!L29</f>
        <v>0</v>
      </c>
      <c r="M29" s="24">
        <f>jurisdiction_covered_NCT!M29+jurisdiction_covered_NETS!M29+jurisdiction_covered_SupETS!M29</f>
        <v>0</v>
      </c>
      <c r="N29" s="24">
        <f>jurisdiction_covered_NCT!N29+jurisdiction_covered_NETS!N29+jurisdiction_covered_SupETS!N29</f>
        <v>0</v>
      </c>
      <c r="O29" s="24">
        <f>jurisdiction_covered_NCT!O29+jurisdiction_covered_NETS!O29+jurisdiction_covered_SupETS!O29</f>
        <v>0</v>
      </c>
      <c r="P29" s="24">
        <f>jurisdiction_covered_NCT!P29+jurisdiction_covered_NETS!P29+jurisdiction_covered_SupETS!P29</f>
        <v>0</v>
      </c>
      <c r="Q29" s="24">
        <f>jurisdiction_covered_NCT!Q29+jurisdiction_covered_NETS!Q29+jurisdiction_covered_SupETS!Q29</f>
        <v>0</v>
      </c>
      <c r="R29" s="24">
        <f>jurisdiction_covered_NCT!R29+jurisdiction_covered_NETS!R29+jurisdiction_covered_SupETS!R29</f>
        <v>0</v>
      </c>
      <c r="S29" s="24">
        <f>jurisdiction_covered_NCT!S29+jurisdiction_covered_NETS!S29+jurisdiction_covered_SupETS!S29</f>
        <v>0</v>
      </c>
      <c r="T29" s="24">
        <f>jurisdiction_covered_NCT!T29+jurisdiction_covered_NETS!T29+jurisdiction_covered_SupETS!T29</f>
        <v>0</v>
      </c>
      <c r="U29" s="24">
        <f>jurisdiction_covered_NCT!U29+jurisdiction_covered_NETS!U29+jurisdiction_covered_SupETS!U29</f>
        <v>0</v>
      </c>
      <c r="V29" s="24">
        <f>jurisdiction_covered_NCT!V29+jurisdiction_covered_NETS!V29+jurisdiction_covered_SupETS!V29</f>
        <v>0</v>
      </c>
      <c r="W29" s="24">
        <f>jurisdiction_covered_NCT!W29+jurisdiction_covered_NETS!W29+jurisdiction_covered_SupETS!W29</f>
        <v>0</v>
      </c>
      <c r="X29" s="24">
        <f>jurisdiction_covered_NCT!X29+jurisdiction_covered_NETS!X29+jurisdiction_covered_SupETS!X29</f>
        <v>0</v>
      </c>
      <c r="Y29" s="24">
        <f>jurisdiction_covered_NCT!Y29+jurisdiction_covered_NETS!Y29+jurisdiction_covered_SupETS!Y29</f>
        <v>0</v>
      </c>
      <c r="Z29" s="24">
        <f>jurisdiction_covered_NCT!Z29+jurisdiction_covered_NETS!Z29+jurisdiction_covered_SupETS!Z29</f>
        <v>0</v>
      </c>
      <c r="AA29" s="24">
        <f>jurisdiction_covered_NCT!AA29+jurisdiction_covered_NETS!AA29+jurisdiction_covered_SupETS!AA29</f>
        <v>0</v>
      </c>
    </row>
    <row r="30" spans="1:27" x14ac:dyDescent="0.2">
      <c r="A30" s="9" t="s">
        <v>147</v>
      </c>
      <c r="B30" s="24">
        <f>jurisdiction_covered_NCT!B30+jurisdiction_covered_NETS!B30+jurisdiction_covered_SupETS!B30</f>
        <v>0</v>
      </c>
      <c r="C30" s="24">
        <f>jurisdiction_covered_NCT!C30+jurisdiction_covered_NETS!C30+jurisdiction_covered_SupETS!C30</f>
        <v>0</v>
      </c>
      <c r="D30" s="24">
        <f>jurisdiction_covered_NCT!D30+jurisdiction_covered_NETS!D30+jurisdiction_covered_SupETS!D30</f>
        <v>0</v>
      </c>
      <c r="E30" s="24">
        <f>jurisdiction_covered_NCT!E30+jurisdiction_covered_NETS!E30+jurisdiction_covered_SupETS!E30</f>
        <v>0</v>
      </c>
      <c r="F30" s="24">
        <f>jurisdiction_covered_NCT!F30+jurisdiction_covered_NETS!F30+jurisdiction_covered_SupETS!F30</f>
        <v>0</v>
      </c>
      <c r="G30" s="24">
        <f>jurisdiction_covered_NCT!G30+jurisdiction_covered_NETS!G30+jurisdiction_covered_SupETS!G30</f>
        <v>0</v>
      </c>
      <c r="H30" s="24">
        <f>jurisdiction_covered_NCT!H30+jurisdiction_covered_NETS!H30+jurisdiction_covered_SupETS!H30</f>
        <v>0</v>
      </c>
      <c r="I30" s="24">
        <f>jurisdiction_covered_NCT!I30+jurisdiction_covered_NETS!I30+jurisdiction_covered_SupETS!I30</f>
        <v>0</v>
      </c>
      <c r="J30" s="24">
        <f>jurisdiction_covered_NCT!J30+jurisdiction_covered_NETS!J30+jurisdiction_covered_SupETS!J30</f>
        <v>0</v>
      </c>
      <c r="K30" s="24">
        <f>jurisdiction_covered_NCT!K30+jurisdiction_covered_NETS!K30+jurisdiction_covered_SupETS!K30</f>
        <v>0</v>
      </c>
      <c r="L30" s="24">
        <f>jurisdiction_covered_NCT!L30+jurisdiction_covered_NETS!L30+jurisdiction_covered_SupETS!L30</f>
        <v>0</v>
      </c>
      <c r="M30" s="24">
        <f>jurisdiction_covered_NCT!M30+jurisdiction_covered_NETS!M30+jurisdiction_covered_SupETS!M30</f>
        <v>0</v>
      </c>
      <c r="N30" s="24">
        <f>jurisdiction_covered_NCT!N30+jurisdiction_covered_NETS!N30+jurisdiction_covered_SupETS!N30</f>
        <v>0</v>
      </c>
      <c r="O30" s="24">
        <f>jurisdiction_covered_NCT!O30+jurisdiction_covered_NETS!O30+jurisdiction_covered_SupETS!O30</f>
        <v>0</v>
      </c>
      <c r="P30" s="24">
        <f>jurisdiction_covered_NCT!P30+jurisdiction_covered_NETS!P30+jurisdiction_covered_SupETS!P30</f>
        <v>0</v>
      </c>
      <c r="Q30" s="24">
        <f>jurisdiction_covered_NCT!Q30+jurisdiction_covered_NETS!Q30+jurisdiction_covered_SupETS!Q30</f>
        <v>0</v>
      </c>
      <c r="R30" s="24">
        <f>jurisdiction_covered_NCT!R30+jurisdiction_covered_NETS!R30+jurisdiction_covered_SupETS!R30</f>
        <v>0</v>
      </c>
      <c r="S30" s="24">
        <f>jurisdiction_covered_NCT!S30+jurisdiction_covered_NETS!S30+jurisdiction_covered_SupETS!S30</f>
        <v>0</v>
      </c>
      <c r="T30" s="24">
        <f>jurisdiction_covered_NCT!T30+jurisdiction_covered_NETS!T30+jurisdiction_covered_SupETS!T30</f>
        <v>0</v>
      </c>
      <c r="U30" s="24">
        <f>jurisdiction_covered_NCT!U30+jurisdiction_covered_NETS!U30+jurisdiction_covered_SupETS!U30</f>
        <v>0</v>
      </c>
      <c r="V30" s="24">
        <f>jurisdiction_covered_NCT!V30+jurisdiction_covered_NETS!V30+jurisdiction_covered_SupETS!V30</f>
        <v>0</v>
      </c>
      <c r="W30" s="24">
        <f>jurisdiction_covered_NCT!W30+jurisdiction_covered_NETS!W30+jurisdiction_covered_SupETS!W30</f>
        <v>0</v>
      </c>
      <c r="X30" s="24">
        <f>jurisdiction_covered_NCT!X30+jurisdiction_covered_NETS!X30+jurisdiction_covered_SupETS!X30</f>
        <v>0</v>
      </c>
      <c r="Y30" s="24">
        <f>jurisdiction_covered_NCT!Y30+jurisdiction_covered_NETS!Y30+jurisdiction_covered_SupETS!Y30</f>
        <v>0</v>
      </c>
      <c r="Z30" s="24">
        <f>jurisdiction_covered_NCT!Z30+jurisdiction_covered_NETS!Z30+jurisdiction_covered_SupETS!Z30</f>
        <v>0</v>
      </c>
      <c r="AA30" s="24">
        <f>jurisdiction_covered_NCT!AA30+jurisdiction_covered_NETS!AA30+jurisdiction_covered_SupETS!AA30</f>
        <v>0</v>
      </c>
    </row>
    <row r="31" spans="1:27" x14ac:dyDescent="0.2">
      <c r="A31" s="9" t="s">
        <v>150</v>
      </c>
      <c r="B31" s="24">
        <f>jurisdiction_covered_NCT!B31+jurisdiction_covered_NETS!B31+jurisdiction_covered_SupETS!B31</f>
        <v>0</v>
      </c>
      <c r="C31" s="24">
        <f>jurisdiction_covered_NCT!C31+jurisdiction_covered_NETS!C31+jurisdiction_covered_SupETS!C31</f>
        <v>0</v>
      </c>
      <c r="D31" s="24">
        <f>jurisdiction_covered_NCT!D31+jurisdiction_covered_NETS!D31+jurisdiction_covered_SupETS!D31</f>
        <v>0</v>
      </c>
      <c r="E31" s="24">
        <f>jurisdiction_covered_NCT!E31+jurisdiction_covered_NETS!E31+jurisdiction_covered_SupETS!E31</f>
        <v>0</v>
      </c>
      <c r="F31" s="24">
        <f>jurisdiction_covered_NCT!F31+jurisdiction_covered_NETS!F31+jurisdiction_covered_SupETS!F31</f>
        <v>0</v>
      </c>
      <c r="G31" s="24">
        <f>jurisdiction_covered_NCT!G31+jurisdiction_covered_NETS!G31+jurisdiction_covered_SupETS!G31</f>
        <v>0</v>
      </c>
      <c r="H31" s="24">
        <f>jurisdiction_covered_NCT!H31+jurisdiction_covered_NETS!H31+jurisdiction_covered_SupETS!H31</f>
        <v>0</v>
      </c>
      <c r="I31" s="24">
        <f>jurisdiction_covered_NCT!I31+jurisdiction_covered_NETS!I31+jurisdiction_covered_SupETS!I31</f>
        <v>0</v>
      </c>
      <c r="J31" s="24">
        <f>jurisdiction_covered_NCT!J31+jurisdiction_covered_NETS!J31+jurisdiction_covered_SupETS!J31</f>
        <v>0</v>
      </c>
      <c r="K31" s="24">
        <f>jurisdiction_covered_NCT!K31+jurisdiction_covered_NETS!K31+jurisdiction_covered_SupETS!K31</f>
        <v>0</v>
      </c>
      <c r="L31" s="24">
        <f>jurisdiction_covered_NCT!L31+jurisdiction_covered_NETS!L31+jurisdiction_covered_SupETS!L31</f>
        <v>0</v>
      </c>
      <c r="M31" s="24">
        <f>jurisdiction_covered_NCT!M31+jurisdiction_covered_NETS!M31+jurisdiction_covered_SupETS!M31</f>
        <v>0</v>
      </c>
      <c r="N31" s="24">
        <f>jurisdiction_covered_NCT!N31+jurisdiction_covered_NETS!N31+jurisdiction_covered_SupETS!N31</f>
        <v>0</v>
      </c>
      <c r="O31" s="24">
        <f>jurisdiction_covered_NCT!O31+jurisdiction_covered_NETS!O31+jurisdiction_covered_SupETS!O31</f>
        <v>0</v>
      </c>
      <c r="P31" s="24">
        <f>jurisdiction_covered_NCT!P31+jurisdiction_covered_NETS!P31+jurisdiction_covered_SupETS!P31</f>
        <v>0</v>
      </c>
      <c r="Q31" s="24">
        <f>jurisdiction_covered_NCT!Q31+jurisdiction_covered_NETS!Q31+jurisdiction_covered_SupETS!Q31</f>
        <v>0</v>
      </c>
      <c r="R31" s="24">
        <f>jurisdiction_covered_NCT!R31+jurisdiction_covered_NETS!R31+jurisdiction_covered_SupETS!R31</f>
        <v>0</v>
      </c>
      <c r="S31" s="24">
        <f>jurisdiction_covered_NCT!S31+jurisdiction_covered_NETS!S31+jurisdiction_covered_SupETS!S31</f>
        <v>0</v>
      </c>
      <c r="T31" s="24">
        <f>jurisdiction_covered_NCT!T31+jurisdiction_covered_NETS!T31+jurisdiction_covered_SupETS!T31</f>
        <v>0</v>
      </c>
      <c r="U31" s="24">
        <f>jurisdiction_covered_NCT!U31+jurisdiction_covered_NETS!U31+jurisdiction_covered_SupETS!U31</f>
        <v>0</v>
      </c>
      <c r="V31" s="24">
        <f>jurisdiction_covered_NCT!V31+jurisdiction_covered_NETS!V31+jurisdiction_covered_SupETS!V31</f>
        <v>0</v>
      </c>
      <c r="W31" s="24">
        <f>jurisdiction_covered_NCT!W31+jurisdiction_covered_NETS!W31+jurisdiction_covered_SupETS!W31</f>
        <v>0</v>
      </c>
      <c r="X31" s="24">
        <f>jurisdiction_covered_NCT!X31+jurisdiction_covered_NETS!X31+jurisdiction_covered_SupETS!X31</f>
        <v>0</v>
      </c>
      <c r="Y31" s="24">
        <f>jurisdiction_covered_NCT!Y31+jurisdiction_covered_NETS!Y31+jurisdiction_covered_SupETS!Y31</f>
        <v>0</v>
      </c>
      <c r="Z31" s="24">
        <f>jurisdiction_covered_NCT!Z31+jurisdiction_covered_NETS!Z31+jurisdiction_covered_SupETS!Z31</f>
        <v>0</v>
      </c>
      <c r="AA31" s="24">
        <f>jurisdiction_covered_NCT!AA31+jurisdiction_covered_NETS!AA31+jurisdiction_covered_SupETS!AA31</f>
        <v>0</v>
      </c>
    </row>
    <row r="32" spans="1:27" x14ac:dyDescent="0.2">
      <c r="A32" s="9" t="s">
        <v>153</v>
      </c>
      <c r="B32" s="24">
        <f>jurisdiction_covered_NCT!B32+jurisdiction_covered_NETS!B32+jurisdiction_covered_SupETS!B32</f>
        <v>0</v>
      </c>
      <c r="C32" s="24">
        <f>jurisdiction_covered_NCT!C32+jurisdiction_covered_NETS!C32+jurisdiction_covered_SupETS!C32</f>
        <v>0</v>
      </c>
      <c r="D32" s="24">
        <f>jurisdiction_covered_NCT!D32+jurisdiction_covered_NETS!D32+jurisdiction_covered_SupETS!D32</f>
        <v>0</v>
      </c>
      <c r="E32" s="24">
        <f>jurisdiction_covered_NCT!E32+jurisdiction_covered_NETS!E32+jurisdiction_covered_SupETS!E32</f>
        <v>0</v>
      </c>
      <c r="F32" s="24">
        <f>jurisdiction_covered_NCT!F32+jurisdiction_covered_NETS!F32+jurisdiction_covered_SupETS!F32</f>
        <v>0</v>
      </c>
      <c r="G32" s="24">
        <f>jurisdiction_covered_NCT!G32+jurisdiction_covered_NETS!G32+jurisdiction_covered_SupETS!G32</f>
        <v>0</v>
      </c>
      <c r="H32" s="24">
        <f>jurisdiction_covered_NCT!H32+jurisdiction_covered_NETS!H32+jurisdiction_covered_SupETS!H32</f>
        <v>0</v>
      </c>
      <c r="I32" s="24">
        <f>jurisdiction_covered_NCT!I32+jurisdiction_covered_NETS!I32+jurisdiction_covered_SupETS!I32</f>
        <v>0</v>
      </c>
      <c r="J32" s="24">
        <f>jurisdiction_covered_NCT!J32+jurisdiction_covered_NETS!J32+jurisdiction_covered_SupETS!J32</f>
        <v>0</v>
      </c>
      <c r="K32" s="24">
        <f>jurisdiction_covered_NCT!K32+jurisdiction_covered_NETS!K32+jurisdiction_covered_SupETS!K32</f>
        <v>0</v>
      </c>
      <c r="L32" s="24">
        <f>jurisdiction_covered_NCT!L32+jurisdiction_covered_NETS!L32+jurisdiction_covered_SupETS!L32</f>
        <v>0</v>
      </c>
      <c r="M32" s="24">
        <f>jurisdiction_covered_NCT!M32+jurisdiction_covered_NETS!M32+jurisdiction_covered_SupETS!M32</f>
        <v>0</v>
      </c>
      <c r="N32" s="24">
        <f>jurisdiction_covered_NCT!N32+jurisdiction_covered_NETS!N32+jurisdiction_covered_SupETS!N32</f>
        <v>0</v>
      </c>
      <c r="O32" s="24">
        <f>jurisdiction_covered_NCT!O32+jurisdiction_covered_NETS!O32+jurisdiction_covered_SupETS!O32</f>
        <v>0</v>
      </c>
      <c r="P32" s="24">
        <f>jurisdiction_covered_NCT!P32+jurisdiction_covered_NETS!P32+jurisdiction_covered_SupETS!P32</f>
        <v>0</v>
      </c>
      <c r="Q32" s="24">
        <f>jurisdiction_covered_NCT!Q32+jurisdiction_covered_NETS!Q32+jurisdiction_covered_SupETS!Q32</f>
        <v>0</v>
      </c>
      <c r="R32" s="24">
        <f>jurisdiction_covered_NCT!R32+jurisdiction_covered_NETS!R32+jurisdiction_covered_SupETS!R32</f>
        <v>0</v>
      </c>
      <c r="S32" s="24">
        <f>jurisdiction_covered_NCT!S32+jurisdiction_covered_NETS!S32+jurisdiction_covered_SupETS!S32</f>
        <v>0</v>
      </c>
      <c r="T32" s="24">
        <f>jurisdiction_covered_NCT!T32+jurisdiction_covered_NETS!T32+jurisdiction_covered_SupETS!T32</f>
        <v>0</v>
      </c>
      <c r="U32" s="24">
        <f>jurisdiction_covered_NCT!U32+jurisdiction_covered_NETS!U32+jurisdiction_covered_SupETS!U32</f>
        <v>0</v>
      </c>
      <c r="V32" s="24">
        <f>jurisdiction_covered_NCT!V32+jurisdiction_covered_NETS!V32+jurisdiction_covered_SupETS!V32</f>
        <v>0</v>
      </c>
      <c r="W32" s="24">
        <f>jurisdiction_covered_NCT!W32+jurisdiction_covered_NETS!W32+jurisdiction_covered_SupETS!W32</f>
        <v>0</v>
      </c>
      <c r="X32" s="24">
        <f>jurisdiction_covered_NCT!X32+jurisdiction_covered_NETS!X32+jurisdiction_covered_SupETS!X32</f>
        <v>0</v>
      </c>
      <c r="Y32" s="24">
        <f>jurisdiction_covered_NCT!Y32+jurisdiction_covered_NETS!Y32+jurisdiction_covered_SupETS!Y32</f>
        <v>0</v>
      </c>
      <c r="Z32" s="24">
        <f>jurisdiction_covered_NCT!Z32+jurisdiction_covered_NETS!Z32+jurisdiction_covered_SupETS!Z32</f>
        <v>0</v>
      </c>
      <c r="AA32" s="24">
        <f>jurisdiction_covered_NCT!AA32+jurisdiction_covered_NETS!AA32+jurisdiction_covered_SupETS!AA32</f>
        <v>0</v>
      </c>
    </row>
    <row r="33" spans="1:27" x14ac:dyDescent="0.2">
      <c r="A33" s="9" t="s">
        <v>158</v>
      </c>
      <c r="B33" s="24">
        <f>jurisdiction_covered_NCT!B33+jurisdiction_covered_NETS!B33+jurisdiction_covered_SupETS!B33</f>
        <v>0</v>
      </c>
      <c r="C33" s="24">
        <f>jurisdiction_covered_NCT!C33+jurisdiction_covered_NETS!C33+jurisdiction_covered_SupETS!C33</f>
        <v>0</v>
      </c>
      <c r="D33" s="24">
        <f>jurisdiction_covered_NCT!D33+jurisdiction_covered_NETS!D33+jurisdiction_covered_SupETS!D33</f>
        <v>0</v>
      </c>
      <c r="E33" s="24">
        <f>jurisdiction_covered_NCT!E33+jurisdiction_covered_NETS!E33+jurisdiction_covered_SupETS!E33</f>
        <v>0</v>
      </c>
      <c r="F33" s="24">
        <f>jurisdiction_covered_NCT!F33+jurisdiction_covered_NETS!F33+jurisdiction_covered_SupETS!F33</f>
        <v>0</v>
      </c>
      <c r="G33" s="24">
        <f>jurisdiction_covered_NCT!G33+jurisdiction_covered_NETS!G33+jurisdiction_covered_SupETS!G33</f>
        <v>0</v>
      </c>
      <c r="H33" s="24">
        <f>jurisdiction_covered_NCT!H33+jurisdiction_covered_NETS!H33+jurisdiction_covered_SupETS!H33</f>
        <v>0</v>
      </c>
      <c r="I33" s="24">
        <f>jurisdiction_covered_NCT!I33+jurisdiction_covered_NETS!I33+jurisdiction_covered_SupETS!I33</f>
        <v>0</v>
      </c>
      <c r="J33" s="24">
        <f>jurisdiction_covered_NCT!J33+jurisdiction_covered_NETS!J33+jurisdiction_covered_SupETS!J33</f>
        <v>0</v>
      </c>
      <c r="K33" s="24">
        <f>jurisdiction_covered_NCT!K33+jurisdiction_covered_NETS!K33+jurisdiction_covered_SupETS!K33</f>
        <v>0</v>
      </c>
      <c r="L33" s="24">
        <f>jurisdiction_covered_NCT!L33+jurisdiction_covered_NETS!L33+jurisdiction_covered_SupETS!L33</f>
        <v>0</v>
      </c>
      <c r="M33" s="24">
        <f>jurisdiction_covered_NCT!M33+jurisdiction_covered_NETS!M33+jurisdiction_covered_SupETS!M33</f>
        <v>0</v>
      </c>
      <c r="N33" s="24">
        <f>jurisdiction_covered_NCT!N33+jurisdiction_covered_NETS!N33+jurisdiction_covered_SupETS!N33</f>
        <v>0</v>
      </c>
      <c r="O33" s="24">
        <f>jurisdiction_covered_NCT!O33+jurisdiction_covered_NETS!O33+jurisdiction_covered_SupETS!O33</f>
        <v>0</v>
      </c>
      <c r="P33" s="24">
        <f>jurisdiction_covered_NCT!P33+jurisdiction_covered_NETS!P33+jurisdiction_covered_SupETS!P33</f>
        <v>0</v>
      </c>
      <c r="Q33" s="24">
        <f>jurisdiction_covered_NCT!Q33+jurisdiction_covered_NETS!Q33+jurisdiction_covered_SupETS!Q33</f>
        <v>0</v>
      </c>
      <c r="R33" s="24">
        <f>jurisdiction_covered_NCT!R33+jurisdiction_covered_NETS!R33+jurisdiction_covered_SupETS!R33</f>
        <v>0</v>
      </c>
      <c r="S33" s="24">
        <f>jurisdiction_covered_NCT!S33+jurisdiction_covered_NETS!S33+jurisdiction_covered_SupETS!S33</f>
        <v>0</v>
      </c>
      <c r="T33" s="24">
        <f>jurisdiction_covered_NCT!T33+jurisdiction_covered_NETS!T33+jurisdiction_covered_SupETS!T33</f>
        <v>0</v>
      </c>
      <c r="U33" s="24">
        <f>jurisdiction_covered_NCT!U33+jurisdiction_covered_NETS!U33+jurisdiction_covered_SupETS!U33</f>
        <v>0</v>
      </c>
      <c r="V33" s="24">
        <f>jurisdiction_covered_NCT!V33+jurisdiction_covered_NETS!V33+jurisdiction_covered_SupETS!V33</f>
        <v>0</v>
      </c>
      <c r="W33" s="24">
        <f>jurisdiction_covered_NCT!W33+jurisdiction_covered_NETS!W33+jurisdiction_covered_SupETS!W33</f>
        <v>0</v>
      </c>
      <c r="X33" s="24">
        <f>jurisdiction_covered_NCT!X33+jurisdiction_covered_NETS!X33+jurisdiction_covered_SupETS!X33</f>
        <v>0</v>
      </c>
      <c r="Y33" s="24">
        <f>jurisdiction_covered_NCT!Y33+jurisdiction_covered_NETS!Y33+jurisdiction_covered_SupETS!Y33</f>
        <v>0</v>
      </c>
      <c r="Z33" s="24">
        <f>jurisdiction_covered_NCT!Z33+jurisdiction_covered_NETS!Z33+jurisdiction_covered_SupETS!Z33</f>
        <v>0</v>
      </c>
      <c r="AA33" s="24">
        <f>jurisdiction_covered_NCT!AA33+jurisdiction_covered_NETS!AA33+jurisdiction_covered_SupETS!AA33</f>
        <v>0</v>
      </c>
    </row>
    <row r="34" spans="1:27" x14ac:dyDescent="0.2">
      <c r="A34" s="9" t="s">
        <v>161</v>
      </c>
      <c r="B34" s="24">
        <f>jurisdiction_covered_NCT!B34+jurisdiction_covered_NETS!B34+jurisdiction_covered_SupETS!B34</f>
        <v>0</v>
      </c>
      <c r="C34" s="24">
        <f>jurisdiction_covered_NCT!C34+jurisdiction_covered_NETS!C34+jurisdiction_covered_SupETS!C34</f>
        <v>0</v>
      </c>
      <c r="D34" s="24">
        <f>jurisdiction_covered_NCT!D34+jurisdiction_covered_NETS!D34+jurisdiction_covered_SupETS!D34</f>
        <v>0</v>
      </c>
      <c r="E34" s="24">
        <f>jurisdiction_covered_NCT!E34+jurisdiction_covered_NETS!E34+jurisdiction_covered_SupETS!E34</f>
        <v>0</v>
      </c>
      <c r="F34" s="24">
        <f>jurisdiction_covered_NCT!F34+jurisdiction_covered_NETS!F34+jurisdiction_covered_SupETS!F34</f>
        <v>0</v>
      </c>
      <c r="G34" s="24">
        <f>jurisdiction_covered_NCT!G34+jurisdiction_covered_NETS!G34+jurisdiction_covered_SupETS!G34</f>
        <v>0</v>
      </c>
      <c r="H34" s="24">
        <f>jurisdiction_covered_NCT!H34+jurisdiction_covered_NETS!H34+jurisdiction_covered_SupETS!H34</f>
        <v>0</v>
      </c>
      <c r="I34" s="24">
        <f>jurisdiction_covered_NCT!I34+jurisdiction_covered_NETS!I34+jurisdiction_covered_SupETS!I34</f>
        <v>0</v>
      </c>
      <c r="J34" s="24">
        <f>jurisdiction_covered_NCT!J34+jurisdiction_covered_NETS!J34+jurisdiction_covered_SupETS!J34</f>
        <v>0</v>
      </c>
      <c r="K34" s="24">
        <f>jurisdiction_covered_NCT!K34+jurisdiction_covered_NETS!K34+jurisdiction_covered_SupETS!K34</f>
        <v>0</v>
      </c>
      <c r="L34" s="24">
        <f>jurisdiction_covered_NCT!L34+jurisdiction_covered_NETS!L34+jurisdiction_covered_SupETS!L34</f>
        <v>0</v>
      </c>
      <c r="M34" s="24">
        <f>jurisdiction_covered_NCT!M34+jurisdiction_covered_NETS!M34+jurisdiction_covered_SupETS!M34</f>
        <v>0</v>
      </c>
      <c r="N34" s="24">
        <f>jurisdiction_covered_NCT!N34+jurisdiction_covered_NETS!N34+jurisdiction_covered_SupETS!N34</f>
        <v>0</v>
      </c>
      <c r="O34" s="24">
        <f>jurisdiction_covered_NCT!O34+jurisdiction_covered_NETS!O34+jurisdiction_covered_SupETS!O34</f>
        <v>0</v>
      </c>
      <c r="P34" s="24">
        <f>jurisdiction_covered_NCT!P34+jurisdiction_covered_NETS!P34+jurisdiction_covered_SupETS!P34</f>
        <v>0</v>
      </c>
      <c r="Q34" s="24">
        <f>jurisdiction_covered_NCT!Q34+jurisdiction_covered_NETS!Q34+jurisdiction_covered_SupETS!Q34</f>
        <v>0</v>
      </c>
      <c r="R34" s="24">
        <f>jurisdiction_covered_NCT!R34+jurisdiction_covered_NETS!R34+jurisdiction_covered_SupETS!R34</f>
        <v>0</v>
      </c>
      <c r="S34" s="24">
        <f>jurisdiction_covered_NCT!S34+jurisdiction_covered_NETS!S34+jurisdiction_covered_SupETS!S34</f>
        <v>0</v>
      </c>
      <c r="T34" s="24">
        <f>jurisdiction_covered_NCT!T34+jurisdiction_covered_NETS!T34+jurisdiction_covered_SupETS!T34</f>
        <v>0</v>
      </c>
      <c r="U34" s="24">
        <f>jurisdiction_covered_NCT!U34+jurisdiction_covered_NETS!U34+jurisdiction_covered_SupETS!U34</f>
        <v>0</v>
      </c>
      <c r="V34" s="24">
        <f>jurisdiction_covered_NCT!V34+jurisdiction_covered_NETS!V34+jurisdiction_covered_SupETS!V34</f>
        <v>0</v>
      </c>
      <c r="W34" s="24">
        <f>jurisdiction_covered_NCT!W34+jurisdiction_covered_NETS!W34+jurisdiction_covered_SupETS!W34</f>
        <v>0</v>
      </c>
      <c r="X34" s="24">
        <f>jurisdiction_covered_NCT!X34+jurisdiction_covered_NETS!X34+jurisdiction_covered_SupETS!X34</f>
        <v>0</v>
      </c>
      <c r="Y34" s="24">
        <f>jurisdiction_covered_NCT!Y34+jurisdiction_covered_NETS!Y34+jurisdiction_covered_SupETS!Y34</f>
        <v>0</v>
      </c>
      <c r="Z34" s="24">
        <f>jurisdiction_covered_NCT!Z34+jurisdiction_covered_NETS!Z34+jurisdiction_covered_SupETS!Z34</f>
        <v>0</v>
      </c>
      <c r="AA34" s="24">
        <f>jurisdiction_covered_NCT!AA34+jurisdiction_covered_NETS!AA34+jurisdiction_covered_SupETS!AA34</f>
        <v>0</v>
      </c>
    </row>
    <row r="35" spans="1:27" x14ac:dyDescent="0.2">
      <c r="A35" s="9" t="s">
        <v>164</v>
      </c>
      <c r="B35" s="24">
        <f>jurisdiction_covered_NCT!B35+jurisdiction_covered_NETS!B35+jurisdiction_covered_SupETS!B35</f>
        <v>0</v>
      </c>
      <c r="C35" s="24">
        <f>jurisdiction_covered_NCT!C35+jurisdiction_covered_NETS!C35+jurisdiction_covered_SupETS!C35</f>
        <v>0</v>
      </c>
      <c r="D35" s="24">
        <f>jurisdiction_covered_NCT!D35+jurisdiction_covered_NETS!D35+jurisdiction_covered_SupETS!D35</f>
        <v>0</v>
      </c>
      <c r="E35" s="24">
        <f>jurisdiction_covered_NCT!E35+jurisdiction_covered_NETS!E35+jurisdiction_covered_SupETS!E35</f>
        <v>0</v>
      </c>
      <c r="F35" s="24">
        <f>jurisdiction_covered_NCT!F35+jurisdiction_covered_NETS!F35+jurisdiction_covered_SupETS!F35</f>
        <v>0</v>
      </c>
      <c r="G35" s="24">
        <f>jurisdiction_covered_NCT!G35+jurisdiction_covered_NETS!G35+jurisdiction_covered_SupETS!G35</f>
        <v>0</v>
      </c>
      <c r="H35" s="24">
        <f>jurisdiction_covered_NCT!H35+jurisdiction_covered_NETS!H35+jurisdiction_covered_SupETS!H35</f>
        <v>0</v>
      </c>
      <c r="I35" s="24">
        <f>jurisdiction_covered_NCT!I35+jurisdiction_covered_NETS!I35+jurisdiction_covered_SupETS!I35</f>
        <v>0</v>
      </c>
      <c r="J35" s="24">
        <f>jurisdiction_covered_NCT!J35+jurisdiction_covered_NETS!J35+jurisdiction_covered_SupETS!J35</f>
        <v>0</v>
      </c>
      <c r="K35" s="24">
        <f>jurisdiction_covered_NCT!K35+jurisdiction_covered_NETS!K35+jurisdiction_covered_SupETS!K35</f>
        <v>0</v>
      </c>
      <c r="L35" s="24">
        <f>jurisdiction_covered_NCT!L35+jurisdiction_covered_NETS!L35+jurisdiction_covered_SupETS!L35</f>
        <v>0</v>
      </c>
      <c r="M35" s="24">
        <f>jurisdiction_covered_NCT!M35+jurisdiction_covered_NETS!M35+jurisdiction_covered_SupETS!M35</f>
        <v>0</v>
      </c>
      <c r="N35" s="24">
        <f>jurisdiction_covered_NCT!N35+jurisdiction_covered_NETS!N35+jurisdiction_covered_SupETS!N35</f>
        <v>0</v>
      </c>
      <c r="O35" s="24">
        <f>jurisdiction_covered_NCT!O35+jurisdiction_covered_NETS!O35+jurisdiction_covered_SupETS!O35</f>
        <v>0</v>
      </c>
      <c r="P35" s="24">
        <f>jurisdiction_covered_NCT!P35+jurisdiction_covered_NETS!P35+jurisdiction_covered_SupETS!P35</f>
        <v>0</v>
      </c>
      <c r="Q35" s="24">
        <f>jurisdiction_covered_NCT!Q35+jurisdiction_covered_NETS!Q35+jurisdiction_covered_SupETS!Q35</f>
        <v>0</v>
      </c>
      <c r="R35" s="24">
        <f>jurisdiction_covered_NCT!R35+jurisdiction_covered_NETS!R35+jurisdiction_covered_SupETS!R35</f>
        <v>0</v>
      </c>
      <c r="S35" s="24">
        <f>jurisdiction_covered_NCT!S35+jurisdiction_covered_NETS!S35+jurisdiction_covered_SupETS!S35</f>
        <v>0</v>
      </c>
      <c r="T35" s="24">
        <f>jurisdiction_covered_NCT!T35+jurisdiction_covered_NETS!T35+jurisdiction_covered_SupETS!T35</f>
        <v>0</v>
      </c>
      <c r="U35" s="24">
        <f>jurisdiction_covered_NCT!U35+jurisdiction_covered_NETS!U35+jurisdiction_covered_SupETS!U35</f>
        <v>0</v>
      </c>
      <c r="V35" s="24">
        <f>jurisdiction_covered_NCT!V35+jurisdiction_covered_NETS!V35+jurisdiction_covered_SupETS!V35</f>
        <v>0</v>
      </c>
      <c r="W35" s="24">
        <f>jurisdiction_covered_NCT!W35+jurisdiction_covered_NETS!W35+jurisdiction_covered_SupETS!W35</f>
        <v>0</v>
      </c>
      <c r="X35" s="24">
        <f>jurisdiction_covered_NCT!X35+jurisdiction_covered_NETS!X35+jurisdiction_covered_SupETS!X35</f>
        <v>0</v>
      </c>
      <c r="Y35" s="24">
        <f>jurisdiction_covered_NCT!Y35+jurisdiction_covered_NETS!Y35+jurisdiction_covered_SupETS!Y35</f>
        <v>0</v>
      </c>
      <c r="Z35" s="24">
        <f>jurisdiction_covered_NCT!Z35+jurisdiction_covered_NETS!Z35+jurisdiction_covered_SupETS!Z35</f>
        <v>0</v>
      </c>
      <c r="AA35" s="24">
        <f>jurisdiction_covered_NCT!AA35+jurisdiction_covered_NETS!AA35+jurisdiction_covered_SupETS!AA35</f>
        <v>0</v>
      </c>
    </row>
    <row r="36" spans="1:27" x14ac:dyDescent="0.2">
      <c r="A36" s="9" t="s">
        <v>168</v>
      </c>
      <c r="B36" s="24">
        <f>jurisdiction_covered_NCT!B36+jurisdiction_covered_NETS!B36+jurisdiction_covered_SupETS!B36</f>
        <v>0</v>
      </c>
      <c r="C36" s="24">
        <f>jurisdiction_covered_NCT!C36+jurisdiction_covered_NETS!C36+jurisdiction_covered_SupETS!C36</f>
        <v>0</v>
      </c>
      <c r="D36" s="24">
        <f>jurisdiction_covered_NCT!D36+jurisdiction_covered_NETS!D36+jurisdiction_covered_SupETS!D36</f>
        <v>0</v>
      </c>
      <c r="E36" s="24">
        <f>jurisdiction_covered_NCT!E36+jurisdiction_covered_NETS!E36+jurisdiction_covered_SupETS!E36</f>
        <v>0</v>
      </c>
      <c r="F36" s="24">
        <f>jurisdiction_covered_NCT!F36+jurisdiction_covered_NETS!F36+jurisdiction_covered_SupETS!F36</f>
        <v>0</v>
      </c>
      <c r="G36" s="24">
        <f>jurisdiction_covered_NCT!G36+jurisdiction_covered_NETS!G36+jurisdiction_covered_SupETS!G36</f>
        <v>0</v>
      </c>
      <c r="H36" s="24">
        <f>jurisdiction_covered_NCT!H36+jurisdiction_covered_NETS!H36+jurisdiction_covered_SupETS!H36</f>
        <v>0</v>
      </c>
      <c r="I36" s="24">
        <f>jurisdiction_covered_NCT!I36+jurisdiction_covered_NETS!I36+jurisdiction_covered_SupETS!I36</f>
        <v>0.72911669298581872</v>
      </c>
      <c r="J36" s="24">
        <f>jurisdiction_covered_NCT!J36+jurisdiction_covered_NETS!J36+jurisdiction_covered_SupETS!J36</f>
        <v>0.70942680681041315</v>
      </c>
      <c r="K36" s="24">
        <f>jurisdiction_covered_NCT!K36+jurisdiction_covered_NETS!K36+jurisdiction_covered_SupETS!K36</f>
        <v>0.7135426152385228</v>
      </c>
      <c r="L36" s="24">
        <f>jurisdiction_covered_NCT!L36+jurisdiction_covered_NETS!L36+jurisdiction_covered_SupETS!L36</f>
        <v>0.69733964803742088</v>
      </c>
      <c r="M36" s="24">
        <f>jurisdiction_covered_NCT!M36+jurisdiction_covered_NETS!M36+jurisdiction_covered_SupETS!M36</f>
        <v>0.70486244126622266</v>
      </c>
      <c r="N36" s="24">
        <f>jurisdiction_covered_NCT!N36+jurisdiction_covered_NETS!N36+jurisdiction_covered_SupETS!N36</f>
        <v>0.67319985047398923</v>
      </c>
      <c r="O36" s="24">
        <f>jurisdiction_covered_NCT!O36+jurisdiction_covered_NETS!O36+jurisdiction_covered_SupETS!O36</f>
        <v>0.6852291794693508</v>
      </c>
      <c r="P36" s="24">
        <f>jurisdiction_covered_NCT!P36+jurisdiction_covered_NETS!P36+jurisdiction_covered_SupETS!P36</f>
        <v>0.69385163921925075</v>
      </c>
      <c r="Q36" s="24">
        <f>jurisdiction_covered_NCT!Q36+jurisdiction_covered_NETS!Q36+jurisdiction_covered_SupETS!Q36</f>
        <v>0.68294716418720713</v>
      </c>
      <c r="R36" s="24">
        <f>jurisdiction_covered_NCT!R36+jurisdiction_covered_NETS!R36+jurisdiction_covered_SupETS!R36</f>
        <v>0.68485978135133652</v>
      </c>
      <c r="S36" s="24">
        <f>jurisdiction_covered_NCT!S36+jurisdiction_covered_NETS!S36+jurisdiction_covered_SupETS!S36</f>
        <v>0.68883283098482684</v>
      </c>
      <c r="T36" s="24">
        <f>jurisdiction_covered_NCT!T36+jurisdiction_covered_NETS!T36+jurisdiction_covered_SupETS!T36</f>
        <v>0.67064580866590517</v>
      </c>
      <c r="U36" s="24">
        <f>jurisdiction_covered_NCT!U36+jurisdiction_covered_NETS!U36+jurisdiction_covered_SupETS!U36</f>
        <v>0.645857486319803</v>
      </c>
      <c r="V36" s="24">
        <f>jurisdiction_covered_NCT!V36+jurisdiction_covered_NETS!V36+jurisdiction_covered_SupETS!V36</f>
        <v>0.61410474852355601</v>
      </c>
      <c r="W36" s="24">
        <f>jurisdiction_covered_NCT!W36+jurisdiction_covered_NETS!W36+jurisdiction_covered_SupETS!W36</f>
        <v>0.64282563134704707</v>
      </c>
      <c r="X36" s="24">
        <f>jurisdiction_covered_NCT!X36+jurisdiction_covered_NETS!X36+jurisdiction_covered_SupETS!X36</f>
        <v>0.68498753363937259</v>
      </c>
      <c r="Y36" s="24">
        <f>jurisdiction_covered_NCT!Y36+jurisdiction_covered_NETS!Y36+jurisdiction_covered_SupETS!Y36</f>
        <v>0.68498753363937259</v>
      </c>
      <c r="Z36" s="24">
        <f>jurisdiction_covered_NCT!Z36+jurisdiction_covered_NETS!Z36+jurisdiction_covered_SupETS!Z36</f>
        <v>0.48</v>
      </c>
      <c r="AA36" s="24">
        <f>jurisdiction_covered_NCT!AA36+jurisdiction_covered_NETS!AA36+jurisdiction_covered_SupETS!AA36</f>
        <v>0.48</v>
      </c>
    </row>
    <row r="37" spans="1:27" x14ac:dyDescent="0.2">
      <c r="A37" s="9" t="s">
        <v>171</v>
      </c>
      <c r="B37" s="24">
        <f>jurisdiction_covered_NCT!B37+jurisdiction_covered_NETS!B37+jurisdiction_covered_SupETS!B37</f>
        <v>0</v>
      </c>
      <c r="C37" s="24">
        <f>jurisdiction_covered_NCT!C37+jurisdiction_covered_NETS!C37+jurisdiction_covered_SupETS!C37</f>
        <v>0</v>
      </c>
      <c r="D37" s="24">
        <f>jurisdiction_covered_NCT!D37+jurisdiction_covered_NETS!D37+jurisdiction_covered_SupETS!D37</f>
        <v>0</v>
      </c>
      <c r="E37" s="24">
        <f>jurisdiction_covered_NCT!E37+jurisdiction_covered_NETS!E37+jurisdiction_covered_SupETS!E37</f>
        <v>0</v>
      </c>
      <c r="F37" s="24">
        <f>jurisdiction_covered_NCT!F37+jurisdiction_covered_NETS!F37+jurisdiction_covered_SupETS!F37</f>
        <v>0</v>
      </c>
      <c r="G37" s="24">
        <f>jurisdiction_covered_NCT!G37+jurisdiction_covered_NETS!G37+jurisdiction_covered_SupETS!G37</f>
        <v>0</v>
      </c>
      <c r="H37" s="24">
        <f>jurisdiction_covered_NCT!H37+jurisdiction_covered_NETS!H37+jurisdiction_covered_SupETS!H37</f>
        <v>0</v>
      </c>
      <c r="I37" s="24">
        <f>jurisdiction_covered_NCT!I37+jurisdiction_covered_NETS!I37+jurisdiction_covered_SupETS!I37</f>
        <v>0</v>
      </c>
      <c r="J37" s="24">
        <f>jurisdiction_covered_NCT!J37+jurisdiction_covered_NETS!J37+jurisdiction_covered_SupETS!J37</f>
        <v>0</v>
      </c>
      <c r="K37" s="24">
        <f>jurisdiction_covered_NCT!K37+jurisdiction_covered_NETS!K37+jurisdiction_covered_SupETS!K37</f>
        <v>0</v>
      </c>
      <c r="L37" s="24">
        <f>jurisdiction_covered_NCT!L37+jurisdiction_covered_NETS!L37+jurisdiction_covered_SupETS!L37</f>
        <v>0</v>
      </c>
      <c r="M37" s="24">
        <f>jurisdiction_covered_NCT!M37+jurisdiction_covered_NETS!M37+jurisdiction_covered_SupETS!M37</f>
        <v>0</v>
      </c>
      <c r="N37" s="24">
        <f>jurisdiction_covered_NCT!N37+jurisdiction_covered_NETS!N37+jurisdiction_covered_SupETS!N37</f>
        <v>0</v>
      </c>
      <c r="O37" s="24">
        <f>jurisdiction_covered_NCT!O37+jurisdiction_covered_NETS!O37+jurisdiction_covered_SupETS!O37</f>
        <v>0</v>
      </c>
      <c r="P37" s="24">
        <f>jurisdiction_covered_NCT!P37+jurisdiction_covered_NETS!P37+jurisdiction_covered_SupETS!P37</f>
        <v>0</v>
      </c>
      <c r="Q37" s="24">
        <f>jurisdiction_covered_NCT!Q37+jurisdiction_covered_NETS!Q37+jurisdiction_covered_SupETS!Q37</f>
        <v>0</v>
      </c>
      <c r="R37" s="24">
        <f>jurisdiction_covered_NCT!R37+jurisdiction_covered_NETS!R37+jurisdiction_covered_SupETS!R37</f>
        <v>0</v>
      </c>
      <c r="S37" s="24">
        <f>jurisdiction_covered_NCT!S37+jurisdiction_covered_NETS!S37+jurisdiction_covered_SupETS!S37</f>
        <v>0</v>
      </c>
      <c r="T37" s="24">
        <f>jurisdiction_covered_NCT!T37+jurisdiction_covered_NETS!T37+jurisdiction_covered_SupETS!T37</f>
        <v>0</v>
      </c>
      <c r="U37" s="24">
        <f>jurisdiction_covered_NCT!U37+jurisdiction_covered_NETS!U37+jurisdiction_covered_SupETS!U37</f>
        <v>0</v>
      </c>
      <c r="V37" s="24">
        <f>jurisdiction_covered_NCT!V37+jurisdiction_covered_NETS!V37+jurisdiction_covered_SupETS!V37</f>
        <v>0</v>
      </c>
      <c r="W37" s="24">
        <f>jurisdiction_covered_NCT!W37+jurisdiction_covered_NETS!W37+jurisdiction_covered_SupETS!W37</f>
        <v>0</v>
      </c>
      <c r="X37" s="24">
        <f>jurisdiction_covered_NCT!X37+jurisdiction_covered_NETS!X37+jurisdiction_covered_SupETS!X37</f>
        <v>0</v>
      </c>
      <c r="Y37" s="24">
        <f>jurisdiction_covered_NCT!Y37+jurisdiction_covered_NETS!Y37+jurisdiction_covered_SupETS!Y37</f>
        <v>0</v>
      </c>
      <c r="Z37" s="24">
        <f>jurisdiction_covered_NCT!Z37+jurisdiction_covered_NETS!Z37+jurisdiction_covered_SupETS!Z37</f>
        <v>0</v>
      </c>
      <c r="AA37" s="24">
        <f>jurisdiction_covered_NCT!AA37+jurisdiction_covered_NETS!AA37+jurisdiction_covered_SupETS!AA37</f>
        <v>0</v>
      </c>
    </row>
    <row r="38" spans="1:27" x14ac:dyDescent="0.2">
      <c r="A38" s="9" t="s">
        <v>175</v>
      </c>
      <c r="B38" s="24">
        <f>jurisdiction_covered_NCT!B38+jurisdiction_covered_NETS!B38+jurisdiction_covered_SupETS!B38</f>
        <v>0</v>
      </c>
      <c r="C38" s="24">
        <f>jurisdiction_covered_NCT!C38+jurisdiction_covered_NETS!C38+jurisdiction_covered_SupETS!C38</f>
        <v>0</v>
      </c>
      <c r="D38" s="24">
        <f>jurisdiction_covered_NCT!D38+jurisdiction_covered_NETS!D38+jurisdiction_covered_SupETS!D38</f>
        <v>0</v>
      </c>
      <c r="E38" s="24">
        <f>jurisdiction_covered_NCT!E38+jurisdiction_covered_NETS!E38+jurisdiction_covered_SupETS!E38</f>
        <v>0</v>
      </c>
      <c r="F38" s="24">
        <f>jurisdiction_covered_NCT!F38+jurisdiction_covered_NETS!F38+jurisdiction_covered_SupETS!F38</f>
        <v>0</v>
      </c>
      <c r="G38" s="24">
        <f>jurisdiction_covered_NCT!G38+jurisdiction_covered_NETS!G38+jurisdiction_covered_SupETS!G38</f>
        <v>0</v>
      </c>
      <c r="H38" s="24">
        <f>jurisdiction_covered_NCT!H38+jurisdiction_covered_NETS!H38+jurisdiction_covered_SupETS!H38</f>
        <v>0</v>
      </c>
      <c r="I38" s="24">
        <f>jurisdiction_covered_NCT!I38+jurisdiction_covered_NETS!I38+jurisdiction_covered_SupETS!I38</f>
        <v>0</v>
      </c>
      <c r="J38" s="24">
        <f>jurisdiction_covered_NCT!J38+jurisdiction_covered_NETS!J38+jurisdiction_covered_SupETS!J38</f>
        <v>0</v>
      </c>
      <c r="K38" s="24">
        <f>jurisdiction_covered_NCT!K38+jurisdiction_covered_NETS!K38+jurisdiction_covered_SupETS!K38</f>
        <v>0</v>
      </c>
      <c r="L38" s="24">
        <f>jurisdiction_covered_NCT!L38+jurisdiction_covered_NETS!L38+jurisdiction_covered_SupETS!L38</f>
        <v>0</v>
      </c>
      <c r="M38" s="24">
        <f>jurisdiction_covered_NCT!M38+jurisdiction_covered_NETS!M38+jurisdiction_covered_SupETS!M38</f>
        <v>0</v>
      </c>
      <c r="N38" s="24">
        <f>jurisdiction_covered_NCT!N38+jurisdiction_covered_NETS!N38+jurisdiction_covered_SupETS!N38</f>
        <v>0</v>
      </c>
      <c r="O38" s="24">
        <f>jurisdiction_covered_NCT!O38+jurisdiction_covered_NETS!O38+jurisdiction_covered_SupETS!O38</f>
        <v>0</v>
      </c>
      <c r="P38" s="24">
        <f>jurisdiction_covered_NCT!P38+jurisdiction_covered_NETS!P38+jurisdiction_covered_SupETS!P38</f>
        <v>0</v>
      </c>
      <c r="Q38" s="24">
        <f>jurisdiction_covered_NCT!Q38+jurisdiction_covered_NETS!Q38+jurisdiction_covered_SupETS!Q38</f>
        <v>0</v>
      </c>
      <c r="R38" s="24">
        <f>jurisdiction_covered_NCT!R38+jurisdiction_covered_NETS!R38+jurisdiction_covered_SupETS!R38</f>
        <v>0</v>
      </c>
      <c r="S38" s="24">
        <f>jurisdiction_covered_NCT!S38+jurisdiction_covered_NETS!S38+jurisdiction_covered_SupETS!S38</f>
        <v>0</v>
      </c>
      <c r="T38" s="24">
        <f>jurisdiction_covered_NCT!T38+jurisdiction_covered_NETS!T38+jurisdiction_covered_SupETS!T38</f>
        <v>0</v>
      </c>
      <c r="U38" s="24">
        <f>jurisdiction_covered_NCT!U38+jurisdiction_covered_NETS!U38+jurisdiction_covered_SupETS!U38</f>
        <v>0</v>
      </c>
      <c r="V38" s="24">
        <f>jurisdiction_covered_NCT!V38+jurisdiction_covered_NETS!V38+jurisdiction_covered_SupETS!V38</f>
        <v>0</v>
      </c>
      <c r="W38" s="24">
        <f>jurisdiction_covered_NCT!W38+jurisdiction_covered_NETS!W38+jurisdiction_covered_SupETS!W38</f>
        <v>0</v>
      </c>
      <c r="X38" s="24">
        <f>jurisdiction_covered_NCT!X38+jurisdiction_covered_NETS!X38+jurisdiction_covered_SupETS!X38</f>
        <v>0</v>
      </c>
      <c r="Y38" s="24">
        <f>jurisdiction_covered_NCT!Y38+jurisdiction_covered_NETS!Y38+jurisdiction_covered_SupETS!Y38</f>
        <v>0</v>
      </c>
      <c r="Z38" s="24">
        <f>jurisdiction_covered_NCT!Z38+jurisdiction_covered_NETS!Z38+jurisdiction_covered_SupETS!Z38</f>
        <v>0</v>
      </c>
      <c r="AA38" s="24">
        <f>jurisdiction_covered_NCT!AA38+jurisdiction_covered_NETS!AA38+jurisdiction_covered_SupETS!AA38</f>
        <v>0</v>
      </c>
    </row>
    <row r="39" spans="1:27" x14ac:dyDescent="0.2">
      <c r="A39" s="9" t="s">
        <v>178</v>
      </c>
      <c r="B39" s="24">
        <f>jurisdiction_covered_NCT!B39+jurisdiction_covered_NETS!B39+jurisdiction_covered_SupETS!B39</f>
        <v>0</v>
      </c>
      <c r="C39" s="24">
        <f>jurisdiction_covered_NCT!C39+jurisdiction_covered_NETS!C39+jurisdiction_covered_SupETS!C39</f>
        <v>0</v>
      </c>
      <c r="D39" s="24">
        <f>jurisdiction_covered_NCT!D39+jurisdiction_covered_NETS!D39+jurisdiction_covered_SupETS!D39</f>
        <v>0</v>
      </c>
      <c r="E39" s="24">
        <f>jurisdiction_covered_NCT!E39+jurisdiction_covered_NETS!E39+jurisdiction_covered_SupETS!E39</f>
        <v>0</v>
      </c>
      <c r="F39" s="24">
        <f>jurisdiction_covered_NCT!F39+jurisdiction_covered_NETS!F39+jurisdiction_covered_SupETS!F39</f>
        <v>0</v>
      </c>
      <c r="G39" s="24">
        <f>jurisdiction_covered_NCT!G39+jurisdiction_covered_NETS!G39+jurisdiction_covered_SupETS!G39</f>
        <v>0</v>
      </c>
      <c r="H39" s="24">
        <f>jurisdiction_covered_NCT!H39+jurisdiction_covered_NETS!H39+jurisdiction_covered_SupETS!H39</f>
        <v>0</v>
      </c>
      <c r="I39" s="24">
        <f>jurisdiction_covered_NCT!I39+jurisdiction_covered_NETS!I39+jurisdiction_covered_SupETS!I39</f>
        <v>0</v>
      </c>
      <c r="J39" s="24">
        <f>jurisdiction_covered_NCT!J39+jurisdiction_covered_NETS!J39+jurisdiction_covered_SupETS!J39</f>
        <v>0</v>
      </c>
      <c r="K39" s="24">
        <f>jurisdiction_covered_NCT!K39+jurisdiction_covered_NETS!K39+jurisdiction_covered_SupETS!K39</f>
        <v>0</v>
      </c>
      <c r="L39" s="24">
        <f>jurisdiction_covered_NCT!L39+jurisdiction_covered_NETS!L39+jurisdiction_covered_SupETS!L39</f>
        <v>0</v>
      </c>
      <c r="M39" s="24">
        <f>jurisdiction_covered_NCT!M39+jurisdiction_covered_NETS!M39+jurisdiction_covered_SupETS!M39</f>
        <v>0</v>
      </c>
      <c r="N39" s="24">
        <f>jurisdiction_covered_NCT!N39+jurisdiction_covered_NETS!N39+jurisdiction_covered_SupETS!N39</f>
        <v>0</v>
      </c>
      <c r="O39" s="24">
        <f>jurisdiction_covered_NCT!O39+jurisdiction_covered_NETS!O39+jurisdiction_covered_SupETS!O39</f>
        <v>0</v>
      </c>
      <c r="P39" s="24">
        <f>jurisdiction_covered_NCT!P39+jurisdiction_covered_NETS!P39+jurisdiction_covered_SupETS!P39</f>
        <v>0</v>
      </c>
      <c r="Q39" s="24">
        <f>jurisdiction_covered_NCT!Q39+jurisdiction_covered_NETS!Q39+jurisdiction_covered_SupETS!Q39</f>
        <v>0</v>
      </c>
      <c r="R39" s="24">
        <f>jurisdiction_covered_NCT!R39+jurisdiction_covered_NETS!R39+jurisdiction_covered_SupETS!R39</f>
        <v>0</v>
      </c>
      <c r="S39" s="24">
        <f>jurisdiction_covered_NCT!S39+jurisdiction_covered_NETS!S39+jurisdiction_covered_SupETS!S39</f>
        <v>0</v>
      </c>
      <c r="T39" s="24">
        <f>jurisdiction_covered_NCT!T39+jurisdiction_covered_NETS!T39+jurisdiction_covered_SupETS!T39</f>
        <v>0</v>
      </c>
      <c r="U39" s="24">
        <f>jurisdiction_covered_NCT!U39+jurisdiction_covered_NETS!U39+jurisdiction_covered_SupETS!U39</f>
        <v>0</v>
      </c>
      <c r="V39" s="24">
        <f>jurisdiction_covered_NCT!V39+jurisdiction_covered_NETS!V39+jurisdiction_covered_SupETS!V39</f>
        <v>0</v>
      </c>
      <c r="W39" s="24">
        <f>jurisdiction_covered_NCT!W39+jurisdiction_covered_NETS!W39+jurisdiction_covered_SupETS!W39</f>
        <v>0</v>
      </c>
      <c r="X39" s="24">
        <f>jurisdiction_covered_NCT!X39+jurisdiction_covered_NETS!X39+jurisdiction_covered_SupETS!X39</f>
        <v>0</v>
      </c>
      <c r="Y39" s="24">
        <f>jurisdiction_covered_NCT!Y39+jurisdiction_covered_NETS!Y39+jurisdiction_covered_SupETS!Y39</f>
        <v>0</v>
      </c>
      <c r="Z39" s="24">
        <f>jurisdiction_covered_NCT!Z39+jurisdiction_covered_NETS!Z39+jurisdiction_covered_SupETS!Z39</f>
        <v>0</v>
      </c>
      <c r="AA39" s="24">
        <f>jurisdiction_covered_NCT!AA39+jurisdiction_covered_NETS!AA39+jurisdiction_covered_SupETS!AA39</f>
        <v>0</v>
      </c>
    </row>
    <row r="40" spans="1:27" x14ac:dyDescent="0.2">
      <c r="A40" s="9" t="s">
        <v>181</v>
      </c>
      <c r="B40" s="24">
        <f>jurisdiction_covered_NCT!B40+jurisdiction_covered_NETS!B40+jurisdiction_covered_SupETS!B40</f>
        <v>0</v>
      </c>
      <c r="C40" s="24">
        <f>jurisdiction_covered_NCT!C40+jurisdiction_covered_NETS!C40+jurisdiction_covered_SupETS!C40</f>
        <v>0</v>
      </c>
      <c r="D40" s="24">
        <f>jurisdiction_covered_NCT!D40+jurisdiction_covered_NETS!D40+jurisdiction_covered_SupETS!D40</f>
        <v>0</v>
      </c>
      <c r="E40" s="24">
        <f>jurisdiction_covered_NCT!E40+jurisdiction_covered_NETS!E40+jurisdiction_covered_SupETS!E40</f>
        <v>0</v>
      </c>
      <c r="F40" s="24">
        <f>jurisdiction_covered_NCT!F40+jurisdiction_covered_NETS!F40+jurisdiction_covered_SupETS!F40</f>
        <v>0</v>
      </c>
      <c r="G40" s="24">
        <f>jurisdiction_covered_NCT!G40+jurisdiction_covered_NETS!G40+jurisdiction_covered_SupETS!G40</f>
        <v>0</v>
      </c>
      <c r="H40" s="24">
        <f>jurisdiction_covered_NCT!H40+jurisdiction_covered_NETS!H40+jurisdiction_covered_SupETS!H40</f>
        <v>0</v>
      </c>
      <c r="I40" s="24">
        <f>jurisdiction_covered_NCT!I40+jurisdiction_covered_NETS!I40+jurisdiction_covered_SupETS!I40</f>
        <v>0</v>
      </c>
      <c r="J40" s="24">
        <f>jurisdiction_covered_NCT!J40+jurisdiction_covered_NETS!J40+jurisdiction_covered_SupETS!J40</f>
        <v>0</v>
      </c>
      <c r="K40" s="24">
        <f>jurisdiction_covered_NCT!K40+jurisdiction_covered_NETS!K40+jurisdiction_covered_SupETS!K40</f>
        <v>0</v>
      </c>
      <c r="L40" s="24">
        <f>jurisdiction_covered_NCT!L40+jurisdiction_covered_NETS!L40+jurisdiction_covered_SupETS!L40</f>
        <v>0</v>
      </c>
      <c r="M40" s="24">
        <f>jurisdiction_covered_NCT!M40+jurisdiction_covered_NETS!M40+jurisdiction_covered_SupETS!M40</f>
        <v>0</v>
      </c>
      <c r="N40" s="24">
        <f>jurisdiction_covered_NCT!N40+jurisdiction_covered_NETS!N40+jurisdiction_covered_SupETS!N40</f>
        <v>0</v>
      </c>
      <c r="O40" s="24">
        <f>jurisdiction_covered_NCT!O40+jurisdiction_covered_NETS!O40+jurisdiction_covered_SupETS!O40</f>
        <v>0</v>
      </c>
      <c r="P40" s="24">
        <f>jurisdiction_covered_NCT!P40+jurisdiction_covered_NETS!P40+jurisdiction_covered_SupETS!P40</f>
        <v>0</v>
      </c>
      <c r="Q40" s="24">
        <f>jurisdiction_covered_NCT!Q40+jurisdiction_covered_NETS!Q40+jurisdiction_covered_SupETS!Q40</f>
        <v>0</v>
      </c>
      <c r="R40" s="24">
        <f>jurisdiction_covered_NCT!R40+jurisdiction_covered_NETS!R40+jurisdiction_covered_SupETS!R40</f>
        <v>0</v>
      </c>
      <c r="S40" s="24">
        <f>jurisdiction_covered_NCT!S40+jurisdiction_covered_NETS!S40+jurisdiction_covered_SupETS!S40</f>
        <v>0</v>
      </c>
      <c r="T40" s="24">
        <f>jurisdiction_covered_NCT!T40+jurisdiction_covered_NETS!T40+jurisdiction_covered_SupETS!T40</f>
        <v>0</v>
      </c>
      <c r="U40" s="24">
        <f>jurisdiction_covered_NCT!U40+jurisdiction_covered_NETS!U40+jurisdiction_covered_SupETS!U40</f>
        <v>0</v>
      </c>
      <c r="V40" s="24">
        <f>jurisdiction_covered_NCT!V40+jurisdiction_covered_NETS!V40+jurisdiction_covered_SupETS!V40</f>
        <v>0</v>
      </c>
      <c r="W40" s="24">
        <f>jurisdiction_covered_NCT!W40+jurisdiction_covered_NETS!W40+jurisdiction_covered_SupETS!W40</f>
        <v>0</v>
      </c>
      <c r="X40" s="24">
        <f>jurisdiction_covered_NCT!X40+jurisdiction_covered_NETS!X40+jurisdiction_covered_SupETS!X40</f>
        <v>0</v>
      </c>
      <c r="Y40" s="24">
        <f>jurisdiction_covered_NCT!Y40+jurisdiction_covered_NETS!Y40+jurisdiction_covered_SupETS!Y40</f>
        <v>0</v>
      </c>
      <c r="Z40" s="24">
        <f>jurisdiction_covered_NCT!Z40+jurisdiction_covered_NETS!Z40+jurisdiction_covered_SupETS!Z40</f>
        <v>0</v>
      </c>
      <c r="AA40" s="24">
        <f>jurisdiction_covered_NCT!AA40+jurisdiction_covered_NETS!AA40+jurisdiction_covered_SupETS!AA40</f>
        <v>0</v>
      </c>
    </row>
    <row r="41" spans="1:27" x14ac:dyDescent="0.2">
      <c r="A41" s="9" t="s">
        <v>184</v>
      </c>
      <c r="B41" s="24">
        <f>Federated_cases!B18</f>
        <v>0</v>
      </c>
      <c r="C41" s="24">
        <f>Federated_cases!C18</f>
        <v>0</v>
      </c>
      <c r="D41" s="24">
        <f>Federated_cases!D18</f>
        <v>0</v>
      </c>
      <c r="E41" s="24">
        <f>Federated_cases!E18</f>
        <v>0</v>
      </c>
      <c r="F41" s="24">
        <f>Federated_cases!F18</f>
        <v>0</v>
      </c>
      <c r="G41" s="24">
        <f>Federated_cases!G18</f>
        <v>0</v>
      </c>
      <c r="H41" s="24">
        <f>Federated_cases!H18</f>
        <v>0</v>
      </c>
      <c r="I41" s="24">
        <f>Federated_cases!I18</f>
        <v>0</v>
      </c>
      <c r="J41" s="24">
        <f>Federated_cases!J18</f>
        <v>0.30134932533733128</v>
      </c>
      <c r="K41" s="24">
        <f>Federated_cases!K18</f>
        <v>0.30161769115442277</v>
      </c>
      <c r="L41" s="24">
        <f>Federated_cases!L18</f>
        <v>0.30161769115442277</v>
      </c>
      <c r="M41" s="24">
        <f>Federated_cases!M18</f>
        <v>0.30161769115442277</v>
      </c>
      <c r="N41" s="24">
        <f>Federated_cases!N18</f>
        <v>0.30161769115442277</v>
      </c>
      <c r="O41" s="24">
        <f>Federated_cases!O18</f>
        <v>0.30161769115442277</v>
      </c>
      <c r="P41" s="24">
        <f>Federated_cases!P18</f>
        <v>0.38611994002998495</v>
      </c>
      <c r="Q41" s="24">
        <f>Federated_cases!Q18</f>
        <v>0.38611994002998495</v>
      </c>
      <c r="R41" s="24">
        <f>Federated_cases!R18</f>
        <v>0.38611994002998495</v>
      </c>
      <c r="S41" s="24">
        <f>Federated_cases!S18</f>
        <v>0.44653973013493253</v>
      </c>
      <c r="T41" s="24">
        <f>Federated_cases!T18</f>
        <v>0.68718740629685149</v>
      </c>
      <c r="U41" s="24">
        <f>Federated_cases!U18</f>
        <v>0.7037676161919042</v>
      </c>
      <c r="V41" s="24">
        <f>Federated_cases!V18</f>
        <v>0.7037676161919042</v>
      </c>
      <c r="W41" s="24">
        <f>Federated_cases!W18</f>
        <v>0.73954722638680659</v>
      </c>
      <c r="X41" s="24">
        <f>Federated_cases!X18</f>
        <v>0.75124137931034496</v>
      </c>
      <c r="Y41" s="24">
        <f>Federated_cases!Y18</f>
        <v>0.77471964017991013</v>
      </c>
      <c r="Z41" s="24">
        <f>Federated_cases!Z18</f>
        <v>0.77471964017991013</v>
      </c>
      <c r="AA41" s="24">
        <f>jurisdiction_covered_NCT!AA41+jurisdiction_covered_NETS!AA41+jurisdiction_covered_SupETS!AA41</f>
        <v>0</v>
      </c>
    </row>
    <row r="42" spans="1:27" x14ac:dyDescent="0.2">
      <c r="A42" s="9" t="s">
        <v>187</v>
      </c>
      <c r="B42" s="24">
        <f>jurisdiction_covered_NCT!B42+jurisdiction_covered_NETS!B42+jurisdiction_covered_SupETS!B42</f>
        <v>0</v>
      </c>
      <c r="C42" s="24">
        <f>jurisdiction_covered_NCT!C42+jurisdiction_covered_NETS!C42+jurisdiction_covered_SupETS!C42</f>
        <v>0</v>
      </c>
      <c r="D42" s="24">
        <f>jurisdiction_covered_NCT!D42+jurisdiction_covered_NETS!D42+jurisdiction_covered_SupETS!D42</f>
        <v>0</v>
      </c>
      <c r="E42" s="24">
        <f>jurisdiction_covered_NCT!E42+jurisdiction_covered_NETS!E42+jurisdiction_covered_SupETS!E42</f>
        <v>0</v>
      </c>
      <c r="F42" s="24">
        <f>jurisdiction_covered_NCT!F42+jurisdiction_covered_NETS!F42+jurisdiction_covered_SupETS!F42</f>
        <v>0</v>
      </c>
      <c r="G42" s="24">
        <f>jurisdiction_covered_NCT!G42+jurisdiction_covered_NETS!G42+jurisdiction_covered_SupETS!G42</f>
        <v>0</v>
      </c>
      <c r="H42" s="24">
        <f>jurisdiction_covered_NCT!H42+jurisdiction_covered_NETS!H42+jurisdiction_covered_SupETS!H42</f>
        <v>0</v>
      </c>
      <c r="I42" s="24">
        <f>jurisdiction_covered_NCT!I42+jurisdiction_covered_NETS!I42+jurisdiction_covered_SupETS!I42</f>
        <v>0</v>
      </c>
      <c r="J42" s="24">
        <f>jurisdiction_covered_NCT!J42+jurisdiction_covered_NETS!J42+jurisdiction_covered_SupETS!J42</f>
        <v>0</v>
      </c>
      <c r="K42" s="24">
        <f>jurisdiction_covered_NCT!K42+jurisdiction_covered_NETS!K42+jurisdiction_covered_SupETS!K42</f>
        <v>0</v>
      </c>
      <c r="L42" s="24">
        <f>jurisdiction_covered_NCT!L42+jurisdiction_covered_NETS!L42+jurisdiction_covered_SupETS!L42</f>
        <v>0</v>
      </c>
      <c r="M42" s="24">
        <f>jurisdiction_covered_NCT!M42+jurisdiction_covered_NETS!M42+jurisdiction_covered_SupETS!M42</f>
        <v>0</v>
      </c>
      <c r="N42" s="24">
        <f>jurisdiction_covered_NCT!N42+jurisdiction_covered_NETS!N42+jurisdiction_covered_SupETS!N42</f>
        <v>0</v>
      </c>
      <c r="O42" s="24">
        <f>jurisdiction_covered_NCT!O42+jurisdiction_covered_NETS!O42+jurisdiction_covered_SupETS!O42</f>
        <v>0</v>
      </c>
      <c r="P42" s="24">
        <f>jurisdiction_covered_NCT!P42+jurisdiction_covered_NETS!P42+jurisdiction_covered_SupETS!P42</f>
        <v>0</v>
      </c>
      <c r="Q42" s="24">
        <f>jurisdiction_covered_NCT!Q42+jurisdiction_covered_NETS!Q42+jurisdiction_covered_SupETS!Q42</f>
        <v>0</v>
      </c>
      <c r="R42" s="24">
        <f>jurisdiction_covered_NCT!R42+jurisdiction_covered_NETS!R42+jurisdiction_covered_SupETS!R42</f>
        <v>0</v>
      </c>
      <c r="S42" s="24">
        <f>jurisdiction_covered_NCT!S42+jurisdiction_covered_NETS!S42+jurisdiction_covered_SupETS!S42</f>
        <v>0</v>
      </c>
      <c r="T42" s="24">
        <f>jurisdiction_covered_NCT!T42+jurisdiction_covered_NETS!T42+jurisdiction_covered_SupETS!T42</f>
        <v>0</v>
      </c>
      <c r="U42" s="24">
        <f>jurisdiction_covered_NCT!U42+jurisdiction_covered_NETS!U42+jurisdiction_covered_SupETS!U42</f>
        <v>0</v>
      </c>
      <c r="V42" s="24">
        <f>jurisdiction_covered_NCT!V42+jurisdiction_covered_NETS!V42+jurisdiction_covered_SupETS!V42</f>
        <v>0</v>
      </c>
      <c r="W42" s="24">
        <f>jurisdiction_covered_NCT!W42+jurisdiction_covered_NETS!W42+jurisdiction_covered_SupETS!W42</f>
        <v>0</v>
      </c>
      <c r="X42" s="24">
        <f>jurisdiction_covered_NCT!X42+jurisdiction_covered_NETS!X42+jurisdiction_covered_SupETS!X42</f>
        <v>0</v>
      </c>
      <c r="Y42" s="24">
        <f>jurisdiction_covered_NCT!Y42+jurisdiction_covered_NETS!Y42+jurisdiction_covered_SupETS!Y42</f>
        <v>0</v>
      </c>
      <c r="Z42" s="24">
        <f>jurisdiction_covered_NCT!Z42+jurisdiction_covered_NETS!Z42+jurisdiction_covered_SupETS!Z42</f>
        <v>0</v>
      </c>
      <c r="AA42" s="24">
        <f>jurisdiction_covered_NCT!AA42+jurisdiction_covered_NETS!AA42+jurisdiction_covered_SupETS!AA42</f>
        <v>0</v>
      </c>
    </row>
    <row r="43" spans="1:27" x14ac:dyDescent="0.2">
      <c r="A43" s="9" t="s">
        <v>190</v>
      </c>
      <c r="B43" s="24">
        <f>jurisdiction_covered_NCT!B43+jurisdiction_covered_NETS!B43+jurisdiction_covered_SupETS!B43</f>
        <v>0</v>
      </c>
      <c r="C43" s="24">
        <f>jurisdiction_covered_NCT!C43+jurisdiction_covered_NETS!C43+jurisdiction_covered_SupETS!C43</f>
        <v>0</v>
      </c>
      <c r="D43" s="24">
        <f>jurisdiction_covered_NCT!D43+jurisdiction_covered_NETS!D43+jurisdiction_covered_SupETS!D43</f>
        <v>0</v>
      </c>
      <c r="E43" s="24">
        <f>jurisdiction_covered_NCT!E43+jurisdiction_covered_NETS!E43+jurisdiction_covered_SupETS!E43</f>
        <v>0</v>
      </c>
      <c r="F43" s="24">
        <f>jurisdiction_covered_NCT!F43+jurisdiction_covered_NETS!F43+jurisdiction_covered_SupETS!F43</f>
        <v>0</v>
      </c>
      <c r="G43" s="24">
        <f>jurisdiction_covered_NCT!G43+jurisdiction_covered_NETS!G43+jurisdiction_covered_SupETS!G43</f>
        <v>0</v>
      </c>
      <c r="H43" s="24">
        <f>jurisdiction_covered_NCT!H43+jurisdiction_covered_NETS!H43+jurisdiction_covered_SupETS!H43</f>
        <v>0</v>
      </c>
      <c r="I43" s="24">
        <f>jurisdiction_covered_NCT!I43+jurisdiction_covered_NETS!I43+jurisdiction_covered_SupETS!I43</f>
        <v>0</v>
      </c>
      <c r="J43" s="24">
        <f>jurisdiction_covered_NCT!J43+jurisdiction_covered_NETS!J43+jurisdiction_covered_SupETS!J43</f>
        <v>0</v>
      </c>
      <c r="K43" s="24">
        <f>jurisdiction_covered_NCT!K43+jurisdiction_covered_NETS!K43+jurisdiction_covered_SupETS!K43</f>
        <v>0</v>
      </c>
      <c r="L43" s="24">
        <f>jurisdiction_covered_NCT!L43+jurisdiction_covered_NETS!L43+jurisdiction_covered_SupETS!L43</f>
        <v>0</v>
      </c>
      <c r="M43" s="24">
        <f>jurisdiction_covered_NCT!M43+jurisdiction_covered_NETS!M43+jurisdiction_covered_SupETS!M43</f>
        <v>0</v>
      </c>
      <c r="N43" s="24">
        <f>jurisdiction_covered_NCT!N43+jurisdiction_covered_NETS!N43+jurisdiction_covered_SupETS!N43</f>
        <v>0</v>
      </c>
      <c r="O43" s="24">
        <f>jurisdiction_covered_NCT!O43+jurisdiction_covered_NETS!O43+jurisdiction_covered_SupETS!O43</f>
        <v>0</v>
      </c>
      <c r="P43" s="24">
        <f>jurisdiction_covered_NCT!P43+jurisdiction_covered_NETS!P43+jurisdiction_covered_SupETS!P43</f>
        <v>0</v>
      </c>
      <c r="Q43" s="24">
        <f>jurisdiction_covered_NCT!Q43+jurisdiction_covered_NETS!Q43+jurisdiction_covered_SupETS!Q43</f>
        <v>0</v>
      </c>
      <c r="R43" s="24">
        <f>jurisdiction_covered_NCT!R43+jurisdiction_covered_NETS!R43+jurisdiction_covered_SupETS!R43</f>
        <v>0</v>
      </c>
      <c r="S43" s="24">
        <f>jurisdiction_covered_NCT!S43+jurisdiction_covered_NETS!S43+jurisdiction_covered_SupETS!S43</f>
        <v>0</v>
      </c>
      <c r="T43" s="24">
        <f>jurisdiction_covered_NCT!T43+jurisdiction_covered_NETS!T43+jurisdiction_covered_SupETS!T43</f>
        <v>0</v>
      </c>
      <c r="U43" s="24">
        <f>jurisdiction_covered_NCT!U43+jurisdiction_covered_NETS!U43+jurisdiction_covered_SupETS!U43</f>
        <v>0</v>
      </c>
      <c r="V43" s="24">
        <f>jurisdiction_covered_NCT!V43+jurisdiction_covered_NETS!V43+jurisdiction_covered_SupETS!V43</f>
        <v>0</v>
      </c>
      <c r="W43" s="24">
        <f>jurisdiction_covered_NCT!W43+jurisdiction_covered_NETS!W43+jurisdiction_covered_SupETS!W43</f>
        <v>0</v>
      </c>
      <c r="X43" s="24">
        <f>jurisdiction_covered_NCT!X43+jurisdiction_covered_NETS!X43+jurisdiction_covered_SupETS!X43</f>
        <v>0</v>
      </c>
      <c r="Y43" s="24">
        <f>jurisdiction_covered_NCT!Y43+jurisdiction_covered_NETS!Y43+jurisdiction_covered_SupETS!Y43</f>
        <v>0</v>
      </c>
      <c r="Z43" s="24">
        <f>jurisdiction_covered_NCT!Z43+jurisdiction_covered_NETS!Z43+jurisdiction_covered_SupETS!Z43</f>
        <v>0</v>
      </c>
      <c r="AA43" s="24">
        <f>jurisdiction_covered_NCT!AA43+jurisdiction_covered_NETS!AA43+jurisdiction_covered_SupETS!AA43</f>
        <v>0</v>
      </c>
    </row>
    <row r="44" spans="1:27" x14ac:dyDescent="0.2">
      <c r="A44" s="9" t="s">
        <v>193</v>
      </c>
      <c r="B44" s="24">
        <f>jurisdiction_covered_NCT!B44+jurisdiction_covered_NETS!B44+jurisdiction_covered_SupETS!B44</f>
        <v>0</v>
      </c>
      <c r="C44" s="24">
        <f>jurisdiction_covered_NCT!C44+jurisdiction_covered_NETS!C44+jurisdiction_covered_SupETS!C44</f>
        <v>0</v>
      </c>
      <c r="D44" s="24">
        <f>jurisdiction_covered_NCT!D44+jurisdiction_covered_NETS!D44+jurisdiction_covered_SupETS!D44</f>
        <v>0</v>
      </c>
      <c r="E44" s="24">
        <f>jurisdiction_covered_NCT!E44+jurisdiction_covered_NETS!E44+jurisdiction_covered_SupETS!E44</f>
        <v>0</v>
      </c>
      <c r="F44" s="24">
        <f>jurisdiction_covered_NCT!F44+jurisdiction_covered_NETS!F44+jurisdiction_covered_SupETS!F44</f>
        <v>0</v>
      </c>
      <c r="G44" s="24">
        <f>jurisdiction_covered_NCT!G44+jurisdiction_covered_NETS!G44+jurisdiction_covered_SupETS!G44</f>
        <v>0</v>
      </c>
      <c r="H44" s="24">
        <f>jurisdiction_covered_NCT!H44+jurisdiction_covered_NETS!H44+jurisdiction_covered_SupETS!H44</f>
        <v>0</v>
      </c>
      <c r="I44" s="24">
        <f>jurisdiction_covered_NCT!I44+jurisdiction_covered_NETS!I44+jurisdiction_covered_SupETS!I44</f>
        <v>0</v>
      </c>
      <c r="J44" s="24">
        <f>jurisdiction_covered_NCT!J44+jurisdiction_covered_NETS!J44+jurisdiction_covered_SupETS!J44</f>
        <v>0</v>
      </c>
      <c r="K44" s="24">
        <f>jurisdiction_covered_NCT!K44+jurisdiction_covered_NETS!K44+jurisdiction_covered_SupETS!K44</f>
        <v>0</v>
      </c>
      <c r="L44" s="24">
        <f>jurisdiction_covered_NCT!L44+jurisdiction_covered_NETS!L44+jurisdiction_covered_SupETS!L44</f>
        <v>0</v>
      </c>
      <c r="M44" s="24">
        <f>jurisdiction_covered_NCT!M44+jurisdiction_covered_NETS!M44+jurisdiction_covered_SupETS!M44</f>
        <v>0</v>
      </c>
      <c r="N44" s="24">
        <f>jurisdiction_covered_NCT!N44+jurisdiction_covered_NETS!N44+jurisdiction_covered_SupETS!N44</f>
        <v>0</v>
      </c>
      <c r="O44" s="24">
        <f>jurisdiction_covered_NCT!O44+jurisdiction_covered_NETS!O44+jurisdiction_covered_SupETS!O44</f>
        <v>0</v>
      </c>
      <c r="P44" s="24">
        <f>jurisdiction_covered_NCT!P44+jurisdiction_covered_NETS!P44+jurisdiction_covered_SupETS!P44</f>
        <v>0</v>
      </c>
      <c r="Q44" s="24">
        <f>jurisdiction_covered_NCT!Q44+jurisdiction_covered_NETS!Q44+jurisdiction_covered_SupETS!Q44</f>
        <v>0</v>
      </c>
      <c r="R44" s="24">
        <f>jurisdiction_covered_NCT!R44+jurisdiction_covered_NETS!R44+jurisdiction_covered_SupETS!R44</f>
        <v>0</v>
      </c>
      <c r="S44" s="24">
        <f>jurisdiction_covered_NCT!S44+jurisdiction_covered_NETS!S44+jurisdiction_covered_SupETS!S44</f>
        <v>0</v>
      </c>
      <c r="T44" s="24">
        <f>jurisdiction_covered_NCT!T44+jurisdiction_covered_NETS!T44+jurisdiction_covered_SupETS!T44</f>
        <v>0</v>
      </c>
      <c r="U44" s="24">
        <f>jurisdiction_covered_NCT!U44+jurisdiction_covered_NETS!U44+jurisdiction_covered_SupETS!U44</f>
        <v>0</v>
      </c>
      <c r="V44" s="24">
        <f>jurisdiction_covered_NCT!V44+jurisdiction_covered_NETS!V44+jurisdiction_covered_SupETS!V44</f>
        <v>0</v>
      </c>
      <c r="W44" s="24">
        <f>jurisdiction_covered_NCT!W44+jurisdiction_covered_NETS!W44+jurisdiction_covered_SupETS!W44</f>
        <v>0</v>
      </c>
      <c r="X44" s="24">
        <f>jurisdiction_covered_NCT!X44+jurisdiction_covered_NETS!X44+jurisdiction_covered_SupETS!X44</f>
        <v>0</v>
      </c>
      <c r="Y44" s="24">
        <f>jurisdiction_covered_NCT!Y44+jurisdiction_covered_NETS!Y44+jurisdiction_covered_SupETS!Y44</f>
        <v>0</v>
      </c>
      <c r="Z44" s="24">
        <f>jurisdiction_covered_NCT!Z44+jurisdiction_covered_NETS!Z44+jurisdiction_covered_SupETS!Z44</f>
        <v>0</v>
      </c>
      <c r="AA44" s="24">
        <f>jurisdiction_covered_NCT!AA44+jurisdiction_covered_NETS!AA44+jurisdiction_covered_SupETS!AA44</f>
        <v>0</v>
      </c>
    </row>
    <row r="45" spans="1:27" x14ac:dyDescent="0.2">
      <c r="A45" s="9" t="s">
        <v>196</v>
      </c>
      <c r="B45" s="24">
        <f>jurisdiction_covered_NCT!B45+jurisdiction_covered_NETS!B45+jurisdiction_covered_SupETS!B45</f>
        <v>0</v>
      </c>
      <c r="C45" s="24">
        <f>jurisdiction_covered_NCT!C45+jurisdiction_covered_NETS!C45+jurisdiction_covered_SupETS!C45</f>
        <v>0</v>
      </c>
      <c r="D45" s="24">
        <f>jurisdiction_covered_NCT!D45+jurisdiction_covered_NETS!D45+jurisdiction_covered_SupETS!D45</f>
        <v>0</v>
      </c>
      <c r="E45" s="24">
        <f>jurisdiction_covered_NCT!E45+jurisdiction_covered_NETS!E45+jurisdiction_covered_SupETS!E45</f>
        <v>0</v>
      </c>
      <c r="F45" s="24">
        <f>jurisdiction_covered_NCT!F45+jurisdiction_covered_NETS!F45+jurisdiction_covered_SupETS!F45</f>
        <v>0</v>
      </c>
      <c r="G45" s="24">
        <f>jurisdiction_covered_NCT!G45+jurisdiction_covered_NETS!G45+jurisdiction_covered_SupETS!G45</f>
        <v>0</v>
      </c>
      <c r="H45" s="24">
        <f>jurisdiction_covered_NCT!H45+jurisdiction_covered_NETS!H45+jurisdiction_covered_SupETS!H45</f>
        <v>0</v>
      </c>
      <c r="I45" s="24">
        <f>jurisdiction_covered_NCT!I45+jurisdiction_covered_NETS!I45+jurisdiction_covered_SupETS!I45</f>
        <v>0</v>
      </c>
      <c r="J45" s="24">
        <f>jurisdiction_covered_NCT!J45+jurisdiction_covered_NETS!J45+jurisdiction_covered_SupETS!J45</f>
        <v>0</v>
      </c>
      <c r="K45" s="24">
        <f>jurisdiction_covered_NCT!K45+jurisdiction_covered_NETS!K45+jurisdiction_covered_SupETS!K45</f>
        <v>0</v>
      </c>
      <c r="L45" s="24">
        <f>jurisdiction_covered_NCT!L45+jurisdiction_covered_NETS!L45+jurisdiction_covered_SupETS!L45</f>
        <v>0</v>
      </c>
      <c r="M45" s="24">
        <f>jurisdiction_covered_NCT!M45+jurisdiction_covered_NETS!M45+jurisdiction_covered_SupETS!M45</f>
        <v>0</v>
      </c>
      <c r="N45" s="24">
        <f>jurisdiction_covered_NCT!N45+jurisdiction_covered_NETS!N45+jurisdiction_covered_SupETS!N45</f>
        <v>0</v>
      </c>
      <c r="O45" s="24">
        <f>jurisdiction_covered_NCT!O45+jurisdiction_covered_NETS!O45+jurisdiction_covered_SupETS!O45</f>
        <v>0</v>
      </c>
      <c r="P45" s="24">
        <f>jurisdiction_covered_NCT!P45+jurisdiction_covered_NETS!P45+jurisdiction_covered_SupETS!P45</f>
        <v>0</v>
      </c>
      <c r="Q45" s="24">
        <f>jurisdiction_covered_NCT!Q45+jurisdiction_covered_NETS!Q45+jurisdiction_covered_SupETS!Q45</f>
        <v>0</v>
      </c>
      <c r="R45" s="24">
        <f>jurisdiction_covered_NCT!R45+jurisdiction_covered_NETS!R45+jurisdiction_covered_SupETS!R45</f>
        <v>0</v>
      </c>
      <c r="S45" s="24">
        <f>jurisdiction_covered_NCT!S45+jurisdiction_covered_NETS!S45+jurisdiction_covered_SupETS!S45</f>
        <v>0</v>
      </c>
      <c r="T45" s="24">
        <f>jurisdiction_covered_NCT!T45+jurisdiction_covered_NETS!T45+jurisdiction_covered_SupETS!T45</f>
        <v>0</v>
      </c>
      <c r="U45" s="24">
        <f>jurisdiction_covered_NCT!U45+jurisdiction_covered_NETS!U45+jurisdiction_covered_SupETS!U45</f>
        <v>0</v>
      </c>
      <c r="V45" s="24">
        <f>jurisdiction_covered_NCT!V45+jurisdiction_covered_NETS!V45+jurisdiction_covered_SupETS!V45</f>
        <v>0</v>
      </c>
      <c r="W45" s="24">
        <f>jurisdiction_covered_NCT!W45+jurisdiction_covered_NETS!W45+jurisdiction_covered_SupETS!W45</f>
        <v>0</v>
      </c>
      <c r="X45" s="24">
        <f>jurisdiction_covered_NCT!X45+jurisdiction_covered_NETS!X45+jurisdiction_covered_SupETS!X45</f>
        <v>0</v>
      </c>
      <c r="Y45" s="24">
        <f>jurisdiction_covered_NCT!Y45+jurisdiction_covered_NETS!Y45+jurisdiction_covered_SupETS!Y45</f>
        <v>0</v>
      </c>
      <c r="Z45" s="24">
        <f>jurisdiction_covered_NCT!Z45+jurisdiction_covered_NETS!Z45+jurisdiction_covered_SupETS!Z45</f>
        <v>0</v>
      </c>
      <c r="AA45" s="24">
        <f>jurisdiction_covered_NCT!AA45+jurisdiction_covered_NETS!AA45+jurisdiction_covered_SupETS!AA45</f>
        <v>0</v>
      </c>
    </row>
    <row r="46" spans="1:27" x14ac:dyDescent="0.2">
      <c r="A46" s="9" t="s">
        <v>199</v>
      </c>
      <c r="B46" s="24">
        <f>jurisdiction_covered_NCT!B46+jurisdiction_covered_NETS!B46+jurisdiction_covered_SupETS!B46</f>
        <v>0</v>
      </c>
      <c r="C46" s="24">
        <f>jurisdiction_covered_NCT!C46+jurisdiction_covered_NETS!C46+jurisdiction_covered_SupETS!C46</f>
        <v>0</v>
      </c>
      <c r="D46" s="24">
        <f>jurisdiction_covered_NCT!D46+jurisdiction_covered_NETS!D46+jurisdiction_covered_SupETS!D46</f>
        <v>0</v>
      </c>
      <c r="E46" s="24">
        <f>jurisdiction_covered_NCT!E46+jurisdiction_covered_NETS!E46+jurisdiction_covered_SupETS!E46</f>
        <v>0</v>
      </c>
      <c r="F46" s="24">
        <f>jurisdiction_covered_NCT!F46+jurisdiction_covered_NETS!F46+jurisdiction_covered_SupETS!F46</f>
        <v>0</v>
      </c>
      <c r="G46" s="24">
        <f>jurisdiction_covered_NCT!G46+jurisdiction_covered_NETS!G46+jurisdiction_covered_SupETS!G46</f>
        <v>0</v>
      </c>
      <c r="H46" s="24">
        <f>jurisdiction_covered_NCT!H46+jurisdiction_covered_NETS!H46+jurisdiction_covered_SupETS!H46</f>
        <v>0</v>
      </c>
      <c r="I46" s="24">
        <f>jurisdiction_covered_NCT!I46+jurisdiction_covered_NETS!I46+jurisdiction_covered_SupETS!I46</f>
        <v>0</v>
      </c>
      <c r="J46" s="24">
        <f>jurisdiction_covered_NCT!J46+jurisdiction_covered_NETS!J46+jurisdiction_covered_SupETS!J46</f>
        <v>0</v>
      </c>
      <c r="K46" s="24">
        <f>jurisdiction_covered_NCT!K46+jurisdiction_covered_NETS!K46+jurisdiction_covered_SupETS!K46</f>
        <v>0</v>
      </c>
      <c r="L46" s="24">
        <f>jurisdiction_covered_NCT!L46+jurisdiction_covered_NETS!L46+jurisdiction_covered_SupETS!L46</f>
        <v>0</v>
      </c>
      <c r="M46" s="24">
        <f>jurisdiction_covered_NCT!M46+jurisdiction_covered_NETS!M46+jurisdiction_covered_SupETS!M46</f>
        <v>0</v>
      </c>
      <c r="N46" s="24">
        <f>jurisdiction_covered_NCT!N46+jurisdiction_covered_NETS!N46+jurisdiction_covered_SupETS!N46</f>
        <v>0</v>
      </c>
      <c r="O46" s="24">
        <f>jurisdiction_covered_NCT!O46+jurisdiction_covered_NETS!O46+jurisdiction_covered_SupETS!O46</f>
        <v>0</v>
      </c>
      <c r="P46" s="24">
        <f>jurisdiction_covered_NCT!P46+jurisdiction_covered_NETS!P46+jurisdiction_covered_SupETS!P46</f>
        <v>0</v>
      </c>
      <c r="Q46" s="24">
        <f>jurisdiction_covered_NCT!Q46+jurisdiction_covered_NETS!Q46+jurisdiction_covered_SupETS!Q46</f>
        <v>0</v>
      </c>
      <c r="R46" s="24">
        <f>jurisdiction_covered_NCT!R46+jurisdiction_covered_NETS!R46+jurisdiction_covered_SupETS!R46</f>
        <v>0</v>
      </c>
      <c r="S46" s="24">
        <f>jurisdiction_covered_NCT!S46+jurisdiction_covered_NETS!S46+jurisdiction_covered_SupETS!S46</f>
        <v>0.55000000000000004</v>
      </c>
      <c r="T46" s="24">
        <f>jurisdiction_covered_NCT!T46+jurisdiction_covered_NETS!T46+jurisdiction_covered_SupETS!T46</f>
        <v>0.55000000000000004</v>
      </c>
      <c r="U46" s="24">
        <f>jurisdiction_covered_NCT!U46+jurisdiction_covered_NETS!U46+jurisdiction_covered_SupETS!U46</f>
        <v>0.55000000000000004</v>
      </c>
      <c r="V46" s="24">
        <f>jurisdiction_covered_NCT!V46+jurisdiction_covered_NETS!V46+jurisdiction_covered_SupETS!V46</f>
        <v>0.55000000000000004</v>
      </c>
      <c r="W46" s="24">
        <f>jurisdiction_covered_NCT!W46+jurisdiction_covered_NETS!W46+jurisdiction_covered_SupETS!W46</f>
        <v>0.55000000000000004</v>
      </c>
      <c r="X46" s="24">
        <f>jurisdiction_covered_NCT!X46+jurisdiction_covered_NETS!X46+jurisdiction_covered_SupETS!X46</f>
        <v>0.55000000000000004</v>
      </c>
      <c r="Y46" s="24">
        <f>jurisdiction_covered_NCT!Y46+jurisdiction_covered_NETS!Y46+jurisdiction_covered_SupETS!Y46</f>
        <v>0.55000000000000004</v>
      </c>
      <c r="Z46" s="24">
        <f>jurisdiction_covered_NCT!Z46+jurisdiction_covered_NETS!Z46+jurisdiction_covered_SupETS!Z46</f>
        <v>0.55000000000000004</v>
      </c>
      <c r="AA46" s="24">
        <f>jurisdiction_covered_NCT!AA46+jurisdiction_covered_NETS!AA46+jurisdiction_covered_SupETS!AA46</f>
        <v>0.55000000000000004</v>
      </c>
    </row>
    <row r="47" spans="1:27" x14ac:dyDescent="0.2">
      <c r="A47" s="9" t="s">
        <v>202</v>
      </c>
      <c r="B47" s="24">
        <f>Federated_cases!B8</f>
        <v>0</v>
      </c>
      <c r="C47" s="24">
        <f>Federated_cases!C8</f>
        <v>0</v>
      </c>
      <c r="D47" s="24">
        <f>Federated_cases!D8</f>
        <v>0</v>
      </c>
      <c r="E47" s="24">
        <f>Federated_cases!E8</f>
        <v>0</v>
      </c>
      <c r="F47" s="24">
        <f>Federated_cases!F8</f>
        <v>0</v>
      </c>
      <c r="G47" s="24">
        <f>Federated_cases!G8</f>
        <v>0</v>
      </c>
      <c r="H47" s="24">
        <f>Federated_cases!H8</f>
        <v>0</v>
      </c>
      <c r="I47" s="24">
        <f>Federated_cases!I8</f>
        <v>0</v>
      </c>
      <c r="J47" s="24">
        <f>Federated_cases!J8</f>
        <v>0</v>
      </c>
      <c r="K47" s="24">
        <f>Federated_cases!K8</f>
        <v>0</v>
      </c>
      <c r="L47" s="24">
        <f>Federated_cases!L8</f>
        <v>0</v>
      </c>
      <c r="M47" s="24">
        <f>Federated_cases!M8</f>
        <v>0</v>
      </c>
      <c r="N47" s="24">
        <f>Federated_cases!N8</f>
        <v>0</v>
      </c>
      <c r="O47" s="24">
        <f>Federated_cases!O8</f>
        <v>1.9532416666666667E-2</v>
      </c>
      <c r="P47" s="24">
        <f>Federated_cases!P8</f>
        <v>4.3677066666666667E-2</v>
      </c>
      <c r="Q47" s="24">
        <f>Federated_cases!Q8</f>
        <v>4.3677066666666667E-2</v>
      </c>
      <c r="R47" s="24">
        <f>Federated_cases!R8</f>
        <v>6.6777066666666662E-2</v>
      </c>
      <c r="S47" s="24">
        <f>Federated_cases!S8</f>
        <v>6.6777066666666662E-2</v>
      </c>
      <c r="T47" s="24">
        <f>Federated_cases!T8</f>
        <v>0.3855605528779697</v>
      </c>
      <c r="U47" s="24">
        <f>Federated_cases!U8</f>
        <v>0.3855605528779697</v>
      </c>
      <c r="V47" s="24">
        <f>Federated_cases!V8</f>
        <v>0.3855605528779697</v>
      </c>
      <c r="W47" s="24">
        <f>Federated_cases!W8</f>
        <v>0.3855605528779697</v>
      </c>
      <c r="X47" s="24">
        <f>Federated_cases!X8</f>
        <v>0.3855605528779697</v>
      </c>
      <c r="Y47" s="24">
        <f>Federated_cases!Y8</f>
        <v>0.3855605528779697</v>
      </c>
      <c r="Z47" s="24">
        <f>Federated_cases!Z8</f>
        <v>0.3855605528779697</v>
      </c>
      <c r="AA47" s="24">
        <f>jurisdiction_covered_NCT!AA47+jurisdiction_covered_NETS!AA47+jurisdiction_covered_SupETS!AA47</f>
        <v>0</v>
      </c>
    </row>
    <row r="48" spans="1:27" x14ac:dyDescent="0.2">
      <c r="A48" s="9" t="s">
        <v>207</v>
      </c>
      <c r="B48" s="24">
        <f>jurisdiction_covered_NCT!B48+jurisdiction_covered_NETS!B48+jurisdiction_covered_SupETS!B48</f>
        <v>0</v>
      </c>
      <c r="C48" s="24">
        <f>jurisdiction_covered_NCT!C48+jurisdiction_covered_NETS!C48+jurisdiction_covered_SupETS!C48</f>
        <v>0</v>
      </c>
      <c r="D48" s="24">
        <f>jurisdiction_covered_NCT!D48+jurisdiction_covered_NETS!D48+jurisdiction_covered_SupETS!D48</f>
        <v>0</v>
      </c>
      <c r="E48" s="24">
        <f>jurisdiction_covered_NCT!E48+jurisdiction_covered_NETS!E48+jurisdiction_covered_SupETS!E48</f>
        <v>0</v>
      </c>
      <c r="F48" s="24">
        <f>jurisdiction_covered_NCT!F48+jurisdiction_covered_NETS!F48+jurisdiction_covered_SupETS!F48</f>
        <v>0</v>
      </c>
      <c r="G48" s="24">
        <f>jurisdiction_covered_NCT!G48+jurisdiction_covered_NETS!G48+jurisdiction_covered_SupETS!G48</f>
        <v>0</v>
      </c>
      <c r="H48" s="24">
        <f>jurisdiction_covered_NCT!H48+jurisdiction_covered_NETS!H48+jurisdiction_covered_SupETS!H48</f>
        <v>0</v>
      </c>
      <c r="I48" s="24">
        <f>jurisdiction_covered_NCT!I48+jurisdiction_covered_NETS!I48+jurisdiction_covered_SupETS!I48</f>
        <v>0</v>
      </c>
      <c r="J48" s="24">
        <f>jurisdiction_covered_NCT!J48+jurisdiction_covered_NETS!J48+jurisdiction_covered_SupETS!J48</f>
        <v>0</v>
      </c>
      <c r="K48" s="24">
        <f>jurisdiction_covered_NCT!K48+jurisdiction_covered_NETS!K48+jurisdiction_covered_SupETS!K48</f>
        <v>0</v>
      </c>
      <c r="L48" s="24">
        <f>jurisdiction_covered_NCT!L48+jurisdiction_covered_NETS!L48+jurisdiction_covered_SupETS!L48</f>
        <v>0</v>
      </c>
      <c r="M48" s="24">
        <f>jurisdiction_covered_NCT!M48+jurisdiction_covered_NETS!M48+jurisdiction_covered_SupETS!M48</f>
        <v>0</v>
      </c>
      <c r="N48" s="24">
        <f>jurisdiction_covered_NCT!N48+jurisdiction_covered_NETS!N48+jurisdiction_covered_SupETS!N48</f>
        <v>0</v>
      </c>
      <c r="O48" s="24">
        <f>jurisdiction_covered_NCT!O48+jurisdiction_covered_NETS!O48+jurisdiction_covered_SupETS!O48</f>
        <v>0</v>
      </c>
      <c r="P48" s="24">
        <f>jurisdiction_covered_NCT!P48+jurisdiction_covered_NETS!P48+jurisdiction_covered_SupETS!P48</f>
        <v>0</v>
      </c>
      <c r="Q48" s="24">
        <f>jurisdiction_covered_NCT!Q48+jurisdiction_covered_NETS!Q48+jurisdiction_covered_SupETS!Q48</f>
        <v>0</v>
      </c>
      <c r="R48" s="24">
        <f>jurisdiction_covered_NCT!R48+jurisdiction_covered_NETS!R48+jurisdiction_covered_SupETS!R48</f>
        <v>0</v>
      </c>
      <c r="S48" s="24">
        <f>jurisdiction_covered_NCT!S48+jurisdiction_covered_NETS!S48+jurisdiction_covered_SupETS!S48</f>
        <v>0</v>
      </c>
      <c r="T48" s="24">
        <f>jurisdiction_covered_NCT!T48+jurisdiction_covered_NETS!T48+jurisdiction_covered_SupETS!T48</f>
        <v>0</v>
      </c>
      <c r="U48" s="24">
        <f>jurisdiction_covered_NCT!U48+jurisdiction_covered_NETS!U48+jurisdiction_covered_SupETS!U48</f>
        <v>0</v>
      </c>
      <c r="V48" s="24">
        <f>jurisdiction_covered_NCT!V48+jurisdiction_covered_NETS!V48+jurisdiction_covered_SupETS!V48</f>
        <v>0</v>
      </c>
      <c r="W48" s="24">
        <f>jurisdiction_covered_NCT!W48+jurisdiction_covered_NETS!W48+jurisdiction_covered_SupETS!W48</f>
        <v>0</v>
      </c>
      <c r="X48" s="24">
        <f>jurisdiction_covered_NCT!X48+jurisdiction_covered_NETS!X48+jurisdiction_covered_SupETS!X48</f>
        <v>0</v>
      </c>
      <c r="Y48" s="24">
        <f>jurisdiction_covered_NCT!Y48+jurisdiction_covered_NETS!Y48+jurisdiction_covered_SupETS!Y48</f>
        <v>0</v>
      </c>
      <c r="Z48" s="24">
        <f>jurisdiction_covered_NCT!Z48+jurisdiction_covered_NETS!Z48+jurisdiction_covered_SupETS!Z48</f>
        <v>0</v>
      </c>
      <c r="AA48" s="24">
        <f>jurisdiction_covered_NCT!AA48+jurisdiction_covered_NETS!AA48+jurisdiction_covered_SupETS!AA48</f>
        <v>0</v>
      </c>
    </row>
    <row r="49" spans="1:27" x14ac:dyDescent="0.2">
      <c r="A49" s="9" t="s">
        <v>210</v>
      </c>
      <c r="B49" s="24">
        <f>jurisdiction_covered_NCT!B49+jurisdiction_covered_NETS!B49+jurisdiction_covered_SupETS!B49</f>
        <v>0</v>
      </c>
      <c r="C49" s="24">
        <f>jurisdiction_covered_NCT!C49+jurisdiction_covered_NETS!C49+jurisdiction_covered_SupETS!C49</f>
        <v>0</v>
      </c>
      <c r="D49" s="24">
        <f>jurisdiction_covered_NCT!D49+jurisdiction_covered_NETS!D49+jurisdiction_covered_SupETS!D49</f>
        <v>0</v>
      </c>
      <c r="E49" s="24">
        <f>jurisdiction_covered_NCT!E49+jurisdiction_covered_NETS!E49+jurisdiction_covered_SupETS!E49</f>
        <v>0</v>
      </c>
      <c r="F49" s="24">
        <f>jurisdiction_covered_NCT!F49+jurisdiction_covered_NETS!F49+jurisdiction_covered_SupETS!F49</f>
        <v>0</v>
      </c>
      <c r="G49" s="24">
        <f>jurisdiction_covered_NCT!G49+jurisdiction_covered_NETS!G49+jurisdiction_covered_SupETS!G49</f>
        <v>0</v>
      </c>
      <c r="H49" s="24">
        <f>jurisdiction_covered_NCT!H49+jurisdiction_covered_NETS!H49+jurisdiction_covered_SupETS!H49</f>
        <v>0</v>
      </c>
      <c r="I49" s="24">
        <f>jurisdiction_covered_NCT!I49+jurisdiction_covered_NETS!I49+jurisdiction_covered_SupETS!I49</f>
        <v>0</v>
      </c>
      <c r="J49" s="24">
        <f>jurisdiction_covered_NCT!J49+jurisdiction_covered_NETS!J49+jurisdiction_covered_SupETS!J49</f>
        <v>0</v>
      </c>
      <c r="K49" s="24">
        <f>jurisdiction_covered_NCT!K49+jurisdiction_covered_NETS!K49+jurisdiction_covered_SupETS!K49</f>
        <v>0</v>
      </c>
      <c r="L49" s="24">
        <f>jurisdiction_covered_NCT!L49+jurisdiction_covered_NETS!L49+jurisdiction_covered_SupETS!L49</f>
        <v>0</v>
      </c>
      <c r="M49" s="24">
        <f>jurisdiction_covered_NCT!M49+jurisdiction_covered_NETS!M49+jurisdiction_covered_SupETS!M49</f>
        <v>0</v>
      </c>
      <c r="N49" s="24">
        <f>jurisdiction_covered_NCT!N49+jurisdiction_covered_NETS!N49+jurisdiction_covered_SupETS!N49</f>
        <v>0</v>
      </c>
      <c r="O49" s="24">
        <f>jurisdiction_covered_NCT!O49+jurisdiction_covered_NETS!O49+jurisdiction_covered_SupETS!O49</f>
        <v>0</v>
      </c>
      <c r="P49" s="24">
        <f>jurisdiction_covered_NCT!P49+jurisdiction_covered_NETS!P49+jurisdiction_covered_SupETS!P49</f>
        <v>0</v>
      </c>
      <c r="Q49" s="24">
        <f>jurisdiction_covered_NCT!Q49+jurisdiction_covered_NETS!Q49+jurisdiction_covered_SupETS!Q49</f>
        <v>0</v>
      </c>
      <c r="R49" s="24">
        <f>jurisdiction_covered_NCT!R49+jurisdiction_covered_NETS!R49+jurisdiction_covered_SupETS!R49</f>
        <v>0</v>
      </c>
      <c r="S49" s="24">
        <f>jurisdiction_covered_NCT!S49+jurisdiction_covered_NETS!S49+jurisdiction_covered_SupETS!S49</f>
        <v>0</v>
      </c>
      <c r="T49" s="24">
        <f>jurisdiction_covered_NCT!T49+jurisdiction_covered_NETS!T49+jurisdiction_covered_SupETS!T49</f>
        <v>0</v>
      </c>
      <c r="U49" s="24">
        <f>jurisdiction_covered_NCT!U49+jurisdiction_covered_NETS!U49+jurisdiction_covered_SupETS!U49</f>
        <v>0</v>
      </c>
      <c r="V49" s="24">
        <f>jurisdiction_covered_NCT!V49+jurisdiction_covered_NETS!V49+jurisdiction_covered_SupETS!V49</f>
        <v>0</v>
      </c>
      <c r="W49" s="24">
        <f>jurisdiction_covered_NCT!W49+jurisdiction_covered_NETS!W49+jurisdiction_covered_SupETS!W49</f>
        <v>0</v>
      </c>
      <c r="X49" s="24">
        <f>jurisdiction_covered_NCT!X49+jurisdiction_covered_NETS!X49+jurisdiction_covered_SupETS!X49</f>
        <v>0</v>
      </c>
      <c r="Y49" s="24">
        <f>jurisdiction_covered_NCT!Y49+jurisdiction_covered_NETS!Y49+jurisdiction_covered_SupETS!Y49</f>
        <v>0</v>
      </c>
      <c r="Z49" s="24">
        <f>jurisdiction_covered_NCT!Z49+jurisdiction_covered_NETS!Z49+jurisdiction_covered_SupETS!Z49</f>
        <v>0</v>
      </c>
      <c r="AA49" s="24">
        <f>jurisdiction_covered_NCT!AA49+jurisdiction_covered_NETS!AA49+jurisdiction_covered_SupETS!AA49</f>
        <v>0</v>
      </c>
    </row>
    <row r="50" spans="1:27" x14ac:dyDescent="0.2">
      <c r="A50" s="9" t="s">
        <v>213</v>
      </c>
      <c r="B50" s="24">
        <f>jurisdiction_covered_NCT!B50+jurisdiction_covered_NETS!B50+jurisdiction_covered_SupETS!B50</f>
        <v>0</v>
      </c>
      <c r="C50" s="24">
        <f>jurisdiction_covered_NCT!C50+jurisdiction_covered_NETS!C50+jurisdiction_covered_SupETS!C50</f>
        <v>0</v>
      </c>
      <c r="D50" s="24">
        <f>jurisdiction_covered_NCT!D50+jurisdiction_covered_NETS!D50+jurisdiction_covered_SupETS!D50</f>
        <v>0</v>
      </c>
      <c r="E50" s="24">
        <f>jurisdiction_covered_NCT!E50+jurisdiction_covered_NETS!E50+jurisdiction_covered_SupETS!E50</f>
        <v>0</v>
      </c>
      <c r="F50" s="24">
        <f>jurisdiction_covered_NCT!F50+jurisdiction_covered_NETS!F50+jurisdiction_covered_SupETS!F50</f>
        <v>0</v>
      </c>
      <c r="G50" s="24">
        <f>jurisdiction_covered_NCT!G50+jurisdiction_covered_NETS!G50+jurisdiction_covered_SupETS!G50</f>
        <v>0</v>
      </c>
      <c r="H50" s="24">
        <f>jurisdiction_covered_NCT!H50+jurisdiction_covered_NETS!H50+jurisdiction_covered_SupETS!H50</f>
        <v>0</v>
      </c>
      <c r="I50" s="24">
        <f>jurisdiction_covered_NCT!I50+jurisdiction_covered_NETS!I50+jurisdiction_covered_SupETS!I50</f>
        <v>0</v>
      </c>
      <c r="J50" s="24">
        <f>jurisdiction_covered_NCT!J50+jurisdiction_covered_NETS!J50+jurisdiction_covered_SupETS!J50</f>
        <v>0</v>
      </c>
      <c r="K50" s="24">
        <f>jurisdiction_covered_NCT!K50+jurisdiction_covered_NETS!K50+jurisdiction_covered_SupETS!K50</f>
        <v>0</v>
      </c>
      <c r="L50" s="24">
        <f>jurisdiction_covered_NCT!L50+jurisdiction_covered_NETS!L50+jurisdiction_covered_SupETS!L50</f>
        <v>0</v>
      </c>
      <c r="M50" s="24">
        <f>jurisdiction_covered_NCT!M50+jurisdiction_covered_NETS!M50+jurisdiction_covered_SupETS!M50</f>
        <v>0</v>
      </c>
      <c r="N50" s="24">
        <f>jurisdiction_covered_NCT!N50+jurisdiction_covered_NETS!N50+jurisdiction_covered_SupETS!N50</f>
        <v>0</v>
      </c>
      <c r="O50" s="24">
        <f>jurisdiction_covered_NCT!O50+jurisdiction_covered_NETS!O50+jurisdiction_covered_SupETS!O50</f>
        <v>0</v>
      </c>
      <c r="P50" s="24">
        <f>jurisdiction_covered_NCT!P50+jurisdiction_covered_NETS!P50+jurisdiction_covered_SupETS!P50</f>
        <v>0</v>
      </c>
      <c r="Q50" s="24">
        <f>jurisdiction_covered_NCT!Q50+jurisdiction_covered_NETS!Q50+jurisdiction_covered_SupETS!Q50</f>
        <v>0</v>
      </c>
      <c r="R50" s="24">
        <f>jurisdiction_covered_NCT!R50+jurisdiction_covered_NETS!R50+jurisdiction_covered_SupETS!R50</f>
        <v>0</v>
      </c>
      <c r="S50" s="24">
        <f>jurisdiction_covered_NCT!S50+jurisdiction_covered_NETS!S50+jurisdiction_covered_SupETS!S50</f>
        <v>0.2</v>
      </c>
      <c r="T50" s="24">
        <f>jurisdiction_covered_NCT!T50+jurisdiction_covered_NETS!T50+jurisdiction_covered_SupETS!T50</f>
        <v>0.2</v>
      </c>
      <c r="U50" s="24">
        <f>jurisdiction_covered_NCT!U50+jurisdiction_covered_NETS!U50+jurisdiction_covered_SupETS!U50</f>
        <v>0.2</v>
      </c>
      <c r="V50" s="24">
        <f>jurisdiction_covered_NCT!V50+jurisdiction_covered_NETS!V50+jurisdiction_covered_SupETS!V50</f>
        <v>0.2</v>
      </c>
      <c r="W50" s="24">
        <f>jurisdiction_covered_NCT!W50+jurisdiction_covered_NETS!W50+jurisdiction_covered_SupETS!W50</f>
        <v>0.2</v>
      </c>
      <c r="X50" s="24">
        <f>jurisdiction_covered_NCT!X50+jurisdiction_covered_NETS!X50+jurisdiction_covered_SupETS!X50</f>
        <v>0.2</v>
      </c>
      <c r="Y50" s="24">
        <f>jurisdiction_covered_NCT!Y50+jurisdiction_covered_NETS!Y50+jurisdiction_covered_SupETS!Y50</f>
        <v>0.2</v>
      </c>
      <c r="Z50" s="24">
        <f>jurisdiction_covered_NCT!Z50+jurisdiction_covered_NETS!Z50+jurisdiction_covered_SupETS!Z50</f>
        <v>0.2</v>
      </c>
      <c r="AA50" s="24">
        <f>jurisdiction_covered_NCT!AA50+jurisdiction_covered_NETS!AA50+jurisdiction_covered_SupETS!AA50</f>
        <v>0.2</v>
      </c>
    </row>
    <row r="51" spans="1:27" x14ac:dyDescent="0.2">
      <c r="A51" s="9" t="s">
        <v>216</v>
      </c>
      <c r="B51" s="24">
        <f>jurisdiction_covered_NCT!B51+jurisdiction_covered_NETS!B51+jurisdiction_covered_SupETS!B51</f>
        <v>0</v>
      </c>
      <c r="C51" s="24">
        <f>jurisdiction_covered_NCT!C51+jurisdiction_covered_NETS!C51+jurisdiction_covered_SupETS!C51</f>
        <v>0</v>
      </c>
      <c r="D51" s="24">
        <f>jurisdiction_covered_NCT!D51+jurisdiction_covered_NETS!D51+jurisdiction_covered_SupETS!D51</f>
        <v>0</v>
      </c>
      <c r="E51" s="24">
        <f>jurisdiction_covered_NCT!E51+jurisdiction_covered_NETS!E51+jurisdiction_covered_SupETS!E51</f>
        <v>0</v>
      </c>
      <c r="F51" s="24">
        <f>jurisdiction_covered_NCT!F51+jurisdiction_covered_NETS!F51+jurisdiction_covered_SupETS!F51</f>
        <v>0</v>
      </c>
      <c r="G51" s="24">
        <f>jurisdiction_covered_NCT!G51+jurisdiction_covered_NETS!G51+jurisdiction_covered_SupETS!G51</f>
        <v>0</v>
      </c>
      <c r="H51" s="24">
        <f>jurisdiction_covered_NCT!H51+jurisdiction_covered_NETS!H51+jurisdiction_covered_SupETS!H51</f>
        <v>0</v>
      </c>
      <c r="I51" s="24">
        <f>jurisdiction_covered_NCT!I51+jurisdiction_covered_NETS!I51+jurisdiction_covered_SupETS!I51</f>
        <v>0</v>
      </c>
      <c r="J51" s="24">
        <f>jurisdiction_covered_NCT!J51+jurisdiction_covered_NETS!J51+jurisdiction_covered_SupETS!J51</f>
        <v>0</v>
      </c>
      <c r="K51" s="24">
        <f>jurisdiction_covered_NCT!K51+jurisdiction_covered_NETS!K51+jurisdiction_covered_SupETS!K51</f>
        <v>0</v>
      </c>
      <c r="L51" s="24">
        <f>jurisdiction_covered_NCT!L51+jurisdiction_covered_NETS!L51+jurisdiction_covered_SupETS!L51</f>
        <v>0</v>
      </c>
      <c r="M51" s="24">
        <f>jurisdiction_covered_NCT!M51+jurisdiction_covered_NETS!M51+jurisdiction_covered_SupETS!M51</f>
        <v>0</v>
      </c>
      <c r="N51" s="24">
        <f>jurisdiction_covered_NCT!N51+jurisdiction_covered_NETS!N51+jurisdiction_covered_SupETS!N51</f>
        <v>0</v>
      </c>
      <c r="O51" s="24">
        <f>jurisdiction_covered_NCT!O51+jurisdiction_covered_NETS!O51+jurisdiction_covered_SupETS!O51</f>
        <v>0</v>
      </c>
      <c r="P51" s="24">
        <f>jurisdiction_covered_NCT!P51+jurisdiction_covered_NETS!P51+jurisdiction_covered_SupETS!P51</f>
        <v>0</v>
      </c>
      <c r="Q51" s="24">
        <f>jurisdiction_covered_NCT!Q51+jurisdiction_covered_NETS!Q51+jurisdiction_covered_SupETS!Q51</f>
        <v>0</v>
      </c>
      <c r="R51" s="24">
        <f>jurisdiction_covered_NCT!R51+jurisdiction_covered_NETS!R51+jurisdiction_covered_SupETS!R51</f>
        <v>0</v>
      </c>
      <c r="S51" s="24">
        <f>jurisdiction_covered_NCT!S51+jurisdiction_covered_NETS!S51+jurisdiction_covered_SupETS!S51</f>
        <v>0</v>
      </c>
      <c r="T51" s="24">
        <f>jurisdiction_covered_NCT!T51+jurisdiction_covered_NETS!T51+jurisdiction_covered_SupETS!T51</f>
        <v>0</v>
      </c>
      <c r="U51" s="24">
        <f>jurisdiction_covered_NCT!U51+jurisdiction_covered_NETS!U51+jurisdiction_covered_SupETS!U51</f>
        <v>0</v>
      </c>
      <c r="V51" s="24">
        <f>jurisdiction_covered_NCT!V51+jurisdiction_covered_NETS!V51+jurisdiction_covered_SupETS!V51</f>
        <v>0</v>
      </c>
      <c r="W51" s="24">
        <f>jurisdiction_covered_NCT!W51+jurisdiction_covered_NETS!W51+jurisdiction_covered_SupETS!W51</f>
        <v>0</v>
      </c>
      <c r="X51" s="24">
        <f>jurisdiction_covered_NCT!X51+jurisdiction_covered_NETS!X51+jurisdiction_covered_SupETS!X51</f>
        <v>0</v>
      </c>
      <c r="Y51" s="24">
        <f>jurisdiction_covered_NCT!Y51+jurisdiction_covered_NETS!Y51+jurisdiction_covered_SupETS!Y51</f>
        <v>0</v>
      </c>
      <c r="Z51" s="24">
        <f>jurisdiction_covered_NCT!Z51+jurisdiction_covered_NETS!Z51+jurisdiction_covered_SupETS!Z51</f>
        <v>0</v>
      </c>
      <c r="AA51" s="24">
        <f>jurisdiction_covered_NCT!AA51+jurisdiction_covered_NETS!AA51+jurisdiction_covered_SupETS!AA51</f>
        <v>0</v>
      </c>
    </row>
    <row r="52" spans="1:27" x14ac:dyDescent="0.2">
      <c r="A52" s="9" t="s">
        <v>219</v>
      </c>
      <c r="B52" s="24">
        <f>jurisdiction_covered_NCT!B52+jurisdiction_covered_NETS!B52+jurisdiction_covered_SupETS!B52</f>
        <v>0</v>
      </c>
      <c r="C52" s="24">
        <f>jurisdiction_covered_NCT!C52+jurisdiction_covered_NETS!C52+jurisdiction_covered_SupETS!C52</f>
        <v>0</v>
      </c>
      <c r="D52" s="24">
        <f>jurisdiction_covered_NCT!D52+jurisdiction_covered_NETS!D52+jurisdiction_covered_SupETS!D52</f>
        <v>0</v>
      </c>
      <c r="E52" s="24">
        <f>jurisdiction_covered_NCT!E52+jurisdiction_covered_NETS!E52+jurisdiction_covered_SupETS!E52</f>
        <v>0</v>
      </c>
      <c r="F52" s="24">
        <f>jurisdiction_covered_NCT!F52+jurisdiction_covered_NETS!F52+jurisdiction_covered_SupETS!F52</f>
        <v>0</v>
      </c>
      <c r="G52" s="24">
        <f>jurisdiction_covered_NCT!G52+jurisdiction_covered_NETS!G52+jurisdiction_covered_SupETS!G52</f>
        <v>0</v>
      </c>
      <c r="H52" s="24">
        <f>jurisdiction_covered_NCT!H52+jurisdiction_covered_NETS!H52+jurisdiction_covered_SupETS!H52</f>
        <v>0</v>
      </c>
      <c r="I52" s="24">
        <f>jurisdiction_covered_NCT!I52+jurisdiction_covered_NETS!I52+jurisdiction_covered_SupETS!I52</f>
        <v>0</v>
      </c>
      <c r="J52" s="24">
        <f>jurisdiction_covered_NCT!J52+jurisdiction_covered_NETS!J52+jurisdiction_covered_SupETS!J52</f>
        <v>0</v>
      </c>
      <c r="K52" s="24">
        <f>jurisdiction_covered_NCT!K52+jurisdiction_covered_NETS!K52+jurisdiction_covered_SupETS!K52</f>
        <v>0</v>
      </c>
      <c r="L52" s="24">
        <f>jurisdiction_covered_NCT!L52+jurisdiction_covered_NETS!L52+jurisdiction_covered_SupETS!L52</f>
        <v>0</v>
      </c>
      <c r="M52" s="24">
        <f>jurisdiction_covered_NCT!M52+jurisdiction_covered_NETS!M52+jurisdiction_covered_SupETS!M52</f>
        <v>0</v>
      </c>
      <c r="N52" s="24">
        <f>jurisdiction_covered_NCT!N52+jurisdiction_covered_NETS!N52+jurisdiction_covered_SupETS!N52</f>
        <v>0</v>
      </c>
      <c r="O52" s="24">
        <f>jurisdiction_covered_NCT!O52+jurisdiction_covered_NETS!O52+jurisdiction_covered_SupETS!O52</f>
        <v>0</v>
      </c>
      <c r="P52" s="24">
        <f>jurisdiction_covered_NCT!P52+jurisdiction_covered_NETS!P52+jurisdiction_covered_SupETS!P52</f>
        <v>0</v>
      </c>
      <c r="Q52" s="24">
        <f>jurisdiction_covered_NCT!Q52+jurisdiction_covered_NETS!Q52+jurisdiction_covered_SupETS!Q52</f>
        <v>0</v>
      </c>
      <c r="R52" s="24">
        <f>jurisdiction_covered_NCT!R52+jurisdiction_covered_NETS!R52+jurisdiction_covered_SupETS!R52</f>
        <v>0</v>
      </c>
      <c r="S52" s="24">
        <f>jurisdiction_covered_NCT!S52+jurisdiction_covered_NETS!S52+jurisdiction_covered_SupETS!S52</f>
        <v>0</v>
      </c>
      <c r="T52" s="24">
        <f>jurisdiction_covered_NCT!T52+jurisdiction_covered_NETS!T52+jurisdiction_covered_SupETS!T52</f>
        <v>0</v>
      </c>
      <c r="U52" s="24">
        <f>jurisdiction_covered_NCT!U52+jurisdiction_covered_NETS!U52+jurisdiction_covered_SupETS!U52</f>
        <v>0</v>
      </c>
      <c r="V52" s="24">
        <f>jurisdiction_covered_NCT!V52+jurisdiction_covered_NETS!V52+jurisdiction_covered_SupETS!V52</f>
        <v>0</v>
      </c>
      <c r="W52" s="24">
        <f>jurisdiction_covered_NCT!W52+jurisdiction_covered_NETS!W52+jurisdiction_covered_SupETS!W52</f>
        <v>0</v>
      </c>
      <c r="X52" s="24">
        <f>jurisdiction_covered_NCT!X52+jurisdiction_covered_NETS!X52+jurisdiction_covered_SupETS!X52</f>
        <v>0</v>
      </c>
      <c r="Y52" s="24">
        <f>jurisdiction_covered_NCT!Y52+jurisdiction_covered_NETS!Y52+jurisdiction_covered_SupETS!Y52</f>
        <v>0</v>
      </c>
      <c r="Z52" s="24">
        <f>jurisdiction_covered_NCT!Z52+jurisdiction_covered_NETS!Z52+jurisdiction_covered_SupETS!Z52</f>
        <v>0</v>
      </c>
      <c r="AA52" s="24">
        <f>jurisdiction_covered_NCT!AA52+jurisdiction_covered_NETS!AA52+jurisdiction_covered_SupETS!AA52</f>
        <v>0</v>
      </c>
    </row>
    <row r="53" spans="1:27" x14ac:dyDescent="0.2">
      <c r="A53" s="9" t="s">
        <v>224</v>
      </c>
      <c r="B53" s="24">
        <f>jurisdiction_covered_NCT!B53+jurisdiction_covered_NETS!B53+jurisdiction_covered_SupETS!B53</f>
        <v>0</v>
      </c>
      <c r="C53" s="24">
        <f>jurisdiction_covered_NCT!C53+jurisdiction_covered_NETS!C53+jurisdiction_covered_SupETS!C53</f>
        <v>0</v>
      </c>
      <c r="D53" s="24">
        <f>jurisdiction_covered_NCT!D53+jurisdiction_covered_NETS!D53+jurisdiction_covered_SupETS!D53</f>
        <v>0</v>
      </c>
      <c r="E53" s="24">
        <f>jurisdiction_covered_NCT!E53+jurisdiction_covered_NETS!E53+jurisdiction_covered_SupETS!E53</f>
        <v>0</v>
      </c>
      <c r="F53" s="24">
        <f>jurisdiction_covered_NCT!F53+jurisdiction_covered_NETS!F53+jurisdiction_covered_SupETS!F53</f>
        <v>0</v>
      </c>
      <c r="G53" s="24">
        <f>jurisdiction_covered_NCT!G53+jurisdiction_covered_NETS!G53+jurisdiction_covered_SupETS!G53</f>
        <v>0</v>
      </c>
      <c r="H53" s="24">
        <f>jurisdiction_covered_NCT!H53+jurisdiction_covered_NETS!H53+jurisdiction_covered_SupETS!H53</f>
        <v>0</v>
      </c>
      <c r="I53" s="24">
        <f>jurisdiction_covered_NCT!I53+jurisdiction_covered_NETS!I53+jurisdiction_covered_SupETS!I53</f>
        <v>0</v>
      </c>
      <c r="J53" s="24">
        <f>jurisdiction_covered_NCT!J53+jurisdiction_covered_NETS!J53+jurisdiction_covered_SupETS!J53</f>
        <v>0</v>
      </c>
      <c r="K53" s="24">
        <f>jurisdiction_covered_NCT!K53+jurisdiction_covered_NETS!K53+jurisdiction_covered_SupETS!K53</f>
        <v>0</v>
      </c>
      <c r="L53" s="24">
        <f>jurisdiction_covered_NCT!L53+jurisdiction_covered_NETS!L53+jurisdiction_covered_SupETS!L53</f>
        <v>0</v>
      </c>
      <c r="M53" s="24">
        <f>jurisdiction_covered_NCT!M53+jurisdiction_covered_NETS!M53+jurisdiction_covered_SupETS!M53</f>
        <v>0</v>
      </c>
      <c r="N53" s="24">
        <f>jurisdiction_covered_NCT!N53+jurisdiction_covered_NETS!N53+jurisdiction_covered_SupETS!N53</f>
        <v>0</v>
      </c>
      <c r="O53" s="24">
        <f>jurisdiction_covered_NCT!O53+jurisdiction_covered_NETS!O53+jurisdiction_covered_SupETS!O53</f>
        <v>0</v>
      </c>
      <c r="P53" s="24">
        <f>jurisdiction_covered_NCT!P53+jurisdiction_covered_NETS!P53+jurisdiction_covered_SupETS!P53</f>
        <v>0</v>
      </c>
      <c r="Q53" s="24">
        <f>jurisdiction_covered_NCT!Q53+jurisdiction_covered_NETS!Q53+jurisdiction_covered_SupETS!Q53</f>
        <v>0</v>
      </c>
      <c r="R53" s="24">
        <f>jurisdiction_covered_NCT!R53+jurisdiction_covered_NETS!R53+jurisdiction_covered_SupETS!R53</f>
        <v>0</v>
      </c>
      <c r="S53" s="24">
        <f>jurisdiction_covered_NCT!S53+jurisdiction_covered_NETS!S53+jurisdiction_covered_SupETS!S53</f>
        <v>0</v>
      </c>
      <c r="T53" s="24">
        <f>jurisdiction_covered_NCT!T53+jurisdiction_covered_NETS!T53+jurisdiction_covered_SupETS!T53</f>
        <v>0</v>
      </c>
      <c r="U53" s="24">
        <f>jurisdiction_covered_NCT!U53+jurisdiction_covered_NETS!U53+jurisdiction_covered_SupETS!U53</f>
        <v>0</v>
      </c>
      <c r="V53" s="24">
        <f>jurisdiction_covered_NCT!V53+jurisdiction_covered_NETS!V53+jurisdiction_covered_SupETS!V53</f>
        <v>0</v>
      </c>
      <c r="W53" s="24">
        <f>jurisdiction_covered_NCT!W53+jurisdiction_covered_NETS!W53+jurisdiction_covered_SupETS!W53</f>
        <v>0</v>
      </c>
      <c r="X53" s="24">
        <f>jurisdiction_covered_NCT!X53+jurisdiction_covered_NETS!X53+jurisdiction_covered_SupETS!X53</f>
        <v>0</v>
      </c>
      <c r="Y53" s="24">
        <f>jurisdiction_covered_NCT!Y53+jurisdiction_covered_NETS!Y53+jurisdiction_covered_SupETS!Y53</f>
        <v>0</v>
      </c>
      <c r="Z53" s="24">
        <f>jurisdiction_covered_NCT!Z53+jurisdiction_covered_NETS!Z53+jurisdiction_covered_SupETS!Z53</f>
        <v>0</v>
      </c>
      <c r="AA53" s="24">
        <f>jurisdiction_covered_NCT!AA53+jurisdiction_covered_NETS!AA53+jurisdiction_covered_SupETS!AA53</f>
        <v>0</v>
      </c>
    </row>
    <row r="54" spans="1:27" x14ac:dyDescent="0.2">
      <c r="A54" s="9" t="s">
        <v>227</v>
      </c>
      <c r="B54" s="24">
        <f>jurisdiction_covered_NCT!B54+jurisdiction_covered_NETS!B54+jurisdiction_covered_SupETS!B54</f>
        <v>0</v>
      </c>
      <c r="C54" s="24">
        <f>jurisdiction_covered_NCT!C54+jurisdiction_covered_NETS!C54+jurisdiction_covered_SupETS!C54</f>
        <v>0</v>
      </c>
      <c r="D54" s="24">
        <f>jurisdiction_covered_NCT!D54+jurisdiction_covered_NETS!D54+jurisdiction_covered_SupETS!D54</f>
        <v>0</v>
      </c>
      <c r="E54" s="24">
        <f>jurisdiction_covered_NCT!E54+jurisdiction_covered_NETS!E54+jurisdiction_covered_SupETS!E54</f>
        <v>0</v>
      </c>
      <c r="F54" s="24">
        <f>jurisdiction_covered_NCT!F54+jurisdiction_covered_NETS!F54+jurisdiction_covered_SupETS!F54</f>
        <v>0</v>
      </c>
      <c r="G54" s="24">
        <f>jurisdiction_covered_NCT!G54+jurisdiction_covered_NETS!G54+jurisdiction_covered_SupETS!G54</f>
        <v>0</v>
      </c>
      <c r="H54" s="24">
        <f>jurisdiction_covered_NCT!H54+jurisdiction_covered_NETS!H54+jurisdiction_covered_SupETS!H54</f>
        <v>0</v>
      </c>
      <c r="I54" s="24">
        <f>jurisdiction_covered_NCT!I54+jurisdiction_covered_NETS!I54+jurisdiction_covered_SupETS!I54</f>
        <v>0</v>
      </c>
      <c r="J54" s="24">
        <f>jurisdiction_covered_NCT!J54+jurisdiction_covered_NETS!J54+jurisdiction_covered_SupETS!J54</f>
        <v>0</v>
      </c>
      <c r="K54" s="24">
        <f>jurisdiction_covered_NCT!K54+jurisdiction_covered_NETS!K54+jurisdiction_covered_SupETS!K54</f>
        <v>0</v>
      </c>
      <c r="L54" s="24">
        <f>jurisdiction_covered_NCT!L54+jurisdiction_covered_NETS!L54+jurisdiction_covered_SupETS!L54</f>
        <v>0</v>
      </c>
      <c r="M54" s="24">
        <f>jurisdiction_covered_NCT!M54+jurisdiction_covered_NETS!M54+jurisdiction_covered_SupETS!M54</f>
        <v>0</v>
      </c>
      <c r="N54" s="24">
        <f>jurisdiction_covered_NCT!N54+jurisdiction_covered_NETS!N54+jurisdiction_covered_SupETS!N54</f>
        <v>0</v>
      </c>
      <c r="O54" s="24">
        <f>jurisdiction_covered_NCT!O54+jurisdiction_covered_NETS!O54+jurisdiction_covered_SupETS!O54</f>
        <v>0</v>
      </c>
      <c r="P54" s="24">
        <f>jurisdiction_covered_NCT!P54+jurisdiction_covered_NETS!P54+jurisdiction_covered_SupETS!P54</f>
        <v>0</v>
      </c>
      <c r="Q54" s="24">
        <f>jurisdiction_covered_NCT!Q54+jurisdiction_covered_NETS!Q54+jurisdiction_covered_SupETS!Q54</f>
        <v>0</v>
      </c>
      <c r="R54" s="24">
        <f>jurisdiction_covered_NCT!R54+jurisdiction_covered_NETS!R54+jurisdiction_covered_SupETS!R54</f>
        <v>0</v>
      </c>
      <c r="S54" s="24">
        <f>jurisdiction_covered_NCT!S54+jurisdiction_covered_NETS!S54+jurisdiction_covered_SupETS!S54</f>
        <v>0</v>
      </c>
      <c r="T54" s="24">
        <f>jurisdiction_covered_NCT!T54+jurisdiction_covered_NETS!T54+jurisdiction_covered_SupETS!T54</f>
        <v>0</v>
      </c>
      <c r="U54" s="24">
        <f>jurisdiction_covered_NCT!U54+jurisdiction_covered_NETS!U54+jurisdiction_covered_SupETS!U54</f>
        <v>0</v>
      </c>
      <c r="V54" s="24">
        <f>jurisdiction_covered_NCT!V54+jurisdiction_covered_NETS!V54+jurisdiction_covered_SupETS!V54</f>
        <v>0</v>
      </c>
      <c r="W54" s="24">
        <f>jurisdiction_covered_NCT!W54+jurisdiction_covered_NETS!W54+jurisdiction_covered_SupETS!W54</f>
        <v>0</v>
      </c>
      <c r="X54" s="24">
        <f>jurisdiction_covered_NCT!X54+jurisdiction_covered_NETS!X54+jurisdiction_covered_SupETS!X54</f>
        <v>0</v>
      </c>
      <c r="Y54" s="24">
        <f>jurisdiction_covered_NCT!Y54+jurisdiction_covered_NETS!Y54+jurisdiction_covered_SupETS!Y54</f>
        <v>0</v>
      </c>
      <c r="Z54" s="24">
        <f>jurisdiction_covered_NCT!Z54+jurisdiction_covered_NETS!Z54+jurisdiction_covered_SupETS!Z54</f>
        <v>0</v>
      </c>
      <c r="AA54" s="24">
        <f>jurisdiction_covered_NCT!AA54+jurisdiction_covered_NETS!AA54+jurisdiction_covered_SupETS!AA54</f>
        <v>0</v>
      </c>
    </row>
    <row r="55" spans="1:27" x14ac:dyDescent="0.2">
      <c r="A55" s="9" t="s">
        <v>230</v>
      </c>
      <c r="B55" s="24">
        <f>jurisdiction_covered_NCT!B55+jurisdiction_covered_NETS!B55+jurisdiction_covered_SupETS!B55</f>
        <v>0</v>
      </c>
      <c r="C55" s="24">
        <f>jurisdiction_covered_NCT!C55+jurisdiction_covered_NETS!C55+jurisdiction_covered_SupETS!C55</f>
        <v>0</v>
      </c>
      <c r="D55" s="24">
        <f>jurisdiction_covered_NCT!D55+jurisdiction_covered_NETS!D55+jurisdiction_covered_SupETS!D55</f>
        <v>0</v>
      </c>
      <c r="E55" s="24">
        <f>jurisdiction_covered_NCT!E55+jurisdiction_covered_NETS!E55+jurisdiction_covered_SupETS!E55</f>
        <v>0</v>
      </c>
      <c r="F55" s="24">
        <f>jurisdiction_covered_NCT!F55+jurisdiction_covered_NETS!F55+jurisdiction_covered_SupETS!F55</f>
        <v>0</v>
      </c>
      <c r="G55" s="24">
        <f>jurisdiction_covered_NCT!G55+jurisdiction_covered_NETS!G55+jurisdiction_covered_SupETS!G55</f>
        <v>0</v>
      </c>
      <c r="H55" s="24">
        <f>jurisdiction_covered_NCT!H55+jurisdiction_covered_NETS!H55+jurisdiction_covered_SupETS!H55</f>
        <v>0</v>
      </c>
      <c r="I55" s="24">
        <f>jurisdiction_covered_NCT!I55+jurisdiction_covered_NETS!I55+jurisdiction_covered_SupETS!I55</f>
        <v>0</v>
      </c>
      <c r="J55" s="24">
        <f>jurisdiction_covered_NCT!J55+jurisdiction_covered_NETS!J55+jurisdiction_covered_SupETS!J55</f>
        <v>0</v>
      </c>
      <c r="K55" s="24">
        <f>jurisdiction_covered_NCT!K55+jurisdiction_covered_NETS!K55+jurisdiction_covered_SupETS!K55</f>
        <v>0</v>
      </c>
      <c r="L55" s="24">
        <f>jurisdiction_covered_NCT!L55+jurisdiction_covered_NETS!L55+jurisdiction_covered_SupETS!L55</f>
        <v>0</v>
      </c>
      <c r="M55" s="24">
        <f>jurisdiction_covered_NCT!M55+jurisdiction_covered_NETS!M55+jurisdiction_covered_SupETS!M55</f>
        <v>0</v>
      </c>
      <c r="N55" s="24">
        <f>jurisdiction_covered_NCT!N55+jurisdiction_covered_NETS!N55+jurisdiction_covered_SupETS!N55</f>
        <v>0</v>
      </c>
      <c r="O55" s="24">
        <f>jurisdiction_covered_NCT!O55+jurisdiction_covered_NETS!O55+jurisdiction_covered_SupETS!O55</f>
        <v>0</v>
      </c>
      <c r="P55" s="24">
        <f>jurisdiction_covered_NCT!P55+jurisdiction_covered_NETS!P55+jurisdiction_covered_SupETS!P55</f>
        <v>0</v>
      </c>
      <c r="Q55" s="24">
        <f>jurisdiction_covered_NCT!Q55+jurisdiction_covered_NETS!Q55+jurisdiction_covered_SupETS!Q55</f>
        <v>0</v>
      </c>
      <c r="R55" s="24">
        <f>jurisdiction_covered_NCT!R55+jurisdiction_covered_NETS!R55+jurisdiction_covered_SupETS!R55</f>
        <v>0</v>
      </c>
      <c r="S55" s="24">
        <f>jurisdiction_covered_NCT!S55+jurisdiction_covered_NETS!S55+jurisdiction_covered_SupETS!S55</f>
        <v>0</v>
      </c>
      <c r="T55" s="24">
        <f>jurisdiction_covered_NCT!T55+jurisdiction_covered_NETS!T55+jurisdiction_covered_SupETS!T55</f>
        <v>0</v>
      </c>
      <c r="U55" s="24">
        <f>jurisdiction_covered_NCT!U55+jurisdiction_covered_NETS!U55+jurisdiction_covered_SupETS!U55</f>
        <v>0</v>
      </c>
      <c r="V55" s="24">
        <f>jurisdiction_covered_NCT!V55+jurisdiction_covered_NETS!V55+jurisdiction_covered_SupETS!V55</f>
        <v>0</v>
      </c>
      <c r="W55" s="24">
        <f>jurisdiction_covered_NCT!W55+jurisdiction_covered_NETS!W55+jurisdiction_covered_SupETS!W55</f>
        <v>0</v>
      </c>
      <c r="X55" s="24">
        <f>jurisdiction_covered_NCT!X55+jurisdiction_covered_NETS!X55+jurisdiction_covered_SupETS!X55</f>
        <v>0</v>
      </c>
      <c r="Y55" s="24">
        <f>jurisdiction_covered_NCT!Y55+jurisdiction_covered_NETS!Y55+jurisdiction_covered_SupETS!Y55</f>
        <v>0</v>
      </c>
      <c r="Z55" s="24">
        <f>jurisdiction_covered_NCT!Z55+jurisdiction_covered_NETS!Z55+jurisdiction_covered_SupETS!Z55</f>
        <v>0</v>
      </c>
      <c r="AA55" s="24">
        <f>jurisdiction_covered_NCT!AA55+jurisdiction_covered_NETS!AA55+jurisdiction_covered_SupETS!AA55</f>
        <v>0</v>
      </c>
    </row>
    <row r="56" spans="1:27" x14ac:dyDescent="0.2">
      <c r="A56" s="9" t="s">
        <v>233</v>
      </c>
      <c r="B56" s="24">
        <f>jurisdiction_covered_NCT!B56+jurisdiction_covered_NETS!B56+jurisdiction_covered_SupETS!B56</f>
        <v>0</v>
      </c>
      <c r="C56" s="24">
        <f>jurisdiction_covered_NCT!C56+jurisdiction_covered_NETS!C56+jurisdiction_covered_SupETS!C56</f>
        <v>0</v>
      </c>
      <c r="D56" s="24">
        <f>jurisdiction_covered_NCT!D56+jurisdiction_covered_NETS!D56+jurisdiction_covered_SupETS!D56</f>
        <v>0</v>
      </c>
      <c r="E56" s="24">
        <f>jurisdiction_covered_NCT!E56+jurisdiction_covered_NETS!E56+jurisdiction_covered_SupETS!E56</f>
        <v>0</v>
      </c>
      <c r="F56" s="24">
        <f>jurisdiction_covered_NCT!F56+jurisdiction_covered_NETS!F56+jurisdiction_covered_SupETS!F56</f>
        <v>0</v>
      </c>
      <c r="G56" s="24">
        <f>jurisdiction_covered_NCT!G56+jurisdiction_covered_NETS!G56+jurisdiction_covered_SupETS!G56</f>
        <v>0</v>
      </c>
      <c r="H56" s="24">
        <f>jurisdiction_covered_NCT!H56+jurisdiction_covered_NETS!H56+jurisdiction_covered_SupETS!H56</f>
        <v>0</v>
      </c>
      <c r="I56" s="24">
        <f>jurisdiction_covered_NCT!I56+jurisdiction_covered_NETS!I56+jurisdiction_covered_SupETS!I56</f>
        <v>0</v>
      </c>
      <c r="J56" s="24">
        <f>jurisdiction_covered_NCT!J56+jurisdiction_covered_NETS!J56+jurisdiction_covered_SupETS!J56</f>
        <v>0</v>
      </c>
      <c r="K56" s="24">
        <f>jurisdiction_covered_NCT!K56+jurisdiction_covered_NETS!K56+jurisdiction_covered_SupETS!K56</f>
        <v>0</v>
      </c>
      <c r="L56" s="24">
        <f>jurisdiction_covered_NCT!L56+jurisdiction_covered_NETS!L56+jurisdiction_covered_SupETS!L56</f>
        <v>0</v>
      </c>
      <c r="M56" s="24">
        <f>jurisdiction_covered_NCT!M56+jurisdiction_covered_NETS!M56+jurisdiction_covered_SupETS!M56</f>
        <v>0</v>
      </c>
      <c r="N56" s="24">
        <f>jurisdiction_covered_NCT!N56+jurisdiction_covered_NETS!N56+jurisdiction_covered_SupETS!N56</f>
        <v>0</v>
      </c>
      <c r="O56" s="24">
        <f>jurisdiction_covered_NCT!O56+jurisdiction_covered_NETS!O56+jurisdiction_covered_SupETS!O56</f>
        <v>0</v>
      </c>
      <c r="P56" s="24">
        <f>jurisdiction_covered_NCT!P56+jurisdiction_covered_NETS!P56+jurisdiction_covered_SupETS!P56</f>
        <v>0</v>
      </c>
      <c r="Q56" s="24">
        <f>jurisdiction_covered_NCT!Q56+jurisdiction_covered_NETS!Q56+jurisdiction_covered_SupETS!Q56</f>
        <v>0</v>
      </c>
      <c r="R56" s="24">
        <f>jurisdiction_covered_NCT!R56+jurisdiction_covered_NETS!R56+jurisdiction_covered_SupETS!R56</f>
        <v>0</v>
      </c>
      <c r="S56" s="24">
        <f>jurisdiction_covered_NCT!S56+jurisdiction_covered_NETS!S56+jurisdiction_covered_SupETS!S56</f>
        <v>0</v>
      </c>
      <c r="T56" s="24">
        <f>jurisdiction_covered_NCT!T56+jurisdiction_covered_NETS!T56+jurisdiction_covered_SupETS!T56</f>
        <v>0</v>
      </c>
      <c r="U56" s="24">
        <f>jurisdiction_covered_NCT!U56+jurisdiction_covered_NETS!U56+jurisdiction_covered_SupETS!U56</f>
        <v>0</v>
      </c>
      <c r="V56" s="24">
        <f>jurisdiction_covered_NCT!V56+jurisdiction_covered_NETS!V56+jurisdiction_covered_SupETS!V56</f>
        <v>0</v>
      </c>
      <c r="W56" s="24">
        <f>jurisdiction_covered_NCT!W56+jurisdiction_covered_NETS!W56+jurisdiction_covered_SupETS!W56</f>
        <v>0</v>
      </c>
      <c r="X56" s="24">
        <f>jurisdiction_covered_NCT!X56+jurisdiction_covered_NETS!X56+jurisdiction_covered_SupETS!X56</f>
        <v>0</v>
      </c>
      <c r="Y56" s="24">
        <f>jurisdiction_covered_NCT!Y56+jurisdiction_covered_NETS!Y56+jurisdiction_covered_SupETS!Y56</f>
        <v>0</v>
      </c>
      <c r="Z56" s="24">
        <f>jurisdiction_covered_NCT!Z56+jurisdiction_covered_NETS!Z56+jurisdiction_covered_SupETS!Z56</f>
        <v>0</v>
      </c>
      <c r="AA56" s="24">
        <f>jurisdiction_covered_NCT!AA56+jurisdiction_covered_NETS!AA56+jurisdiction_covered_SupETS!AA56</f>
        <v>0</v>
      </c>
    </row>
    <row r="57" spans="1:27" x14ac:dyDescent="0.2">
      <c r="A57" s="9" t="s">
        <v>237</v>
      </c>
      <c r="B57" s="24">
        <f>jurisdiction_covered_NCT!B57+jurisdiction_covered_NETS!B57+jurisdiction_covered_SupETS!B57</f>
        <v>0</v>
      </c>
      <c r="C57" s="24">
        <f>jurisdiction_covered_NCT!C57+jurisdiction_covered_NETS!C57+jurisdiction_covered_SupETS!C57</f>
        <v>0</v>
      </c>
      <c r="D57" s="24">
        <f>jurisdiction_covered_NCT!D57+jurisdiction_covered_NETS!D57+jurisdiction_covered_SupETS!D57</f>
        <v>0</v>
      </c>
      <c r="E57" s="24">
        <f>jurisdiction_covered_NCT!E57+jurisdiction_covered_NETS!E57+jurisdiction_covered_SupETS!E57</f>
        <v>0</v>
      </c>
      <c r="F57" s="24">
        <f>jurisdiction_covered_NCT!F57+jurisdiction_covered_NETS!F57+jurisdiction_covered_SupETS!F57</f>
        <v>0</v>
      </c>
      <c r="G57" s="24">
        <f>jurisdiction_covered_NCT!G57+jurisdiction_covered_NETS!G57+jurisdiction_covered_SupETS!G57</f>
        <v>0</v>
      </c>
      <c r="H57" s="24">
        <f>jurisdiction_covered_NCT!H57+jurisdiction_covered_NETS!H57+jurisdiction_covered_SupETS!H57</f>
        <v>0</v>
      </c>
      <c r="I57" s="24">
        <f>jurisdiction_covered_NCT!I57+jurisdiction_covered_NETS!I57+jurisdiction_covered_SupETS!I57</f>
        <v>0</v>
      </c>
      <c r="J57" s="24">
        <f>jurisdiction_covered_NCT!J57+jurisdiction_covered_NETS!J57+jurisdiction_covered_SupETS!J57</f>
        <v>0</v>
      </c>
      <c r="K57" s="24">
        <f>jurisdiction_covered_NCT!K57+jurisdiction_covered_NETS!K57+jurisdiction_covered_SupETS!K57</f>
        <v>0</v>
      </c>
      <c r="L57" s="24">
        <f>jurisdiction_covered_NCT!L57+jurisdiction_covered_NETS!L57+jurisdiction_covered_SupETS!L57</f>
        <v>0</v>
      </c>
      <c r="M57" s="24">
        <f>jurisdiction_covered_NCT!M57+jurisdiction_covered_NETS!M57+jurisdiction_covered_SupETS!M57</f>
        <v>0</v>
      </c>
      <c r="N57" s="24">
        <f>jurisdiction_covered_NCT!N57+jurisdiction_covered_NETS!N57+jurisdiction_covered_SupETS!N57</f>
        <v>0</v>
      </c>
      <c r="O57" s="24">
        <f>jurisdiction_covered_NCT!O57+jurisdiction_covered_NETS!O57+jurisdiction_covered_SupETS!O57</f>
        <v>0.42393546102720142</v>
      </c>
      <c r="P57" s="24">
        <f>jurisdiction_covered_NCT!P57+jurisdiction_covered_NETS!P57+jurisdiction_covered_SupETS!P57</f>
        <v>0.41528927807099469</v>
      </c>
      <c r="Q57" s="24">
        <f>jurisdiction_covered_NCT!Q57+jurisdiction_covered_NETS!Q57+jurisdiction_covered_SupETS!Q57</f>
        <v>0.39960442570470717</v>
      </c>
      <c r="R57" s="24">
        <f>jurisdiction_covered_NCT!R57+jurisdiction_covered_NETS!R57+jurisdiction_covered_SupETS!R57</f>
        <v>0.3898205523595632</v>
      </c>
      <c r="S57" s="24">
        <f>jurisdiction_covered_NCT!S57+jurisdiction_covered_NETS!S57+jurisdiction_covered_SupETS!S57</f>
        <v>0.36436659092640478</v>
      </c>
      <c r="T57" s="24">
        <f>jurisdiction_covered_NCT!T57+jurisdiction_covered_NETS!T57+jurisdiction_covered_SupETS!T57</f>
        <v>0.34851419124240979</v>
      </c>
      <c r="U57" s="24">
        <f>jurisdiction_covered_NCT!U57+jurisdiction_covered_NETS!U57+jurisdiction_covered_SupETS!U57</f>
        <v>0.35437934594506892</v>
      </c>
      <c r="V57" s="24">
        <f>jurisdiction_covered_NCT!V57+jurisdiction_covered_NETS!V57+jurisdiction_covered_SupETS!V57</f>
        <v>0.37021288762097926</v>
      </c>
      <c r="W57" s="24">
        <f>jurisdiction_covered_NCT!W57+jurisdiction_covered_NETS!W57+jurisdiction_covered_SupETS!W57</f>
        <v>0.34605303317242297</v>
      </c>
      <c r="X57" s="24">
        <f>jurisdiction_covered_NCT!X57+jurisdiction_covered_NETS!X57+jurisdiction_covered_SupETS!X57</f>
        <v>0.30178209789124599</v>
      </c>
      <c r="Y57" s="24">
        <f>jurisdiction_covered_NCT!Y57+jurisdiction_covered_NETS!Y57+jurisdiction_covered_SupETS!Y57</f>
        <v>0.3</v>
      </c>
      <c r="Z57" s="24">
        <f>jurisdiction_covered_NCT!Z57+jurisdiction_covered_NETS!Z57+jurisdiction_covered_SupETS!Z57</f>
        <v>0.26</v>
      </c>
      <c r="AA57" s="24">
        <f>jurisdiction_covered_NCT!AA57+jurisdiction_covered_NETS!AA57+jurisdiction_covered_SupETS!AA57</f>
        <v>0.26</v>
      </c>
    </row>
    <row r="58" spans="1:27" x14ac:dyDescent="0.2">
      <c r="A58" s="9" t="s">
        <v>240</v>
      </c>
      <c r="B58" s="24">
        <f>jurisdiction_covered_NCT!B58+jurisdiction_covered_NETS!B58+jurisdiction_covered_SupETS!B58</f>
        <v>0</v>
      </c>
      <c r="C58" s="24">
        <f>jurisdiction_covered_NCT!C58+jurisdiction_covered_NETS!C58+jurisdiction_covered_SupETS!C58</f>
        <v>0</v>
      </c>
      <c r="D58" s="24">
        <f>jurisdiction_covered_NCT!D58+jurisdiction_covered_NETS!D58+jurisdiction_covered_SupETS!D58</f>
        <v>0</v>
      </c>
      <c r="E58" s="24">
        <f>jurisdiction_covered_NCT!E58+jurisdiction_covered_NETS!E58+jurisdiction_covered_SupETS!E58</f>
        <v>0</v>
      </c>
      <c r="F58" s="24">
        <f>jurisdiction_covered_NCT!F58+jurisdiction_covered_NETS!F58+jurisdiction_covered_SupETS!F58</f>
        <v>0</v>
      </c>
      <c r="G58" s="24">
        <f>jurisdiction_covered_NCT!G58+jurisdiction_covered_NETS!G58+jurisdiction_covered_SupETS!G58</f>
        <v>0</v>
      </c>
      <c r="H58" s="24">
        <f>jurisdiction_covered_NCT!H58+jurisdiction_covered_NETS!H58+jurisdiction_covered_SupETS!H58</f>
        <v>0</v>
      </c>
      <c r="I58" s="24">
        <f>jurisdiction_covered_NCT!I58+jurisdiction_covered_NETS!I58+jurisdiction_covered_SupETS!I58</f>
        <v>0</v>
      </c>
      <c r="J58" s="24">
        <f>jurisdiction_covered_NCT!J58+jurisdiction_covered_NETS!J58+jurisdiction_covered_SupETS!J58</f>
        <v>0</v>
      </c>
      <c r="K58" s="24">
        <f>jurisdiction_covered_NCT!K58+jurisdiction_covered_NETS!K58+jurisdiction_covered_SupETS!K58</f>
        <v>0</v>
      </c>
      <c r="L58" s="24">
        <f>jurisdiction_covered_NCT!L58+jurisdiction_covered_NETS!L58+jurisdiction_covered_SupETS!L58</f>
        <v>0</v>
      </c>
      <c r="M58" s="24">
        <f>jurisdiction_covered_NCT!M58+jurisdiction_covered_NETS!M58+jurisdiction_covered_SupETS!M58</f>
        <v>0</v>
      </c>
      <c r="N58" s="24">
        <f>jurisdiction_covered_NCT!N58+jurisdiction_covered_NETS!N58+jurisdiction_covered_SupETS!N58</f>
        <v>0</v>
      </c>
      <c r="O58" s="24">
        <f>jurisdiction_covered_NCT!O58+jurisdiction_covered_NETS!O58+jurisdiction_covered_SupETS!O58</f>
        <v>0</v>
      </c>
      <c r="P58" s="24">
        <f>jurisdiction_covered_NCT!P58+jurisdiction_covered_NETS!P58+jurisdiction_covered_SupETS!P58</f>
        <v>0</v>
      </c>
      <c r="Q58" s="24">
        <f>jurisdiction_covered_NCT!Q58+jurisdiction_covered_NETS!Q58+jurisdiction_covered_SupETS!Q58</f>
        <v>0</v>
      </c>
      <c r="R58" s="24">
        <f>jurisdiction_covered_NCT!R58+jurisdiction_covered_NETS!R58+jurisdiction_covered_SupETS!R58</f>
        <v>0</v>
      </c>
      <c r="S58" s="24">
        <f>jurisdiction_covered_NCT!S58+jurisdiction_covered_NETS!S58+jurisdiction_covered_SupETS!S58</f>
        <v>0</v>
      </c>
      <c r="T58" s="24">
        <f>jurisdiction_covered_NCT!T58+jurisdiction_covered_NETS!T58+jurisdiction_covered_SupETS!T58</f>
        <v>0</v>
      </c>
      <c r="U58" s="24">
        <f>jurisdiction_covered_NCT!U58+jurisdiction_covered_NETS!U58+jurisdiction_covered_SupETS!U58</f>
        <v>0</v>
      </c>
      <c r="V58" s="24">
        <f>jurisdiction_covered_NCT!V58+jurisdiction_covered_NETS!V58+jurisdiction_covered_SupETS!V58</f>
        <v>0</v>
      </c>
      <c r="W58" s="24">
        <f>jurisdiction_covered_NCT!W58+jurisdiction_covered_NETS!W58+jurisdiction_covered_SupETS!W58</f>
        <v>0</v>
      </c>
      <c r="X58" s="24">
        <f>jurisdiction_covered_NCT!X58+jurisdiction_covered_NETS!X58+jurisdiction_covered_SupETS!X58</f>
        <v>0</v>
      </c>
      <c r="Y58" s="24">
        <f>jurisdiction_covered_NCT!Y58+jurisdiction_covered_NETS!Y58+jurisdiction_covered_SupETS!Y58</f>
        <v>0</v>
      </c>
      <c r="Z58" s="24">
        <f>jurisdiction_covered_NCT!Z58+jurisdiction_covered_NETS!Z58+jurisdiction_covered_SupETS!Z58</f>
        <v>0</v>
      </c>
      <c r="AA58" s="24">
        <f>jurisdiction_covered_NCT!AA58+jurisdiction_covered_NETS!AA58+jurisdiction_covered_SupETS!AA58</f>
        <v>0</v>
      </c>
    </row>
    <row r="59" spans="1:27" x14ac:dyDescent="0.2">
      <c r="A59" s="9" t="s">
        <v>243</v>
      </c>
      <c r="B59" s="24">
        <f>jurisdiction_covered_NCT!B59+jurisdiction_covered_NETS!B59+jurisdiction_covered_SupETS!B59</f>
        <v>0</v>
      </c>
      <c r="C59" s="24">
        <f>jurisdiction_covered_NCT!C59+jurisdiction_covered_NETS!C59+jurisdiction_covered_SupETS!C59</f>
        <v>0</v>
      </c>
      <c r="D59" s="24">
        <f>jurisdiction_covered_NCT!D59+jurisdiction_covered_NETS!D59+jurisdiction_covered_SupETS!D59</f>
        <v>0</v>
      </c>
      <c r="E59" s="24">
        <f>jurisdiction_covered_NCT!E59+jurisdiction_covered_NETS!E59+jurisdiction_covered_SupETS!E59</f>
        <v>0</v>
      </c>
      <c r="F59" s="24">
        <f>jurisdiction_covered_NCT!F59+jurisdiction_covered_NETS!F59+jurisdiction_covered_SupETS!F59</f>
        <v>0</v>
      </c>
      <c r="G59" s="24">
        <f>jurisdiction_covered_NCT!G59+jurisdiction_covered_NETS!G59+jurisdiction_covered_SupETS!G59</f>
        <v>0</v>
      </c>
      <c r="H59" s="24">
        <f>jurisdiction_covered_NCT!H59+jurisdiction_covered_NETS!H59+jurisdiction_covered_SupETS!H59</f>
        <v>0</v>
      </c>
      <c r="I59" s="24">
        <f>jurisdiction_covered_NCT!I59+jurisdiction_covered_NETS!I59+jurisdiction_covered_SupETS!I59</f>
        <v>0</v>
      </c>
      <c r="J59" s="24">
        <f>jurisdiction_covered_NCT!J59+jurisdiction_covered_NETS!J59+jurisdiction_covered_SupETS!J59</f>
        <v>0</v>
      </c>
      <c r="K59" s="24">
        <f>jurisdiction_covered_NCT!K59+jurisdiction_covered_NETS!K59+jurisdiction_covered_SupETS!K59</f>
        <v>0</v>
      </c>
      <c r="L59" s="24">
        <f>jurisdiction_covered_NCT!L59+jurisdiction_covered_NETS!L59+jurisdiction_covered_SupETS!L59</f>
        <v>0</v>
      </c>
      <c r="M59" s="24">
        <f>jurisdiction_covered_NCT!M59+jurisdiction_covered_NETS!M59+jurisdiction_covered_SupETS!M59</f>
        <v>0</v>
      </c>
      <c r="N59" s="24">
        <f>jurisdiction_covered_NCT!N59+jurisdiction_covered_NETS!N59+jurisdiction_covered_SupETS!N59</f>
        <v>0</v>
      </c>
      <c r="O59" s="24">
        <f>jurisdiction_covered_NCT!O59+jurisdiction_covered_NETS!O59+jurisdiction_covered_SupETS!O59</f>
        <v>0</v>
      </c>
      <c r="P59" s="24">
        <f>jurisdiction_covered_NCT!P59+jurisdiction_covered_NETS!P59+jurisdiction_covered_SupETS!P59</f>
        <v>0</v>
      </c>
      <c r="Q59" s="24">
        <f>jurisdiction_covered_NCT!Q59+jurisdiction_covered_NETS!Q59+jurisdiction_covered_SupETS!Q59</f>
        <v>0</v>
      </c>
      <c r="R59" s="24">
        <f>jurisdiction_covered_NCT!R59+jurisdiction_covered_NETS!R59+jurisdiction_covered_SupETS!R59</f>
        <v>0</v>
      </c>
      <c r="S59" s="24">
        <f>jurisdiction_covered_NCT!S59+jurisdiction_covered_NETS!S59+jurisdiction_covered_SupETS!S59</f>
        <v>0</v>
      </c>
      <c r="T59" s="24">
        <f>jurisdiction_covered_NCT!T59+jurisdiction_covered_NETS!T59+jurisdiction_covered_SupETS!T59</f>
        <v>0</v>
      </c>
      <c r="U59" s="24">
        <f>jurisdiction_covered_NCT!U59+jurisdiction_covered_NETS!U59+jurisdiction_covered_SupETS!U59</f>
        <v>0</v>
      </c>
      <c r="V59" s="24">
        <f>jurisdiction_covered_NCT!V59+jurisdiction_covered_NETS!V59+jurisdiction_covered_SupETS!V59</f>
        <v>0</v>
      </c>
      <c r="W59" s="24">
        <f>jurisdiction_covered_NCT!W59+jurisdiction_covered_NETS!W59+jurisdiction_covered_SupETS!W59</f>
        <v>0</v>
      </c>
      <c r="X59" s="24">
        <f>jurisdiction_covered_NCT!X59+jurisdiction_covered_NETS!X59+jurisdiction_covered_SupETS!X59</f>
        <v>0</v>
      </c>
      <c r="Y59" s="24">
        <f>jurisdiction_covered_NCT!Y59+jurisdiction_covered_NETS!Y59+jurisdiction_covered_SupETS!Y59</f>
        <v>0</v>
      </c>
      <c r="Z59" s="24">
        <f>jurisdiction_covered_NCT!Z59+jurisdiction_covered_NETS!Z59+jurisdiction_covered_SupETS!Z59</f>
        <v>0</v>
      </c>
      <c r="AA59" s="24">
        <f>jurisdiction_covered_NCT!AA59+jurisdiction_covered_NETS!AA59+jurisdiction_covered_SupETS!AA59</f>
        <v>0</v>
      </c>
    </row>
    <row r="60" spans="1:27" x14ac:dyDescent="0.2">
      <c r="A60" s="9" t="s">
        <v>245</v>
      </c>
      <c r="B60" s="24">
        <f>jurisdiction_covered_NCT!B60+jurisdiction_covered_NETS!B60+jurisdiction_covered_SupETS!B60</f>
        <v>0</v>
      </c>
      <c r="C60" s="24">
        <f>jurisdiction_covered_NCT!C60+jurisdiction_covered_NETS!C60+jurisdiction_covered_SupETS!C60</f>
        <v>0</v>
      </c>
      <c r="D60" s="24">
        <f>jurisdiction_covered_NCT!D60+jurisdiction_covered_NETS!D60+jurisdiction_covered_SupETS!D60</f>
        <v>0</v>
      </c>
      <c r="E60" s="24">
        <f>jurisdiction_covered_NCT!E60+jurisdiction_covered_NETS!E60+jurisdiction_covered_SupETS!E60</f>
        <v>0</v>
      </c>
      <c r="F60" s="24">
        <f>jurisdiction_covered_NCT!F60+jurisdiction_covered_NETS!F60+jurisdiction_covered_SupETS!F60</f>
        <v>0</v>
      </c>
      <c r="G60" s="24">
        <f>jurisdiction_covered_NCT!G60+jurisdiction_covered_NETS!G60+jurisdiction_covered_SupETS!G60</f>
        <v>0.51521309184140529</v>
      </c>
      <c r="H60" s="24">
        <f>jurisdiction_covered_NCT!H60+jurisdiction_covered_NETS!H60+jurisdiction_covered_SupETS!H60</f>
        <v>0.52018953602342843</v>
      </c>
      <c r="I60" s="24">
        <f>jurisdiction_covered_NCT!I60+jurisdiction_covered_NETS!I60+jurisdiction_covered_SupETS!I60</f>
        <v>0.51526570718678733</v>
      </c>
      <c r="J60" s="24">
        <f>jurisdiction_covered_NCT!J60+jurisdiction_covered_NETS!J60+jurisdiction_covered_SupETS!J60</f>
        <v>0.52319435357425459</v>
      </c>
      <c r="K60" s="24">
        <f>jurisdiction_covered_NCT!K60+jurisdiction_covered_NETS!K60+jurisdiction_covered_SupETS!K60</f>
        <v>0.51814807919495021</v>
      </c>
      <c r="L60" s="24">
        <f>jurisdiction_covered_NCT!L60+jurisdiction_covered_NETS!L60+jurisdiction_covered_SupETS!L60</f>
        <v>0.50350227073454279</v>
      </c>
      <c r="M60" s="24">
        <f>jurisdiction_covered_NCT!M60+jurisdiction_covered_NETS!M60+jurisdiction_covered_SupETS!M60</f>
        <v>0.47245879746211916</v>
      </c>
      <c r="N60" s="24">
        <f>jurisdiction_covered_NCT!N60+jurisdiction_covered_NETS!N60+jurisdiction_covered_SupETS!N60</f>
        <v>0.47758156786501083</v>
      </c>
      <c r="O60" s="24">
        <f>jurisdiction_covered_NCT!O60+jurisdiction_covered_NETS!O60+jurisdiction_covered_SupETS!O60</f>
        <v>0.47830225311716945</v>
      </c>
      <c r="P60" s="24">
        <f>jurisdiction_covered_NCT!P60+jurisdiction_covered_NETS!P60+jurisdiction_covered_SupETS!P60</f>
        <v>0.50859016764147957</v>
      </c>
      <c r="Q60" s="24">
        <f>jurisdiction_covered_NCT!Q60+jurisdiction_covered_NETS!Q60+jurisdiction_covered_SupETS!Q60</f>
        <v>0.49591611441367672</v>
      </c>
      <c r="R60" s="24">
        <f>jurisdiction_covered_NCT!R60+jurisdiction_covered_NETS!R60+jurisdiction_covered_SupETS!R60</f>
        <v>0.49078487703200324</v>
      </c>
      <c r="S60" s="24">
        <f>jurisdiction_covered_NCT!S60+jurisdiction_covered_NETS!S60+jurisdiction_covered_SupETS!S60</f>
        <v>0.48440172164163758</v>
      </c>
      <c r="T60" s="24">
        <f>jurisdiction_covered_NCT!T60+jurisdiction_covered_NETS!T60+jurisdiction_covered_SupETS!T60</f>
        <v>0.4782223225322334</v>
      </c>
      <c r="U60" s="24">
        <f>jurisdiction_covered_NCT!U60+jurisdiction_covered_NETS!U60+jurisdiction_covered_SupETS!U60</f>
        <v>0.46416826447504211</v>
      </c>
      <c r="V60" s="24">
        <f>jurisdiction_covered_NCT!V60+jurisdiction_covered_NETS!V60+jurisdiction_covered_SupETS!V60</f>
        <v>0.50208529670620605</v>
      </c>
      <c r="W60" s="24">
        <f>jurisdiction_covered_NCT!W60+jurisdiction_covered_NETS!W60+jurisdiction_covered_SupETS!W60</f>
        <v>0.47682772198625117</v>
      </c>
      <c r="X60" s="24">
        <f>jurisdiction_covered_NCT!X60+jurisdiction_covered_NETS!X60+jurisdiction_covered_SupETS!X60</f>
        <v>0.46674609821234669</v>
      </c>
      <c r="Y60" s="24">
        <f>jurisdiction_covered_NCT!Y60+jurisdiction_covered_NETS!Y60+jurisdiction_covered_SupETS!Y60</f>
        <v>0.46674609821234669</v>
      </c>
      <c r="Z60" s="24">
        <f>jurisdiction_covered_NCT!Z60+jurisdiction_covered_NETS!Z60+jurisdiction_covered_SupETS!Z60</f>
        <v>0.51</v>
      </c>
      <c r="AA60" s="24">
        <f>jurisdiction_covered_NCT!AA60+jurisdiction_covered_NETS!AA60+jurisdiction_covered_SupETS!AA60</f>
        <v>0.51</v>
      </c>
    </row>
    <row r="61" spans="1:27" x14ac:dyDescent="0.2">
      <c r="A61" s="9" t="s">
        <v>248</v>
      </c>
      <c r="B61" s="24">
        <f>jurisdiction_covered_NCT!B61+jurisdiction_covered_NETS!B61+jurisdiction_covered_SupETS!B61</f>
        <v>0</v>
      </c>
      <c r="C61" s="24">
        <f>jurisdiction_covered_NCT!C61+jurisdiction_covered_NETS!C61+jurisdiction_covered_SupETS!C61</f>
        <v>0</v>
      </c>
      <c r="D61" s="24">
        <f>jurisdiction_covered_NCT!D61+jurisdiction_covered_NETS!D61+jurisdiction_covered_SupETS!D61</f>
        <v>0</v>
      </c>
      <c r="E61" s="24">
        <f>jurisdiction_covered_NCT!E61+jurisdiction_covered_NETS!E61+jurisdiction_covered_SupETS!E61</f>
        <v>0</v>
      </c>
      <c r="F61" s="24">
        <f>jurisdiction_covered_NCT!F61+jurisdiction_covered_NETS!F61+jurisdiction_covered_SupETS!F61</f>
        <v>0</v>
      </c>
      <c r="G61" s="24">
        <f>jurisdiction_covered_NCT!G61+jurisdiction_covered_NETS!G61+jurisdiction_covered_SupETS!G61</f>
        <v>0.57783912341366728</v>
      </c>
      <c r="H61" s="24">
        <f>jurisdiction_covered_NCT!H61+jurisdiction_covered_NETS!H61+jurisdiction_covered_SupETS!H61</f>
        <v>0.57601877898173171</v>
      </c>
      <c r="I61" s="24">
        <f>jurisdiction_covered_NCT!I61+jurisdiction_covered_NETS!I61+jurisdiction_covered_SupETS!I61</f>
        <v>0.59698762755440049</v>
      </c>
      <c r="J61" s="24">
        <f>jurisdiction_covered_NCT!J61+jurisdiction_covered_NETS!J61+jurisdiction_covered_SupETS!J61</f>
        <v>0.57096192040432181</v>
      </c>
      <c r="K61" s="24">
        <f>jurisdiction_covered_NCT!K61+jurisdiction_covered_NETS!K61+jurisdiction_covered_SupETS!K61</f>
        <v>0.5624740433099682</v>
      </c>
      <c r="L61" s="24">
        <f>jurisdiction_covered_NCT!L61+jurisdiction_covered_NETS!L61+jurisdiction_covered_SupETS!L61</f>
        <v>0.56081986055959587</v>
      </c>
      <c r="M61" s="24">
        <f>jurisdiction_covered_NCT!M61+jurisdiction_covered_NETS!M61+jurisdiction_covered_SupETS!M61</f>
        <v>0.55901819544985931</v>
      </c>
      <c r="N61" s="24">
        <f>jurisdiction_covered_NCT!N61+jurisdiction_covered_NETS!N61+jurisdiction_covered_SupETS!N61</f>
        <v>0.53957753980450163</v>
      </c>
      <c r="O61" s="24">
        <f>jurisdiction_covered_NCT!O61+jurisdiction_covered_NETS!O61+jurisdiction_covered_SupETS!O61</f>
        <v>0.54792036224576102</v>
      </c>
      <c r="P61" s="24">
        <f>jurisdiction_covered_NCT!P61+jurisdiction_covered_NETS!P61+jurisdiction_covered_SupETS!P61</f>
        <v>0.54909194716926335</v>
      </c>
      <c r="Q61" s="24">
        <f>jurisdiction_covered_NCT!Q61+jurisdiction_covered_NETS!Q61+jurisdiction_covered_SupETS!Q61</f>
        <v>0.54137958242520512</v>
      </c>
      <c r="R61" s="24">
        <f>jurisdiction_covered_NCT!R61+jurisdiction_covered_NETS!R61+jurisdiction_covered_SupETS!R61</f>
        <v>0.53768022826405759</v>
      </c>
      <c r="S61" s="24">
        <f>jurisdiction_covered_NCT!S61+jurisdiction_covered_NETS!S61+jurisdiction_covered_SupETS!S61</f>
        <v>0.52276556213994962</v>
      </c>
      <c r="T61" s="24">
        <f>jurisdiction_covered_NCT!T61+jurisdiction_covered_NETS!T61+jurisdiction_covered_SupETS!T61</f>
        <v>0.50790489079398171</v>
      </c>
      <c r="U61" s="24">
        <f>jurisdiction_covered_NCT!U61+jurisdiction_covered_NETS!U61+jurisdiction_covered_SupETS!U61</f>
        <v>0.47230793839089774</v>
      </c>
      <c r="V61" s="24">
        <f>jurisdiction_covered_NCT!V61+jurisdiction_covered_NETS!V61+jurisdiction_covered_SupETS!V61</f>
        <v>0.44061479064248105</v>
      </c>
      <c r="W61" s="24">
        <f>jurisdiction_covered_NCT!W61+jurisdiction_covered_NETS!W61+jurisdiction_covered_SupETS!W61</f>
        <v>0.45754306125038313</v>
      </c>
      <c r="X61" s="24">
        <f>jurisdiction_covered_NCT!X61+jurisdiction_covered_NETS!X61+jurisdiction_covered_SupETS!X61</f>
        <v>0.46804660488834854</v>
      </c>
      <c r="Y61" s="24">
        <f>jurisdiction_covered_NCT!Y61+jurisdiction_covered_NETS!Y61+jurisdiction_covered_SupETS!Y61</f>
        <v>0.47</v>
      </c>
      <c r="Z61" s="24">
        <f>jurisdiction_covered_NCT!Z61+jurisdiction_covered_NETS!Z61+jurisdiction_covered_SupETS!Z61</f>
        <v>0.46</v>
      </c>
      <c r="AA61" s="24">
        <f>jurisdiction_covered_NCT!AA61+jurisdiction_covered_NETS!AA61+jurisdiction_covered_SupETS!AA61</f>
        <v>0.46</v>
      </c>
    </row>
    <row r="62" spans="1:27" x14ac:dyDescent="0.2">
      <c r="A62" s="9" t="s">
        <v>251</v>
      </c>
      <c r="B62" s="24">
        <f>jurisdiction_covered_NCT!B62+jurisdiction_covered_NETS!B62+jurisdiction_covered_SupETS!B62</f>
        <v>0.44</v>
      </c>
      <c r="C62" s="24">
        <f>jurisdiction_covered_NCT!C62+jurisdiction_covered_NETS!C62+jurisdiction_covered_SupETS!C62</f>
        <v>0.44</v>
      </c>
      <c r="D62" s="24">
        <f>jurisdiction_covered_NCT!D62+jurisdiction_covered_NETS!D62+jurisdiction_covered_SupETS!D62</f>
        <v>0.44</v>
      </c>
      <c r="E62" s="24">
        <f>jurisdiction_covered_NCT!E62+jurisdiction_covered_NETS!E62+jurisdiction_covered_SupETS!E62</f>
        <v>0.44</v>
      </c>
      <c r="F62" s="24">
        <f>jurisdiction_covered_NCT!F62+jurisdiction_covered_NETS!F62+jurisdiction_covered_SupETS!F62</f>
        <v>0.44</v>
      </c>
      <c r="G62" s="24">
        <f>jurisdiction_covered_NCT!G62+jurisdiction_covered_NETS!G62+jurisdiction_covered_SupETS!G62</f>
        <v>0.79056519366883204</v>
      </c>
      <c r="H62" s="24">
        <f>jurisdiction_covered_NCT!H62+jurisdiction_covered_NETS!H62+jurisdiction_covered_SupETS!H62</f>
        <v>0.84886744907158573</v>
      </c>
      <c r="I62" s="24">
        <f>jurisdiction_covered_NCT!I62+jurisdiction_covered_NETS!I62+jurisdiction_covered_SupETS!I62</f>
        <v>0.81139677094070406</v>
      </c>
      <c r="J62" s="24">
        <f>jurisdiction_covered_NCT!J62+jurisdiction_covered_NETS!J62+jurisdiction_covered_SupETS!J62</f>
        <v>0.79828595167858096</v>
      </c>
      <c r="K62" s="24">
        <f>jurisdiction_covered_NCT!K62+jurisdiction_covered_NETS!K62+jurisdiction_covered_SupETS!K62</f>
        <v>0.80247625058312189</v>
      </c>
      <c r="L62" s="24">
        <f>jurisdiction_covered_NCT!L62+jurisdiction_covered_NETS!L62+jurisdiction_covered_SupETS!L62</f>
        <v>0.80357053994156979</v>
      </c>
      <c r="M62" s="24">
        <f>jurisdiction_covered_NCT!M62+jurisdiction_covered_NETS!M62+jurisdiction_covered_SupETS!M62</f>
        <v>0.77767306888181298</v>
      </c>
      <c r="N62" s="24">
        <f>jurisdiction_covered_NCT!N62+jurisdiction_covered_NETS!N62+jurisdiction_covered_SupETS!N62</f>
        <v>0.7513698791078347</v>
      </c>
      <c r="O62" s="24">
        <f>jurisdiction_covered_NCT!O62+jurisdiction_covered_NETS!O62+jurisdiction_covered_SupETS!O62</f>
        <v>0.8013853718415016</v>
      </c>
      <c r="P62" s="24">
        <f>jurisdiction_covered_NCT!P62+jurisdiction_covered_NETS!P62+jurisdiction_covered_SupETS!P62</f>
        <v>0.76844073174672811</v>
      </c>
      <c r="Q62" s="24">
        <f>jurisdiction_covered_NCT!Q62+jurisdiction_covered_NETS!Q62+jurisdiction_covered_SupETS!Q62</f>
        <v>0.74250083370010767</v>
      </c>
      <c r="R62" s="24">
        <f>jurisdiction_covered_NCT!R62+jurisdiction_covered_NETS!R62+jurisdiction_covered_SupETS!R62</f>
        <v>0.75095852006194841</v>
      </c>
      <c r="S62" s="24">
        <f>jurisdiction_covered_NCT!S62+jurisdiction_covered_NETS!S62+jurisdiction_covered_SupETS!S62</f>
        <v>0.72427525639716883</v>
      </c>
      <c r="T62" s="24">
        <f>jurisdiction_covered_NCT!T62+jurisdiction_covered_NETS!T62+jurisdiction_covered_SupETS!T62</f>
        <v>0.71321010228836257</v>
      </c>
      <c r="U62" s="24">
        <f>jurisdiction_covered_NCT!U62+jurisdiction_covered_NETS!U62+jurisdiction_covered_SupETS!U62</f>
        <v>0.68120954047962479</v>
      </c>
      <c r="V62" s="24">
        <f>jurisdiction_covered_NCT!V62+jurisdiction_covered_NETS!V62+jurisdiction_covered_SupETS!V62</f>
        <v>0.68150335274811236</v>
      </c>
      <c r="W62" s="24">
        <f>jurisdiction_covered_NCT!W62+jurisdiction_covered_NETS!W62+jurisdiction_covered_SupETS!W62</f>
        <v>0.69796592496024146</v>
      </c>
      <c r="X62" s="24">
        <f>jurisdiction_covered_NCT!X62+jurisdiction_covered_NETS!X62+jurisdiction_covered_SupETS!X62</f>
        <v>0.69566906563202446</v>
      </c>
      <c r="Y62" s="24">
        <f>jurisdiction_covered_NCT!Y62+jurisdiction_covered_NETS!Y62+jurisdiction_covered_SupETS!Y62</f>
        <v>0.69566906563202446</v>
      </c>
      <c r="Z62" s="24">
        <f>jurisdiction_covered_NCT!Z62+jurisdiction_covered_NETS!Z62+jurisdiction_covered_SupETS!Z62</f>
        <v>0.67999999999999994</v>
      </c>
      <c r="AA62" s="24">
        <f>jurisdiction_covered_NCT!AA62+jurisdiction_covered_NETS!AA62+jurisdiction_covered_SupETS!AA62</f>
        <v>0.67999999999999994</v>
      </c>
    </row>
    <row r="63" spans="1:27" x14ac:dyDescent="0.2">
      <c r="A63" s="9" t="s">
        <v>254</v>
      </c>
      <c r="B63" s="24">
        <f>jurisdiction_covered_NCT!B63+jurisdiction_covered_NETS!B63+jurisdiction_covered_SupETS!B63</f>
        <v>0</v>
      </c>
      <c r="C63" s="24">
        <f>jurisdiction_covered_NCT!C63+jurisdiction_covered_NETS!C63+jurisdiction_covered_SupETS!C63</f>
        <v>0</v>
      </c>
      <c r="D63" s="24">
        <f>jurisdiction_covered_NCT!D63+jurisdiction_covered_NETS!D63+jurisdiction_covered_SupETS!D63</f>
        <v>0</v>
      </c>
      <c r="E63" s="24">
        <f>jurisdiction_covered_NCT!E63+jurisdiction_covered_NETS!E63+jurisdiction_covered_SupETS!E63</f>
        <v>0</v>
      </c>
      <c r="F63" s="24">
        <f>jurisdiction_covered_NCT!F63+jurisdiction_covered_NETS!F63+jurisdiction_covered_SupETS!F63</f>
        <v>0</v>
      </c>
      <c r="G63" s="24">
        <f>jurisdiction_covered_NCT!G63+jurisdiction_covered_NETS!G63+jurisdiction_covered_SupETS!G63</f>
        <v>0</v>
      </c>
      <c r="H63" s="24">
        <f>jurisdiction_covered_NCT!H63+jurisdiction_covered_NETS!H63+jurisdiction_covered_SupETS!H63</f>
        <v>0</v>
      </c>
      <c r="I63" s="24">
        <f>jurisdiction_covered_NCT!I63+jurisdiction_covered_NETS!I63+jurisdiction_covered_SupETS!I63</f>
        <v>0</v>
      </c>
      <c r="J63" s="24">
        <f>jurisdiction_covered_NCT!J63+jurisdiction_covered_NETS!J63+jurisdiction_covered_SupETS!J63</f>
        <v>0</v>
      </c>
      <c r="K63" s="24">
        <f>jurisdiction_covered_NCT!K63+jurisdiction_covered_NETS!K63+jurisdiction_covered_SupETS!K63</f>
        <v>0</v>
      </c>
      <c r="L63" s="24">
        <f>jurisdiction_covered_NCT!L63+jurisdiction_covered_NETS!L63+jurisdiction_covered_SupETS!L63</f>
        <v>0</v>
      </c>
      <c r="M63" s="24">
        <f>jurisdiction_covered_NCT!M63+jurisdiction_covered_NETS!M63+jurisdiction_covered_SupETS!M63</f>
        <v>0</v>
      </c>
      <c r="N63" s="24">
        <f>jurisdiction_covered_NCT!N63+jurisdiction_covered_NETS!N63+jurisdiction_covered_SupETS!N63</f>
        <v>0</v>
      </c>
      <c r="O63" s="24">
        <f>jurisdiction_covered_NCT!O63+jurisdiction_covered_NETS!O63+jurisdiction_covered_SupETS!O63</f>
        <v>0</v>
      </c>
      <c r="P63" s="24">
        <f>jurisdiction_covered_NCT!P63+jurisdiction_covered_NETS!P63+jurisdiction_covered_SupETS!P63</f>
        <v>0</v>
      </c>
      <c r="Q63" s="24">
        <f>jurisdiction_covered_NCT!Q63+jurisdiction_covered_NETS!Q63+jurisdiction_covered_SupETS!Q63</f>
        <v>0</v>
      </c>
      <c r="R63" s="24">
        <f>jurisdiction_covered_NCT!R63+jurisdiction_covered_NETS!R63+jurisdiction_covered_SupETS!R63</f>
        <v>0</v>
      </c>
      <c r="S63" s="24">
        <f>jurisdiction_covered_NCT!S63+jurisdiction_covered_NETS!S63+jurisdiction_covered_SupETS!S63</f>
        <v>0</v>
      </c>
      <c r="T63" s="24">
        <f>jurisdiction_covered_NCT!T63+jurisdiction_covered_NETS!T63+jurisdiction_covered_SupETS!T63</f>
        <v>0</v>
      </c>
      <c r="U63" s="24">
        <f>jurisdiction_covered_NCT!U63+jurisdiction_covered_NETS!U63+jurisdiction_covered_SupETS!U63</f>
        <v>0</v>
      </c>
      <c r="V63" s="24">
        <f>jurisdiction_covered_NCT!V63+jurisdiction_covered_NETS!V63+jurisdiction_covered_SupETS!V63</f>
        <v>0</v>
      </c>
      <c r="W63" s="24">
        <f>jurisdiction_covered_NCT!W63+jurisdiction_covered_NETS!W63+jurisdiction_covered_SupETS!W63</f>
        <v>0</v>
      </c>
      <c r="X63" s="24">
        <f>jurisdiction_covered_NCT!X63+jurisdiction_covered_NETS!X63+jurisdiction_covered_SupETS!X63</f>
        <v>0</v>
      </c>
      <c r="Y63" s="24">
        <f>jurisdiction_covered_NCT!Y63+jurisdiction_covered_NETS!Y63+jurisdiction_covered_SupETS!Y63</f>
        <v>0</v>
      </c>
      <c r="Z63" s="24">
        <f>jurisdiction_covered_NCT!Z63+jurisdiction_covered_NETS!Z63+jurisdiction_covered_SupETS!Z63</f>
        <v>0</v>
      </c>
      <c r="AA63" s="24">
        <f>jurisdiction_covered_NCT!AA63+jurisdiction_covered_NETS!AA63+jurisdiction_covered_SupETS!AA63</f>
        <v>0</v>
      </c>
    </row>
    <row r="64" spans="1:27" x14ac:dyDescent="0.2">
      <c r="A64" s="9" t="s">
        <v>258</v>
      </c>
      <c r="B64" s="24">
        <f>jurisdiction_covered_NCT!B64+jurisdiction_covered_NETS!B64+jurisdiction_covered_SupETS!B64</f>
        <v>0</v>
      </c>
      <c r="C64" s="24">
        <f>jurisdiction_covered_NCT!C64+jurisdiction_covered_NETS!C64+jurisdiction_covered_SupETS!C64</f>
        <v>0</v>
      </c>
      <c r="D64" s="24">
        <f>jurisdiction_covered_NCT!D64+jurisdiction_covered_NETS!D64+jurisdiction_covered_SupETS!D64</f>
        <v>0</v>
      </c>
      <c r="E64" s="24">
        <f>jurisdiction_covered_NCT!E64+jurisdiction_covered_NETS!E64+jurisdiction_covered_SupETS!E64</f>
        <v>0</v>
      </c>
      <c r="F64" s="24">
        <f>jurisdiction_covered_NCT!F64+jurisdiction_covered_NETS!F64+jurisdiction_covered_SupETS!F64</f>
        <v>0</v>
      </c>
      <c r="G64" s="24">
        <f>jurisdiction_covered_NCT!G64+jurisdiction_covered_NETS!G64+jurisdiction_covered_SupETS!G64</f>
        <v>0</v>
      </c>
      <c r="H64" s="24">
        <f>jurisdiction_covered_NCT!H64+jurisdiction_covered_NETS!H64+jurisdiction_covered_SupETS!H64</f>
        <v>0</v>
      </c>
      <c r="I64" s="24">
        <f>jurisdiction_covered_NCT!I64+jurisdiction_covered_NETS!I64+jurisdiction_covered_SupETS!I64</f>
        <v>0</v>
      </c>
      <c r="J64" s="24">
        <f>jurisdiction_covered_NCT!J64+jurisdiction_covered_NETS!J64+jurisdiction_covered_SupETS!J64</f>
        <v>0</v>
      </c>
      <c r="K64" s="24">
        <f>jurisdiction_covered_NCT!K64+jurisdiction_covered_NETS!K64+jurisdiction_covered_SupETS!K64</f>
        <v>0</v>
      </c>
      <c r="L64" s="24">
        <f>jurisdiction_covered_NCT!L64+jurisdiction_covered_NETS!L64+jurisdiction_covered_SupETS!L64</f>
        <v>0</v>
      </c>
      <c r="M64" s="24">
        <f>jurisdiction_covered_NCT!M64+jurisdiction_covered_NETS!M64+jurisdiction_covered_SupETS!M64</f>
        <v>0</v>
      </c>
      <c r="N64" s="24">
        <f>jurisdiction_covered_NCT!N64+jurisdiction_covered_NETS!N64+jurisdiction_covered_SupETS!N64</f>
        <v>0</v>
      </c>
      <c r="O64" s="24">
        <f>jurisdiction_covered_NCT!O64+jurisdiction_covered_NETS!O64+jurisdiction_covered_SupETS!O64</f>
        <v>0</v>
      </c>
      <c r="P64" s="24">
        <f>jurisdiction_covered_NCT!P64+jurisdiction_covered_NETS!P64+jurisdiction_covered_SupETS!P64</f>
        <v>0</v>
      </c>
      <c r="Q64" s="24">
        <f>jurisdiction_covered_NCT!Q64+jurisdiction_covered_NETS!Q64+jurisdiction_covered_SupETS!Q64</f>
        <v>0</v>
      </c>
      <c r="R64" s="24">
        <f>jurisdiction_covered_NCT!R64+jurisdiction_covered_NETS!R64+jurisdiction_covered_SupETS!R64</f>
        <v>0</v>
      </c>
      <c r="S64" s="24">
        <f>jurisdiction_covered_NCT!S64+jurisdiction_covered_NETS!S64+jurisdiction_covered_SupETS!S64</f>
        <v>0</v>
      </c>
      <c r="T64" s="24">
        <f>jurisdiction_covered_NCT!T64+jurisdiction_covered_NETS!T64+jurisdiction_covered_SupETS!T64</f>
        <v>0</v>
      </c>
      <c r="U64" s="24">
        <f>jurisdiction_covered_NCT!U64+jurisdiction_covered_NETS!U64+jurisdiction_covered_SupETS!U64</f>
        <v>0</v>
      </c>
      <c r="V64" s="24">
        <f>jurisdiction_covered_NCT!V64+jurisdiction_covered_NETS!V64+jurisdiction_covered_SupETS!V64</f>
        <v>0</v>
      </c>
      <c r="W64" s="24">
        <f>jurisdiction_covered_NCT!W64+jurisdiction_covered_NETS!W64+jurisdiction_covered_SupETS!W64</f>
        <v>0</v>
      </c>
      <c r="X64" s="24">
        <f>jurisdiction_covered_NCT!X64+jurisdiction_covered_NETS!X64+jurisdiction_covered_SupETS!X64</f>
        <v>0</v>
      </c>
      <c r="Y64" s="24">
        <f>jurisdiction_covered_NCT!Y64+jurisdiction_covered_NETS!Y64+jurisdiction_covered_SupETS!Y64</f>
        <v>0</v>
      </c>
      <c r="Z64" s="24">
        <f>jurisdiction_covered_NCT!Z64+jurisdiction_covered_NETS!Z64+jurisdiction_covered_SupETS!Z64</f>
        <v>0</v>
      </c>
      <c r="AA64" s="24">
        <f>jurisdiction_covered_NCT!AA64+jurisdiction_covered_NETS!AA64+jurisdiction_covered_SupETS!AA64</f>
        <v>0</v>
      </c>
    </row>
    <row r="65" spans="1:27" x14ac:dyDescent="0.2">
      <c r="A65" s="9" t="s">
        <v>261</v>
      </c>
      <c r="B65" s="24">
        <f>jurisdiction_covered_NCT!B65+jurisdiction_covered_NETS!B65+jurisdiction_covered_SupETS!B65</f>
        <v>0</v>
      </c>
      <c r="C65" s="24">
        <f>jurisdiction_covered_NCT!C65+jurisdiction_covered_NETS!C65+jurisdiction_covered_SupETS!C65</f>
        <v>0</v>
      </c>
      <c r="D65" s="24">
        <f>jurisdiction_covered_NCT!D65+jurisdiction_covered_NETS!D65+jurisdiction_covered_SupETS!D65</f>
        <v>0</v>
      </c>
      <c r="E65" s="24">
        <f>jurisdiction_covered_NCT!E65+jurisdiction_covered_NETS!E65+jurisdiction_covered_SupETS!E65</f>
        <v>0</v>
      </c>
      <c r="F65" s="24">
        <f>jurisdiction_covered_NCT!F65+jurisdiction_covered_NETS!F65+jurisdiction_covered_SupETS!F65</f>
        <v>0</v>
      </c>
      <c r="G65" s="24">
        <f>jurisdiction_covered_NCT!G65+jurisdiction_covered_NETS!G65+jurisdiction_covered_SupETS!G65</f>
        <v>0</v>
      </c>
      <c r="H65" s="24">
        <f>jurisdiction_covered_NCT!H65+jurisdiction_covered_NETS!H65+jurisdiction_covered_SupETS!H65</f>
        <v>0</v>
      </c>
      <c r="I65" s="24">
        <f>jurisdiction_covered_NCT!I65+jurisdiction_covered_NETS!I65+jurisdiction_covered_SupETS!I65</f>
        <v>0</v>
      </c>
      <c r="J65" s="24">
        <f>jurisdiction_covered_NCT!J65+jurisdiction_covered_NETS!J65+jurisdiction_covered_SupETS!J65</f>
        <v>0</v>
      </c>
      <c r="K65" s="24">
        <f>jurisdiction_covered_NCT!K65+jurisdiction_covered_NETS!K65+jurisdiction_covered_SupETS!K65</f>
        <v>0</v>
      </c>
      <c r="L65" s="24">
        <f>jurisdiction_covered_NCT!L65+jurisdiction_covered_NETS!L65+jurisdiction_covered_SupETS!L65</f>
        <v>0</v>
      </c>
      <c r="M65" s="24">
        <f>jurisdiction_covered_NCT!M65+jurisdiction_covered_NETS!M65+jurisdiction_covered_SupETS!M65</f>
        <v>0</v>
      </c>
      <c r="N65" s="24">
        <f>jurisdiction_covered_NCT!N65+jurisdiction_covered_NETS!N65+jurisdiction_covered_SupETS!N65</f>
        <v>0</v>
      </c>
      <c r="O65" s="24">
        <f>jurisdiction_covered_NCT!O65+jurisdiction_covered_NETS!O65+jurisdiction_covered_SupETS!O65</f>
        <v>0</v>
      </c>
      <c r="P65" s="24">
        <f>jurisdiction_covered_NCT!P65+jurisdiction_covered_NETS!P65+jurisdiction_covered_SupETS!P65</f>
        <v>0</v>
      </c>
      <c r="Q65" s="24">
        <f>jurisdiction_covered_NCT!Q65+jurisdiction_covered_NETS!Q65+jurisdiction_covered_SupETS!Q65</f>
        <v>0</v>
      </c>
      <c r="R65" s="24">
        <f>jurisdiction_covered_NCT!R65+jurisdiction_covered_NETS!R65+jurisdiction_covered_SupETS!R65</f>
        <v>0</v>
      </c>
      <c r="S65" s="24">
        <f>jurisdiction_covered_NCT!S65+jurisdiction_covered_NETS!S65+jurisdiction_covered_SupETS!S65</f>
        <v>0</v>
      </c>
      <c r="T65" s="24">
        <f>jurisdiction_covered_NCT!T65+jurisdiction_covered_NETS!T65+jurisdiction_covered_SupETS!T65</f>
        <v>0</v>
      </c>
      <c r="U65" s="24">
        <f>jurisdiction_covered_NCT!U65+jurisdiction_covered_NETS!U65+jurisdiction_covered_SupETS!U65</f>
        <v>0</v>
      </c>
      <c r="V65" s="24">
        <f>jurisdiction_covered_NCT!V65+jurisdiction_covered_NETS!V65+jurisdiction_covered_SupETS!V65</f>
        <v>0</v>
      </c>
      <c r="W65" s="24">
        <f>jurisdiction_covered_NCT!W65+jurisdiction_covered_NETS!W65+jurisdiction_covered_SupETS!W65</f>
        <v>0</v>
      </c>
      <c r="X65" s="24">
        <f>jurisdiction_covered_NCT!X65+jurisdiction_covered_NETS!X65+jurisdiction_covered_SupETS!X65</f>
        <v>0</v>
      </c>
      <c r="Y65" s="24">
        <f>jurisdiction_covered_NCT!Y65+jurisdiction_covered_NETS!Y65+jurisdiction_covered_SupETS!Y65</f>
        <v>0</v>
      </c>
      <c r="Z65" s="24">
        <f>jurisdiction_covered_NCT!Z65+jurisdiction_covered_NETS!Z65+jurisdiction_covered_SupETS!Z65</f>
        <v>0</v>
      </c>
      <c r="AA65" s="24">
        <f>jurisdiction_covered_NCT!AA65+jurisdiction_covered_NETS!AA65+jurisdiction_covered_SupETS!AA65</f>
        <v>0</v>
      </c>
    </row>
    <row r="66" spans="1:27" x14ac:dyDescent="0.2">
      <c r="A66" s="9" t="s">
        <v>264</v>
      </c>
      <c r="B66" s="24">
        <f>jurisdiction_covered_NCT!B66+jurisdiction_covered_NETS!B66+jurisdiction_covered_SupETS!B66</f>
        <v>0</v>
      </c>
      <c r="C66" s="24">
        <f>jurisdiction_covered_NCT!C66+jurisdiction_covered_NETS!C66+jurisdiction_covered_SupETS!C66</f>
        <v>0</v>
      </c>
      <c r="D66" s="24">
        <f>jurisdiction_covered_NCT!D66+jurisdiction_covered_NETS!D66+jurisdiction_covered_SupETS!D66</f>
        <v>0</v>
      </c>
      <c r="E66" s="24">
        <f>jurisdiction_covered_NCT!E66+jurisdiction_covered_NETS!E66+jurisdiction_covered_SupETS!E66</f>
        <v>0</v>
      </c>
      <c r="F66" s="24">
        <f>jurisdiction_covered_NCT!F66+jurisdiction_covered_NETS!F66+jurisdiction_covered_SupETS!F66</f>
        <v>0</v>
      </c>
      <c r="G66" s="24">
        <f>jurisdiction_covered_NCT!G66+jurisdiction_covered_NETS!G66+jurisdiction_covered_SupETS!G66</f>
        <v>0</v>
      </c>
      <c r="H66" s="24">
        <f>jurisdiction_covered_NCT!H66+jurisdiction_covered_NETS!H66+jurisdiction_covered_SupETS!H66</f>
        <v>0</v>
      </c>
      <c r="I66" s="24">
        <f>jurisdiction_covered_NCT!I66+jurisdiction_covered_NETS!I66+jurisdiction_covered_SupETS!I66</f>
        <v>0</v>
      </c>
      <c r="J66" s="24">
        <f>jurisdiction_covered_NCT!J66+jurisdiction_covered_NETS!J66+jurisdiction_covered_SupETS!J66</f>
        <v>0</v>
      </c>
      <c r="K66" s="24">
        <f>jurisdiction_covered_NCT!K66+jurisdiction_covered_NETS!K66+jurisdiction_covered_SupETS!K66</f>
        <v>0</v>
      </c>
      <c r="L66" s="24">
        <f>jurisdiction_covered_NCT!L66+jurisdiction_covered_NETS!L66+jurisdiction_covered_SupETS!L66</f>
        <v>0</v>
      </c>
      <c r="M66" s="24">
        <f>jurisdiction_covered_NCT!M66+jurisdiction_covered_NETS!M66+jurisdiction_covered_SupETS!M66</f>
        <v>0</v>
      </c>
      <c r="N66" s="24">
        <f>jurisdiction_covered_NCT!N66+jurisdiction_covered_NETS!N66+jurisdiction_covered_SupETS!N66</f>
        <v>0</v>
      </c>
      <c r="O66" s="24">
        <f>jurisdiction_covered_NCT!O66+jurisdiction_covered_NETS!O66+jurisdiction_covered_SupETS!O66</f>
        <v>0</v>
      </c>
      <c r="P66" s="24">
        <f>jurisdiction_covered_NCT!P66+jurisdiction_covered_NETS!P66+jurisdiction_covered_SupETS!P66</f>
        <v>0</v>
      </c>
      <c r="Q66" s="24">
        <f>jurisdiction_covered_NCT!Q66+jurisdiction_covered_NETS!Q66+jurisdiction_covered_SupETS!Q66</f>
        <v>0</v>
      </c>
      <c r="R66" s="24">
        <f>jurisdiction_covered_NCT!R66+jurisdiction_covered_NETS!R66+jurisdiction_covered_SupETS!R66</f>
        <v>0</v>
      </c>
      <c r="S66" s="24">
        <f>jurisdiction_covered_NCT!S66+jurisdiction_covered_NETS!S66+jurisdiction_covered_SupETS!S66</f>
        <v>0</v>
      </c>
      <c r="T66" s="24">
        <f>jurisdiction_covered_NCT!T66+jurisdiction_covered_NETS!T66+jurisdiction_covered_SupETS!T66</f>
        <v>0</v>
      </c>
      <c r="U66" s="24">
        <f>jurisdiction_covered_NCT!U66+jurisdiction_covered_NETS!U66+jurisdiction_covered_SupETS!U66</f>
        <v>0</v>
      </c>
      <c r="V66" s="24">
        <f>jurisdiction_covered_NCT!V66+jurisdiction_covered_NETS!V66+jurisdiction_covered_SupETS!V66</f>
        <v>0</v>
      </c>
      <c r="W66" s="24">
        <f>jurisdiction_covered_NCT!W66+jurisdiction_covered_NETS!W66+jurisdiction_covered_SupETS!W66</f>
        <v>0</v>
      </c>
      <c r="X66" s="24">
        <f>jurisdiction_covered_NCT!X66+jurisdiction_covered_NETS!X66+jurisdiction_covered_SupETS!X66</f>
        <v>0</v>
      </c>
      <c r="Y66" s="24">
        <f>jurisdiction_covered_NCT!Y66+jurisdiction_covered_NETS!Y66+jurisdiction_covered_SupETS!Y66</f>
        <v>0</v>
      </c>
      <c r="Z66" s="24">
        <f>jurisdiction_covered_NCT!Z66+jurisdiction_covered_NETS!Z66+jurisdiction_covered_SupETS!Z66</f>
        <v>0</v>
      </c>
      <c r="AA66" s="24">
        <f>jurisdiction_covered_NCT!AA66+jurisdiction_covered_NETS!AA66+jurisdiction_covered_SupETS!AA66</f>
        <v>0</v>
      </c>
    </row>
    <row r="67" spans="1:27" x14ac:dyDescent="0.2">
      <c r="A67" s="9" t="s">
        <v>267</v>
      </c>
      <c r="B67" s="24">
        <f>jurisdiction_covered_NCT!B67+jurisdiction_covered_NETS!B67+jurisdiction_covered_SupETS!B67</f>
        <v>0</v>
      </c>
      <c r="C67" s="24">
        <f>jurisdiction_covered_NCT!C67+jurisdiction_covered_NETS!C67+jurisdiction_covered_SupETS!C67</f>
        <v>0</v>
      </c>
      <c r="D67" s="24">
        <f>jurisdiction_covered_NCT!D67+jurisdiction_covered_NETS!D67+jurisdiction_covered_SupETS!D67</f>
        <v>0</v>
      </c>
      <c r="E67" s="24">
        <f>jurisdiction_covered_NCT!E67+jurisdiction_covered_NETS!E67+jurisdiction_covered_SupETS!E67</f>
        <v>0</v>
      </c>
      <c r="F67" s="24">
        <f>jurisdiction_covered_NCT!F67+jurisdiction_covered_NETS!F67+jurisdiction_covered_SupETS!F67</f>
        <v>0</v>
      </c>
      <c r="G67" s="24">
        <f>jurisdiction_covered_NCT!G67+jurisdiction_covered_NETS!G67+jurisdiction_covered_SupETS!G67</f>
        <v>0</v>
      </c>
      <c r="H67" s="24">
        <f>jurisdiction_covered_NCT!H67+jurisdiction_covered_NETS!H67+jurisdiction_covered_SupETS!H67</f>
        <v>0</v>
      </c>
      <c r="I67" s="24">
        <f>jurisdiction_covered_NCT!I67+jurisdiction_covered_NETS!I67+jurisdiction_covered_SupETS!I67</f>
        <v>0</v>
      </c>
      <c r="J67" s="24">
        <f>jurisdiction_covered_NCT!J67+jurisdiction_covered_NETS!J67+jurisdiction_covered_SupETS!J67</f>
        <v>0</v>
      </c>
      <c r="K67" s="24">
        <f>jurisdiction_covered_NCT!K67+jurisdiction_covered_NETS!K67+jurisdiction_covered_SupETS!K67</f>
        <v>0</v>
      </c>
      <c r="L67" s="24">
        <f>jurisdiction_covered_NCT!L67+jurisdiction_covered_NETS!L67+jurisdiction_covered_SupETS!L67</f>
        <v>0</v>
      </c>
      <c r="M67" s="24">
        <f>jurisdiction_covered_NCT!M67+jurisdiction_covered_NETS!M67+jurisdiction_covered_SupETS!M67</f>
        <v>0</v>
      </c>
      <c r="N67" s="24">
        <f>jurisdiction_covered_NCT!N67+jurisdiction_covered_NETS!N67+jurisdiction_covered_SupETS!N67</f>
        <v>0</v>
      </c>
      <c r="O67" s="24">
        <f>jurisdiction_covered_NCT!O67+jurisdiction_covered_NETS!O67+jurisdiction_covered_SupETS!O67</f>
        <v>0</v>
      </c>
      <c r="P67" s="24">
        <f>jurisdiction_covered_NCT!P67+jurisdiction_covered_NETS!P67+jurisdiction_covered_SupETS!P67</f>
        <v>0</v>
      </c>
      <c r="Q67" s="24">
        <f>jurisdiction_covered_NCT!Q67+jurisdiction_covered_NETS!Q67+jurisdiction_covered_SupETS!Q67</f>
        <v>0</v>
      </c>
      <c r="R67" s="24">
        <f>jurisdiction_covered_NCT!R67+jurisdiction_covered_NETS!R67+jurisdiction_covered_SupETS!R67</f>
        <v>0</v>
      </c>
      <c r="S67" s="24">
        <f>jurisdiction_covered_NCT!S67+jurisdiction_covered_NETS!S67+jurisdiction_covered_SupETS!S67</f>
        <v>0</v>
      </c>
      <c r="T67" s="24">
        <f>jurisdiction_covered_NCT!T67+jurisdiction_covered_NETS!T67+jurisdiction_covered_SupETS!T67</f>
        <v>0</v>
      </c>
      <c r="U67" s="24">
        <f>jurisdiction_covered_NCT!U67+jurisdiction_covered_NETS!U67+jurisdiction_covered_SupETS!U67</f>
        <v>0</v>
      </c>
      <c r="V67" s="24">
        <f>jurisdiction_covered_NCT!V67+jurisdiction_covered_NETS!V67+jurisdiction_covered_SupETS!V67</f>
        <v>0</v>
      </c>
      <c r="W67" s="24">
        <f>jurisdiction_covered_NCT!W67+jurisdiction_covered_NETS!W67+jurisdiction_covered_SupETS!W67</f>
        <v>0</v>
      </c>
      <c r="X67" s="24">
        <f>jurisdiction_covered_NCT!X67+jurisdiction_covered_NETS!X67+jurisdiction_covered_SupETS!X67</f>
        <v>0</v>
      </c>
      <c r="Y67" s="24">
        <f>jurisdiction_covered_NCT!Y67+jurisdiction_covered_NETS!Y67+jurisdiction_covered_SupETS!Y67</f>
        <v>0</v>
      </c>
      <c r="Z67" s="24">
        <f>jurisdiction_covered_NCT!Z67+jurisdiction_covered_NETS!Z67+jurisdiction_covered_SupETS!Z67</f>
        <v>0</v>
      </c>
      <c r="AA67" s="24">
        <f>jurisdiction_covered_NCT!AA67+jurisdiction_covered_NETS!AA67+jurisdiction_covered_SupETS!AA67</f>
        <v>0</v>
      </c>
    </row>
    <row r="68" spans="1:27" x14ac:dyDescent="0.2">
      <c r="A68" s="9" t="s">
        <v>270</v>
      </c>
      <c r="B68" s="24">
        <f>jurisdiction_covered_NCT!B68+jurisdiction_covered_NETS!B68+jurisdiction_covered_SupETS!B68</f>
        <v>0</v>
      </c>
      <c r="C68" s="24">
        <f>jurisdiction_covered_NCT!C68+jurisdiction_covered_NETS!C68+jurisdiction_covered_SupETS!C68</f>
        <v>0</v>
      </c>
      <c r="D68" s="24">
        <f>jurisdiction_covered_NCT!D68+jurisdiction_covered_NETS!D68+jurisdiction_covered_SupETS!D68</f>
        <v>0</v>
      </c>
      <c r="E68" s="24">
        <f>jurisdiction_covered_NCT!E68+jurisdiction_covered_NETS!E68+jurisdiction_covered_SupETS!E68</f>
        <v>0</v>
      </c>
      <c r="F68" s="24">
        <f>jurisdiction_covered_NCT!F68+jurisdiction_covered_NETS!F68+jurisdiction_covered_SupETS!F68</f>
        <v>0</v>
      </c>
      <c r="G68" s="24">
        <f>jurisdiction_covered_NCT!G68+jurisdiction_covered_NETS!G68+jurisdiction_covered_SupETS!G68</f>
        <v>0</v>
      </c>
      <c r="H68" s="24">
        <f>jurisdiction_covered_NCT!H68+jurisdiction_covered_NETS!H68+jurisdiction_covered_SupETS!H68</f>
        <v>0</v>
      </c>
      <c r="I68" s="24">
        <f>jurisdiction_covered_NCT!I68+jurisdiction_covered_NETS!I68+jurisdiction_covered_SupETS!I68</f>
        <v>0</v>
      </c>
      <c r="J68" s="24">
        <f>jurisdiction_covered_NCT!J68+jurisdiction_covered_NETS!J68+jurisdiction_covered_SupETS!J68</f>
        <v>0</v>
      </c>
      <c r="K68" s="24">
        <f>jurisdiction_covered_NCT!K68+jurisdiction_covered_NETS!K68+jurisdiction_covered_SupETS!K68</f>
        <v>0</v>
      </c>
      <c r="L68" s="24">
        <f>jurisdiction_covered_NCT!L68+jurisdiction_covered_NETS!L68+jurisdiction_covered_SupETS!L68</f>
        <v>0</v>
      </c>
      <c r="M68" s="24">
        <f>jurisdiction_covered_NCT!M68+jurisdiction_covered_NETS!M68+jurisdiction_covered_SupETS!M68</f>
        <v>0</v>
      </c>
      <c r="N68" s="24">
        <f>jurisdiction_covered_NCT!N68+jurisdiction_covered_NETS!N68+jurisdiction_covered_SupETS!N68</f>
        <v>0</v>
      </c>
      <c r="O68" s="24">
        <f>jurisdiction_covered_NCT!O68+jurisdiction_covered_NETS!O68+jurisdiction_covered_SupETS!O68</f>
        <v>0</v>
      </c>
      <c r="P68" s="24">
        <f>jurisdiction_covered_NCT!P68+jurisdiction_covered_NETS!P68+jurisdiction_covered_SupETS!P68</f>
        <v>0</v>
      </c>
      <c r="Q68" s="24">
        <f>jurisdiction_covered_NCT!Q68+jurisdiction_covered_NETS!Q68+jurisdiction_covered_SupETS!Q68</f>
        <v>0</v>
      </c>
      <c r="R68" s="24">
        <f>jurisdiction_covered_NCT!R68+jurisdiction_covered_NETS!R68+jurisdiction_covered_SupETS!R68</f>
        <v>0</v>
      </c>
      <c r="S68" s="24">
        <f>jurisdiction_covered_NCT!S68+jurisdiction_covered_NETS!S68+jurisdiction_covered_SupETS!S68</f>
        <v>0</v>
      </c>
      <c r="T68" s="24">
        <f>jurisdiction_covered_NCT!T68+jurisdiction_covered_NETS!T68+jurisdiction_covered_SupETS!T68</f>
        <v>0</v>
      </c>
      <c r="U68" s="24">
        <f>jurisdiction_covered_NCT!U68+jurisdiction_covered_NETS!U68+jurisdiction_covered_SupETS!U68</f>
        <v>0</v>
      </c>
      <c r="V68" s="24">
        <f>jurisdiction_covered_NCT!V68+jurisdiction_covered_NETS!V68+jurisdiction_covered_SupETS!V68</f>
        <v>0</v>
      </c>
      <c r="W68" s="24">
        <f>jurisdiction_covered_NCT!W68+jurisdiction_covered_NETS!W68+jurisdiction_covered_SupETS!W68</f>
        <v>0</v>
      </c>
      <c r="X68" s="24">
        <f>jurisdiction_covered_NCT!X68+jurisdiction_covered_NETS!X68+jurisdiction_covered_SupETS!X68</f>
        <v>0</v>
      </c>
      <c r="Y68" s="24">
        <f>jurisdiction_covered_NCT!Y68+jurisdiction_covered_NETS!Y68+jurisdiction_covered_SupETS!Y68</f>
        <v>0</v>
      </c>
      <c r="Z68" s="24">
        <f>jurisdiction_covered_NCT!Z68+jurisdiction_covered_NETS!Z68+jurisdiction_covered_SupETS!Z68</f>
        <v>0</v>
      </c>
      <c r="AA68" s="24">
        <f>jurisdiction_covered_NCT!AA68+jurisdiction_covered_NETS!AA68+jurisdiction_covered_SupETS!AA68</f>
        <v>0</v>
      </c>
    </row>
    <row r="69" spans="1:27" x14ac:dyDescent="0.2">
      <c r="A69" s="9" t="s">
        <v>273</v>
      </c>
      <c r="B69" s="24">
        <f>jurisdiction_covered_NCT!B69+jurisdiction_covered_NETS!B69+jurisdiction_covered_SupETS!B69</f>
        <v>0</v>
      </c>
      <c r="C69" s="24">
        <f>jurisdiction_covered_NCT!C69+jurisdiction_covered_NETS!C69+jurisdiction_covered_SupETS!C69</f>
        <v>0</v>
      </c>
      <c r="D69" s="24">
        <f>jurisdiction_covered_NCT!D69+jurisdiction_covered_NETS!D69+jurisdiction_covered_SupETS!D69</f>
        <v>0</v>
      </c>
      <c r="E69" s="24">
        <f>jurisdiction_covered_NCT!E69+jurisdiction_covered_NETS!E69+jurisdiction_covered_SupETS!E69</f>
        <v>0</v>
      </c>
      <c r="F69" s="24">
        <f>jurisdiction_covered_NCT!F69+jurisdiction_covered_NETS!F69+jurisdiction_covered_SupETS!F69</f>
        <v>0</v>
      </c>
      <c r="G69" s="24">
        <f>jurisdiction_covered_NCT!G69+jurisdiction_covered_NETS!G69+jurisdiction_covered_SupETS!G69</f>
        <v>0</v>
      </c>
      <c r="H69" s="24">
        <f>jurisdiction_covered_NCT!H69+jurisdiction_covered_NETS!H69+jurisdiction_covered_SupETS!H69</f>
        <v>0</v>
      </c>
      <c r="I69" s="24">
        <f>jurisdiction_covered_NCT!I69+jurisdiction_covered_NETS!I69+jurisdiction_covered_SupETS!I69</f>
        <v>0</v>
      </c>
      <c r="J69" s="24">
        <f>jurisdiction_covered_NCT!J69+jurisdiction_covered_NETS!J69+jurisdiction_covered_SupETS!J69</f>
        <v>0</v>
      </c>
      <c r="K69" s="24">
        <f>jurisdiction_covered_NCT!K69+jurisdiction_covered_NETS!K69+jurisdiction_covered_SupETS!K69</f>
        <v>0</v>
      </c>
      <c r="L69" s="24">
        <f>jurisdiction_covered_NCT!L69+jurisdiction_covered_NETS!L69+jurisdiction_covered_SupETS!L69</f>
        <v>0</v>
      </c>
      <c r="M69" s="24">
        <f>jurisdiction_covered_NCT!M69+jurisdiction_covered_NETS!M69+jurisdiction_covered_SupETS!M69</f>
        <v>0</v>
      </c>
      <c r="N69" s="24">
        <f>jurisdiction_covered_NCT!N69+jurisdiction_covered_NETS!N69+jurisdiction_covered_SupETS!N69</f>
        <v>0</v>
      </c>
      <c r="O69" s="24">
        <f>jurisdiction_covered_NCT!O69+jurisdiction_covered_NETS!O69+jurisdiction_covered_SupETS!O69</f>
        <v>0</v>
      </c>
      <c r="P69" s="24">
        <f>jurisdiction_covered_NCT!P69+jurisdiction_covered_NETS!P69+jurisdiction_covered_SupETS!P69</f>
        <v>0</v>
      </c>
      <c r="Q69" s="24">
        <f>jurisdiction_covered_NCT!Q69+jurisdiction_covered_NETS!Q69+jurisdiction_covered_SupETS!Q69</f>
        <v>0</v>
      </c>
      <c r="R69" s="24">
        <f>jurisdiction_covered_NCT!R69+jurisdiction_covered_NETS!R69+jurisdiction_covered_SupETS!R69</f>
        <v>0</v>
      </c>
      <c r="S69" s="24">
        <f>jurisdiction_covered_NCT!S69+jurisdiction_covered_NETS!S69+jurisdiction_covered_SupETS!S69</f>
        <v>0</v>
      </c>
      <c r="T69" s="24">
        <f>jurisdiction_covered_NCT!T69+jurisdiction_covered_NETS!T69+jurisdiction_covered_SupETS!T69</f>
        <v>0</v>
      </c>
      <c r="U69" s="24">
        <f>jurisdiction_covered_NCT!U69+jurisdiction_covered_NETS!U69+jurisdiction_covered_SupETS!U69</f>
        <v>0</v>
      </c>
      <c r="V69" s="24">
        <f>jurisdiction_covered_NCT!V69+jurisdiction_covered_NETS!V69+jurisdiction_covered_SupETS!V69</f>
        <v>0</v>
      </c>
      <c r="W69" s="24">
        <f>jurisdiction_covered_NCT!W69+jurisdiction_covered_NETS!W69+jurisdiction_covered_SupETS!W69</f>
        <v>0</v>
      </c>
      <c r="X69" s="24">
        <f>jurisdiction_covered_NCT!X69+jurisdiction_covered_NETS!X69+jurisdiction_covered_SupETS!X69</f>
        <v>0</v>
      </c>
      <c r="Y69" s="24">
        <f>jurisdiction_covered_NCT!Y69+jurisdiction_covered_NETS!Y69+jurisdiction_covered_SupETS!Y69</f>
        <v>0</v>
      </c>
      <c r="Z69" s="24">
        <f>jurisdiction_covered_NCT!Z69+jurisdiction_covered_NETS!Z69+jurisdiction_covered_SupETS!Z69</f>
        <v>0</v>
      </c>
      <c r="AA69" s="24">
        <f>jurisdiction_covered_NCT!AA69+jurisdiction_covered_NETS!AA69+jurisdiction_covered_SupETS!AA69</f>
        <v>0</v>
      </c>
    </row>
    <row r="70" spans="1:27" x14ac:dyDescent="0.2">
      <c r="A70" s="9" t="s">
        <v>276</v>
      </c>
      <c r="B70" s="24">
        <f>jurisdiction_covered_NCT!B70+jurisdiction_covered_NETS!B70+jurisdiction_covered_SupETS!B70</f>
        <v>0</v>
      </c>
      <c r="C70" s="24">
        <f>jurisdiction_covered_NCT!C70+jurisdiction_covered_NETS!C70+jurisdiction_covered_SupETS!C70</f>
        <v>0</v>
      </c>
      <c r="D70" s="24">
        <f>jurisdiction_covered_NCT!D70+jurisdiction_covered_NETS!D70+jurisdiction_covered_SupETS!D70</f>
        <v>0</v>
      </c>
      <c r="E70" s="24">
        <f>jurisdiction_covered_NCT!E70+jurisdiction_covered_NETS!E70+jurisdiction_covered_SupETS!E70</f>
        <v>0</v>
      </c>
      <c r="F70" s="24">
        <f>jurisdiction_covered_NCT!F70+jurisdiction_covered_NETS!F70+jurisdiction_covered_SupETS!F70</f>
        <v>0</v>
      </c>
      <c r="G70" s="24">
        <f>jurisdiction_covered_NCT!G70+jurisdiction_covered_NETS!G70+jurisdiction_covered_SupETS!G70</f>
        <v>0</v>
      </c>
      <c r="H70" s="24">
        <f>jurisdiction_covered_NCT!H70+jurisdiction_covered_NETS!H70+jurisdiction_covered_SupETS!H70</f>
        <v>0</v>
      </c>
      <c r="I70" s="24">
        <f>jurisdiction_covered_NCT!I70+jurisdiction_covered_NETS!I70+jurisdiction_covered_SupETS!I70</f>
        <v>0</v>
      </c>
      <c r="J70" s="24">
        <f>jurisdiction_covered_NCT!J70+jurisdiction_covered_NETS!J70+jurisdiction_covered_SupETS!J70</f>
        <v>0</v>
      </c>
      <c r="K70" s="24">
        <f>jurisdiction_covered_NCT!K70+jurisdiction_covered_NETS!K70+jurisdiction_covered_SupETS!K70</f>
        <v>0</v>
      </c>
      <c r="L70" s="24">
        <f>jurisdiction_covered_NCT!L70+jurisdiction_covered_NETS!L70+jurisdiction_covered_SupETS!L70</f>
        <v>0</v>
      </c>
      <c r="M70" s="24">
        <f>jurisdiction_covered_NCT!M70+jurisdiction_covered_NETS!M70+jurisdiction_covered_SupETS!M70</f>
        <v>0</v>
      </c>
      <c r="N70" s="24">
        <f>jurisdiction_covered_NCT!N70+jurisdiction_covered_NETS!N70+jurisdiction_covered_SupETS!N70</f>
        <v>0</v>
      </c>
      <c r="O70" s="24">
        <f>jurisdiction_covered_NCT!O70+jurisdiction_covered_NETS!O70+jurisdiction_covered_SupETS!O70</f>
        <v>0</v>
      </c>
      <c r="P70" s="24">
        <f>jurisdiction_covered_NCT!P70+jurisdiction_covered_NETS!P70+jurisdiction_covered_SupETS!P70</f>
        <v>0</v>
      </c>
      <c r="Q70" s="24">
        <f>jurisdiction_covered_NCT!Q70+jurisdiction_covered_NETS!Q70+jurisdiction_covered_SupETS!Q70</f>
        <v>0</v>
      </c>
      <c r="R70" s="24">
        <f>jurisdiction_covered_NCT!R70+jurisdiction_covered_NETS!R70+jurisdiction_covered_SupETS!R70</f>
        <v>0</v>
      </c>
      <c r="S70" s="24">
        <f>jurisdiction_covered_NCT!S70+jurisdiction_covered_NETS!S70+jurisdiction_covered_SupETS!S70</f>
        <v>0</v>
      </c>
      <c r="T70" s="24">
        <f>jurisdiction_covered_NCT!T70+jurisdiction_covered_NETS!T70+jurisdiction_covered_SupETS!T70</f>
        <v>0</v>
      </c>
      <c r="U70" s="24">
        <f>jurisdiction_covered_NCT!U70+jurisdiction_covered_NETS!U70+jurisdiction_covered_SupETS!U70</f>
        <v>0</v>
      </c>
      <c r="V70" s="24">
        <f>jurisdiction_covered_NCT!V70+jurisdiction_covered_NETS!V70+jurisdiction_covered_SupETS!V70</f>
        <v>0</v>
      </c>
      <c r="W70" s="24">
        <f>jurisdiction_covered_NCT!W70+jurisdiction_covered_NETS!W70+jurisdiction_covered_SupETS!W70</f>
        <v>0</v>
      </c>
      <c r="X70" s="24">
        <f>jurisdiction_covered_NCT!X70+jurisdiction_covered_NETS!X70+jurisdiction_covered_SupETS!X70</f>
        <v>0</v>
      </c>
      <c r="Y70" s="24">
        <f>jurisdiction_covered_NCT!Y70+jurisdiction_covered_NETS!Y70+jurisdiction_covered_SupETS!Y70</f>
        <v>0</v>
      </c>
      <c r="Z70" s="24">
        <f>jurisdiction_covered_NCT!Z70+jurisdiction_covered_NETS!Z70+jurisdiction_covered_SupETS!Z70</f>
        <v>0</v>
      </c>
      <c r="AA70" s="24">
        <f>jurisdiction_covered_NCT!AA70+jurisdiction_covered_NETS!AA70+jurisdiction_covered_SupETS!AA70</f>
        <v>0</v>
      </c>
    </row>
    <row r="71" spans="1:27" x14ac:dyDescent="0.2">
      <c r="A71" s="9" t="s">
        <v>279</v>
      </c>
      <c r="B71" s="24">
        <f>jurisdiction_covered_NCT!B71+jurisdiction_covered_NETS!B71+jurisdiction_covered_SupETS!B71</f>
        <v>0.09</v>
      </c>
      <c r="C71" s="24">
        <f>jurisdiction_covered_NCT!C71+jurisdiction_covered_NETS!C71+jurisdiction_covered_SupETS!C71</f>
        <v>0.09</v>
      </c>
      <c r="D71" s="24">
        <f>jurisdiction_covered_NCT!D71+jurisdiction_covered_NETS!D71+jurisdiction_covered_SupETS!D71</f>
        <v>0.09</v>
      </c>
      <c r="E71" s="24">
        <f>jurisdiction_covered_NCT!E71+jurisdiction_covered_NETS!E71+jurisdiction_covered_SupETS!E71</f>
        <v>0.09</v>
      </c>
      <c r="F71" s="24">
        <f>jurisdiction_covered_NCT!F71+jurisdiction_covered_NETS!F71+jurisdiction_covered_SupETS!F71</f>
        <v>0.09</v>
      </c>
      <c r="G71" s="24">
        <f>jurisdiction_covered_NCT!G71+jurisdiction_covered_NETS!G71+jurisdiction_covered_SupETS!G71</f>
        <v>0.7496924981014369</v>
      </c>
      <c r="H71" s="24">
        <f>jurisdiction_covered_NCT!H71+jurisdiction_covered_NETS!H71+jurisdiction_covered_SupETS!H71</f>
        <v>0.74507232651135058</v>
      </c>
      <c r="I71" s="24">
        <f>jurisdiction_covered_NCT!I71+jurisdiction_covered_NETS!I71+jurisdiction_covered_SupETS!I71</f>
        <v>0.78588964858556298</v>
      </c>
      <c r="J71" s="24">
        <f>jurisdiction_covered_NCT!J71+jurisdiction_covered_NETS!J71+jurisdiction_covered_SupETS!J71</f>
        <v>0.76941775622248509</v>
      </c>
      <c r="K71" s="24">
        <f>jurisdiction_covered_NCT!K71+jurisdiction_covered_NETS!K71+jurisdiction_covered_SupETS!K71</f>
        <v>0.71918285342916866</v>
      </c>
      <c r="L71" s="24">
        <f>jurisdiction_covered_NCT!L71+jurisdiction_covered_NETS!L71+jurisdiction_covered_SupETS!L71</f>
        <v>0.77800773217622454</v>
      </c>
      <c r="M71" s="24">
        <f>jurisdiction_covered_NCT!M71+jurisdiction_covered_NETS!M71+jurisdiction_covered_SupETS!M71</f>
        <v>0.79341570388778371</v>
      </c>
      <c r="N71" s="24">
        <f>jurisdiction_covered_NCT!N71+jurisdiction_covered_NETS!N71+jurisdiction_covered_SupETS!N71</f>
        <v>0.7691652270715752</v>
      </c>
      <c r="O71" s="24">
        <f>jurisdiction_covered_NCT!O71+jurisdiction_covered_NETS!O71+jurisdiction_covered_SupETS!O71</f>
        <v>0.81969458371907555</v>
      </c>
      <c r="P71" s="24">
        <f>jurisdiction_covered_NCT!P71+jurisdiction_covered_NETS!P71+jurisdiction_covered_SupETS!P71</f>
        <v>0.78689095737808745</v>
      </c>
      <c r="Q71" s="24">
        <f>jurisdiction_covered_NCT!Q71+jurisdiction_covered_NETS!Q71+jurisdiction_covered_SupETS!Q71</f>
        <v>0.71721645317596305</v>
      </c>
      <c r="R71" s="24">
        <f>jurisdiction_covered_NCT!R71+jurisdiction_covered_NETS!R71+jurisdiction_covered_SupETS!R71</f>
        <v>0.71316944363409629</v>
      </c>
      <c r="S71" s="24">
        <f>jurisdiction_covered_NCT!S71+jurisdiction_covered_NETS!S71+jurisdiction_covered_SupETS!S71</f>
        <v>0.73599501357443398</v>
      </c>
      <c r="T71" s="24">
        <f>jurisdiction_covered_NCT!T71+jurisdiction_covered_NETS!T71+jurisdiction_covered_SupETS!T71</f>
        <v>0.67623304963881403</v>
      </c>
      <c r="U71" s="24">
        <f>jurisdiction_covered_NCT!U71+jurisdiction_covered_NETS!U71+jurisdiction_covered_SupETS!U71</f>
        <v>0.56149478341728676</v>
      </c>
      <c r="V71" s="24">
        <f>jurisdiction_covered_NCT!V71+jurisdiction_covered_NETS!V71+jurisdiction_covered_SupETS!V71</f>
        <v>0.53375097690898377</v>
      </c>
      <c r="W71" s="24">
        <f>jurisdiction_covered_NCT!W71+jurisdiction_covered_NETS!W71+jurisdiction_covered_SupETS!W71</f>
        <v>0.596635521569155</v>
      </c>
      <c r="X71" s="24">
        <f>jurisdiction_covered_NCT!X71+jurisdiction_covered_NETS!X71+jurisdiction_covered_SupETS!X71</f>
        <v>0.67125377163853395</v>
      </c>
      <c r="Y71" s="24">
        <f>jurisdiction_covered_NCT!Y71+jurisdiction_covered_NETS!Y71+jurisdiction_covered_SupETS!Y71</f>
        <v>0.66999999999999993</v>
      </c>
      <c r="Z71" s="24">
        <f>jurisdiction_covered_NCT!Z71+jurisdiction_covered_NETS!Z71+jurisdiction_covered_SupETS!Z71</f>
        <v>0.56999999999999995</v>
      </c>
      <c r="AA71" s="24">
        <f>jurisdiction_covered_NCT!AA71+jurisdiction_covered_NETS!AA71+jurisdiction_covered_SupETS!AA71</f>
        <v>0.56999999999999995</v>
      </c>
    </row>
    <row r="72" spans="1:27" x14ac:dyDescent="0.2">
      <c r="A72" s="9" t="s">
        <v>282</v>
      </c>
      <c r="B72" s="24">
        <f>jurisdiction_covered_NCT!B72+jurisdiction_covered_NETS!B72+jurisdiction_covered_SupETS!B72</f>
        <v>0</v>
      </c>
      <c r="C72" s="24">
        <f>jurisdiction_covered_NCT!C72+jurisdiction_covered_NETS!C72+jurisdiction_covered_SupETS!C72</f>
        <v>0</v>
      </c>
      <c r="D72" s="24">
        <f>jurisdiction_covered_NCT!D72+jurisdiction_covered_NETS!D72+jurisdiction_covered_SupETS!D72</f>
        <v>0</v>
      </c>
      <c r="E72" s="24">
        <f>jurisdiction_covered_NCT!E72+jurisdiction_covered_NETS!E72+jurisdiction_covered_SupETS!E72</f>
        <v>0</v>
      </c>
      <c r="F72" s="24">
        <f>jurisdiction_covered_NCT!F72+jurisdiction_covered_NETS!F72+jurisdiction_covered_SupETS!F72</f>
        <v>0</v>
      </c>
      <c r="G72" s="24">
        <f>jurisdiction_covered_NCT!G72+jurisdiction_covered_NETS!G72+jurisdiction_covered_SupETS!G72</f>
        <v>0</v>
      </c>
      <c r="H72" s="24">
        <f>jurisdiction_covered_NCT!H72+jurisdiction_covered_NETS!H72+jurisdiction_covered_SupETS!H72</f>
        <v>0</v>
      </c>
      <c r="I72" s="24">
        <f>jurisdiction_covered_NCT!I72+jurisdiction_covered_NETS!I72+jurisdiction_covered_SupETS!I72</f>
        <v>0</v>
      </c>
      <c r="J72" s="24">
        <f>jurisdiction_covered_NCT!J72+jurisdiction_covered_NETS!J72+jurisdiction_covered_SupETS!J72</f>
        <v>0</v>
      </c>
      <c r="K72" s="24">
        <f>jurisdiction_covered_NCT!K72+jurisdiction_covered_NETS!K72+jurisdiction_covered_SupETS!K72</f>
        <v>0</v>
      </c>
      <c r="L72" s="24">
        <f>jurisdiction_covered_NCT!L72+jurisdiction_covered_NETS!L72+jurisdiction_covered_SupETS!L72</f>
        <v>0</v>
      </c>
      <c r="M72" s="24">
        <f>jurisdiction_covered_NCT!M72+jurisdiction_covered_NETS!M72+jurisdiction_covered_SupETS!M72</f>
        <v>0</v>
      </c>
      <c r="N72" s="24">
        <f>jurisdiction_covered_NCT!N72+jurisdiction_covered_NETS!N72+jurisdiction_covered_SupETS!N72</f>
        <v>0</v>
      </c>
      <c r="O72" s="24">
        <f>jurisdiction_covered_NCT!O72+jurisdiction_covered_NETS!O72+jurisdiction_covered_SupETS!O72</f>
        <v>0</v>
      </c>
      <c r="P72" s="24">
        <f>jurisdiction_covered_NCT!P72+jurisdiction_covered_NETS!P72+jurisdiction_covered_SupETS!P72</f>
        <v>0</v>
      </c>
      <c r="Q72" s="24">
        <f>jurisdiction_covered_NCT!Q72+jurisdiction_covered_NETS!Q72+jurisdiction_covered_SupETS!Q72</f>
        <v>0</v>
      </c>
      <c r="R72" s="24">
        <f>jurisdiction_covered_NCT!R72+jurisdiction_covered_NETS!R72+jurisdiction_covered_SupETS!R72</f>
        <v>0</v>
      </c>
      <c r="S72" s="24">
        <f>jurisdiction_covered_NCT!S72+jurisdiction_covered_NETS!S72+jurisdiction_covered_SupETS!S72</f>
        <v>0</v>
      </c>
      <c r="T72" s="24">
        <f>jurisdiction_covered_NCT!T72+jurisdiction_covered_NETS!T72+jurisdiction_covered_SupETS!T72</f>
        <v>0</v>
      </c>
      <c r="U72" s="24">
        <f>jurisdiction_covered_NCT!U72+jurisdiction_covered_NETS!U72+jurisdiction_covered_SupETS!U72</f>
        <v>0</v>
      </c>
      <c r="V72" s="24">
        <f>jurisdiction_covered_NCT!V72+jurisdiction_covered_NETS!V72+jurisdiction_covered_SupETS!V72</f>
        <v>0</v>
      </c>
      <c r="W72" s="24">
        <f>jurisdiction_covered_NCT!W72+jurisdiction_covered_NETS!W72+jurisdiction_covered_SupETS!W72</f>
        <v>0</v>
      </c>
      <c r="X72" s="24">
        <f>jurisdiction_covered_NCT!X72+jurisdiction_covered_NETS!X72+jurisdiction_covered_SupETS!X72</f>
        <v>0</v>
      </c>
      <c r="Y72" s="24">
        <f>jurisdiction_covered_NCT!Y72+jurisdiction_covered_NETS!Y72+jurisdiction_covered_SupETS!Y72</f>
        <v>0</v>
      </c>
      <c r="Z72" s="24">
        <f>jurisdiction_covered_NCT!Z72+jurisdiction_covered_NETS!Z72+jurisdiction_covered_SupETS!Z72</f>
        <v>0</v>
      </c>
      <c r="AA72" s="24">
        <f>jurisdiction_covered_NCT!AA72+jurisdiction_covered_NETS!AA72+jurisdiction_covered_SupETS!AA72</f>
        <v>0</v>
      </c>
    </row>
    <row r="73" spans="1:27" x14ac:dyDescent="0.2">
      <c r="A73" s="9" t="s">
        <v>285</v>
      </c>
      <c r="B73" s="24">
        <f>jurisdiction_covered_NCT!B73+jurisdiction_covered_NETS!B73+jurisdiction_covered_SupETS!B73</f>
        <v>0</v>
      </c>
      <c r="C73" s="24">
        <f>jurisdiction_covered_NCT!C73+jurisdiction_covered_NETS!C73+jurisdiction_covered_SupETS!C73</f>
        <v>0</v>
      </c>
      <c r="D73" s="24">
        <f>jurisdiction_covered_NCT!D73+jurisdiction_covered_NETS!D73+jurisdiction_covered_SupETS!D73</f>
        <v>0</v>
      </c>
      <c r="E73" s="24">
        <f>jurisdiction_covered_NCT!E73+jurisdiction_covered_NETS!E73+jurisdiction_covered_SupETS!E73</f>
        <v>0</v>
      </c>
      <c r="F73" s="24">
        <f>jurisdiction_covered_NCT!F73+jurisdiction_covered_NETS!F73+jurisdiction_covered_SupETS!F73</f>
        <v>0</v>
      </c>
      <c r="G73" s="24">
        <f>jurisdiction_covered_NCT!G73+jurisdiction_covered_NETS!G73+jurisdiction_covered_SupETS!G73</f>
        <v>0</v>
      </c>
      <c r="H73" s="24">
        <f>jurisdiction_covered_NCT!H73+jurisdiction_covered_NETS!H73+jurisdiction_covered_SupETS!H73</f>
        <v>0</v>
      </c>
      <c r="I73" s="24">
        <f>jurisdiction_covered_NCT!I73+jurisdiction_covered_NETS!I73+jurisdiction_covered_SupETS!I73</f>
        <v>0</v>
      </c>
      <c r="J73" s="24">
        <f>jurisdiction_covered_NCT!J73+jurisdiction_covered_NETS!J73+jurisdiction_covered_SupETS!J73</f>
        <v>0</v>
      </c>
      <c r="K73" s="24">
        <f>jurisdiction_covered_NCT!K73+jurisdiction_covered_NETS!K73+jurisdiction_covered_SupETS!K73</f>
        <v>0</v>
      </c>
      <c r="L73" s="24">
        <f>jurisdiction_covered_NCT!L73+jurisdiction_covered_NETS!L73+jurisdiction_covered_SupETS!L73</f>
        <v>0</v>
      </c>
      <c r="M73" s="24">
        <f>jurisdiction_covered_NCT!M73+jurisdiction_covered_NETS!M73+jurisdiction_covered_SupETS!M73</f>
        <v>0</v>
      </c>
      <c r="N73" s="24">
        <f>jurisdiction_covered_NCT!N73+jurisdiction_covered_NETS!N73+jurisdiction_covered_SupETS!N73</f>
        <v>0</v>
      </c>
      <c r="O73" s="24">
        <f>jurisdiction_covered_NCT!O73+jurisdiction_covered_NETS!O73+jurisdiction_covered_SupETS!O73</f>
        <v>0</v>
      </c>
      <c r="P73" s="24">
        <f>jurisdiction_covered_NCT!P73+jurisdiction_covered_NETS!P73+jurisdiction_covered_SupETS!P73</f>
        <v>0</v>
      </c>
      <c r="Q73" s="24">
        <f>jurisdiction_covered_NCT!Q73+jurisdiction_covered_NETS!Q73+jurisdiction_covered_SupETS!Q73</f>
        <v>0</v>
      </c>
      <c r="R73" s="24">
        <f>jurisdiction_covered_NCT!R73+jurisdiction_covered_NETS!R73+jurisdiction_covered_SupETS!R73</f>
        <v>0</v>
      </c>
      <c r="S73" s="24">
        <f>jurisdiction_covered_NCT!S73+jurisdiction_covered_NETS!S73+jurisdiction_covered_SupETS!S73</f>
        <v>0</v>
      </c>
      <c r="T73" s="24">
        <f>jurisdiction_covered_NCT!T73+jurisdiction_covered_NETS!T73+jurisdiction_covered_SupETS!T73</f>
        <v>0</v>
      </c>
      <c r="U73" s="24">
        <f>jurisdiction_covered_NCT!U73+jurisdiction_covered_NETS!U73+jurisdiction_covered_SupETS!U73</f>
        <v>0</v>
      </c>
      <c r="V73" s="24">
        <f>jurisdiction_covered_NCT!V73+jurisdiction_covered_NETS!V73+jurisdiction_covered_SupETS!V73</f>
        <v>0</v>
      </c>
      <c r="W73" s="24">
        <f>jurisdiction_covered_NCT!W73+jurisdiction_covered_NETS!W73+jurisdiction_covered_SupETS!W73</f>
        <v>0</v>
      </c>
      <c r="X73" s="24">
        <f>jurisdiction_covered_NCT!X73+jurisdiction_covered_NETS!X73+jurisdiction_covered_SupETS!X73</f>
        <v>0</v>
      </c>
      <c r="Y73" s="24">
        <f>jurisdiction_covered_NCT!Y73+jurisdiction_covered_NETS!Y73+jurisdiction_covered_SupETS!Y73</f>
        <v>0</v>
      </c>
      <c r="Z73" s="24">
        <f>jurisdiction_covered_NCT!Z73+jurisdiction_covered_NETS!Z73+jurisdiction_covered_SupETS!Z73</f>
        <v>0</v>
      </c>
      <c r="AA73" s="24">
        <f>jurisdiction_covered_NCT!AA73+jurisdiction_covered_NETS!AA73+jurisdiction_covered_SupETS!AA73</f>
        <v>0</v>
      </c>
    </row>
    <row r="74" spans="1:27" x14ac:dyDescent="0.2">
      <c r="A74" s="9" t="s">
        <v>288</v>
      </c>
      <c r="B74" s="24">
        <f>jurisdiction_covered_NCT!B74+jurisdiction_covered_NETS!B74+jurisdiction_covered_SupETS!B74</f>
        <v>0</v>
      </c>
      <c r="C74" s="24">
        <f>jurisdiction_covered_NCT!C74+jurisdiction_covered_NETS!C74+jurisdiction_covered_SupETS!C74</f>
        <v>0</v>
      </c>
      <c r="D74" s="24">
        <f>jurisdiction_covered_NCT!D74+jurisdiction_covered_NETS!D74+jurisdiction_covered_SupETS!D74</f>
        <v>0</v>
      </c>
      <c r="E74" s="24">
        <f>jurisdiction_covered_NCT!E74+jurisdiction_covered_NETS!E74+jurisdiction_covered_SupETS!E74</f>
        <v>0</v>
      </c>
      <c r="F74" s="24">
        <f>jurisdiction_covered_NCT!F74+jurisdiction_covered_NETS!F74+jurisdiction_covered_SupETS!F74</f>
        <v>0</v>
      </c>
      <c r="G74" s="24">
        <f>jurisdiction_covered_NCT!G74+jurisdiction_covered_NETS!G74+jurisdiction_covered_SupETS!G74</f>
        <v>0</v>
      </c>
      <c r="H74" s="24">
        <f>jurisdiction_covered_NCT!H74+jurisdiction_covered_NETS!H74+jurisdiction_covered_SupETS!H74</f>
        <v>0</v>
      </c>
      <c r="I74" s="24">
        <f>jurisdiction_covered_NCT!I74+jurisdiction_covered_NETS!I74+jurisdiction_covered_SupETS!I74</f>
        <v>0</v>
      </c>
      <c r="J74" s="24">
        <f>jurisdiction_covered_NCT!J74+jurisdiction_covered_NETS!J74+jurisdiction_covered_SupETS!J74</f>
        <v>0</v>
      </c>
      <c r="K74" s="24">
        <f>jurisdiction_covered_NCT!K74+jurisdiction_covered_NETS!K74+jurisdiction_covered_SupETS!K74</f>
        <v>0</v>
      </c>
      <c r="L74" s="24">
        <f>jurisdiction_covered_NCT!L74+jurisdiction_covered_NETS!L74+jurisdiction_covered_SupETS!L74</f>
        <v>0</v>
      </c>
      <c r="M74" s="24">
        <f>jurisdiction_covered_NCT!M74+jurisdiction_covered_NETS!M74+jurisdiction_covered_SupETS!M74</f>
        <v>0</v>
      </c>
      <c r="N74" s="24">
        <f>jurisdiction_covered_NCT!N74+jurisdiction_covered_NETS!N74+jurisdiction_covered_SupETS!N74</f>
        <v>0</v>
      </c>
      <c r="O74" s="24">
        <f>jurisdiction_covered_NCT!O74+jurisdiction_covered_NETS!O74+jurisdiction_covered_SupETS!O74</f>
        <v>0</v>
      </c>
      <c r="P74" s="24">
        <f>jurisdiction_covered_NCT!P74+jurisdiction_covered_NETS!P74+jurisdiction_covered_SupETS!P74</f>
        <v>0</v>
      </c>
      <c r="Q74" s="24">
        <f>jurisdiction_covered_NCT!Q74+jurisdiction_covered_NETS!Q74+jurisdiction_covered_SupETS!Q74</f>
        <v>0</v>
      </c>
      <c r="R74" s="24">
        <f>jurisdiction_covered_NCT!R74+jurisdiction_covered_NETS!R74+jurisdiction_covered_SupETS!R74</f>
        <v>0</v>
      </c>
      <c r="S74" s="24">
        <f>jurisdiction_covered_NCT!S74+jurisdiction_covered_NETS!S74+jurisdiction_covered_SupETS!S74</f>
        <v>0</v>
      </c>
      <c r="T74" s="24">
        <f>jurisdiction_covered_NCT!T74+jurisdiction_covered_NETS!T74+jurisdiction_covered_SupETS!T74</f>
        <v>0</v>
      </c>
      <c r="U74" s="24">
        <f>jurisdiction_covered_NCT!U74+jurisdiction_covered_NETS!U74+jurisdiction_covered_SupETS!U74</f>
        <v>0</v>
      </c>
      <c r="V74" s="24">
        <f>jurisdiction_covered_NCT!V74+jurisdiction_covered_NETS!V74+jurisdiction_covered_SupETS!V74</f>
        <v>0</v>
      </c>
      <c r="W74" s="24">
        <f>jurisdiction_covered_NCT!W74+jurisdiction_covered_NETS!W74+jurisdiction_covered_SupETS!W74</f>
        <v>0</v>
      </c>
      <c r="X74" s="24">
        <f>jurisdiction_covered_NCT!X74+jurisdiction_covered_NETS!X74+jurisdiction_covered_SupETS!X74</f>
        <v>0</v>
      </c>
      <c r="Y74" s="24">
        <f>jurisdiction_covered_NCT!Y74+jurisdiction_covered_NETS!Y74+jurisdiction_covered_SupETS!Y74</f>
        <v>0</v>
      </c>
      <c r="Z74" s="24">
        <f>jurisdiction_covered_NCT!Z74+jurisdiction_covered_NETS!Z74+jurisdiction_covered_SupETS!Z74</f>
        <v>0</v>
      </c>
      <c r="AA74" s="24">
        <f>jurisdiction_covered_NCT!AA74+jurisdiction_covered_NETS!AA74+jurisdiction_covered_SupETS!AA74</f>
        <v>0</v>
      </c>
    </row>
    <row r="75" spans="1:27" x14ac:dyDescent="0.2">
      <c r="A75" s="9" t="s">
        <v>291</v>
      </c>
      <c r="B75" s="24">
        <f>jurisdiction_covered_NCT!B75+jurisdiction_covered_NETS!B75+jurisdiction_covered_SupETS!B75</f>
        <v>0</v>
      </c>
      <c r="C75" s="24">
        <f>jurisdiction_covered_NCT!C75+jurisdiction_covered_NETS!C75+jurisdiction_covered_SupETS!C75</f>
        <v>0</v>
      </c>
      <c r="D75" s="24">
        <f>jurisdiction_covered_NCT!D75+jurisdiction_covered_NETS!D75+jurisdiction_covered_SupETS!D75</f>
        <v>0</v>
      </c>
      <c r="E75" s="24">
        <f>jurisdiction_covered_NCT!E75+jurisdiction_covered_NETS!E75+jurisdiction_covered_SupETS!E75</f>
        <v>0</v>
      </c>
      <c r="F75" s="24">
        <f>jurisdiction_covered_NCT!F75+jurisdiction_covered_NETS!F75+jurisdiction_covered_SupETS!F75</f>
        <v>0</v>
      </c>
      <c r="G75" s="24">
        <f>jurisdiction_covered_NCT!G75+jurisdiction_covered_NETS!G75+jurisdiction_covered_SupETS!G75</f>
        <v>0</v>
      </c>
      <c r="H75" s="24">
        <f>jurisdiction_covered_NCT!H75+jurisdiction_covered_NETS!H75+jurisdiction_covered_SupETS!H75</f>
        <v>0</v>
      </c>
      <c r="I75" s="24">
        <f>jurisdiction_covered_NCT!I75+jurisdiction_covered_NETS!I75+jurisdiction_covered_SupETS!I75</f>
        <v>0</v>
      </c>
      <c r="J75" s="24">
        <f>jurisdiction_covered_NCT!J75+jurisdiction_covered_NETS!J75+jurisdiction_covered_SupETS!J75</f>
        <v>0</v>
      </c>
      <c r="K75" s="24">
        <f>jurisdiction_covered_NCT!K75+jurisdiction_covered_NETS!K75+jurisdiction_covered_SupETS!K75</f>
        <v>0</v>
      </c>
      <c r="L75" s="24">
        <f>jurisdiction_covered_NCT!L75+jurisdiction_covered_NETS!L75+jurisdiction_covered_SupETS!L75</f>
        <v>0</v>
      </c>
      <c r="M75" s="24">
        <f>jurisdiction_covered_NCT!M75+jurisdiction_covered_NETS!M75+jurisdiction_covered_SupETS!M75</f>
        <v>0</v>
      </c>
      <c r="N75" s="24">
        <f>jurisdiction_covered_NCT!N75+jurisdiction_covered_NETS!N75+jurisdiction_covered_SupETS!N75</f>
        <v>0</v>
      </c>
      <c r="O75" s="24">
        <f>jurisdiction_covered_NCT!O75+jurisdiction_covered_NETS!O75+jurisdiction_covered_SupETS!O75</f>
        <v>0</v>
      </c>
      <c r="P75" s="24">
        <f>jurisdiction_covered_NCT!P75+jurisdiction_covered_NETS!P75+jurisdiction_covered_SupETS!P75</f>
        <v>0</v>
      </c>
      <c r="Q75" s="24">
        <f>jurisdiction_covered_NCT!Q75+jurisdiction_covered_NETS!Q75+jurisdiction_covered_SupETS!Q75</f>
        <v>0</v>
      </c>
      <c r="R75" s="24">
        <f>jurisdiction_covered_NCT!R75+jurisdiction_covered_NETS!R75+jurisdiction_covered_SupETS!R75</f>
        <v>0</v>
      </c>
      <c r="S75" s="24">
        <f>jurisdiction_covered_NCT!S75+jurisdiction_covered_NETS!S75+jurisdiction_covered_SupETS!S75</f>
        <v>0</v>
      </c>
      <c r="T75" s="24">
        <f>jurisdiction_covered_NCT!T75+jurisdiction_covered_NETS!T75+jurisdiction_covered_SupETS!T75</f>
        <v>0</v>
      </c>
      <c r="U75" s="24">
        <f>jurisdiction_covered_NCT!U75+jurisdiction_covered_NETS!U75+jurisdiction_covered_SupETS!U75</f>
        <v>0</v>
      </c>
      <c r="V75" s="24">
        <f>jurisdiction_covered_NCT!V75+jurisdiction_covered_NETS!V75+jurisdiction_covered_SupETS!V75</f>
        <v>0</v>
      </c>
      <c r="W75" s="24">
        <f>jurisdiction_covered_NCT!W75+jurisdiction_covered_NETS!W75+jurisdiction_covered_SupETS!W75</f>
        <v>0</v>
      </c>
      <c r="X75" s="24">
        <f>jurisdiction_covered_NCT!X75+jurisdiction_covered_NETS!X75+jurisdiction_covered_SupETS!X75</f>
        <v>0</v>
      </c>
      <c r="Y75" s="24">
        <f>jurisdiction_covered_NCT!Y75+jurisdiction_covered_NETS!Y75+jurisdiction_covered_SupETS!Y75</f>
        <v>0</v>
      </c>
      <c r="Z75" s="24">
        <f>jurisdiction_covered_NCT!Z75+jurisdiction_covered_NETS!Z75+jurisdiction_covered_SupETS!Z75</f>
        <v>0</v>
      </c>
      <c r="AA75" s="24">
        <f>jurisdiction_covered_NCT!AA75+jurisdiction_covered_NETS!AA75+jurisdiction_covered_SupETS!AA75</f>
        <v>0</v>
      </c>
    </row>
    <row r="76" spans="1:27" x14ac:dyDescent="0.2">
      <c r="A76" s="9" t="s">
        <v>294</v>
      </c>
      <c r="B76" s="24">
        <f>jurisdiction_covered_NCT!B76+jurisdiction_covered_NETS!B76+jurisdiction_covered_SupETS!B76</f>
        <v>0.39</v>
      </c>
      <c r="C76" s="24">
        <f>jurisdiction_covered_NCT!C76+jurisdiction_covered_NETS!C76+jurisdiction_covered_SupETS!C76</f>
        <v>0.39</v>
      </c>
      <c r="D76" s="24">
        <f>jurisdiction_covered_NCT!D76+jurisdiction_covered_NETS!D76+jurisdiction_covered_SupETS!D76</f>
        <v>0.39</v>
      </c>
      <c r="E76" s="24">
        <f>jurisdiction_covered_NCT!E76+jurisdiction_covered_NETS!E76+jurisdiction_covered_SupETS!E76</f>
        <v>0.39</v>
      </c>
      <c r="F76" s="24">
        <f>jurisdiction_covered_NCT!F76+jurisdiction_covered_NETS!F76+jurisdiction_covered_SupETS!F76</f>
        <v>0.39</v>
      </c>
      <c r="G76" s="24">
        <f>jurisdiction_covered_NCT!G76+jurisdiction_covered_NETS!G76+jurisdiction_covered_SupETS!G76</f>
        <v>0.83479863876217109</v>
      </c>
      <c r="H76" s="24">
        <f>jurisdiction_covered_NCT!H76+jurisdiction_covered_NETS!H76+jurisdiction_covered_SupETS!H76</f>
        <v>0.88203024777983696</v>
      </c>
      <c r="I76" s="24">
        <f>jurisdiction_covered_NCT!I76+jurisdiction_covered_NETS!I76+jurisdiction_covered_SupETS!I76</f>
        <v>0.86569540169022008</v>
      </c>
      <c r="J76" s="24">
        <f>jurisdiction_covered_NCT!J76+jurisdiction_covered_NETS!J76+jurisdiction_covered_SupETS!J76</f>
        <v>0.84749477475232204</v>
      </c>
      <c r="K76" s="24">
        <f>jurisdiction_covered_NCT!K76+jurisdiction_covered_NETS!K76+jurisdiction_covered_SupETS!K76</f>
        <v>0.84798390998487005</v>
      </c>
      <c r="L76" s="24">
        <f>jurisdiction_covered_NCT!L76+jurisdiction_covered_NETS!L76+jurisdiction_covered_SupETS!L76</f>
        <v>0.88722260833085698</v>
      </c>
      <c r="M76" s="24">
        <f>jurisdiction_covered_NCT!M76+jurisdiction_covered_NETS!M76+jurisdiction_covered_SupETS!M76</f>
        <v>0.85815845878165309</v>
      </c>
      <c r="N76" s="24">
        <f>jurisdiction_covered_NCT!N76+jurisdiction_covered_NETS!N76+jurisdiction_covered_SupETS!N76</f>
        <v>0.83452086220597699</v>
      </c>
      <c r="O76" s="24">
        <f>jurisdiction_covered_NCT!O76+jurisdiction_covered_NETS!O76+jurisdiction_covered_SupETS!O76</f>
        <v>0.83034345440489499</v>
      </c>
      <c r="P76" s="24">
        <f>jurisdiction_covered_NCT!P76+jurisdiction_covered_NETS!P76+jurisdiction_covered_SupETS!P76</f>
        <v>0.83973890330493295</v>
      </c>
      <c r="Q76" s="24">
        <f>jurisdiction_covered_NCT!Q76+jurisdiction_covered_NETS!Q76+jurisdiction_covered_SupETS!Q76</f>
        <v>0.82115088462406205</v>
      </c>
      <c r="R76" s="24">
        <f>jurisdiction_covered_NCT!R76+jurisdiction_covered_NETS!R76+jurisdiction_covered_SupETS!R76</f>
        <v>0.82914165666266504</v>
      </c>
      <c r="S76" s="24">
        <f>jurisdiction_covered_NCT!S76+jurisdiction_covered_NETS!S76+jurisdiction_covered_SupETS!S76</f>
        <v>0.81531104843593605</v>
      </c>
      <c r="T76" s="24">
        <f>jurisdiction_covered_NCT!T76+jurisdiction_covered_NETS!T76+jurisdiction_covered_SupETS!T76</f>
        <v>0.84711377005286703</v>
      </c>
      <c r="U76" s="24">
        <f>jurisdiction_covered_NCT!U76+jurisdiction_covered_NETS!U76+jurisdiction_covered_SupETS!U76</f>
        <v>0.80149000186909403</v>
      </c>
      <c r="V76" s="24">
        <f>jurisdiction_covered_NCT!V76+jurisdiction_covered_NETS!V76+jurisdiction_covered_SupETS!V76</f>
        <v>0.77088045629195601</v>
      </c>
      <c r="W76" s="24">
        <f>jurisdiction_covered_NCT!W76+jurisdiction_covered_NETS!W76+jurisdiction_covered_SupETS!W76</f>
        <v>0.78669057379201501</v>
      </c>
      <c r="X76" s="24">
        <f>jurisdiction_covered_NCT!X76+jurisdiction_covered_NETS!X76+jurisdiction_covered_SupETS!X76</f>
        <v>0.776193433147783</v>
      </c>
      <c r="Y76" s="24">
        <f>jurisdiction_covered_NCT!Y76+jurisdiction_covered_NETS!Y76+jurisdiction_covered_SupETS!Y76</f>
        <v>0.776193433147783</v>
      </c>
      <c r="Z76" s="24">
        <f>jurisdiction_covered_NCT!Z76+jurisdiction_covered_NETS!Z76+jurisdiction_covered_SupETS!Z76</f>
        <v>0.76</v>
      </c>
      <c r="AA76" s="24">
        <f>jurisdiction_covered_NCT!AA76+jurisdiction_covered_NETS!AA76+jurisdiction_covered_SupETS!AA76</f>
        <v>0.76</v>
      </c>
    </row>
    <row r="77" spans="1:27" x14ac:dyDescent="0.2">
      <c r="A77" s="9" t="s">
        <v>297</v>
      </c>
      <c r="B77" s="24">
        <f>jurisdiction_covered_NCT!B77+jurisdiction_covered_NETS!B77+jurisdiction_covered_SupETS!B77</f>
        <v>0</v>
      </c>
      <c r="C77" s="24">
        <f>jurisdiction_covered_NCT!C77+jurisdiction_covered_NETS!C77+jurisdiction_covered_SupETS!C77</f>
        <v>0</v>
      </c>
      <c r="D77" s="24">
        <f>jurisdiction_covered_NCT!D77+jurisdiction_covered_NETS!D77+jurisdiction_covered_SupETS!D77</f>
        <v>0</v>
      </c>
      <c r="E77" s="24">
        <f>jurisdiction_covered_NCT!E77+jurisdiction_covered_NETS!E77+jurisdiction_covered_SupETS!E77</f>
        <v>0</v>
      </c>
      <c r="F77" s="24">
        <f>jurisdiction_covered_NCT!F77+jurisdiction_covered_NETS!F77+jurisdiction_covered_SupETS!F77</f>
        <v>0</v>
      </c>
      <c r="G77" s="24">
        <f>jurisdiction_covered_NCT!G77+jurisdiction_covered_NETS!G77+jurisdiction_covered_SupETS!G77</f>
        <v>0.25583661890290699</v>
      </c>
      <c r="H77" s="24">
        <f>jurisdiction_covered_NCT!H77+jurisdiction_covered_NETS!H77+jurisdiction_covered_SupETS!H77</f>
        <v>0.25195345845028133</v>
      </c>
      <c r="I77" s="24">
        <f>jurisdiction_covered_NCT!I77+jurisdiction_covered_NETS!I77+jurisdiction_covered_SupETS!I77</f>
        <v>0.25383869816789312</v>
      </c>
      <c r="J77" s="24">
        <f>jurisdiction_covered_NCT!J77+jurisdiction_covered_NETS!J77+jurisdiction_covered_SupETS!J77</f>
        <v>0.25086727943934145</v>
      </c>
      <c r="K77" s="24">
        <f>jurisdiction_covered_NCT!K77+jurisdiction_covered_NETS!K77+jurisdiction_covered_SupETS!K77</f>
        <v>0.22956449837384765</v>
      </c>
      <c r="L77" s="24">
        <f>jurisdiction_covered_NCT!L77+jurisdiction_covered_NETS!L77+jurisdiction_covered_SupETS!L77</f>
        <v>0.23779574433936335</v>
      </c>
      <c r="M77" s="24">
        <f>jurisdiction_covered_NCT!M77+jurisdiction_covered_NETS!M77+jurisdiction_covered_SupETS!M77</f>
        <v>0.22915575978044786</v>
      </c>
      <c r="N77" s="24">
        <f>jurisdiction_covered_NCT!N77+jurisdiction_covered_NETS!N77+jurisdiction_covered_SupETS!N77</f>
        <v>0.22616788885658354</v>
      </c>
      <c r="O77" s="24">
        <f>jurisdiction_covered_NCT!O77+jurisdiction_covered_NETS!O77+jurisdiction_covered_SupETS!O77</f>
        <v>0.25301216985224023</v>
      </c>
      <c r="P77" s="24">
        <f>jurisdiction_covered_NCT!P77+jurisdiction_covered_NETS!P77+jurisdiction_covered_SupETS!P77</f>
        <v>0.64484141096273806</v>
      </c>
      <c r="Q77" s="24">
        <f>jurisdiction_covered_NCT!Q77+jurisdiction_covered_NETS!Q77+jurisdiction_covered_SupETS!Q77</f>
        <v>0.63921127130401878</v>
      </c>
      <c r="R77" s="24">
        <f>jurisdiction_covered_NCT!R77+jurisdiction_covered_NETS!R77+jurisdiction_covered_SupETS!R77</f>
        <v>0.63976687287685641</v>
      </c>
      <c r="S77" s="24">
        <f>jurisdiction_covered_NCT!S77+jurisdiction_covered_NETS!S77+jurisdiction_covered_SupETS!S77</f>
        <v>0.64408931135018066</v>
      </c>
      <c r="T77" s="24">
        <f>jurisdiction_covered_NCT!T77+jurisdiction_covered_NETS!T77+jurisdiction_covered_SupETS!T77</f>
        <v>0.63514163563878068</v>
      </c>
      <c r="U77" s="24">
        <f>jurisdiction_covered_NCT!U77+jurisdiction_covered_NETS!U77+jurisdiction_covered_SupETS!U77</f>
        <v>0.6295096051272534</v>
      </c>
      <c r="V77" s="24">
        <f>jurisdiction_covered_NCT!V77+jurisdiction_covered_NETS!V77+jurisdiction_covered_SupETS!V77</f>
        <v>0.62822486328099936</v>
      </c>
      <c r="W77" s="24">
        <f>jurisdiction_covered_NCT!W77+jurisdiction_covered_NETS!W77+jurisdiction_covered_SupETS!W77</f>
        <v>0.62815892627710501</v>
      </c>
      <c r="X77" s="24">
        <f>jurisdiction_covered_NCT!X77+jurisdiction_covered_NETS!X77+jurisdiction_covered_SupETS!X77</f>
        <v>0.62709520574522781</v>
      </c>
      <c r="Y77" s="24">
        <f>jurisdiction_covered_NCT!Y77+jurisdiction_covered_NETS!Y77+jurisdiction_covered_SupETS!Y77</f>
        <v>0.63</v>
      </c>
      <c r="Z77" s="24">
        <f>jurisdiction_covered_NCT!Z77+jurisdiction_covered_NETS!Z77+jurisdiction_covered_SupETS!Z77</f>
        <v>0.6</v>
      </c>
      <c r="AA77" s="24">
        <f>jurisdiction_covered_NCT!AA77+jurisdiction_covered_NETS!AA77+jurisdiction_covered_SupETS!AA77</f>
        <v>0.6</v>
      </c>
    </row>
    <row r="78" spans="1:27" x14ac:dyDescent="0.2">
      <c r="A78" s="9" t="s">
        <v>300</v>
      </c>
      <c r="B78" s="24">
        <f>jurisdiction_covered_NCT!B78+jurisdiction_covered_NETS!B78+jurisdiction_covered_SupETS!B78</f>
        <v>0</v>
      </c>
      <c r="C78" s="24">
        <f>jurisdiction_covered_NCT!C78+jurisdiction_covered_NETS!C78+jurisdiction_covered_SupETS!C78</f>
        <v>0</v>
      </c>
      <c r="D78" s="24">
        <f>jurisdiction_covered_NCT!D78+jurisdiction_covered_NETS!D78+jurisdiction_covered_SupETS!D78</f>
        <v>0</v>
      </c>
      <c r="E78" s="24">
        <f>jurisdiction_covered_NCT!E78+jurisdiction_covered_NETS!E78+jurisdiction_covered_SupETS!E78</f>
        <v>0</v>
      </c>
      <c r="F78" s="24">
        <f>jurisdiction_covered_NCT!F78+jurisdiction_covered_NETS!F78+jurisdiction_covered_SupETS!F78</f>
        <v>0</v>
      </c>
      <c r="G78" s="24">
        <f>jurisdiction_covered_NCT!G78+jurisdiction_covered_NETS!G78+jurisdiction_covered_SupETS!G78</f>
        <v>0</v>
      </c>
      <c r="H78" s="24">
        <f>jurisdiction_covered_NCT!H78+jurisdiction_covered_NETS!H78+jurisdiction_covered_SupETS!H78</f>
        <v>0</v>
      </c>
      <c r="I78" s="24">
        <f>jurisdiction_covered_NCT!I78+jurisdiction_covered_NETS!I78+jurisdiction_covered_SupETS!I78</f>
        <v>0</v>
      </c>
      <c r="J78" s="24">
        <f>jurisdiction_covered_NCT!J78+jurisdiction_covered_NETS!J78+jurisdiction_covered_SupETS!J78</f>
        <v>0</v>
      </c>
      <c r="K78" s="24">
        <f>jurisdiction_covered_NCT!K78+jurisdiction_covered_NETS!K78+jurisdiction_covered_SupETS!K78</f>
        <v>0</v>
      </c>
      <c r="L78" s="24">
        <f>jurisdiction_covered_NCT!L78+jurisdiction_covered_NETS!L78+jurisdiction_covered_SupETS!L78</f>
        <v>0</v>
      </c>
      <c r="M78" s="24">
        <f>jurisdiction_covered_NCT!M78+jurisdiction_covered_NETS!M78+jurisdiction_covered_SupETS!M78</f>
        <v>0</v>
      </c>
      <c r="N78" s="24">
        <f>jurisdiction_covered_NCT!N78+jurisdiction_covered_NETS!N78+jurisdiction_covered_SupETS!N78</f>
        <v>0</v>
      </c>
      <c r="O78" s="24">
        <f>jurisdiction_covered_NCT!O78+jurisdiction_covered_NETS!O78+jurisdiction_covered_SupETS!O78</f>
        <v>0</v>
      </c>
      <c r="P78" s="24">
        <f>jurisdiction_covered_NCT!P78+jurisdiction_covered_NETS!P78+jurisdiction_covered_SupETS!P78</f>
        <v>0</v>
      </c>
      <c r="Q78" s="24">
        <f>jurisdiction_covered_NCT!Q78+jurisdiction_covered_NETS!Q78+jurisdiction_covered_SupETS!Q78</f>
        <v>0</v>
      </c>
      <c r="R78" s="24">
        <f>jurisdiction_covered_NCT!R78+jurisdiction_covered_NETS!R78+jurisdiction_covered_SupETS!R78</f>
        <v>0</v>
      </c>
      <c r="S78" s="24">
        <f>jurisdiction_covered_NCT!S78+jurisdiction_covered_NETS!S78+jurisdiction_covered_SupETS!S78</f>
        <v>0</v>
      </c>
      <c r="T78" s="24">
        <f>jurisdiction_covered_NCT!T78+jurisdiction_covered_NETS!T78+jurisdiction_covered_SupETS!T78</f>
        <v>0</v>
      </c>
      <c r="U78" s="24">
        <f>jurisdiction_covered_NCT!U78+jurisdiction_covered_NETS!U78+jurisdiction_covered_SupETS!U78</f>
        <v>0</v>
      </c>
      <c r="V78" s="24">
        <f>jurisdiction_covered_NCT!V78+jurisdiction_covered_NETS!V78+jurisdiction_covered_SupETS!V78</f>
        <v>0</v>
      </c>
      <c r="W78" s="24">
        <f>jurisdiction_covered_NCT!W78+jurisdiction_covered_NETS!W78+jurisdiction_covered_SupETS!W78</f>
        <v>0</v>
      </c>
      <c r="X78" s="24">
        <f>jurisdiction_covered_NCT!X78+jurisdiction_covered_NETS!X78+jurisdiction_covered_SupETS!X78</f>
        <v>0</v>
      </c>
      <c r="Y78" s="24">
        <f>jurisdiction_covered_NCT!Y78+jurisdiction_covered_NETS!Y78+jurisdiction_covered_SupETS!Y78</f>
        <v>0</v>
      </c>
      <c r="Z78" s="24">
        <f>jurisdiction_covered_NCT!Z78+jurisdiction_covered_NETS!Z78+jurisdiction_covered_SupETS!Z78</f>
        <v>0</v>
      </c>
      <c r="AA78" s="24">
        <f>jurisdiction_covered_NCT!AA78+jurisdiction_covered_NETS!AA78+jurisdiction_covered_SupETS!AA78</f>
        <v>0</v>
      </c>
    </row>
    <row r="79" spans="1:27" x14ac:dyDescent="0.2">
      <c r="A79" s="9" t="s">
        <v>303</v>
      </c>
      <c r="B79" s="24">
        <f>jurisdiction_covered_NCT!B79+jurisdiction_covered_NETS!B79+jurisdiction_covered_SupETS!B79</f>
        <v>0</v>
      </c>
      <c r="C79" s="24">
        <f>jurisdiction_covered_NCT!C79+jurisdiction_covered_NETS!C79+jurisdiction_covered_SupETS!C79</f>
        <v>0</v>
      </c>
      <c r="D79" s="24">
        <f>jurisdiction_covered_NCT!D79+jurisdiction_covered_NETS!D79+jurisdiction_covered_SupETS!D79</f>
        <v>0</v>
      </c>
      <c r="E79" s="24">
        <f>jurisdiction_covered_NCT!E79+jurisdiction_covered_NETS!E79+jurisdiction_covered_SupETS!E79</f>
        <v>0</v>
      </c>
      <c r="F79" s="24">
        <f>jurisdiction_covered_NCT!F79+jurisdiction_covered_NETS!F79+jurisdiction_covered_SupETS!F79</f>
        <v>0</v>
      </c>
      <c r="G79" s="24">
        <f>jurisdiction_covered_NCT!G79+jurisdiction_covered_NETS!G79+jurisdiction_covered_SupETS!G79</f>
        <v>0</v>
      </c>
      <c r="H79" s="24">
        <f>jurisdiction_covered_NCT!H79+jurisdiction_covered_NETS!H79+jurisdiction_covered_SupETS!H79</f>
        <v>0</v>
      </c>
      <c r="I79" s="24">
        <f>jurisdiction_covered_NCT!I79+jurisdiction_covered_NETS!I79+jurisdiction_covered_SupETS!I79</f>
        <v>0</v>
      </c>
      <c r="J79" s="24">
        <f>jurisdiction_covered_NCT!J79+jurisdiction_covered_NETS!J79+jurisdiction_covered_SupETS!J79</f>
        <v>0</v>
      </c>
      <c r="K79" s="24">
        <f>jurisdiction_covered_NCT!K79+jurisdiction_covered_NETS!K79+jurisdiction_covered_SupETS!K79</f>
        <v>0</v>
      </c>
      <c r="L79" s="24">
        <f>jurisdiction_covered_NCT!L79+jurisdiction_covered_NETS!L79+jurisdiction_covered_SupETS!L79</f>
        <v>0</v>
      </c>
      <c r="M79" s="24">
        <f>jurisdiction_covered_NCT!M79+jurisdiction_covered_NETS!M79+jurisdiction_covered_SupETS!M79</f>
        <v>0</v>
      </c>
      <c r="N79" s="24">
        <f>jurisdiction_covered_NCT!N79+jurisdiction_covered_NETS!N79+jurisdiction_covered_SupETS!N79</f>
        <v>0</v>
      </c>
      <c r="O79" s="24">
        <f>jurisdiction_covered_NCT!O79+jurisdiction_covered_NETS!O79+jurisdiction_covered_SupETS!O79</f>
        <v>0</v>
      </c>
      <c r="P79" s="24">
        <f>jurisdiction_covered_NCT!P79+jurisdiction_covered_NETS!P79+jurisdiction_covered_SupETS!P79</f>
        <v>0</v>
      </c>
      <c r="Q79" s="24">
        <f>jurisdiction_covered_NCT!Q79+jurisdiction_covered_NETS!Q79+jurisdiction_covered_SupETS!Q79</f>
        <v>0</v>
      </c>
      <c r="R79" s="24">
        <f>jurisdiction_covered_NCT!R79+jurisdiction_covered_NETS!R79+jurisdiction_covered_SupETS!R79</f>
        <v>0</v>
      </c>
      <c r="S79" s="24">
        <f>jurisdiction_covered_NCT!S79+jurisdiction_covered_NETS!S79+jurisdiction_covered_SupETS!S79</f>
        <v>0</v>
      </c>
      <c r="T79" s="24">
        <f>jurisdiction_covered_NCT!T79+jurisdiction_covered_NETS!T79+jurisdiction_covered_SupETS!T79</f>
        <v>0</v>
      </c>
      <c r="U79" s="24">
        <f>jurisdiction_covered_NCT!U79+jurisdiction_covered_NETS!U79+jurisdiction_covered_SupETS!U79</f>
        <v>0</v>
      </c>
      <c r="V79" s="24">
        <f>jurisdiction_covered_NCT!V79+jurisdiction_covered_NETS!V79+jurisdiction_covered_SupETS!V79</f>
        <v>0</v>
      </c>
      <c r="W79" s="24">
        <f>jurisdiction_covered_NCT!W79+jurisdiction_covered_NETS!W79+jurisdiction_covered_SupETS!W79</f>
        <v>0</v>
      </c>
      <c r="X79" s="24">
        <f>jurisdiction_covered_NCT!X79+jurisdiction_covered_NETS!X79+jurisdiction_covered_SupETS!X79</f>
        <v>0</v>
      </c>
      <c r="Y79" s="24">
        <f>jurisdiction_covered_NCT!Y79+jurisdiction_covered_NETS!Y79+jurisdiction_covered_SupETS!Y79</f>
        <v>0</v>
      </c>
      <c r="Z79" s="24">
        <f>jurisdiction_covered_NCT!Z79+jurisdiction_covered_NETS!Z79+jurisdiction_covered_SupETS!Z79</f>
        <v>0</v>
      </c>
      <c r="AA79" s="24">
        <f>jurisdiction_covered_NCT!AA79+jurisdiction_covered_NETS!AA79+jurisdiction_covered_SupETS!AA79</f>
        <v>0</v>
      </c>
    </row>
    <row r="80" spans="1:27" x14ac:dyDescent="0.2">
      <c r="A80" s="9" t="s">
        <v>306</v>
      </c>
      <c r="B80" s="24">
        <f>jurisdiction_covered_NCT!B80+jurisdiction_covered_NETS!B80+jurisdiction_covered_SupETS!B80</f>
        <v>0</v>
      </c>
      <c r="C80" s="24">
        <f>jurisdiction_covered_NCT!C80+jurisdiction_covered_NETS!C80+jurisdiction_covered_SupETS!C80</f>
        <v>0</v>
      </c>
      <c r="D80" s="24">
        <f>jurisdiction_covered_NCT!D80+jurisdiction_covered_NETS!D80+jurisdiction_covered_SupETS!D80</f>
        <v>0</v>
      </c>
      <c r="E80" s="24">
        <f>jurisdiction_covered_NCT!E80+jurisdiction_covered_NETS!E80+jurisdiction_covered_SupETS!E80</f>
        <v>0</v>
      </c>
      <c r="F80" s="24">
        <f>jurisdiction_covered_NCT!F80+jurisdiction_covered_NETS!F80+jurisdiction_covered_SupETS!F80</f>
        <v>0</v>
      </c>
      <c r="G80" s="24">
        <f>jurisdiction_covered_NCT!G80+jurisdiction_covered_NETS!G80+jurisdiction_covered_SupETS!G80</f>
        <v>0</v>
      </c>
      <c r="H80" s="24">
        <f>jurisdiction_covered_NCT!H80+jurisdiction_covered_NETS!H80+jurisdiction_covered_SupETS!H80</f>
        <v>0</v>
      </c>
      <c r="I80" s="24">
        <f>jurisdiction_covered_NCT!I80+jurisdiction_covered_NETS!I80+jurisdiction_covered_SupETS!I80</f>
        <v>0</v>
      </c>
      <c r="J80" s="24">
        <f>jurisdiction_covered_NCT!J80+jurisdiction_covered_NETS!J80+jurisdiction_covered_SupETS!J80</f>
        <v>0</v>
      </c>
      <c r="K80" s="24">
        <f>jurisdiction_covered_NCT!K80+jurisdiction_covered_NETS!K80+jurisdiction_covered_SupETS!K80</f>
        <v>0</v>
      </c>
      <c r="L80" s="24">
        <f>jurisdiction_covered_NCT!L80+jurisdiction_covered_NETS!L80+jurisdiction_covered_SupETS!L80</f>
        <v>0</v>
      </c>
      <c r="M80" s="24">
        <f>jurisdiction_covered_NCT!M80+jurisdiction_covered_NETS!M80+jurisdiction_covered_SupETS!M80</f>
        <v>0</v>
      </c>
      <c r="N80" s="24">
        <f>jurisdiction_covered_NCT!N80+jurisdiction_covered_NETS!N80+jurisdiction_covered_SupETS!N80</f>
        <v>0</v>
      </c>
      <c r="O80" s="24">
        <f>jurisdiction_covered_NCT!O80+jurisdiction_covered_NETS!O80+jurisdiction_covered_SupETS!O80</f>
        <v>0</v>
      </c>
      <c r="P80" s="24">
        <f>jurisdiction_covered_NCT!P80+jurisdiction_covered_NETS!P80+jurisdiction_covered_SupETS!P80</f>
        <v>0</v>
      </c>
      <c r="Q80" s="24">
        <f>jurisdiction_covered_NCT!Q80+jurisdiction_covered_NETS!Q80+jurisdiction_covered_SupETS!Q80</f>
        <v>0</v>
      </c>
      <c r="R80" s="24">
        <f>jurisdiction_covered_NCT!R80+jurisdiction_covered_NETS!R80+jurisdiction_covered_SupETS!R80</f>
        <v>0</v>
      </c>
      <c r="S80" s="24">
        <f>jurisdiction_covered_NCT!S80+jurisdiction_covered_NETS!S80+jurisdiction_covered_SupETS!S80</f>
        <v>0</v>
      </c>
      <c r="T80" s="24">
        <f>jurisdiction_covered_NCT!T80+jurisdiction_covered_NETS!T80+jurisdiction_covered_SupETS!T80</f>
        <v>0</v>
      </c>
      <c r="U80" s="24">
        <f>jurisdiction_covered_NCT!U80+jurisdiction_covered_NETS!U80+jurisdiction_covered_SupETS!U80</f>
        <v>0</v>
      </c>
      <c r="V80" s="24">
        <f>jurisdiction_covered_NCT!V80+jurisdiction_covered_NETS!V80+jurisdiction_covered_SupETS!V80</f>
        <v>0</v>
      </c>
      <c r="W80" s="24">
        <f>jurisdiction_covered_NCT!W80+jurisdiction_covered_NETS!W80+jurisdiction_covered_SupETS!W80</f>
        <v>0</v>
      </c>
      <c r="X80" s="24">
        <f>jurisdiction_covered_NCT!X80+jurisdiction_covered_NETS!X80+jurisdiction_covered_SupETS!X80</f>
        <v>0</v>
      </c>
      <c r="Y80" s="24">
        <f>jurisdiction_covered_NCT!Y80+jurisdiction_covered_NETS!Y80+jurisdiction_covered_SupETS!Y80</f>
        <v>0</v>
      </c>
      <c r="Z80" s="24">
        <f>jurisdiction_covered_NCT!Z80+jurisdiction_covered_NETS!Z80+jurisdiction_covered_SupETS!Z80</f>
        <v>0</v>
      </c>
      <c r="AA80" s="24">
        <f>jurisdiction_covered_NCT!AA80+jurisdiction_covered_NETS!AA80+jurisdiction_covered_SupETS!AA80</f>
        <v>0</v>
      </c>
    </row>
    <row r="81" spans="1:27" x14ac:dyDescent="0.2">
      <c r="A81" s="9" t="s">
        <v>309</v>
      </c>
      <c r="B81" s="24">
        <f>jurisdiction_covered_NCT!B81+jurisdiction_covered_NETS!B81+jurisdiction_covered_SupETS!B81</f>
        <v>0</v>
      </c>
      <c r="C81" s="24">
        <f>jurisdiction_covered_NCT!C81+jurisdiction_covered_NETS!C81+jurisdiction_covered_SupETS!C81</f>
        <v>0</v>
      </c>
      <c r="D81" s="24">
        <f>jurisdiction_covered_NCT!D81+jurisdiction_covered_NETS!D81+jurisdiction_covered_SupETS!D81</f>
        <v>0</v>
      </c>
      <c r="E81" s="24">
        <f>jurisdiction_covered_NCT!E81+jurisdiction_covered_NETS!E81+jurisdiction_covered_SupETS!E81</f>
        <v>0</v>
      </c>
      <c r="F81" s="24">
        <f>jurisdiction_covered_NCT!F81+jurisdiction_covered_NETS!F81+jurisdiction_covered_SupETS!F81</f>
        <v>0</v>
      </c>
      <c r="G81" s="24">
        <f>jurisdiction_covered_NCT!G81+jurisdiction_covered_NETS!G81+jurisdiction_covered_SupETS!G81</f>
        <v>0</v>
      </c>
      <c r="H81" s="24">
        <f>jurisdiction_covered_NCT!H81+jurisdiction_covered_NETS!H81+jurisdiction_covered_SupETS!H81</f>
        <v>0</v>
      </c>
      <c r="I81" s="24">
        <f>jurisdiction_covered_NCT!I81+jurisdiction_covered_NETS!I81+jurisdiction_covered_SupETS!I81</f>
        <v>0</v>
      </c>
      <c r="J81" s="24">
        <f>jurisdiction_covered_NCT!J81+jurisdiction_covered_NETS!J81+jurisdiction_covered_SupETS!J81</f>
        <v>0</v>
      </c>
      <c r="K81" s="24">
        <f>jurisdiction_covered_NCT!K81+jurisdiction_covered_NETS!K81+jurisdiction_covered_SupETS!K81</f>
        <v>0</v>
      </c>
      <c r="L81" s="24">
        <f>jurisdiction_covered_NCT!L81+jurisdiction_covered_NETS!L81+jurisdiction_covered_SupETS!L81</f>
        <v>0</v>
      </c>
      <c r="M81" s="24">
        <f>jurisdiction_covered_NCT!M81+jurisdiction_covered_NETS!M81+jurisdiction_covered_SupETS!M81</f>
        <v>0</v>
      </c>
      <c r="N81" s="24">
        <f>jurisdiction_covered_NCT!N81+jurisdiction_covered_NETS!N81+jurisdiction_covered_SupETS!N81</f>
        <v>0</v>
      </c>
      <c r="O81" s="24">
        <f>jurisdiction_covered_NCT!O81+jurisdiction_covered_NETS!O81+jurisdiction_covered_SupETS!O81</f>
        <v>0</v>
      </c>
      <c r="P81" s="24">
        <f>jurisdiction_covered_NCT!P81+jurisdiction_covered_NETS!P81+jurisdiction_covered_SupETS!P81</f>
        <v>0</v>
      </c>
      <c r="Q81" s="24">
        <f>jurisdiction_covered_NCT!Q81+jurisdiction_covered_NETS!Q81+jurisdiction_covered_SupETS!Q81</f>
        <v>0</v>
      </c>
      <c r="R81" s="24">
        <f>jurisdiction_covered_NCT!R81+jurisdiction_covered_NETS!R81+jurisdiction_covered_SupETS!R81</f>
        <v>0</v>
      </c>
      <c r="S81" s="24">
        <f>jurisdiction_covered_NCT!S81+jurisdiction_covered_NETS!S81+jurisdiction_covered_SupETS!S81</f>
        <v>0</v>
      </c>
      <c r="T81" s="24">
        <f>jurisdiction_covered_NCT!T81+jurisdiction_covered_NETS!T81+jurisdiction_covered_SupETS!T81</f>
        <v>0</v>
      </c>
      <c r="U81" s="24">
        <f>jurisdiction_covered_NCT!U81+jurisdiction_covered_NETS!U81+jurisdiction_covered_SupETS!U81</f>
        <v>0</v>
      </c>
      <c r="V81" s="24">
        <f>jurisdiction_covered_NCT!V81+jurisdiction_covered_NETS!V81+jurisdiction_covered_SupETS!V81</f>
        <v>0</v>
      </c>
      <c r="W81" s="24">
        <f>jurisdiction_covered_NCT!W81+jurisdiction_covered_NETS!W81+jurisdiction_covered_SupETS!W81</f>
        <v>0</v>
      </c>
      <c r="X81" s="24">
        <f>jurisdiction_covered_NCT!X81+jurisdiction_covered_NETS!X81+jurisdiction_covered_SupETS!X81</f>
        <v>0</v>
      </c>
      <c r="Y81" s="24">
        <f>jurisdiction_covered_NCT!Y81+jurisdiction_covered_NETS!Y81+jurisdiction_covered_SupETS!Y81</f>
        <v>0</v>
      </c>
      <c r="Z81" s="24">
        <f>jurisdiction_covered_NCT!Z81+jurisdiction_covered_NETS!Z81+jurisdiction_covered_SupETS!Z81</f>
        <v>0</v>
      </c>
      <c r="AA81" s="24">
        <f>jurisdiction_covered_NCT!AA81+jurisdiction_covered_NETS!AA81+jurisdiction_covered_SupETS!AA81</f>
        <v>0</v>
      </c>
    </row>
    <row r="82" spans="1:27" x14ac:dyDescent="0.2">
      <c r="A82" s="9" t="s">
        <v>312</v>
      </c>
      <c r="B82" s="24">
        <f>jurisdiction_covered_NCT!B82+jurisdiction_covered_NETS!B82+jurisdiction_covered_SupETS!B82</f>
        <v>0</v>
      </c>
      <c r="C82" s="24">
        <f>jurisdiction_covered_NCT!C82+jurisdiction_covered_NETS!C82+jurisdiction_covered_SupETS!C82</f>
        <v>0</v>
      </c>
      <c r="D82" s="24">
        <f>jurisdiction_covered_NCT!D82+jurisdiction_covered_NETS!D82+jurisdiction_covered_SupETS!D82</f>
        <v>0</v>
      </c>
      <c r="E82" s="24">
        <f>jurisdiction_covered_NCT!E82+jurisdiction_covered_NETS!E82+jurisdiction_covered_SupETS!E82</f>
        <v>0</v>
      </c>
      <c r="F82" s="24">
        <f>jurisdiction_covered_NCT!F82+jurisdiction_covered_NETS!F82+jurisdiction_covered_SupETS!F82</f>
        <v>0</v>
      </c>
      <c r="G82" s="24">
        <f>jurisdiction_covered_NCT!G82+jurisdiction_covered_NETS!G82+jurisdiction_covered_SupETS!G82</f>
        <v>0</v>
      </c>
      <c r="H82" s="24">
        <f>jurisdiction_covered_NCT!H82+jurisdiction_covered_NETS!H82+jurisdiction_covered_SupETS!H82</f>
        <v>0</v>
      </c>
      <c r="I82" s="24">
        <f>jurisdiction_covered_NCT!I82+jurisdiction_covered_NETS!I82+jurisdiction_covered_SupETS!I82</f>
        <v>0</v>
      </c>
      <c r="J82" s="24">
        <f>jurisdiction_covered_NCT!J82+jurisdiction_covered_NETS!J82+jurisdiction_covered_SupETS!J82</f>
        <v>0</v>
      </c>
      <c r="K82" s="24">
        <f>jurisdiction_covered_NCT!K82+jurisdiction_covered_NETS!K82+jurisdiction_covered_SupETS!K82</f>
        <v>0</v>
      </c>
      <c r="L82" s="24">
        <f>jurisdiction_covered_NCT!L82+jurisdiction_covered_NETS!L82+jurisdiction_covered_SupETS!L82</f>
        <v>0</v>
      </c>
      <c r="M82" s="24">
        <f>jurisdiction_covered_NCT!M82+jurisdiction_covered_NETS!M82+jurisdiction_covered_SupETS!M82</f>
        <v>0</v>
      </c>
      <c r="N82" s="24">
        <f>jurisdiction_covered_NCT!N82+jurisdiction_covered_NETS!N82+jurisdiction_covered_SupETS!N82</f>
        <v>0</v>
      </c>
      <c r="O82" s="24">
        <f>jurisdiction_covered_NCT!O82+jurisdiction_covered_NETS!O82+jurisdiction_covered_SupETS!O82</f>
        <v>0</v>
      </c>
      <c r="P82" s="24">
        <f>jurisdiction_covered_NCT!P82+jurisdiction_covered_NETS!P82+jurisdiction_covered_SupETS!P82</f>
        <v>0</v>
      </c>
      <c r="Q82" s="24">
        <f>jurisdiction_covered_NCT!Q82+jurisdiction_covered_NETS!Q82+jurisdiction_covered_SupETS!Q82</f>
        <v>0</v>
      </c>
      <c r="R82" s="24">
        <f>jurisdiction_covered_NCT!R82+jurisdiction_covered_NETS!R82+jurisdiction_covered_SupETS!R82</f>
        <v>0</v>
      </c>
      <c r="S82" s="24">
        <f>jurisdiction_covered_NCT!S82+jurisdiction_covered_NETS!S82+jurisdiction_covered_SupETS!S82</f>
        <v>0</v>
      </c>
      <c r="T82" s="24">
        <f>jurisdiction_covered_NCT!T82+jurisdiction_covered_NETS!T82+jurisdiction_covered_SupETS!T82</f>
        <v>0</v>
      </c>
      <c r="U82" s="24">
        <f>jurisdiction_covered_NCT!U82+jurisdiction_covered_NETS!U82+jurisdiction_covered_SupETS!U82</f>
        <v>0</v>
      </c>
      <c r="V82" s="24">
        <f>jurisdiction_covered_NCT!V82+jurisdiction_covered_NETS!V82+jurisdiction_covered_SupETS!V82</f>
        <v>0</v>
      </c>
      <c r="W82" s="24">
        <f>jurisdiction_covered_NCT!W82+jurisdiction_covered_NETS!W82+jurisdiction_covered_SupETS!W82</f>
        <v>0</v>
      </c>
      <c r="X82" s="24">
        <f>jurisdiction_covered_NCT!X82+jurisdiction_covered_NETS!X82+jurisdiction_covered_SupETS!X82</f>
        <v>0</v>
      </c>
      <c r="Y82" s="24">
        <f>jurisdiction_covered_NCT!Y82+jurisdiction_covered_NETS!Y82+jurisdiction_covered_SupETS!Y82</f>
        <v>0</v>
      </c>
      <c r="Z82" s="24">
        <f>jurisdiction_covered_NCT!Z82+jurisdiction_covered_NETS!Z82+jurisdiction_covered_SupETS!Z82</f>
        <v>0</v>
      </c>
      <c r="AA82" s="24">
        <f>jurisdiction_covered_NCT!AA82+jurisdiction_covered_NETS!AA82+jurisdiction_covered_SupETS!AA82</f>
        <v>0</v>
      </c>
    </row>
    <row r="83" spans="1:27" x14ac:dyDescent="0.2">
      <c r="A83" s="9" t="s">
        <v>315</v>
      </c>
      <c r="B83" s="24">
        <f>jurisdiction_covered_NCT!B83+jurisdiction_covered_NETS!B83+jurisdiction_covered_SupETS!B83</f>
        <v>0</v>
      </c>
      <c r="C83" s="24">
        <f>jurisdiction_covered_NCT!C83+jurisdiction_covered_NETS!C83+jurisdiction_covered_SupETS!C83</f>
        <v>0</v>
      </c>
      <c r="D83" s="24">
        <f>jurisdiction_covered_NCT!D83+jurisdiction_covered_NETS!D83+jurisdiction_covered_SupETS!D83</f>
        <v>0</v>
      </c>
      <c r="E83" s="24">
        <f>jurisdiction_covered_NCT!E83+jurisdiction_covered_NETS!E83+jurisdiction_covered_SupETS!E83</f>
        <v>0</v>
      </c>
      <c r="F83" s="24">
        <f>jurisdiction_covered_NCT!F83+jurisdiction_covered_NETS!F83+jurisdiction_covered_SupETS!F83</f>
        <v>0</v>
      </c>
      <c r="G83" s="24">
        <f>jurisdiction_covered_NCT!G83+jurisdiction_covered_NETS!G83+jurisdiction_covered_SupETS!G83</f>
        <v>0</v>
      </c>
      <c r="H83" s="24">
        <f>jurisdiction_covered_NCT!H83+jurisdiction_covered_NETS!H83+jurisdiction_covered_SupETS!H83</f>
        <v>0</v>
      </c>
      <c r="I83" s="24">
        <f>jurisdiction_covered_NCT!I83+jurisdiction_covered_NETS!I83+jurisdiction_covered_SupETS!I83</f>
        <v>0</v>
      </c>
      <c r="J83" s="24">
        <f>jurisdiction_covered_NCT!J83+jurisdiction_covered_NETS!J83+jurisdiction_covered_SupETS!J83</f>
        <v>0</v>
      </c>
      <c r="K83" s="24">
        <f>jurisdiction_covered_NCT!K83+jurisdiction_covered_NETS!K83+jurisdiction_covered_SupETS!K83</f>
        <v>0</v>
      </c>
      <c r="L83" s="24">
        <f>jurisdiction_covered_NCT!L83+jurisdiction_covered_NETS!L83+jurisdiction_covered_SupETS!L83</f>
        <v>0</v>
      </c>
      <c r="M83" s="24">
        <f>jurisdiction_covered_NCT!M83+jurisdiction_covered_NETS!M83+jurisdiction_covered_SupETS!M83</f>
        <v>0</v>
      </c>
      <c r="N83" s="24">
        <f>jurisdiction_covered_NCT!N83+jurisdiction_covered_NETS!N83+jurisdiction_covered_SupETS!N83</f>
        <v>0</v>
      </c>
      <c r="O83" s="24">
        <f>jurisdiction_covered_NCT!O83+jurisdiction_covered_NETS!O83+jurisdiction_covered_SupETS!O83</f>
        <v>0</v>
      </c>
      <c r="P83" s="24">
        <f>jurisdiction_covered_NCT!P83+jurisdiction_covered_NETS!P83+jurisdiction_covered_SupETS!P83</f>
        <v>0</v>
      </c>
      <c r="Q83" s="24">
        <f>jurisdiction_covered_NCT!Q83+jurisdiction_covered_NETS!Q83+jurisdiction_covered_SupETS!Q83</f>
        <v>0</v>
      </c>
      <c r="R83" s="24">
        <f>jurisdiction_covered_NCT!R83+jurisdiction_covered_NETS!R83+jurisdiction_covered_SupETS!R83</f>
        <v>0</v>
      </c>
      <c r="S83" s="24">
        <f>jurisdiction_covered_NCT!S83+jurisdiction_covered_NETS!S83+jurisdiction_covered_SupETS!S83</f>
        <v>0</v>
      </c>
      <c r="T83" s="24">
        <f>jurisdiction_covered_NCT!T83+jurisdiction_covered_NETS!T83+jurisdiction_covered_SupETS!T83</f>
        <v>0</v>
      </c>
      <c r="U83" s="24">
        <f>jurisdiction_covered_NCT!U83+jurisdiction_covered_NETS!U83+jurisdiction_covered_SupETS!U83</f>
        <v>0</v>
      </c>
      <c r="V83" s="24">
        <f>jurisdiction_covered_NCT!V83+jurisdiction_covered_NETS!V83+jurisdiction_covered_SupETS!V83</f>
        <v>0</v>
      </c>
      <c r="W83" s="24">
        <f>jurisdiction_covered_NCT!W83+jurisdiction_covered_NETS!W83+jurisdiction_covered_SupETS!W83</f>
        <v>0</v>
      </c>
      <c r="X83" s="24">
        <f>jurisdiction_covered_NCT!X83+jurisdiction_covered_NETS!X83+jurisdiction_covered_SupETS!X83</f>
        <v>0</v>
      </c>
      <c r="Y83" s="24">
        <f>jurisdiction_covered_NCT!Y83+jurisdiction_covered_NETS!Y83+jurisdiction_covered_SupETS!Y83</f>
        <v>0</v>
      </c>
      <c r="Z83" s="24">
        <f>jurisdiction_covered_NCT!Z83+jurisdiction_covered_NETS!Z83+jurisdiction_covered_SupETS!Z83</f>
        <v>0</v>
      </c>
      <c r="AA83" s="24">
        <f>jurisdiction_covered_NCT!AA83+jurisdiction_covered_NETS!AA83+jurisdiction_covered_SupETS!AA83</f>
        <v>0</v>
      </c>
    </row>
    <row r="84" spans="1:27" x14ac:dyDescent="0.2">
      <c r="A84" s="9" t="s">
        <v>318</v>
      </c>
      <c r="B84" s="24">
        <f>jurisdiction_covered_NCT!B84+jurisdiction_covered_NETS!B84+jurisdiction_covered_SupETS!B84</f>
        <v>0</v>
      </c>
      <c r="C84" s="24">
        <f>jurisdiction_covered_NCT!C84+jurisdiction_covered_NETS!C84+jurisdiction_covered_SupETS!C84</f>
        <v>0</v>
      </c>
      <c r="D84" s="24">
        <f>jurisdiction_covered_NCT!D84+jurisdiction_covered_NETS!D84+jurisdiction_covered_SupETS!D84</f>
        <v>0</v>
      </c>
      <c r="E84" s="24">
        <f>jurisdiction_covered_NCT!E84+jurisdiction_covered_NETS!E84+jurisdiction_covered_SupETS!E84</f>
        <v>0</v>
      </c>
      <c r="F84" s="24">
        <f>jurisdiction_covered_NCT!F84+jurisdiction_covered_NETS!F84+jurisdiction_covered_SupETS!F84</f>
        <v>0</v>
      </c>
      <c r="G84" s="24">
        <f>jurisdiction_covered_NCT!G84+jurisdiction_covered_NETS!G84+jurisdiction_covered_SupETS!G84</f>
        <v>0.46593734839974549</v>
      </c>
      <c r="H84" s="24">
        <f>jurisdiction_covered_NCT!H84+jurisdiction_covered_NETS!H84+jurisdiction_covered_SupETS!H84</f>
        <v>0.46522791339503172</v>
      </c>
      <c r="I84" s="24">
        <f>jurisdiction_covered_NCT!I84+jurisdiction_covered_NETS!I84+jurisdiction_covered_SupETS!I84</f>
        <v>0.49110707514608298</v>
      </c>
      <c r="J84" s="24">
        <f>jurisdiction_covered_NCT!J84+jurisdiction_covered_NETS!J84+jurisdiction_covered_SupETS!J84</f>
        <v>0.47850665715824564</v>
      </c>
      <c r="K84" s="24">
        <f>jurisdiction_covered_NCT!K84+jurisdiction_covered_NETS!K84+jurisdiction_covered_SupETS!K84</f>
        <v>0.468513222675987</v>
      </c>
      <c r="L84" s="24">
        <f>jurisdiction_covered_NCT!L84+jurisdiction_covered_NETS!L84+jurisdiction_covered_SupETS!L84</f>
        <v>0.47815142262049032</v>
      </c>
      <c r="M84" s="24">
        <f>jurisdiction_covered_NCT!M84+jurisdiction_covered_NETS!M84+jurisdiction_covered_SupETS!M84</f>
        <v>0.48990651463854712</v>
      </c>
      <c r="N84" s="24">
        <f>jurisdiction_covered_NCT!N84+jurisdiction_covered_NETS!N84+jurisdiction_covered_SupETS!N84</f>
        <v>0.48985943833368611</v>
      </c>
      <c r="O84" s="24">
        <f>jurisdiction_covered_NCT!O84+jurisdiction_covered_NETS!O84+jurisdiction_covered_SupETS!O84</f>
        <v>0.50996709326801237</v>
      </c>
      <c r="P84" s="24">
        <f>jurisdiction_covered_NCT!P84+jurisdiction_covered_NETS!P84+jurisdiction_covered_SupETS!P84</f>
        <v>0.50710851181353034</v>
      </c>
      <c r="Q84" s="24">
        <f>jurisdiction_covered_NCT!Q84+jurisdiction_covered_NETS!Q84+jurisdiction_covered_SupETS!Q84</f>
        <v>0.49725840870416038</v>
      </c>
      <c r="R84" s="24">
        <f>jurisdiction_covered_NCT!R84+jurisdiction_covered_NETS!R84+jurisdiction_covered_SupETS!R84</f>
        <v>0.49670557127484044</v>
      </c>
      <c r="S84" s="24">
        <f>jurisdiction_covered_NCT!S84+jurisdiction_covered_NETS!S84+jurisdiction_covered_SupETS!S84</f>
        <v>0.48456148906230767</v>
      </c>
      <c r="T84" s="24">
        <f>jurisdiction_covered_NCT!T84+jurisdiction_covered_NETS!T84+jurisdiction_covered_SupETS!T84</f>
        <v>0.47899697232259153</v>
      </c>
      <c r="U84" s="24">
        <f>jurisdiction_covered_NCT!U84+jurisdiction_covered_NETS!U84+jurisdiction_covered_SupETS!U84</f>
        <v>0.44073472353063892</v>
      </c>
      <c r="V84" s="24">
        <f>jurisdiction_covered_NCT!V84+jurisdiction_covered_NETS!V84+jurisdiction_covered_SupETS!V84</f>
        <v>0.42681574341936823</v>
      </c>
      <c r="W84" s="24">
        <f>jurisdiction_covered_NCT!W84+jurisdiction_covered_NETS!W84+jurisdiction_covered_SupETS!W84</f>
        <v>0.84493567799355507</v>
      </c>
      <c r="X84" s="24">
        <f>jurisdiction_covered_NCT!X84+jurisdiction_covered_NETS!X84+jurisdiction_covered_SupETS!X84</f>
        <v>0.84277977666193493</v>
      </c>
      <c r="Y84" s="24">
        <f>jurisdiction_covered_NCT!Y84+jurisdiction_covered_NETS!Y84+jurisdiction_covered_SupETS!Y84</f>
        <v>0.85000000000000009</v>
      </c>
      <c r="Z84" s="24">
        <f>jurisdiction_covered_NCT!Z84+jurisdiction_covered_NETS!Z84+jurisdiction_covered_SupETS!Z84</f>
        <v>0.82000000000000006</v>
      </c>
      <c r="AA84" s="24">
        <f>jurisdiction_covered_NCT!AA84+jurisdiction_covered_NETS!AA84+jurisdiction_covered_SupETS!AA84</f>
        <v>0.82000000000000006</v>
      </c>
    </row>
    <row r="85" spans="1:27" x14ac:dyDescent="0.2">
      <c r="A85" s="9" t="s">
        <v>321</v>
      </c>
      <c r="B85" s="24">
        <f>jurisdiction_covered_NCT!B85+jurisdiction_covered_NETS!B85+jurisdiction_covered_SupETS!B85</f>
        <v>0</v>
      </c>
      <c r="C85" s="24">
        <f>jurisdiction_covered_NCT!C85+jurisdiction_covered_NETS!C85+jurisdiction_covered_SupETS!C85</f>
        <v>0</v>
      </c>
      <c r="D85" s="24">
        <f>jurisdiction_covered_NCT!D85+jurisdiction_covered_NETS!D85+jurisdiction_covered_SupETS!D85</f>
        <v>0</v>
      </c>
      <c r="E85" s="24">
        <f>jurisdiction_covered_NCT!E85+jurisdiction_covered_NETS!E85+jurisdiction_covered_SupETS!E85</f>
        <v>0</v>
      </c>
      <c r="F85" s="24">
        <f>jurisdiction_covered_NCT!F85+jurisdiction_covered_NETS!F85+jurisdiction_covered_SupETS!F85</f>
        <v>0</v>
      </c>
      <c r="G85" s="24">
        <f>jurisdiction_covered_NCT!G85+jurisdiction_covered_NETS!G85+jurisdiction_covered_SupETS!G85</f>
        <v>0</v>
      </c>
      <c r="H85" s="24">
        <f>jurisdiction_covered_NCT!H85+jurisdiction_covered_NETS!H85+jurisdiction_covered_SupETS!H85</f>
        <v>0</v>
      </c>
      <c r="I85" s="24">
        <f>jurisdiction_covered_NCT!I85+jurisdiction_covered_NETS!I85+jurisdiction_covered_SupETS!I85</f>
        <v>0</v>
      </c>
      <c r="J85" s="24">
        <f>jurisdiction_covered_NCT!J85+jurisdiction_covered_NETS!J85+jurisdiction_covered_SupETS!J85</f>
        <v>0</v>
      </c>
      <c r="K85" s="24">
        <f>jurisdiction_covered_NCT!K85+jurisdiction_covered_NETS!K85+jurisdiction_covered_SupETS!K85</f>
        <v>0</v>
      </c>
      <c r="L85" s="24">
        <f>jurisdiction_covered_NCT!L85+jurisdiction_covered_NETS!L85+jurisdiction_covered_SupETS!L85</f>
        <v>0</v>
      </c>
      <c r="M85" s="24">
        <f>jurisdiction_covered_NCT!M85+jurisdiction_covered_NETS!M85+jurisdiction_covered_SupETS!M85</f>
        <v>0</v>
      </c>
      <c r="N85" s="24">
        <f>jurisdiction_covered_NCT!N85+jurisdiction_covered_NETS!N85+jurisdiction_covered_SupETS!N85</f>
        <v>0</v>
      </c>
      <c r="O85" s="24">
        <f>jurisdiction_covered_NCT!O85+jurisdiction_covered_NETS!O85+jurisdiction_covered_SupETS!O85</f>
        <v>0</v>
      </c>
      <c r="P85" s="24">
        <f>jurisdiction_covered_NCT!P85+jurisdiction_covered_NETS!P85+jurisdiction_covered_SupETS!P85</f>
        <v>0</v>
      </c>
      <c r="Q85" s="24">
        <f>jurisdiction_covered_NCT!Q85+jurisdiction_covered_NETS!Q85+jurisdiction_covered_SupETS!Q85</f>
        <v>0</v>
      </c>
      <c r="R85" s="24">
        <f>jurisdiction_covered_NCT!R85+jurisdiction_covered_NETS!R85+jurisdiction_covered_SupETS!R85</f>
        <v>0</v>
      </c>
      <c r="S85" s="24">
        <f>jurisdiction_covered_NCT!S85+jurisdiction_covered_NETS!S85+jurisdiction_covered_SupETS!S85</f>
        <v>0</v>
      </c>
      <c r="T85" s="24">
        <f>jurisdiction_covered_NCT!T85+jurisdiction_covered_NETS!T85+jurisdiction_covered_SupETS!T85</f>
        <v>0</v>
      </c>
      <c r="U85" s="24">
        <f>jurisdiction_covered_NCT!U85+jurisdiction_covered_NETS!U85+jurisdiction_covered_SupETS!U85</f>
        <v>0</v>
      </c>
      <c r="V85" s="24">
        <f>jurisdiction_covered_NCT!V85+jurisdiction_covered_NETS!V85+jurisdiction_covered_SupETS!V85</f>
        <v>0</v>
      </c>
      <c r="W85" s="24">
        <f>jurisdiction_covered_NCT!W85+jurisdiction_covered_NETS!W85+jurisdiction_covered_SupETS!W85</f>
        <v>0</v>
      </c>
      <c r="X85" s="24">
        <f>jurisdiction_covered_NCT!X85+jurisdiction_covered_NETS!X85+jurisdiction_covered_SupETS!X85</f>
        <v>0</v>
      </c>
      <c r="Y85" s="24">
        <f>jurisdiction_covered_NCT!Y85+jurisdiction_covered_NETS!Y85+jurisdiction_covered_SupETS!Y85</f>
        <v>0</v>
      </c>
      <c r="Z85" s="24">
        <f>jurisdiction_covered_NCT!Z85+jurisdiction_covered_NETS!Z85+jurisdiction_covered_SupETS!Z85</f>
        <v>0</v>
      </c>
      <c r="AA85" s="24">
        <f>jurisdiction_covered_NCT!AA85+jurisdiction_covered_NETS!AA85+jurisdiction_covered_SupETS!AA85</f>
        <v>0</v>
      </c>
    </row>
    <row r="86" spans="1:27" x14ac:dyDescent="0.2">
      <c r="A86" s="9" t="s">
        <v>324</v>
      </c>
      <c r="B86" s="24">
        <f>jurisdiction_covered_NCT!B86+jurisdiction_covered_NETS!B86+jurisdiction_covered_SupETS!B86</f>
        <v>0</v>
      </c>
      <c r="C86" s="24">
        <f>jurisdiction_covered_NCT!C86+jurisdiction_covered_NETS!C86+jurisdiction_covered_SupETS!C86</f>
        <v>0</v>
      </c>
      <c r="D86" s="24">
        <f>jurisdiction_covered_NCT!D86+jurisdiction_covered_NETS!D86+jurisdiction_covered_SupETS!D86</f>
        <v>0</v>
      </c>
      <c r="E86" s="24">
        <f>jurisdiction_covered_NCT!E86+jurisdiction_covered_NETS!E86+jurisdiction_covered_SupETS!E86</f>
        <v>0</v>
      </c>
      <c r="F86" s="24">
        <f>jurisdiction_covered_NCT!F86+jurisdiction_covered_NETS!F86+jurisdiction_covered_SupETS!F86</f>
        <v>0</v>
      </c>
      <c r="G86" s="24">
        <f>jurisdiction_covered_NCT!G86+jurisdiction_covered_NETS!G86+jurisdiction_covered_SupETS!G86</f>
        <v>0</v>
      </c>
      <c r="H86" s="24">
        <f>jurisdiction_covered_NCT!H86+jurisdiction_covered_NETS!H86+jurisdiction_covered_SupETS!H86</f>
        <v>0</v>
      </c>
      <c r="I86" s="24">
        <f>jurisdiction_covered_NCT!I86+jurisdiction_covered_NETS!I86+jurisdiction_covered_SupETS!I86</f>
        <v>0</v>
      </c>
      <c r="J86" s="24">
        <f>jurisdiction_covered_NCT!J86+jurisdiction_covered_NETS!J86+jurisdiction_covered_SupETS!J86</f>
        <v>0</v>
      </c>
      <c r="K86" s="24">
        <f>jurisdiction_covered_NCT!K86+jurisdiction_covered_NETS!K86+jurisdiction_covered_SupETS!K86</f>
        <v>0</v>
      </c>
      <c r="L86" s="24">
        <f>jurisdiction_covered_NCT!L86+jurisdiction_covered_NETS!L86+jurisdiction_covered_SupETS!L86</f>
        <v>0</v>
      </c>
      <c r="M86" s="24">
        <f>jurisdiction_covered_NCT!M86+jurisdiction_covered_NETS!M86+jurisdiction_covered_SupETS!M86</f>
        <v>0</v>
      </c>
      <c r="N86" s="24">
        <f>jurisdiction_covered_NCT!N86+jurisdiction_covered_NETS!N86+jurisdiction_covered_SupETS!N86</f>
        <v>0</v>
      </c>
      <c r="O86" s="24">
        <f>jurisdiction_covered_NCT!O86+jurisdiction_covered_NETS!O86+jurisdiction_covered_SupETS!O86</f>
        <v>0</v>
      </c>
      <c r="P86" s="24">
        <f>jurisdiction_covered_NCT!P86+jurisdiction_covered_NETS!P86+jurisdiction_covered_SupETS!P86</f>
        <v>0</v>
      </c>
      <c r="Q86" s="24">
        <f>jurisdiction_covered_NCT!Q86+jurisdiction_covered_NETS!Q86+jurisdiction_covered_SupETS!Q86</f>
        <v>0</v>
      </c>
      <c r="R86" s="24">
        <f>jurisdiction_covered_NCT!R86+jurisdiction_covered_NETS!R86+jurisdiction_covered_SupETS!R86</f>
        <v>0</v>
      </c>
      <c r="S86" s="24">
        <f>jurisdiction_covered_NCT!S86+jurisdiction_covered_NETS!S86+jurisdiction_covered_SupETS!S86</f>
        <v>0</v>
      </c>
      <c r="T86" s="24">
        <f>jurisdiction_covered_NCT!T86+jurisdiction_covered_NETS!T86+jurisdiction_covered_SupETS!T86</f>
        <v>0</v>
      </c>
      <c r="U86" s="24">
        <f>jurisdiction_covered_NCT!U86+jurisdiction_covered_NETS!U86+jurisdiction_covered_SupETS!U86</f>
        <v>0</v>
      </c>
      <c r="V86" s="24">
        <f>jurisdiction_covered_NCT!V86+jurisdiction_covered_NETS!V86+jurisdiction_covered_SupETS!V86</f>
        <v>0</v>
      </c>
      <c r="W86" s="24">
        <f>jurisdiction_covered_NCT!W86+jurisdiction_covered_NETS!W86+jurisdiction_covered_SupETS!W86</f>
        <v>0</v>
      </c>
      <c r="X86" s="24">
        <f>jurisdiction_covered_NCT!X86+jurisdiction_covered_NETS!X86+jurisdiction_covered_SupETS!X86</f>
        <v>0</v>
      </c>
      <c r="Y86" s="24">
        <f>jurisdiction_covered_NCT!Y86+jurisdiction_covered_NETS!Y86+jurisdiction_covered_SupETS!Y86</f>
        <v>0</v>
      </c>
      <c r="Z86" s="24">
        <f>jurisdiction_covered_NCT!Z86+jurisdiction_covered_NETS!Z86+jurisdiction_covered_SupETS!Z86</f>
        <v>0</v>
      </c>
      <c r="AA86" s="24">
        <f>jurisdiction_covered_NCT!AA86+jurisdiction_covered_NETS!AA86+jurisdiction_covered_SupETS!AA86</f>
        <v>0</v>
      </c>
    </row>
    <row r="87" spans="1:27" x14ac:dyDescent="0.2">
      <c r="A87" s="9" t="s">
        <v>327</v>
      </c>
      <c r="B87" s="24">
        <f>jurisdiction_covered_NCT!B87+jurisdiction_covered_NETS!B87+jurisdiction_covered_SupETS!B87</f>
        <v>0</v>
      </c>
      <c r="C87" s="24">
        <f>jurisdiction_covered_NCT!C87+jurisdiction_covered_NETS!C87+jurisdiction_covered_SupETS!C87</f>
        <v>0</v>
      </c>
      <c r="D87" s="24">
        <f>jurisdiction_covered_NCT!D87+jurisdiction_covered_NETS!D87+jurisdiction_covered_SupETS!D87</f>
        <v>0</v>
      </c>
      <c r="E87" s="24">
        <f>jurisdiction_covered_NCT!E87+jurisdiction_covered_NETS!E87+jurisdiction_covered_SupETS!E87</f>
        <v>0</v>
      </c>
      <c r="F87" s="24">
        <f>jurisdiction_covered_NCT!F87+jurisdiction_covered_NETS!F87+jurisdiction_covered_SupETS!F87</f>
        <v>0</v>
      </c>
      <c r="G87" s="24">
        <f>jurisdiction_covered_NCT!G87+jurisdiction_covered_NETS!G87+jurisdiction_covered_SupETS!G87</f>
        <v>0.52473065617085912</v>
      </c>
      <c r="H87" s="24">
        <f>jurisdiction_covered_NCT!H87+jurisdiction_covered_NETS!H87+jurisdiction_covered_SupETS!H87</f>
        <v>0.52819861064645868</v>
      </c>
      <c r="I87" s="24">
        <f>jurisdiction_covered_NCT!I87+jurisdiction_covered_NETS!I87+jurisdiction_covered_SupETS!I87</f>
        <v>0.5323140074321332</v>
      </c>
      <c r="J87" s="24">
        <f>jurisdiction_covered_NCT!J87+jurisdiction_covered_NETS!J87+jurisdiction_covered_SupETS!J87</f>
        <v>0.52863894999081562</v>
      </c>
      <c r="K87" s="24">
        <f>jurisdiction_covered_NCT!K87+jurisdiction_covered_NETS!K87+jurisdiction_covered_SupETS!K87</f>
        <v>0.51077989475251451</v>
      </c>
      <c r="L87" s="24">
        <f>jurisdiction_covered_NCT!L87+jurisdiction_covered_NETS!L87+jurisdiction_covered_SupETS!L87</f>
        <v>0.50609755751660224</v>
      </c>
      <c r="M87" s="24">
        <f>jurisdiction_covered_NCT!M87+jurisdiction_covered_NETS!M87+jurisdiction_covered_SupETS!M87</f>
        <v>0.50958693243965159</v>
      </c>
      <c r="N87" s="24">
        <f>jurisdiction_covered_NCT!N87+jurisdiction_covered_NETS!N87+jurisdiction_covered_SupETS!N87</f>
        <v>0.54925323035398121</v>
      </c>
      <c r="O87" s="24">
        <f>jurisdiction_covered_NCT!O87+jurisdiction_covered_NETS!O87+jurisdiction_covered_SupETS!O87</f>
        <v>0.5648770729206315</v>
      </c>
      <c r="P87" s="24">
        <f>jurisdiction_covered_NCT!P87+jurisdiction_covered_NETS!P87+jurisdiction_covered_SupETS!P87</f>
        <v>0.54199775133210881</v>
      </c>
      <c r="Q87" s="24">
        <f>jurisdiction_covered_NCT!Q87+jurisdiction_covered_NETS!Q87+jurisdiction_covered_SupETS!Q87</f>
        <v>0.52673009374105773</v>
      </c>
      <c r="R87" s="24">
        <f>jurisdiction_covered_NCT!R87+jurisdiction_covered_NETS!R87+jurisdiction_covered_SupETS!R87</f>
        <v>0.50647582649955314</v>
      </c>
      <c r="S87" s="24">
        <f>jurisdiction_covered_NCT!S87+jurisdiction_covered_NETS!S87+jurisdiction_covered_SupETS!S87</f>
        <v>0.51733941789545856</v>
      </c>
      <c r="T87" s="24">
        <f>jurisdiction_covered_NCT!T87+jurisdiction_covered_NETS!T87+jurisdiction_covered_SupETS!T87</f>
        <v>0.51082497140830907</v>
      </c>
      <c r="U87" s="24">
        <f>jurisdiction_covered_NCT!U87+jurisdiction_covered_NETS!U87+jurisdiction_covered_SupETS!U87</f>
        <v>0.47515056212301493</v>
      </c>
      <c r="V87" s="24">
        <f>jurisdiction_covered_NCT!V87+jurisdiction_covered_NETS!V87+jurisdiction_covered_SupETS!V87</f>
        <v>0.44075367028493112</v>
      </c>
      <c r="W87" s="24">
        <f>jurisdiction_covered_NCT!W87+jurisdiction_covered_NETS!W87+jurisdiction_covered_SupETS!W87</f>
        <v>0.44028474428035524</v>
      </c>
      <c r="X87" s="24">
        <f>jurisdiction_covered_NCT!X87+jurisdiction_covered_NETS!X87+jurisdiction_covered_SupETS!X87</f>
        <v>0.41157462072762524</v>
      </c>
      <c r="Y87" s="24">
        <f>jurisdiction_covered_NCT!Y87+jurisdiction_covered_NETS!Y87+jurisdiction_covered_SupETS!Y87</f>
        <v>0.43</v>
      </c>
      <c r="Z87" s="24">
        <f>jurisdiction_covered_NCT!Z87+jurisdiction_covered_NETS!Z87+jurisdiction_covered_SupETS!Z87</f>
        <v>0.35</v>
      </c>
      <c r="AA87" s="24">
        <f>jurisdiction_covered_NCT!AA87+jurisdiction_covered_NETS!AA87+jurisdiction_covered_SupETS!AA87</f>
        <v>0.35</v>
      </c>
    </row>
    <row r="88" spans="1:27" x14ac:dyDescent="0.2">
      <c r="A88" s="9" t="s">
        <v>330</v>
      </c>
      <c r="B88" s="24">
        <f>jurisdiction_covered_NCT!B88+jurisdiction_covered_NETS!B88+jurisdiction_covered_SupETS!B88</f>
        <v>0</v>
      </c>
      <c r="C88" s="24">
        <f>jurisdiction_covered_NCT!C88+jurisdiction_covered_NETS!C88+jurisdiction_covered_SupETS!C88</f>
        <v>0</v>
      </c>
      <c r="D88" s="24">
        <f>jurisdiction_covered_NCT!D88+jurisdiction_covered_NETS!D88+jurisdiction_covered_SupETS!D88</f>
        <v>0</v>
      </c>
      <c r="E88" s="24">
        <f>jurisdiction_covered_NCT!E88+jurisdiction_covered_NETS!E88+jurisdiction_covered_SupETS!E88</f>
        <v>0</v>
      </c>
      <c r="F88" s="24">
        <f>jurisdiction_covered_NCT!F88+jurisdiction_covered_NETS!F88+jurisdiction_covered_SupETS!F88</f>
        <v>0</v>
      </c>
      <c r="G88" s="24">
        <f>jurisdiction_covered_NCT!G88+jurisdiction_covered_NETS!G88+jurisdiction_covered_SupETS!G88</f>
        <v>0</v>
      </c>
      <c r="H88" s="24">
        <f>jurisdiction_covered_NCT!H88+jurisdiction_covered_NETS!H88+jurisdiction_covered_SupETS!H88</f>
        <v>0</v>
      </c>
      <c r="I88" s="24">
        <f>jurisdiction_covered_NCT!I88+jurisdiction_covered_NETS!I88+jurisdiction_covered_SupETS!I88</f>
        <v>0</v>
      </c>
      <c r="J88" s="24">
        <f>jurisdiction_covered_NCT!J88+jurisdiction_covered_NETS!J88+jurisdiction_covered_SupETS!J88</f>
        <v>0</v>
      </c>
      <c r="K88" s="24">
        <f>jurisdiction_covered_NCT!K88+jurisdiction_covered_NETS!K88+jurisdiction_covered_SupETS!K88</f>
        <v>0</v>
      </c>
      <c r="L88" s="24">
        <f>jurisdiction_covered_NCT!L88+jurisdiction_covered_NETS!L88+jurisdiction_covered_SupETS!L88</f>
        <v>0</v>
      </c>
      <c r="M88" s="24">
        <f>jurisdiction_covered_NCT!M88+jurisdiction_covered_NETS!M88+jurisdiction_covered_SupETS!M88</f>
        <v>0</v>
      </c>
      <c r="N88" s="24">
        <f>jurisdiction_covered_NCT!N88+jurisdiction_covered_NETS!N88+jurisdiction_covered_SupETS!N88</f>
        <v>0</v>
      </c>
      <c r="O88" s="24">
        <f>jurisdiction_covered_NCT!O88+jurisdiction_covered_NETS!O88+jurisdiction_covered_SupETS!O88</f>
        <v>0</v>
      </c>
      <c r="P88" s="24">
        <f>jurisdiction_covered_NCT!P88+jurisdiction_covered_NETS!P88+jurisdiction_covered_SupETS!P88</f>
        <v>0</v>
      </c>
      <c r="Q88" s="24">
        <f>jurisdiction_covered_NCT!Q88+jurisdiction_covered_NETS!Q88+jurisdiction_covered_SupETS!Q88</f>
        <v>0</v>
      </c>
      <c r="R88" s="24">
        <f>jurisdiction_covered_NCT!R88+jurisdiction_covered_NETS!R88+jurisdiction_covered_SupETS!R88</f>
        <v>0</v>
      </c>
      <c r="S88" s="24">
        <f>jurisdiction_covered_NCT!S88+jurisdiction_covered_NETS!S88+jurisdiction_covered_SupETS!S88</f>
        <v>0</v>
      </c>
      <c r="T88" s="24">
        <f>jurisdiction_covered_NCT!T88+jurisdiction_covered_NETS!T88+jurisdiction_covered_SupETS!T88</f>
        <v>0</v>
      </c>
      <c r="U88" s="24">
        <f>jurisdiction_covered_NCT!U88+jurisdiction_covered_NETS!U88+jurisdiction_covered_SupETS!U88</f>
        <v>0</v>
      </c>
      <c r="V88" s="24">
        <f>jurisdiction_covered_NCT!V88+jurisdiction_covered_NETS!V88+jurisdiction_covered_SupETS!V88</f>
        <v>0</v>
      </c>
      <c r="W88" s="24">
        <f>jurisdiction_covered_NCT!W88+jurisdiction_covered_NETS!W88+jurisdiction_covered_SupETS!W88</f>
        <v>0</v>
      </c>
      <c r="X88" s="24">
        <f>jurisdiction_covered_NCT!X88+jurisdiction_covered_NETS!X88+jurisdiction_covered_SupETS!X88</f>
        <v>0</v>
      </c>
      <c r="Y88" s="24">
        <f>jurisdiction_covered_NCT!Y88+jurisdiction_covered_NETS!Y88+jurisdiction_covered_SupETS!Y88</f>
        <v>0</v>
      </c>
      <c r="Z88" s="24">
        <f>jurisdiction_covered_NCT!Z88+jurisdiction_covered_NETS!Z88+jurisdiction_covered_SupETS!Z88</f>
        <v>0</v>
      </c>
      <c r="AA88" s="24">
        <f>jurisdiction_covered_NCT!AA88+jurisdiction_covered_NETS!AA88+jurisdiction_covered_SupETS!AA88</f>
        <v>0</v>
      </c>
    </row>
    <row r="89" spans="1:27" x14ac:dyDescent="0.2">
      <c r="A89" s="9" t="s">
        <v>333</v>
      </c>
      <c r="B89" s="24">
        <f>jurisdiction_covered_NCT!B89+jurisdiction_covered_NETS!B89+jurisdiction_covered_SupETS!B89</f>
        <v>0</v>
      </c>
      <c r="C89" s="24">
        <f>jurisdiction_covered_NCT!C89+jurisdiction_covered_NETS!C89+jurisdiction_covered_SupETS!C89</f>
        <v>0</v>
      </c>
      <c r="D89" s="24">
        <f>jurisdiction_covered_NCT!D89+jurisdiction_covered_NETS!D89+jurisdiction_covered_SupETS!D89</f>
        <v>0</v>
      </c>
      <c r="E89" s="24">
        <f>jurisdiction_covered_NCT!E89+jurisdiction_covered_NETS!E89+jurisdiction_covered_SupETS!E89</f>
        <v>0</v>
      </c>
      <c r="F89" s="24">
        <f>jurisdiction_covered_NCT!F89+jurisdiction_covered_NETS!F89+jurisdiction_covered_SupETS!F89</f>
        <v>0</v>
      </c>
      <c r="G89" s="24">
        <f>jurisdiction_covered_NCT!G89+jurisdiction_covered_NETS!G89+jurisdiction_covered_SupETS!G89</f>
        <v>0</v>
      </c>
      <c r="H89" s="24">
        <f>jurisdiction_covered_NCT!H89+jurisdiction_covered_NETS!H89+jurisdiction_covered_SupETS!H89</f>
        <v>0</v>
      </c>
      <c r="I89" s="24">
        <f>jurisdiction_covered_NCT!I89+jurisdiction_covered_NETS!I89+jurisdiction_covered_SupETS!I89</f>
        <v>0</v>
      </c>
      <c r="J89" s="24">
        <f>jurisdiction_covered_NCT!J89+jurisdiction_covered_NETS!J89+jurisdiction_covered_SupETS!J89</f>
        <v>0</v>
      </c>
      <c r="K89" s="24">
        <f>jurisdiction_covered_NCT!K89+jurisdiction_covered_NETS!K89+jurisdiction_covered_SupETS!K89</f>
        <v>0</v>
      </c>
      <c r="L89" s="24">
        <f>jurisdiction_covered_NCT!L89+jurisdiction_covered_NETS!L89+jurisdiction_covered_SupETS!L89</f>
        <v>0</v>
      </c>
      <c r="M89" s="24">
        <f>jurisdiction_covered_NCT!M89+jurisdiction_covered_NETS!M89+jurisdiction_covered_SupETS!M89</f>
        <v>0</v>
      </c>
      <c r="N89" s="24">
        <f>jurisdiction_covered_NCT!N89+jurisdiction_covered_NETS!N89+jurisdiction_covered_SupETS!N89</f>
        <v>0</v>
      </c>
      <c r="O89" s="24">
        <f>jurisdiction_covered_NCT!O89+jurisdiction_covered_NETS!O89+jurisdiction_covered_SupETS!O89</f>
        <v>0</v>
      </c>
      <c r="P89" s="24">
        <f>jurisdiction_covered_NCT!P89+jurisdiction_covered_NETS!P89+jurisdiction_covered_SupETS!P89</f>
        <v>0</v>
      </c>
      <c r="Q89" s="24">
        <f>jurisdiction_covered_NCT!Q89+jurisdiction_covered_NETS!Q89+jurisdiction_covered_SupETS!Q89</f>
        <v>0</v>
      </c>
      <c r="R89" s="24">
        <f>jurisdiction_covered_NCT!R89+jurisdiction_covered_NETS!R89+jurisdiction_covered_SupETS!R89</f>
        <v>0</v>
      </c>
      <c r="S89" s="24">
        <f>jurisdiction_covered_NCT!S89+jurisdiction_covered_NETS!S89+jurisdiction_covered_SupETS!S89</f>
        <v>0</v>
      </c>
      <c r="T89" s="24">
        <f>jurisdiction_covered_NCT!T89+jurisdiction_covered_NETS!T89+jurisdiction_covered_SupETS!T89</f>
        <v>0</v>
      </c>
      <c r="U89" s="24">
        <f>jurisdiction_covered_NCT!U89+jurisdiction_covered_NETS!U89+jurisdiction_covered_SupETS!U89</f>
        <v>0</v>
      </c>
      <c r="V89" s="24">
        <f>jurisdiction_covered_NCT!V89+jurisdiction_covered_NETS!V89+jurisdiction_covered_SupETS!V89</f>
        <v>0</v>
      </c>
      <c r="W89" s="24">
        <f>jurisdiction_covered_NCT!W89+jurisdiction_covered_NETS!W89+jurisdiction_covered_SupETS!W89</f>
        <v>0</v>
      </c>
      <c r="X89" s="24">
        <f>jurisdiction_covered_NCT!X89+jurisdiction_covered_NETS!X89+jurisdiction_covered_SupETS!X89</f>
        <v>0</v>
      </c>
      <c r="Y89" s="24">
        <f>jurisdiction_covered_NCT!Y89+jurisdiction_covered_NETS!Y89+jurisdiction_covered_SupETS!Y89</f>
        <v>0</v>
      </c>
      <c r="Z89" s="24">
        <f>jurisdiction_covered_NCT!Z89+jurisdiction_covered_NETS!Z89+jurisdiction_covered_SupETS!Z89</f>
        <v>0</v>
      </c>
      <c r="AA89" s="24">
        <f>jurisdiction_covered_NCT!AA89+jurisdiction_covered_NETS!AA89+jurisdiction_covered_SupETS!AA89</f>
        <v>0</v>
      </c>
    </row>
    <row r="90" spans="1:27" x14ac:dyDescent="0.2">
      <c r="A90" s="9" t="s">
        <v>336</v>
      </c>
      <c r="B90" s="24">
        <f>jurisdiction_covered_NCT!B90+jurisdiction_covered_NETS!B90+jurisdiction_covered_SupETS!B90</f>
        <v>0</v>
      </c>
      <c r="C90" s="24">
        <f>jurisdiction_covered_NCT!C90+jurisdiction_covered_NETS!C90+jurisdiction_covered_SupETS!C90</f>
        <v>0</v>
      </c>
      <c r="D90" s="24">
        <f>jurisdiction_covered_NCT!D90+jurisdiction_covered_NETS!D90+jurisdiction_covered_SupETS!D90</f>
        <v>0</v>
      </c>
      <c r="E90" s="24">
        <f>jurisdiction_covered_NCT!E90+jurisdiction_covered_NETS!E90+jurisdiction_covered_SupETS!E90</f>
        <v>0</v>
      </c>
      <c r="F90" s="24">
        <f>jurisdiction_covered_NCT!F90+jurisdiction_covered_NETS!F90+jurisdiction_covered_SupETS!F90</f>
        <v>0</v>
      </c>
      <c r="G90" s="24">
        <f>jurisdiction_covered_NCT!G90+jurisdiction_covered_NETS!G90+jurisdiction_covered_SupETS!G90</f>
        <v>0</v>
      </c>
      <c r="H90" s="24">
        <f>jurisdiction_covered_NCT!H90+jurisdiction_covered_NETS!H90+jurisdiction_covered_SupETS!H90</f>
        <v>0</v>
      </c>
      <c r="I90" s="24">
        <f>jurisdiction_covered_NCT!I90+jurisdiction_covered_NETS!I90+jurisdiction_covered_SupETS!I90</f>
        <v>0</v>
      </c>
      <c r="J90" s="24">
        <f>jurisdiction_covered_NCT!J90+jurisdiction_covered_NETS!J90+jurisdiction_covered_SupETS!J90</f>
        <v>0</v>
      </c>
      <c r="K90" s="24">
        <f>jurisdiction_covered_NCT!K90+jurisdiction_covered_NETS!K90+jurisdiction_covered_SupETS!K90</f>
        <v>0</v>
      </c>
      <c r="L90" s="24">
        <f>jurisdiction_covered_NCT!L90+jurisdiction_covered_NETS!L90+jurisdiction_covered_SupETS!L90</f>
        <v>0</v>
      </c>
      <c r="M90" s="24">
        <f>jurisdiction_covered_NCT!M90+jurisdiction_covered_NETS!M90+jurisdiction_covered_SupETS!M90</f>
        <v>0</v>
      </c>
      <c r="N90" s="24">
        <f>jurisdiction_covered_NCT!N90+jurisdiction_covered_NETS!N90+jurisdiction_covered_SupETS!N90</f>
        <v>0</v>
      </c>
      <c r="O90" s="24">
        <f>jurisdiction_covered_NCT!O90+jurisdiction_covered_NETS!O90+jurisdiction_covered_SupETS!O90</f>
        <v>0</v>
      </c>
      <c r="P90" s="24">
        <f>jurisdiction_covered_NCT!P90+jurisdiction_covered_NETS!P90+jurisdiction_covered_SupETS!P90</f>
        <v>0</v>
      </c>
      <c r="Q90" s="24">
        <f>jurisdiction_covered_NCT!Q90+jurisdiction_covered_NETS!Q90+jurisdiction_covered_SupETS!Q90</f>
        <v>0</v>
      </c>
      <c r="R90" s="24">
        <f>jurisdiction_covered_NCT!R90+jurisdiction_covered_NETS!R90+jurisdiction_covered_SupETS!R90</f>
        <v>0</v>
      </c>
      <c r="S90" s="24">
        <f>jurisdiction_covered_NCT!S90+jurisdiction_covered_NETS!S90+jurisdiction_covered_SupETS!S90</f>
        <v>0</v>
      </c>
      <c r="T90" s="24">
        <f>jurisdiction_covered_NCT!T90+jurisdiction_covered_NETS!T90+jurisdiction_covered_SupETS!T90</f>
        <v>0</v>
      </c>
      <c r="U90" s="24">
        <f>jurisdiction_covered_NCT!U90+jurisdiction_covered_NETS!U90+jurisdiction_covered_SupETS!U90</f>
        <v>0</v>
      </c>
      <c r="V90" s="24">
        <f>jurisdiction_covered_NCT!V90+jurisdiction_covered_NETS!V90+jurisdiction_covered_SupETS!V90</f>
        <v>0</v>
      </c>
      <c r="W90" s="24">
        <f>jurisdiction_covered_NCT!W90+jurisdiction_covered_NETS!W90+jurisdiction_covered_SupETS!W90</f>
        <v>0</v>
      </c>
      <c r="X90" s="24">
        <f>jurisdiction_covered_NCT!X90+jurisdiction_covered_NETS!X90+jurisdiction_covered_SupETS!X90</f>
        <v>0</v>
      </c>
      <c r="Y90" s="24">
        <f>jurisdiction_covered_NCT!Y90+jurisdiction_covered_NETS!Y90+jurisdiction_covered_SupETS!Y90</f>
        <v>0</v>
      </c>
      <c r="Z90" s="24">
        <f>jurisdiction_covered_NCT!Z90+jurisdiction_covered_NETS!Z90+jurisdiction_covered_SupETS!Z90</f>
        <v>0</v>
      </c>
      <c r="AA90" s="24">
        <f>jurisdiction_covered_NCT!AA90+jurisdiction_covered_NETS!AA90+jurisdiction_covered_SupETS!AA90</f>
        <v>0</v>
      </c>
    </row>
    <row r="91" spans="1:27" x14ac:dyDescent="0.2">
      <c r="A91" s="9" t="s">
        <v>339</v>
      </c>
      <c r="B91" s="24">
        <f>jurisdiction_covered_NCT!B91+jurisdiction_covered_NETS!B91+jurisdiction_covered_SupETS!B91</f>
        <v>0</v>
      </c>
      <c r="C91" s="24">
        <f>jurisdiction_covered_NCT!C91+jurisdiction_covered_NETS!C91+jurisdiction_covered_SupETS!C91</f>
        <v>0</v>
      </c>
      <c r="D91" s="24">
        <f>jurisdiction_covered_NCT!D91+jurisdiction_covered_NETS!D91+jurisdiction_covered_SupETS!D91</f>
        <v>0</v>
      </c>
      <c r="E91" s="24">
        <f>jurisdiction_covered_NCT!E91+jurisdiction_covered_NETS!E91+jurisdiction_covered_SupETS!E91</f>
        <v>0</v>
      </c>
      <c r="F91" s="24">
        <f>jurisdiction_covered_NCT!F91+jurisdiction_covered_NETS!F91+jurisdiction_covered_SupETS!F91</f>
        <v>0</v>
      </c>
      <c r="G91" s="24">
        <f>jurisdiction_covered_NCT!G91+jurisdiction_covered_NETS!G91+jurisdiction_covered_SupETS!G91</f>
        <v>0</v>
      </c>
      <c r="H91" s="24">
        <f>jurisdiction_covered_NCT!H91+jurisdiction_covered_NETS!H91+jurisdiction_covered_SupETS!H91</f>
        <v>0</v>
      </c>
      <c r="I91" s="24">
        <f>jurisdiction_covered_NCT!I91+jurisdiction_covered_NETS!I91+jurisdiction_covered_SupETS!I91</f>
        <v>0</v>
      </c>
      <c r="J91" s="24">
        <f>jurisdiction_covered_NCT!J91+jurisdiction_covered_NETS!J91+jurisdiction_covered_SupETS!J91</f>
        <v>0</v>
      </c>
      <c r="K91" s="24">
        <f>jurisdiction_covered_NCT!K91+jurisdiction_covered_NETS!K91+jurisdiction_covered_SupETS!K91</f>
        <v>0</v>
      </c>
      <c r="L91" s="24">
        <f>jurisdiction_covered_NCT!L91+jurisdiction_covered_NETS!L91+jurisdiction_covered_SupETS!L91</f>
        <v>0</v>
      </c>
      <c r="M91" s="24">
        <f>jurisdiction_covered_NCT!M91+jurisdiction_covered_NETS!M91+jurisdiction_covered_SupETS!M91</f>
        <v>0</v>
      </c>
      <c r="N91" s="24">
        <f>jurisdiction_covered_NCT!N91+jurisdiction_covered_NETS!N91+jurisdiction_covered_SupETS!N91</f>
        <v>0</v>
      </c>
      <c r="O91" s="24">
        <f>jurisdiction_covered_NCT!O91+jurisdiction_covered_NETS!O91+jurisdiction_covered_SupETS!O91</f>
        <v>0</v>
      </c>
      <c r="P91" s="24">
        <f>jurisdiction_covered_NCT!P91+jurisdiction_covered_NETS!P91+jurisdiction_covered_SupETS!P91</f>
        <v>0</v>
      </c>
      <c r="Q91" s="24">
        <f>jurisdiction_covered_NCT!Q91+jurisdiction_covered_NETS!Q91+jurisdiction_covered_SupETS!Q91</f>
        <v>0</v>
      </c>
      <c r="R91" s="24">
        <f>jurisdiction_covered_NCT!R91+jurisdiction_covered_NETS!R91+jurisdiction_covered_SupETS!R91</f>
        <v>0</v>
      </c>
      <c r="S91" s="24">
        <f>jurisdiction_covered_NCT!S91+jurisdiction_covered_NETS!S91+jurisdiction_covered_SupETS!S91</f>
        <v>0</v>
      </c>
      <c r="T91" s="24">
        <f>jurisdiction_covered_NCT!T91+jurisdiction_covered_NETS!T91+jurisdiction_covered_SupETS!T91</f>
        <v>0</v>
      </c>
      <c r="U91" s="24">
        <f>jurisdiction_covered_NCT!U91+jurisdiction_covered_NETS!U91+jurisdiction_covered_SupETS!U91</f>
        <v>0</v>
      </c>
      <c r="V91" s="24">
        <f>jurisdiction_covered_NCT!V91+jurisdiction_covered_NETS!V91+jurisdiction_covered_SupETS!V91</f>
        <v>0</v>
      </c>
      <c r="W91" s="24">
        <f>jurisdiction_covered_NCT!W91+jurisdiction_covered_NETS!W91+jurisdiction_covered_SupETS!W91</f>
        <v>0</v>
      </c>
      <c r="X91" s="24">
        <f>jurisdiction_covered_NCT!X91+jurisdiction_covered_NETS!X91+jurisdiction_covered_SupETS!X91</f>
        <v>0</v>
      </c>
      <c r="Y91" s="24">
        <f>jurisdiction_covered_NCT!Y91+jurisdiction_covered_NETS!Y91+jurisdiction_covered_SupETS!Y91</f>
        <v>0</v>
      </c>
      <c r="Z91" s="24">
        <f>jurisdiction_covered_NCT!Z91+jurisdiction_covered_NETS!Z91+jurisdiction_covered_SupETS!Z91</f>
        <v>0</v>
      </c>
      <c r="AA91" s="24">
        <f>jurisdiction_covered_NCT!AA91+jurisdiction_covered_NETS!AA91+jurisdiction_covered_SupETS!AA91</f>
        <v>0</v>
      </c>
    </row>
    <row r="92" spans="1:27" x14ac:dyDescent="0.2">
      <c r="A92" s="9" t="s">
        <v>342</v>
      </c>
      <c r="B92" s="24">
        <f>jurisdiction_covered_NCT!B92+jurisdiction_covered_NETS!B92+jurisdiction_covered_SupETS!B92</f>
        <v>0</v>
      </c>
      <c r="C92" s="24">
        <f>jurisdiction_covered_NCT!C92+jurisdiction_covered_NETS!C92+jurisdiction_covered_SupETS!C92</f>
        <v>0</v>
      </c>
      <c r="D92" s="24">
        <f>jurisdiction_covered_NCT!D92+jurisdiction_covered_NETS!D92+jurisdiction_covered_SupETS!D92</f>
        <v>0</v>
      </c>
      <c r="E92" s="24">
        <f>jurisdiction_covered_NCT!E92+jurisdiction_covered_NETS!E92+jurisdiction_covered_SupETS!E92</f>
        <v>0</v>
      </c>
      <c r="F92" s="24">
        <f>jurisdiction_covered_NCT!F92+jurisdiction_covered_NETS!F92+jurisdiction_covered_SupETS!F92</f>
        <v>0</v>
      </c>
      <c r="G92" s="24">
        <f>jurisdiction_covered_NCT!G92+jurisdiction_covered_NETS!G92+jurisdiction_covered_SupETS!G92</f>
        <v>0</v>
      </c>
      <c r="H92" s="24">
        <f>jurisdiction_covered_NCT!H92+jurisdiction_covered_NETS!H92+jurisdiction_covered_SupETS!H92</f>
        <v>0</v>
      </c>
      <c r="I92" s="24">
        <f>jurisdiction_covered_NCT!I92+jurisdiction_covered_NETS!I92+jurisdiction_covered_SupETS!I92</f>
        <v>0</v>
      </c>
      <c r="J92" s="24">
        <f>jurisdiction_covered_NCT!J92+jurisdiction_covered_NETS!J92+jurisdiction_covered_SupETS!J92</f>
        <v>0</v>
      </c>
      <c r="K92" s="24">
        <f>jurisdiction_covered_NCT!K92+jurisdiction_covered_NETS!K92+jurisdiction_covered_SupETS!K92</f>
        <v>0</v>
      </c>
      <c r="L92" s="24">
        <f>jurisdiction_covered_NCT!L92+jurisdiction_covered_NETS!L92+jurisdiction_covered_SupETS!L92</f>
        <v>0</v>
      </c>
      <c r="M92" s="24">
        <f>jurisdiction_covered_NCT!M92+jurisdiction_covered_NETS!M92+jurisdiction_covered_SupETS!M92</f>
        <v>0</v>
      </c>
      <c r="N92" s="24">
        <f>jurisdiction_covered_NCT!N92+jurisdiction_covered_NETS!N92+jurisdiction_covered_SupETS!N92</f>
        <v>0</v>
      </c>
      <c r="O92" s="24">
        <f>jurisdiction_covered_NCT!O92+jurisdiction_covered_NETS!O92+jurisdiction_covered_SupETS!O92</f>
        <v>0</v>
      </c>
      <c r="P92" s="24">
        <f>jurisdiction_covered_NCT!P92+jurisdiction_covered_NETS!P92+jurisdiction_covered_SupETS!P92</f>
        <v>0</v>
      </c>
      <c r="Q92" s="24">
        <f>jurisdiction_covered_NCT!Q92+jurisdiction_covered_NETS!Q92+jurisdiction_covered_SupETS!Q92</f>
        <v>0</v>
      </c>
      <c r="R92" s="24">
        <f>jurisdiction_covered_NCT!R92+jurisdiction_covered_NETS!R92+jurisdiction_covered_SupETS!R92</f>
        <v>0</v>
      </c>
      <c r="S92" s="24">
        <f>jurisdiction_covered_NCT!S92+jurisdiction_covered_NETS!S92+jurisdiction_covered_SupETS!S92</f>
        <v>0</v>
      </c>
      <c r="T92" s="24">
        <f>jurisdiction_covered_NCT!T92+jurisdiction_covered_NETS!T92+jurisdiction_covered_SupETS!T92</f>
        <v>0</v>
      </c>
      <c r="U92" s="24">
        <f>jurisdiction_covered_NCT!U92+jurisdiction_covered_NETS!U92+jurisdiction_covered_SupETS!U92</f>
        <v>0</v>
      </c>
      <c r="V92" s="24">
        <f>jurisdiction_covered_NCT!V92+jurisdiction_covered_NETS!V92+jurisdiction_covered_SupETS!V92</f>
        <v>0</v>
      </c>
      <c r="W92" s="24">
        <f>jurisdiction_covered_NCT!W92+jurisdiction_covered_NETS!W92+jurisdiction_covered_SupETS!W92</f>
        <v>0</v>
      </c>
      <c r="X92" s="24">
        <f>jurisdiction_covered_NCT!X92+jurisdiction_covered_NETS!X92+jurisdiction_covered_SupETS!X92</f>
        <v>0</v>
      </c>
      <c r="Y92" s="24">
        <f>jurisdiction_covered_NCT!Y92+jurisdiction_covered_NETS!Y92+jurisdiction_covered_SupETS!Y92</f>
        <v>0</v>
      </c>
      <c r="Z92" s="24">
        <f>jurisdiction_covered_NCT!Z92+jurisdiction_covered_NETS!Z92+jurisdiction_covered_SupETS!Z92</f>
        <v>0</v>
      </c>
      <c r="AA92" s="24">
        <f>jurisdiction_covered_NCT!AA92+jurisdiction_covered_NETS!AA92+jurisdiction_covered_SupETS!AA92</f>
        <v>0</v>
      </c>
    </row>
    <row r="93" spans="1:27" x14ac:dyDescent="0.2">
      <c r="A93" s="9" t="s">
        <v>345</v>
      </c>
      <c r="B93" s="24">
        <f>jurisdiction_covered_NCT!B93+jurisdiction_covered_NETS!B93+jurisdiction_covered_SupETS!B93</f>
        <v>0</v>
      </c>
      <c r="C93" s="24">
        <f>jurisdiction_covered_NCT!C93+jurisdiction_covered_NETS!C93+jurisdiction_covered_SupETS!C93</f>
        <v>0</v>
      </c>
      <c r="D93" s="24">
        <f>jurisdiction_covered_NCT!D93+jurisdiction_covered_NETS!D93+jurisdiction_covered_SupETS!D93</f>
        <v>0</v>
      </c>
      <c r="E93" s="24">
        <f>jurisdiction_covered_NCT!E93+jurisdiction_covered_NETS!E93+jurisdiction_covered_SupETS!E93</f>
        <v>0</v>
      </c>
      <c r="F93" s="24">
        <f>jurisdiction_covered_NCT!F93+jurisdiction_covered_NETS!F93+jurisdiction_covered_SupETS!F93</f>
        <v>0</v>
      </c>
      <c r="G93" s="24">
        <f>jurisdiction_covered_NCT!G93+jurisdiction_covered_NETS!G93+jurisdiction_covered_SupETS!G93</f>
        <v>0</v>
      </c>
      <c r="H93" s="24">
        <f>jurisdiction_covered_NCT!H93+jurisdiction_covered_NETS!H93+jurisdiction_covered_SupETS!H93</f>
        <v>0</v>
      </c>
      <c r="I93" s="24">
        <f>jurisdiction_covered_NCT!I93+jurisdiction_covered_NETS!I93+jurisdiction_covered_SupETS!I93</f>
        <v>0</v>
      </c>
      <c r="J93" s="24">
        <f>jurisdiction_covered_NCT!J93+jurisdiction_covered_NETS!J93+jurisdiction_covered_SupETS!J93</f>
        <v>0</v>
      </c>
      <c r="K93" s="24">
        <f>jurisdiction_covered_NCT!K93+jurisdiction_covered_NETS!K93+jurisdiction_covered_SupETS!K93</f>
        <v>0</v>
      </c>
      <c r="L93" s="24">
        <f>jurisdiction_covered_NCT!L93+jurisdiction_covered_NETS!L93+jurisdiction_covered_SupETS!L93</f>
        <v>0</v>
      </c>
      <c r="M93" s="24">
        <f>jurisdiction_covered_NCT!M93+jurisdiction_covered_NETS!M93+jurisdiction_covered_SupETS!M93</f>
        <v>0</v>
      </c>
      <c r="N93" s="24">
        <f>jurisdiction_covered_NCT!N93+jurisdiction_covered_NETS!N93+jurisdiction_covered_SupETS!N93</f>
        <v>0</v>
      </c>
      <c r="O93" s="24">
        <f>jurisdiction_covered_NCT!O93+jurisdiction_covered_NETS!O93+jurisdiction_covered_SupETS!O93</f>
        <v>0</v>
      </c>
      <c r="P93" s="24">
        <f>jurisdiction_covered_NCT!P93+jurisdiction_covered_NETS!P93+jurisdiction_covered_SupETS!P93</f>
        <v>0</v>
      </c>
      <c r="Q93" s="24">
        <f>jurisdiction_covered_NCT!Q93+jurisdiction_covered_NETS!Q93+jurisdiction_covered_SupETS!Q93</f>
        <v>0</v>
      </c>
      <c r="R93" s="24">
        <f>jurisdiction_covered_NCT!R93+jurisdiction_covered_NETS!R93+jurisdiction_covered_SupETS!R93</f>
        <v>0</v>
      </c>
      <c r="S93" s="24">
        <f>jurisdiction_covered_NCT!S93+jurisdiction_covered_NETS!S93+jurisdiction_covered_SupETS!S93</f>
        <v>0</v>
      </c>
      <c r="T93" s="24">
        <f>jurisdiction_covered_NCT!T93+jurisdiction_covered_NETS!T93+jurisdiction_covered_SupETS!T93</f>
        <v>0</v>
      </c>
      <c r="U93" s="24">
        <f>jurisdiction_covered_NCT!U93+jurisdiction_covered_NETS!U93+jurisdiction_covered_SupETS!U93</f>
        <v>0</v>
      </c>
      <c r="V93" s="24">
        <f>jurisdiction_covered_NCT!V93+jurisdiction_covered_NETS!V93+jurisdiction_covered_SupETS!V93</f>
        <v>0</v>
      </c>
      <c r="W93" s="24">
        <f>jurisdiction_covered_NCT!W93+jurisdiction_covered_NETS!W93+jurisdiction_covered_SupETS!W93</f>
        <v>0</v>
      </c>
      <c r="X93" s="24">
        <f>jurisdiction_covered_NCT!X93+jurisdiction_covered_NETS!X93+jurisdiction_covered_SupETS!X93</f>
        <v>0</v>
      </c>
      <c r="Y93" s="24">
        <f>jurisdiction_covered_NCT!Y93+jurisdiction_covered_NETS!Y93+jurisdiction_covered_SupETS!Y93</f>
        <v>0</v>
      </c>
      <c r="Z93" s="24">
        <f>jurisdiction_covered_NCT!Z93+jurisdiction_covered_NETS!Z93+jurisdiction_covered_SupETS!Z93</f>
        <v>0</v>
      </c>
      <c r="AA93" s="24">
        <f>jurisdiction_covered_NCT!AA93+jurisdiction_covered_NETS!AA93+jurisdiction_covered_SupETS!AA93</f>
        <v>0</v>
      </c>
    </row>
    <row r="94" spans="1:27" x14ac:dyDescent="0.2">
      <c r="A94" s="9" t="s">
        <v>348</v>
      </c>
      <c r="B94" s="24">
        <f>jurisdiction_covered_NCT!B94+jurisdiction_covered_NETS!B94+jurisdiction_covered_SupETS!B94</f>
        <v>0</v>
      </c>
      <c r="C94" s="24">
        <f>jurisdiction_covered_NCT!C94+jurisdiction_covered_NETS!C94+jurisdiction_covered_SupETS!C94</f>
        <v>0</v>
      </c>
      <c r="D94" s="24">
        <f>jurisdiction_covered_NCT!D94+jurisdiction_covered_NETS!D94+jurisdiction_covered_SupETS!D94</f>
        <v>0</v>
      </c>
      <c r="E94" s="24">
        <f>jurisdiction_covered_NCT!E94+jurisdiction_covered_NETS!E94+jurisdiction_covered_SupETS!E94</f>
        <v>0</v>
      </c>
      <c r="F94" s="24">
        <f>jurisdiction_covered_NCT!F94+jurisdiction_covered_NETS!F94+jurisdiction_covered_SupETS!F94</f>
        <v>0</v>
      </c>
      <c r="G94" s="24">
        <f>jurisdiction_covered_NCT!G94+jurisdiction_covered_NETS!G94+jurisdiction_covered_SupETS!G94</f>
        <v>0</v>
      </c>
      <c r="H94" s="24">
        <f>jurisdiction_covered_NCT!H94+jurisdiction_covered_NETS!H94+jurisdiction_covered_SupETS!H94</f>
        <v>0</v>
      </c>
      <c r="I94" s="24">
        <f>jurisdiction_covered_NCT!I94+jurisdiction_covered_NETS!I94+jurisdiction_covered_SupETS!I94</f>
        <v>0</v>
      </c>
      <c r="J94" s="24">
        <f>jurisdiction_covered_NCT!J94+jurisdiction_covered_NETS!J94+jurisdiction_covered_SupETS!J94</f>
        <v>0</v>
      </c>
      <c r="K94" s="24">
        <f>jurisdiction_covered_NCT!K94+jurisdiction_covered_NETS!K94+jurisdiction_covered_SupETS!K94</f>
        <v>0</v>
      </c>
      <c r="L94" s="24">
        <f>jurisdiction_covered_NCT!L94+jurisdiction_covered_NETS!L94+jurisdiction_covered_SupETS!L94</f>
        <v>0</v>
      </c>
      <c r="M94" s="24">
        <f>jurisdiction_covered_NCT!M94+jurisdiction_covered_NETS!M94+jurisdiction_covered_SupETS!M94</f>
        <v>0</v>
      </c>
      <c r="N94" s="24">
        <f>jurisdiction_covered_NCT!N94+jurisdiction_covered_NETS!N94+jurisdiction_covered_SupETS!N94</f>
        <v>0</v>
      </c>
      <c r="O94" s="24">
        <f>jurisdiction_covered_NCT!O94+jurisdiction_covered_NETS!O94+jurisdiction_covered_SupETS!O94</f>
        <v>0</v>
      </c>
      <c r="P94" s="24">
        <f>jurisdiction_covered_NCT!P94+jurisdiction_covered_NETS!P94+jurisdiction_covered_SupETS!P94</f>
        <v>0</v>
      </c>
      <c r="Q94" s="24">
        <f>jurisdiction_covered_NCT!Q94+jurisdiction_covered_NETS!Q94+jurisdiction_covered_SupETS!Q94</f>
        <v>0</v>
      </c>
      <c r="R94" s="24">
        <f>jurisdiction_covered_NCT!R94+jurisdiction_covered_NETS!R94+jurisdiction_covered_SupETS!R94</f>
        <v>0</v>
      </c>
      <c r="S94" s="24">
        <f>jurisdiction_covered_NCT!S94+jurisdiction_covered_NETS!S94+jurisdiction_covered_SupETS!S94</f>
        <v>0</v>
      </c>
      <c r="T94" s="24">
        <f>jurisdiction_covered_NCT!T94+jurisdiction_covered_NETS!T94+jurisdiction_covered_SupETS!T94</f>
        <v>0</v>
      </c>
      <c r="U94" s="24">
        <f>jurisdiction_covered_NCT!U94+jurisdiction_covered_NETS!U94+jurisdiction_covered_SupETS!U94</f>
        <v>0</v>
      </c>
      <c r="V94" s="24">
        <f>jurisdiction_covered_NCT!V94+jurisdiction_covered_NETS!V94+jurisdiction_covered_SupETS!V94</f>
        <v>0</v>
      </c>
      <c r="W94" s="24">
        <f>jurisdiction_covered_NCT!W94+jurisdiction_covered_NETS!W94+jurisdiction_covered_SupETS!W94</f>
        <v>0</v>
      </c>
      <c r="X94" s="24">
        <f>jurisdiction_covered_NCT!X94+jurisdiction_covered_NETS!X94+jurisdiction_covered_SupETS!X94</f>
        <v>0</v>
      </c>
      <c r="Y94" s="24">
        <f>jurisdiction_covered_NCT!Y94+jurisdiction_covered_NETS!Y94+jurisdiction_covered_SupETS!Y94</f>
        <v>0</v>
      </c>
      <c r="Z94" s="24">
        <f>jurisdiction_covered_NCT!Z94+jurisdiction_covered_NETS!Z94+jurisdiction_covered_SupETS!Z94</f>
        <v>0</v>
      </c>
      <c r="AA94" s="24">
        <f>jurisdiction_covered_NCT!AA94+jurisdiction_covered_NETS!AA94+jurisdiction_covered_SupETS!AA94</f>
        <v>0</v>
      </c>
    </row>
    <row r="95" spans="1:27" x14ac:dyDescent="0.2">
      <c r="A95" s="9" t="s">
        <v>351</v>
      </c>
      <c r="B95" s="24">
        <f>jurisdiction_covered_NCT!B95+jurisdiction_covered_NETS!B95+jurisdiction_covered_SupETS!B95</f>
        <v>0</v>
      </c>
      <c r="C95" s="24">
        <f>jurisdiction_covered_NCT!C95+jurisdiction_covered_NETS!C95+jurisdiction_covered_SupETS!C95</f>
        <v>0</v>
      </c>
      <c r="D95" s="24">
        <f>jurisdiction_covered_NCT!D95+jurisdiction_covered_NETS!D95+jurisdiction_covered_SupETS!D95</f>
        <v>0</v>
      </c>
      <c r="E95" s="24">
        <f>jurisdiction_covered_NCT!E95+jurisdiction_covered_NETS!E95+jurisdiction_covered_SupETS!E95</f>
        <v>0</v>
      </c>
      <c r="F95" s="24">
        <f>jurisdiction_covered_NCT!F95+jurisdiction_covered_NETS!F95+jurisdiction_covered_SupETS!F95</f>
        <v>0</v>
      </c>
      <c r="G95" s="24">
        <f>jurisdiction_covered_NCT!G95+jurisdiction_covered_NETS!G95+jurisdiction_covered_SupETS!G95</f>
        <v>0</v>
      </c>
      <c r="H95" s="24">
        <f>jurisdiction_covered_NCT!H95+jurisdiction_covered_NETS!H95+jurisdiction_covered_SupETS!H95</f>
        <v>0</v>
      </c>
      <c r="I95" s="24">
        <f>jurisdiction_covered_NCT!I95+jurisdiction_covered_NETS!I95+jurisdiction_covered_SupETS!I95</f>
        <v>0</v>
      </c>
      <c r="J95" s="24">
        <f>jurisdiction_covered_NCT!J95+jurisdiction_covered_NETS!J95+jurisdiction_covered_SupETS!J95</f>
        <v>0</v>
      </c>
      <c r="K95" s="24">
        <f>jurisdiction_covered_NCT!K95+jurisdiction_covered_NETS!K95+jurisdiction_covered_SupETS!K95</f>
        <v>0</v>
      </c>
      <c r="L95" s="24">
        <f>jurisdiction_covered_NCT!L95+jurisdiction_covered_NETS!L95+jurisdiction_covered_SupETS!L95</f>
        <v>0</v>
      </c>
      <c r="M95" s="24">
        <f>jurisdiction_covered_NCT!M95+jurisdiction_covered_NETS!M95+jurisdiction_covered_SupETS!M95</f>
        <v>0</v>
      </c>
      <c r="N95" s="24">
        <f>jurisdiction_covered_NCT!N95+jurisdiction_covered_NETS!N95+jurisdiction_covered_SupETS!N95</f>
        <v>0</v>
      </c>
      <c r="O95" s="24">
        <f>jurisdiction_covered_NCT!O95+jurisdiction_covered_NETS!O95+jurisdiction_covered_SupETS!O95</f>
        <v>0</v>
      </c>
      <c r="P95" s="24">
        <f>jurisdiction_covered_NCT!P95+jurisdiction_covered_NETS!P95+jurisdiction_covered_SupETS!P95</f>
        <v>0</v>
      </c>
      <c r="Q95" s="24">
        <f>jurisdiction_covered_NCT!Q95+jurisdiction_covered_NETS!Q95+jurisdiction_covered_SupETS!Q95</f>
        <v>0</v>
      </c>
      <c r="R95" s="24">
        <f>jurisdiction_covered_NCT!R95+jurisdiction_covered_NETS!R95+jurisdiction_covered_SupETS!R95</f>
        <v>0</v>
      </c>
      <c r="S95" s="24">
        <f>jurisdiction_covered_NCT!S95+jurisdiction_covered_NETS!S95+jurisdiction_covered_SupETS!S95</f>
        <v>0</v>
      </c>
      <c r="T95" s="24">
        <f>jurisdiction_covered_NCT!T95+jurisdiction_covered_NETS!T95+jurisdiction_covered_SupETS!T95</f>
        <v>0</v>
      </c>
      <c r="U95" s="24">
        <f>jurisdiction_covered_NCT!U95+jurisdiction_covered_NETS!U95+jurisdiction_covered_SupETS!U95</f>
        <v>0</v>
      </c>
      <c r="V95" s="24">
        <f>jurisdiction_covered_NCT!V95+jurisdiction_covered_NETS!V95+jurisdiction_covered_SupETS!V95</f>
        <v>0</v>
      </c>
      <c r="W95" s="24">
        <f>jurisdiction_covered_NCT!W95+jurisdiction_covered_NETS!W95+jurisdiction_covered_SupETS!W95</f>
        <v>0</v>
      </c>
      <c r="X95" s="24">
        <f>jurisdiction_covered_NCT!X95+jurisdiction_covered_NETS!X95+jurisdiction_covered_SupETS!X95</f>
        <v>0</v>
      </c>
      <c r="Y95" s="24">
        <f>jurisdiction_covered_NCT!Y95+jurisdiction_covered_NETS!Y95+jurisdiction_covered_SupETS!Y95</f>
        <v>0</v>
      </c>
      <c r="Z95" s="24">
        <f>jurisdiction_covered_NCT!Z95+jurisdiction_covered_NETS!Z95+jurisdiction_covered_SupETS!Z95</f>
        <v>0</v>
      </c>
      <c r="AA95" s="24">
        <f>jurisdiction_covered_NCT!AA95+jurisdiction_covered_NETS!AA95+jurisdiction_covered_SupETS!AA95</f>
        <v>0</v>
      </c>
    </row>
    <row r="96" spans="1:27" x14ac:dyDescent="0.2">
      <c r="A96" s="9" t="s">
        <v>354</v>
      </c>
      <c r="B96" s="24">
        <f>jurisdiction_covered_NCT!B96+jurisdiction_covered_NETS!B96+jurisdiction_covered_SupETS!B96</f>
        <v>0</v>
      </c>
      <c r="C96" s="24">
        <f>jurisdiction_covered_NCT!C96+jurisdiction_covered_NETS!C96+jurisdiction_covered_SupETS!C96</f>
        <v>0</v>
      </c>
      <c r="D96" s="24">
        <f>jurisdiction_covered_NCT!D96+jurisdiction_covered_NETS!D96+jurisdiction_covered_SupETS!D96</f>
        <v>0</v>
      </c>
      <c r="E96" s="24">
        <f>jurisdiction_covered_NCT!E96+jurisdiction_covered_NETS!E96+jurisdiction_covered_SupETS!E96</f>
        <v>0</v>
      </c>
      <c r="F96" s="24">
        <f>jurisdiction_covered_NCT!F96+jurisdiction_covered_NETS!F96+jurisdiction_covered_SupETS!F96</f>
        <v>0</v>
      </c>
      <c r="G96" s="24">
        <f>jurisdiction_covered_NCT!G96+jurisdiction_covered_NETS!G96+jurisdiction_covered_SupETS!G96</f>
        <v>0</v>
      </c>
      <c r="H96" s="24">
        <f>jurisdiction_covered_NCT!H96+jurisdiction_covered_NETS!H96+jurisdiction_covered_SupETS!H96</f>
        <v>0</v>
      </c>
      <c r="I96" s="24">
        <f>jurisdiction_covered_NCT!I96+jurisdiction_covered_NETS!I96+jurisdiction_covered_SupETS!I96</f>
        <v>0</v>
      </c>
      <c r="J96" s="24">
        <f>jurisdiction_covered_NCT!J96+jurisdiction_covered_NETS!J96+jurisdiction_covered_SupETS!J96</f>
        <v>0</v>
      </c>
      <c r="K96" s="24">
        <f>jurisdiction_covered_NCT!K96+jurisdiction_covered_NETS!K96+jurisdiction_covered_SupETS!K96</f>
        <v>0</v>
      </c>
      <c r="L96" s="24">
        <f>jurisdiction_covered_NCT!L96+jurisdiction_covered_NETS!L96+jurisdiction_covered_SupETS!L96</f>
        <v>0</v>
      </c>
      <c r="M96" s="24">
        <f>jurisdiction_covered_NCT!M96+jurisdiction_covered_NETS!M96+jurisdiction_covered_SupETS!M96</f>
        <v>0</v>
      </c>
      <c r="N96" s="24">
        <f>jurisdiction_covered_NCT!N96+jurisdiction_covered_NETS!N96+jurisdiction_covered_SupETS!N96</f>
        <v>0</v>
      </c>
      <c r="O96" s="24">
        <f>jurisdiction_covered_NCT!O96+jurisdiction_covered_NETS!O96+jurisdiction_covered_SupETS!O96</f>
        <v>0</v>
      </c>
      <c r="P96" s="24">
        <f>jurisdiction_covered_NCT!P96+jurisdiction_covered_NETS!P96+jurisdiction_covered_SupETS!P96</f>
        <v>0</v>
      </c>
      <c r="Q96" s="24">
        <f>jurisdiction_covered_NCT!Q96+jurisdiction_covered_NETS!Q96+jurisdiction_covered_SupETS!Q96</f>
        <v>0</v>
      </c>
      <c r="R96" s="24">
        <f>jurisdiction_covered_NCT!R96+jurisdiction_covered_NETS!R96+jurisdiction_covered_SupETS!R96</f>
        <v>0</v>
      </c>
      <c r="S96" s="24">
        <f>jurisdiction_covered_NCT!S96+jurisdiction_covered_NETS!S96+jurisdiction_covered_SupETS!S96</f>
        <v>0</v>
      </c>
      <c r="T96" s="24">
        <f>jurisdiction_covered_NCT!T96+jurisdiction_covered_NETS!T96+jurisdiction_covered_SupETS!T96</f>
        <v>0</v>
      </c>
      <c r="U96" s="24">
        <f>jurisdiction_covered_NCT!U96+jurisdiction_covered_NETS!U96+jurisdiction_covered_SupETS!U96</f>
        <v>0</v>
      </c>
      <c r="V96" s="24">
        <f>jurisdiction_covered_NCT!V96+jurisdiction_covered_NETS!V96+jurisdiction_covered_SupETS!V96</f>
        <v>0</v>
      </c>
      <c r="W96" s="24">
        <f>jurisdiction_covered_NCT!W96+jurisdiction_covered_NETS!W96+jurisdiction_covered_SupETS!W96</f>
        <v>0</v>
      </c>
      <c r="X96" s="24">
        <f>jurisdiction_covered_NCT!X96+jurisdiction_covered_NETS!X96+jurisdiction_covered_SupETS!X96</f>
        <v>0</v>
      </c>
      <c r="Y96" s="24">
        <f>jurisdiction_covered_NCT!Y96+jurisdiction_covered_NETS!Y96+jurisdiction_covered_SupETS!Y96</f>
        <v>0</v>
      </c>
      <c r="Z96" s="24">
        <f>jurisdiction_covered_NCT!Z96+jurisdiction_covered_NETS!Z96+jurisdiction_covered_SupETS!Z96</f>
        <v>0</v>
      </c>
      <c r="AA96" s="24">
        <f>jurisdiction_covered_NCT!AA96+jurisdiction_covered_NETS!AA96+jurisdiction_covered_SupETS!AA96</f>
        <v>0</v>
      </c>
    </row>
    <row r="97" spans="1:27" x14ac:dyDescent="0.2">
      <c r="A97" s="9" t="s">
        <v>357</v>
      </c>
      <c r="B97" s="24">
        <f>jurisdiction_covered_NCT!B97+jurisdiction_covered_NETS!B97+jurisdiction_covered_SupETS!B97</f>
        <v>0</v>
      </c>
      <c r="C97" s="24">
        <f>jurisdiction_covered_NCT!C97+jurisdiction_covered_NETS!C97+jurisdiction_covered_SupETS!C97</f>
        <v>0</v>
      </c>
      <c r="D97" s="24">
        <f>jurisdiction_covered_NCT!D97+jurisdiction_covered_NETS!D97+jurisdiction_covered_SupETS!D97</f>
        <v>0</v>
      </c>
      <c r="E97" s="24">
        <f>jurisdiction_covered_NCT!E97+jurisdiction_covered_NETS!E97+jurisdiction_covered_SupETS!E97</f>
        <v>0</v>
      </c>
      <c r="F97" s="24">
        <f>jurisdiction_covered_NCT!F97+jurisdiction_covered_NETS!F97+jurisdiction_covered_SupETS!F97</f>
        <v>0</v>
      </c>
      <c r="G97" s="24">
        <f>jurisdiction_covered_NCT!G97+jurisdiction_covered_NETS!G97+jurisdiction_covered_SupETS!G97</f>
        <v>0</v>
      </c>
      <c r="H97" s="24">
        <f>jurisdiction_covered_NCT!H97+jurisdiction_covered_NETS!H97+jurisdiction_covered_SupETS!H97</f>
        <v>0</v>
      </c>
      <c r="I97" s="24">
        <f>jurisdiction_covered_NCT!I97+jurisdiction_covered_NETS!I97+jurisdiction_covered_SupETS!I97</f>
        <v>0</v>
      </c>
      <c r="J97" s="24">
        <f>jurisdiction_covered_NCT!J97+jurisdiction_covered_NETS!J97+jurisdiction_covered_SupETS!J97</f>
        <v>0</v>
      </c>
      <c r="K97" s="24">
        <f>jurisdiction_covered_NCT!K97+jurisdiction_covered_NETS!K97+jurisdiction_covered_SupETS!K97</f>
        <v>0</v>
      </c>
      <c r="L97" s="24">
        <f>jurisdiction_covered_NCT!L97+jurisdiction_covered_NETS!L97+jurisdiction_covered_SupETS!L97</f>
        <v>0</v>
      </c>
      <c r="M97" s="24">
        <f>jurisdiction_covered_NCT!M97+jurisdiction_covered_NETS!M97+jurisdiction_covered_SupETS!M97</f>
        <v>0</v>
      </c>
      <c r="N97" s="24">
        <f>jurisdiction_covered_NCT!N97+jurisdiction_covered_NETS!N97+jurisdiction_covered_SupETS!N97</f>
        <v>0</v>
      </c>
      <c r="O97" s="24">
        <f>jurisdiction_covered_NCT!O97+jurisdiction_covered_NETS!O97+jurisdiction_covered_SupETS!O97</f>
        <v>0</v>
      </c>
      <c r="P97" s="24">
        <f>jurisdiction_covered_NCT!P97+jurisdiction_covered_NETS!P97+jurisdiction_covered_SupETS!P97</f>
        <v>0</v>
      </c>
      <c r="Q97" s="24">
        <f>jurisdiction_covered_NCT!Q97+jurisdiction_covered_NETS!Q97+jurisdiction_covered_SupETS!Q97</f>
        <v>0</v>
      </c>
      <c r="R97" s="24">
        <f>jurisdiction_covered_NCT!R97+jurisdiction_covered_NETS!R97+jurisdiction_covered_SupETS!R97</f>
        <v>0</v>
      </c>
      <c r="S97" s="24">
        <f>jurisdiction_covered_NCT!S97+jurisdiction_covered_NETS!S97+jurisdiction_covered_SupETS!S97</f>
        <v>0</v>
      </c>
      <c r="T97" s="24">
        <f>jurisdiction_covered_NCT!T97+jurisdiction_covered_NETS!T97+jurisdiction_covered_SupETS!T97</f>
        <v>0</v>
      </c>
      <c r="U97" s="24">
        <f>jurisdiction_covered_NCT!U97+jurisdiction_covered_NETS!U97+jurisdiction_covered_SupETS!U97</f>
        <v>0</v>
      </c>
      <c r="V97" s="24">
        <f>jurisdiction_covered_NCT!V97+jurisdiction_covered_NETS!V97+jurisdiction_covered_SupETS!V97</f>
        <v>0</v>
      </c>
      <c r="W97" s="24">
        <f>jurisdiction_covered_NCT!W97+jurisdiction_covered_NETS!W97+jurisdiction_covered_SupETS!W97</f>
        <v>0</v>
      </c>
      <c r="X97" s="24">
        <f>jurisdiction_covered_NCT!X97+jurisdiction_covered_NETS!X97+jurisdiction_covered_SupETS!X97</f>
        <v>0</v>
      </c>
      <c r="Y97" s="24">
        <f>jurisdiction_covered_NCT!Y97+jurisdiction_covered_NETS!Y97+jurisdiction_covered_SupETS!Y97</f>
        <v>0</v>
      </c>
      <c r="Z97" s="24">
        <f>jurisdiction_covered_NCT!Z97+jurisdiction_covered_NETS!Z97+jurisdiction_covered_SupETS!Z97</f>
        <v>0</v>
      </c>
      <c r="AA97" s="24">
        <f>jurisdiction_covered_NCT!AA97+jurisdiction_covered_NETS!AA97+jurisdiction_covered_SupETS!AA97</f>
        <v>0</v>
      </c>
    </row>
    <row r="98" spans="1:27" x14ac:dyDescent="0.2">
      <c r="A98" s="9" t="s">
        <v>360</v>
      </c>
      <c r="B98" s="24">
        <f>jurisdiction_covered_NCT!B98+jurisdiction_covered_NETS!B98+jurisdiction_covered_SupETS!B98</f>
        <v>0</v>
      </c>
      <c r="C98" s="24">
        <f>jurisdiction_covered_NCT!C98+jurisdiction_covered_NETS!C98+jurisdiction_covered_SupETS!C98</f>
        <v>0</v>
      </c>
      <c r="D98" s="24">
        <f>jurisdiction_covered_NCT!D98+jurisdiction_covered_NETS!D98+jurisdiction_covered_SupETS!D98</f>
        <v>0</v>
      </c>
      <c r="E98" s="24">
        <f>jurisdiction_covered_NCT!E98+jurisdiction_covered_NETS!E98+jurisdiction_covered_SupETS!E98</f>
        <v>0</v>
      </c>
      <c r="F98" s="24">
        <f>jurisdiction_covered_NCT!F98+jurisdiction_covered_NETS!F98+jurisdiction_covered_SupETS!F98</f>
        <v>0</v>
      </c>
      <c r="G98" s="24">
        <f>jurisdiction_covered_NCT!G98+jurisdiction_covered_NETS!G98+jurisdiction_covered_SupETS!G98</f>
        <v>0</v>
      </c>
      <c r="H98" s="24">
        <f>jurisdiction_covered_NCT!H98+jurisdiction_covered_NETS!H98+jurisdiction_covered_SupETS!H98</f>
        <v>0</v>
      </c>
      <c r="I98" s="24">
        <f>jurisdiction_covered_NCT!I98+jurisdiction_covered_NETS!I98+jurisdiction_covered_SupETS!I98</f>
        <v>0</v>
      </c>
      <c r="J98" s="24">
        <f>jurisdiction_covered_NCT!J98+jurisdiction_covered_NETS!J98+jurisdiction_covered_SupETS!J98</f>
        <v>0</v>
      </c>
      <c r="K98" s="24">
        <f>jurisdiction_covered_NCT!K98+jurisdiction_covered_NETS!K98+jurisdiction_covered_SupETS!K98</f>
        <v>0</v>
      </c>
      <c r="L98" s="24">
        <f>jurisdiction_covered_NCT!L98+jurisdiction_covered_NETS!L98+jurisdiction_covered_SupETS!L98</f>
        <v>0</v>
      </c>
      <c r="M98" s="24">
        <f>jurisdiction_covered_NCT!M98+jurisdiction_covered_NETS!M98+jurisdiction_covered_SupETS!M98</f>
        <v>0</v>
      </c>
      <c r="N98" s="24">
        <f>jurisdiction_covered_NCT!N98+jurisdiction_covered_NETS!N98+jurisdiction_covered_SupETS!N98</f>
        <v>0</v>
      </c>
      <c r="O98" s="24">
        <f>jurisdiction_covered_NCT!O98+jurisdiction_covered_NETS!O98+jurisdiction_covered_SupETS!O98</f>
        <v>0</v>
      </c>
      <c r="P98" s="24">
        <f>jurisdiction_covered_NCT!P98+jurisdiction_covered_NETS!P98+jurisdiction_covered_SupETS!P98</f>
        <v>0</v>
      </c>
      <c r="Q98" s="24">
        <f>jurisdiction_covered_NCT!Q98+jurisdiction_covered_NETS!Q98+jurisdiction_covered_SupETS!Q98</f>
        <v>0</v>
      </c>
      <c r="R98" s="24">
        <f>jurisdiction_covered_NCT!R98+jurisdiction_covered_NETS!R98+jurisdiction_covered_SupETS!R98</f>
        <v>0</v>
      </c>
      <c r="S98" s="24">
        <f>jurisdiction_covered_NCT!S98+jurisdiction_covered_NETS!S98+jurisdiction_covered_SupETS!S98</f>
        <v>0</v>
      </c>
      <c r="T98" s="24">
        <f>jurisdiction_covered_NCT!T98+jurisdiction_covered_NETS!T98+jurisdiction_covered_SupETS!T98</f>
        <v>0</v>
      </c>
      <c r="U98" s="24">
        <f>jurisdiction_covered_NCT!U98+jurisdiction_covered_NETS!U98+jurisdiction_covered_SupETS!U98</f>
        <v>0</v>
      </c>
      <c r="V98" s="24">
        <f>jurisdiction_covered_NCT!V98+jurisdiction_covered_NETS!V98+jurisdiction_covered_SupETS!V98</f>
        <v>0</v>
      </c>
      <c r="W98" s="24">
        <f>jurisdiction_covered_NCT!W98+jurisdiction_covered_NETS!W98+jurisdiction_covered_SupETS!W98</f>
        <v>0</v>
      </c>
      <c r="X98" s="24">
        <f>jurisdiction_covered_NCT!X98+jurisdiction_covered_NETS!X98+jurisdiction_covered_SupETS!X98</f>
        <v>0</v>
      </c>
      <c r="Y98" s="24">
        <f>jurisdiction_covered_NCT!Y98+jurisdiction_covered_NETS!Y98+jurisdiction_covered_SupETS!Y98</f>
        <v>0</v>
      </c>
      <c r="Z98" s="24">
        <f>jurisdiction_covered_NCT!Z98+jurisdiction_covered_NETS!Z98+jurisdiction_covered_SupETS!Z98</f>
        <v>0</v>
      </c>
      <c r="AA98" s="24">
        <f>jurisdiction_covered_NCT!AA98+jurisdiction_covered_NETS!AA98+jurisdiction_covered_SupETS!AA98</f>
        <v>0</v>
      </c>
    </row>
    <row r="99" spans="1:27" x14ac:dyDescent="0.2">
      <c r="A99" s="9" t="s">
        <v>363</v>
      </c>
      <c r="B99" s="24">
        <f>jurisdiction_covered_NCT!B99+jurisdiction_covered_NETS!B99+jurisdiction_covered_SupETS!B99</f>
        <v>0</v>
      </c>
      <c r="C99" s="24">
        <f>jurisdiction_covered_NCT!C99+jurisdiction_covered_NETS!C99+jurisdiction_covered_SupETS!C99</f>
        <v>0</v>
      </c>
      <c r="D99" s="24">
        <f>jurisdiction_covered_NCT!D99+jurisdiction_covered_NETS!D99+jurisdiction_covered_SupETS!D99</f>
        <v>0</v>
      </c>
      <c r="E99" s="24">
        <f>jurisdiction_covered_NCT!E99+jurisdiction_covered_NETS!E99+jurisdiction_covered_SupETS!E99</f>
        <v>0</v>
      </c>
      <c r="F99" s="24">
        <f>jurisdiction_covered_NCT!F99+jurisdiction_covered_NETS!F99+jurisdiction_covered_SupETS!F99</f>
        <v>0</v>
      </c>
      <c r="G99" s="24">
        <f>jurisdiction_covered_NCT!G99+jurisdiction_covered_NETS!G99+jurisdiction_covered_SupETS!G99</f>
        <v>0</v>
      </c>
      <c r="H99" s="24">
        <f>jurisdiction_covered_NCT!H99+jurisdiction_covered_NETS!H99+jurisdiction_covered_SupETS!H99</f>
        <v>0</v>
      </c>
      <c r="I99" s="24">
        <f>jurisdiction_covered_NCT!I99+jurisdiction_covered_NETS!I99+jurisdiction_covered_SupETS!I99</f>
        <v>0</v>
      </c>
      <c r="J99" s="24">
        <f>jurisdiction_covered_NCT!J99+jurisdiction_covered_NETS!J99+jurisdiction_covered_SupETS!J99</f>
        <v>0</v>
      </c>
      <c r="K99" s="24">
        <f>jurisdiction_covered_NCT!K99+jurisdiction_covered_NETS!K99+jurisdiction_covered_SupETS!K99</f>
        <v>0</v>
      </c>
      <c r="L99" s="24">
        <f>jurisdiction_covered_NCT!L99+jurisdiction_covered_NETS!L99+jurisdiction_covered_SupETS!L99</f>
        <v>0</v>
      </c>
      <c r="M99" s="24">
        <f>jurisdiction_covered_NCT!M99+jurisdiction_covered_NETS!M99+jurisdiction_covered_SupETS!M99</f>
        <v>0</v>
      </c>
      <c r="N99" s="24">
        <f>jurisdiction_covered_NCT!N99+jurisdiction_covered_NETS!N99+jurisdiction_covered_SupETS!N99</f>
        <v>0</v>
      </c>
      <c r="O99" s="24">
        <f>jurisdiction_covered_NCT!O99+jurisdiction_covered_NETS!O99+jurisdiction_covered_SupETS!O99</f>
        <v>0</v>
      </c>
      <c r="P99" s="24">
        <f>jurisdiction_covered_NCT!P99+jurisdiction_covered_NETS!P99+jurisdiction_covered_SupETS!P99</f>
        <v>0</v>
      </c>
      <c r="Q99" s="24">
        <f>jurisdiction_covered_NCT!Q99+jurisdiction_covered_NETS!Q99+jurisdiction_covered_SupETS!Q99</f>
        <v>0</v>
      </c>
      <c r="R99" s="24">
        <f>jurisdiction_covered_NCT!R99+jurisdiction_covered_NETS!R99+jurisdiction_covered_SupETS!R99</f>
        <v>0</v>
      </c>
      <c r="S99" s="24">
        <f>jurisdiction_covered_NCT!S99+jurisdiction_covered_NETS!S99+jurisdiction_covered_SupETS!S99</f>
        <v>0</v>
      </c>
      <c r="T99" s="24">
        <f>jurisdiction_covered_NCT!T99+jurisdiction_covered_NETS!T99+jurisdiction_covered_SupETS!T99</f>
        <v>0</v>
      </c>
      <c r="U99" s="24">
        <f>jurisdiction_covered_NCT!U99+jurisdiction_covered_NETS!U99+jurisdiction_covered_SupETS!U99</f>
        <v>0</v>
      </c>
      <c r="V99" s="24">
        <f>jurisdiction_covered_NCT!V99+jurisdiction_covered_NETS!V99+jurisdiction_covered_SupETS!V99</f>
        <v>0</v>
      </c>
      <c r="W99" s="24">
        <f>jurisdiction_covered_NCT!W99+jurisdiction_covered_NETS!W99+jurisdiction_covered_SupETS!W99</f>
        <v>0</v>
      </c>
      <c r="X99" s="24">
        <f>jurisdiction_covered_NCT!X99+jurisdiction_covered_NETS!X99+jurisdiction_covered_SupETS!X99</f>
        <v>0</v>
      </c>
      <c r="Y99" s="24">
        <f>jurisdiction_covered_NCT!Y99+jurisdiction_covered_NETS!Y99+jurisdiction_covered_SupETS!Y99</f>
        <v>0</v>
      </c>
      <c r="Z99" s="24">
        <f>jurisdiction_covered_NCT!Z99+jurisdiction_covered_NETS!Z99+jurisdiction_covered_SupETS!Z99</f>
        <v>0</v>
      </c>
      <c r="AA99" s="24">
        <f>jurisdiction_covered_NCT!AA99+jurisdiction_covered_NETS!AA99+jurisdiction_covered_SupETS!AA99</f>
        <v>0</v>
      </c>
    </row>
    <row r="100" spans="1:27" x14ac:dyDescent="0.2">
      <c r="A100" s="9" t="s">
        <v>366</v>
      </c>
      <c r="B100" s="24">
        <f>jurisdiction_covered_NCT!B100+jurisdiction_covered_NETS!B100+jurisdiction_covered_SupETS!B100</f>
        <v>0</v>
      </c>
      <c r="C100" s="24">
        <f>jurisdiction_covered_NCT!C100+jurisdiction_covered_NETS!C100+jurisdiction_covered_SupETS!C100</f>
        <v>0</v>
      </c>
      <c r="D100" s="24">
        <f>jurisdiction_covered_NCT!D100+jurisdiction_covered_NETS!D100+jurisdiction_covered_SupETS!D100</f>
        <v>0</v>
      </c>
      <c r="E100" s="24">
        <f>jurisdiction_covered_NCT!E100+jurisdiction_covered_NETS!E100+jurisdiction_covered_SupETS!E100</f>
        <v>0</v>
      </c>
      <c r="F100" s="24">
        <f>jurisdiction_covered_NCT!F100+jurisdiction_covered_NETS!F100+jurisdiction_covered_SupETS!F100</f>
        <v>0</v>
      </c>
      <c r="G100" s="24">
        <f>jurisdiction_covered_NCT!G100+jurisdiction_covered_NETS!G100+jurisdiction_covered_SupETS!G100</f>
        <v>0</v>
      </c>
      <c r="H100" s="24">
        <f>jurisdiction_covered_NCT!H100+jurisdiction_covered_NETS!H100+jurisdiction_covered_SupETS!H100</f>
        <v>0</v>
      </c>
      <c r="I100" s="24">
        <f>jurisdiction_covered_NCT!I100+jurisdiction_covered_NETS!I100+jurisdiction_covered_SupETS!I100</f>
        <v>0</v>
      </c>
      <c r="J100" s="24">
        <f>jurisdiction_covered_NCT!J100+jurisdiction_covered_NETS!J100+jurisdiction_covered_SupETS!J100</f>
        <v>0</v>
      </c>
      <c r="K100" s="24">
        <f>jurisdiction_covered_NCT!K100+jurisdiction_covered_NETS!K100+jurisdiction_covered_SupETS!K100</f>
        <v>0</v>
      </c>
      <c r="L100" s="24">
        <f>jurisdiction_covered_NCT!L100+jurisdiction_covered_NETS!L100+jurisdiction_covered_SupETS!L100</f>
        <v>0</v>
      </c>
      <c r="M100" s="24">
        <f>jurisdiction_covered_NCT!M100+jurisdiction_covered_NETS!M100+jurisdiction_covered_SupETS!M100</f>
        <v>0</v>
      </c>
      <c r="N100" s="24">
        <f>jurisdiction_covered_NCT!N100+jurisdiction_covered_NETS!N100+jurisdiction_covered_SupETS!N100</f>
        <v>0</v>
      </c>
      <c r="O100" s="24">
        <f>jurisdiction_covered_NCT!O100+jurisdiction_covered_NETS!O100+jurisdiction_covered_SupETS!O100</f>
        <v>0</v>
      </c>
      <c r="P100" s="24">
        <f>jurisdiction_covered_NCT!P100+jurisdiction_covered_NETS!P100+jurisdiction_covered_SupETS!P100</f>
        <v>0</v>
      </c>
      <c r="Q100" s="24">
        <f>jurisdiction_covered_NCT!Q100+jurisdiction_covered_NETS!Q100+jurisdiction_covered_SupETS!Q100</f>
        <v>0</v>
      </c>
      <c r="R100" s="24">
        <f>jurisdiction_covered_NCT!R100+jurisdiction_covered_NETS!R100+jurisdiction_covered_SupETS!R100</f>
        <v>0</v>
      </c>
      <c r="S100" s="24">
        <f>jurisdiction_covered_NCT!S100+jurisdiction_covered_NETS!S100+jurisdiction_covered_SupETS!S100</f>
        <v>0</v>
      </c>
      <c r="T100" s="24">
        <f>jurisdiction_covered_NCT!T100+jurisdiction_covered_NETS!T100+jurisdiction_covered_SupETS!T100</f>
        <v>0</v>
      </c>
      <c r="U100" s="24">
        <f>jurisdiction_covered_NCT!U100+jurisdiction_covered_NETS!U100+jurisdiction_covered_SupETS!U100</f>
        <v>0</v>
      </c>
      <c r="V100" s="24">
        <f>jurisdiction_covered_NCT!V100+jurisdiction_covered_NETS!V100+jurisdiction_covered_SupETS!V100</f>
        <v>0</v>
      </c>
      <c r="W100" s="24">
        <f>jurisdiction_covered_NCT!W100+jurisdiction_covered_NETS!W100+jurisdiction_covered_SupETS!W100</f>
        <v>0</v>
      </c>
      <c r="X100" s="24">
        <f>jurisdiction_covered_NCT!X100+jurisdiction_covered_NETS!X100+jurisdiction_covered_SupETS!X100</f>
        <v>0</v>
      </c>
      <c r="Y100" s="24">
        <f>jurisdiction_covered_NCT!Y100+jurisdiction_covered_NETS!Y100+jurisdiction_covered_SupETS!Y100</f>
        <v>0</v>
      </c>
      <c r="Z100" s="24">
        <f>jurisdiction_covered_NCT!Z100+jurisdiction_covered_NETS!Z100+jurisdiction_covered_SupETS!Z100</f>
        <v>0</v>
      </c>
      <c r="AA100" s="24">
        <f>jurisdiction_covered_NCT!AA100+jurisdiction_covered_NETS!AA100+jurisdiction_covered_SupETS!AA100</f>
        <v>0</v>
      </c>
    </row>
    <row r="101" spans="1:27" x14ac:dyDescent="0.2">
      <c r="A101" s="9" t="s">
        <v>369</v>
      </c>
      <c r="B101" s="24">
        <f>jurisdiction_covered_NCT!B101+jurisdiction_covered_NETS!B101+jurisdiction_covered_SupETS!B101</f>
        <v>0</v>
      </c>
      <c r="C101" s="24">
        <f>jurisdiction_covered_NCT!C101+jurisdiction_covered_NETS!C101+jurisdiction_covered_SupETS!C101</f>
        <v>0</v>
      </c>
      <c r="D101" s="24">
        <f>jurisdiction_covered_NCT!D101+jurisdiction_covered_NETS!D101+jurisdiction_covered_SupETS!D101</f>
        <v>0</v>
      </c>
      <c r="E101" s="24">
        <f>jurisdiction_covered_NCT!E101+jurisdiction_covered_NETS!E101+jurisdiction_covered_SupETS!E101</f>
        <v>0</v>
      </c>
      <c r="F101" s="24">
        <f>jurisdiction_covered_NCT!F101+jurisdiction_covered_NETS!F101+jurisdiction_covered_SupETS!F101</f>
        <v>0</v>
      </c>
      <c r="G101" s="24">
        <f>jurisdiction_covered_NCT!G101+jurisdiction_covered_NETS!G101+jurisdiction_covered_SupETS!G101</f>
        <v>0</v>
      </c>
      <c r="H101" s="24">
        <f>jurisdiction_covered_NCT!H101+jurisdiction_covered_NETS!H101+jurisdiction_covered_SupETS!H101</f>
        <v>0</v>
      </c>
      <c r="I101" s="24">
        <f>jurisdiction_covered_NCT!I101+jurisdiction_covered_NETS!I101+jurisdiction_covered_SupETS!I101</f>
        <v>0</v>
      </c>
      <c r="J101" s="24">
        <f>jurisdiction_covered_NCT!J101+jurisdiction_covered_NETS!J101+jurisdiction_covered_SupETS!J101</f>
        <v>0</v>
      </c>
      <c r="K101" s="24">
        <f>jurisdiction_covered_NCT!K101+jurisdiction_covered_NETS!K101+jurisdiction_covered_SupETS!K101</f>
        <v>0</v>
      </c>
      <c r="L101" s="24">
        <f>jurisdiction_covered_NCT!L101+jurisdiction_covered_NETS!L101+jurisdiction_covered_SupETS!L101</f>
        <v>0</v>
      </c>
      <c r="M101" s="24">
        <f>jurisdiction_covered_NCT!M101+jurisdiction_covered_NETS!M101+jurisdiction_covered_SupETS!M101</f>
        <v>0</v>
      </c>
      <c r="N101" s="24">
        <f>jurisdiction_covered_NCT!N101+jurisdiction_covered_NETS!N101+jurisdiction_covered_SupETS!N101</f>
        <v>0</v>
      </c>
      <c r="O101" s="24">
        <f>jurisdiction_covered_NCT!O101+jurisdiction_covered_NETS!O101+jurisdiction_covered_SupETS!O101</f>
        <v>0</v>
      </c>
      <c r="P101" s="24">
        <f>jurisdiction_covered_NCT!P101+jurisdiction_covered_NETS!P101+jurisdiction_covered_SupETS!P101</f>
        <v>0</v>
      </c>
      <c r="Q101" s="24">
        <f>jurisdiction_covered_NCT!Q101+jurisdiction_covered_NETS!Q101+jurisdiction_covered_SupETS!Q101</f>
        <v>0</v>
      </c>
      <c r="R101" s="24">
        <f>jurisdiction_covered_NCT!R101+jurisdiction_covered_NETS!R101+jurisdiction_covered_SupETS!R101</f>
        <v>0</v>
      </c>
      <c r="S101" s="24">
        <f>jurisdiction_covered_NCT!S101+jurisdiction_covered_NETS!S101+jurisdiction_covered_SupETS!S101</f>
        <v>0</v>
      </c>
      <c r="T101" s="24">
        <f>jurisdiction_covered_NCT!T101+jurisdiction_covered_NETS!T101+jurisdiction_covered_SupETS!T101</f>
        <v>0</v>
      </c>
      <c r="U101" s="24">
        <f>jurisdiction_covered_NCT!U101+jurisdiction_covered_NETS!U101+jurisdiction_covered_SupETS!U101</f>
        <v>0</v>
      </c>
      <c r="V101" s="24">
        <f>jurisdiction_covered_NCT!V101+jurisdiction_covered_NETS!V101+jurisdiction_covered_SupETS!V101</f>
        <v>0</v>
      </c>
      <c r="W101" s="24">
        <f>jurisdiction_covered_NCT!W101+jurisdiction_covered_NETS!W101+jurisdiction_covered_SupETS!W101</f>
        <v>0</v>
      </c>
      <c r="X101" s="24">
        <f>jurisdiction_covered_NCT!X101+jurisdiction_covered_NETS!X101+jurisdiction_covered_SupETS!X101</f>
        <v>0</v>
      </c>
      <c r="Y101" s="24">
        <f>jurisdiction_covered_NCT!Y101+jurisdiction_covered_NETS!Y101+jurisdiction_covered_SupETS!Y101</f>
        <v>0</v>
      </c>
      <c r="Z101" s="24">
        <f>jurisdiction_covered_NCT!Z101+jurisdiction_covered_NETS!Z101+jurisdiction_covered_SupETS!Z101</f>
        <v>0</v>
      </c>
      <c r="AA101" s="24">
        <f>jurisdiction_covered_NCT!AA101+jurisdiction_covered_NETS!AA101+jurisdiction_covered_SupETS!AA101</f>
        <v>0</v>
      </c>
    </row>
    <row r="102" spans="1:27" x14ac:dyDescent="0.2">
      <c r="A102" s="9" t="s">
        <v>373</v>
      </c>
      <c r="B102" s="24">
        <f>jurisdiction_covered_NCT!B102+jurisdiction_covered_NETS!B102+jurisdiction_covered_SupETS!B102</f>
        <v>0</v>
      </c>
      <c r="C102" s="24">
        <f>jurisdiction_covered_NCT!C102+jurisdiction_covered_NETS!C102+jurisdiction_covered_SupETS!C102</f>
        <v>0</v>
      </c>
      <c r="D102" s="24">
        <f>jurisdiction_covered_NCT!D102+jurisdiction_covered_NETS!D102+jurisdiction_covered_SupETS!D102</f>
        <v>0</v>
      </c>
      <c r="E102" s="24">
        <f>jurisdiction_covered_NCT!E102+jurisdiction_covered_NETS!E102+jurisdiction_covered_SupETS!E102</f>
        <v>0</v>
      </c>
      <c r="F102" s="24">
        <f>jurisdiction_covered_NCT!F102+jurisdiction_covered_NETS!F102+jurisdiction_covered_SupETS!F102</f>
        <v>0</v>
      </c>
      <c r="G102" s="24">
        <f>jurisdiction_covered_NCT!G102+jurisdiction_covered_NETS!G102+jurisdiction_covered_SupETS!G102</f>
        <v>0.3629489691371921</v>
      </c>
      <c r="H102" s="24">
        <f>jurisdiction_covered_NCT!H102+jurisdiction_covered_NETS!H102+jurisdiction_covered_SupETS!H102</f>
        <v>0.3565445883958403</v>
      </c>
      <c r="I102" s="24">
        <f>jurisdiction_covered_NCT!I102+jurisdiction_covered_NETS!I102+jurisdiction_covered_SupETS!I102</f>
        <v>0.38065016317316563</v>
      </c>
      <c r="J102" s="24">
        <f>jurisdiction_covered_NCT!J102+jurisdiction_covered_NETS!J102+jurisdiction_covered_SupETS!J102</f>
        <v>0.40811082349292677</v>
      </c>
      <c r="K102" s="24">
        <f>jurisdiction_covered_NCT!K102+jurisdiction_covered_NETS!K102+jurisdiction_covered_SupETS!K102</f>
        <v>0.36109714870791521</v>
      </c>
      <c r="L102" s="24">
        <f>jurisdiction_covered_NCT!L102+jurisdiction_covered_NETS!L102+jurisdiction_covered_SupETS!L102</f>
        <v>0.36828139196820808</v>
      </c>
      <c r="M102" s="24">
        <f>jurisdiction_covered_NCT!M102+jurisdiction_covered_NETS!M102+jurisdiction_covered_SupETS!M102</f>
        <v>0.36605595228324889</v>
      </c>
      <c r="N102" s="24">
        <f>jurisdiction_covered_NCT!N102+jurisdiction_covered_NETS!N102+jurisdiction_covered_SupETS!N102</f>
        <v>0.37126540300448924</v>
      </c>
      <c r="O102" s="24">
        <f>jurisdiction_covered_NCT!O102+jurisdiction_covered_NETS!O102+jurisdiction_covered_SupETS!O102</f>
        <v>0.34811477461665191</v>
      </c>
      <c r="P102" s="24">
        <f>jurisdiction_covered_NCT!P102+jurisdiction_covered_NETS!P102+jurisdiction_covered_SupETS!P102</f>
        <v>0.34652485037166586</v>
      </c>
      <c r="Q102" s="24">
        <f>jurisdiction_covered_NCT!Q102+jurisdiction_covered_NETS!Q102+jurisdiction_covered_SupETS!Q102</f>
        <v>0.34507742849061318</v>
      </c>
      <c r="R102" s="24">
        <f>jurisdiction_covered_NCT!R102+jurisdiction_covered_NETS!R102+jurisdiction_covered_SupETS!R102</f>
        <v>0.33086367313407433</v>
      </c>
      <c r="S102" s="24">
        <f>jurisdiction_covered_NCT!S102+jurisdiction_covered_NETS!S102+jurisdiction_covered_SupETS!S102</f>
        <v>0.3423956017410239</v>
      </c>
      <c r="T102" s="24">
        <f>jurisdiction_covered_NCT!T102+jurisdiction_covered_NETS!T102+jurisdiction_covered_SupETS!T102</f>
        <v>0.32900005316091679</v>
      </c>
      <c r="U102" s="24">
        <f>jurisdiction_covered_NCT!U102+jurisdiction_covered_NETS!U102+jurisdiction_covered_SupETS!U102</f>
        <v>0.32477955468156844</v>
      </c>
      <c r="V102" s="24">
        <f>jurisdiction_covered_NCT!V102+jurisdiction_covered_NETS!V102+jurisdiction_covered_SupETS!V102</f>
        <v>0.33824732724520806</v>
      </c>
      <c r="W102" s="24">
        <f>jurisdiction_covered_NCT!W102+jurisdiction_covered_NETS!W102+jurisdiction_covered_SupETS!W102</f>
        <v>0.30943360435693601</v>
      </c>
      <c r="X102" s="24">
        <f>jurisdiction_covered_NCT!X102+jurisdiction_covered_NETS!X102+jurisdiction_covered_SupETS!X102</f>
        <v>0.29066523813237405</v>
      </c>
      <c r="Y102" s="24">
        <f>jurisdiction_covered_NCT!Y102+jurisdiction_covered_NETS!Y102+jurisdiction_covered_SupETS!Y102</f>
        <v>0.61366523813237406</v>
      </c>
      <c r="Z102" s="24">
        <f>jurisdiction_covered_NCT!Z102+jurisdiction_covered_NETS!Z102+jurisdiction_covered_SupETS!Z102</f>
        <v>0.57299999999999995</v>
      </c>
      <c r="AA102" s="24">
        <f>jurisdiction_covered_NCT!AA102+jurisdiction_covered_NETS!AA102+jurisdiction_covered_SupETS!AA102</f>
        <v>0.57000000000000006</v>
      </c>
    </row>
    <row r="103" spans="1:27" x14ac:dyDescent="0.2">
      <c r="A103" s="9" t="s">
        <v>376</v>
      </c>
      <c r="B103" s="24">
        <f>jurisdiction_covered_NCT!B103+jurisdiction_covered_NETS!B103+jurisdiction_covered_SupETS!B103</f>
        <v>0</v>
      </c>
      <c r="C103" s="24">
        <f>jurisdiction_covered_NCT!C103+jurisdiction_covered_NETS!C103+jurisdiction_covered_SupETS!C103</f>
        <v>0</v>
      </c>
      <c r="D103" s="24">
        <f>jurisdiction_covered_NCT!D103+jurisdiction_covered_NETS!D103+jurisdiction_covered_SupETS!D103</f>
        <v>0</v>
      </c>
      <c r="E103" s="24">
        <f>jurisdiction_covered_NCT!E103+jurisdiction_covered_NETS!E103+jurisdiction_covered_SupETS!E103</f>
        <v>0</v>
      </c>
      <c r="F103" s="24">
        <f>jurisdiction_covered_NCT!F103+jurisdiction_covered_NETS!F103+jurisdiction_covered_SupETS!F103</f>
        <v>0</v>
      </c>
      <c r="G103" s="24">
        <f>jurisdiction_covered_NCT!G103+jurisdiction_covered_NETS!G103+jurisdiction_covered_SupETS!G103</f>
        <v>0</v>
      </c>
      <c r="H103" s="24">
        <f>jurisdiction_covered_NCT!H103+jurisdiction_covered_NETS!H103+jurisdiction_covered_SupETS!H103</f>
        <v>0</v>
      </c>
      <c r="I103" s="24">
        <f>jurisdiction_covered_NCT!I103+jurisdiction_covered_NETS!I103+jurisdiction_covered_SupETS!I103</f>
        <v>0</v>
      </c>
      <c r="J103" s="24">
        <f>jurisdiction_covered_NCT!J103+jurisdiction_covered_NETS!J103+jurisdiction_covered_SupETS!J103</f>
        <v>0</v>
      </c>
      <c r="K103" s="24">
        <f>jurisdiction_covered_NCT!K103+jurisdiction_covered_NETS!K103+jurisdiction_covered_SupETS!K103</f>
        <v>0</v>
      </c>
      <c r="L103" s="24">
        <f>jurisdiction_covered_NCT!L103+jurisdiction_covered_NETS!L103+jurisdiction_covered_SupETS!L103</f>
        <v>0.36</v>
      </c>
      <c r="M103" s="24">
        <f>jurisdiction_covered_NCT!M103+jurisdiction_covered_NETS!M103+jurisdiction_covered_SupETS!M103</f>
        <v>0.36</v>
      </c>
      <c r="N103" s="24">
        <f>jurisdiction_covered_NCT!N103+jurisdiction_covered_NETS!N103+jurisdiction_covered_SupETS!N103</f>
        <v>0.36</v>
      </c>
      <c r="O103" s="24">
        <f>jurisdiction_covered_NCT!O103+jurisdiction_covered_NETS!O103+jurisdiction_covered_SupETS!O103</f>
        <v>0.67532232347855659</v>
      </c>
      <c r="P103" s="24">
        <f>jurisdiction_covered_NCT!P103+jurisdiction_covered_NETS!P103+jurisdiction_covered_SupETS!P103</f>
        <v>0.73727933304382587</v>
      </c>
      <c r="Q103" s="24">
        <f>jurisdiction_covered_NCT!Q103+jurisdiction_covered_NETS!Q103+jurisdiction_covered_SupETS!Q103</f>
        <v>0.74286244316357053</v>
      </c>
      <c r="R103" s="24">
        <f>jurisdiction_covered_NCT!R103+jurisdiction_covered_NETS!R103+jurisdiction_covered_SupETS!R103</f>
        <v>0.74002594725622695</v>
      </c>
      <c r="S103" s="24">
        <f>jurisdiction_covered_NCT!S103+jurisdiction_covered_NETS!S103+jurisdiction_covered_SupETS!S103</f>
        <v>0.7438226634843268</v>
      </c>
      <c r="T103" s="24">
        <f>jurisdiction_covered_NCT!T103+jurisdiction_covered_NETS!T103+jurisdiction_covered_SupETS!T103</f>
        <v>0.74430067155256907</v>
      </c>
      <c r="U103" s="24">
        <f>jurisdiction_covered_NCT!U103+jurisdiction_covered_NETS!U103+jurisdiction_covered_SupETS!U103</f>
        <v>0.74672671532286106</v>
      </c>
      <c r="V103" s="24">
        <f>jurisdiction_covered_NCT!V103+jurisdiction_covered_NETS!V103+jurisdiction_covered_SupETS!V103</f>
        <v>0.75604150721748575</v>
      </c>
      <c r="W103" s="24">
        <f>jurisdiction_covered_NCT!W103+jurisdiction_covered_NETS!W103+jurisdiction_covered_SupETS!W103</f>
        <v>0.68740672861080321</v>
      </c>
      <c r="X103" s="24">
        <f>jurisdiction_covered_NCT!X103+jurisdiction_covered_NETS!X103+jurisdiction_covered_SupETS!X103</f>
        <v>0.76184993495652698</v>
      </c>
      <c r="Y103" s="24">
        <f>jurisdiction_covered_NCT!Y103+jurisdiction_covered_NETS!Y103+jurisdiction_covered_SupETS!Y103</f>
        <v>0.76184993495652698</v>
      </c>
      <c r="Z103" s="24">
        <f>jurisdiction_covered_NCT!Z103+jurisdiction_covered_NETS!Z103+jurisdiction_covered_SupETS!Z103</f>
        <v>0.75</v>
      </c>
      <c r="AA103" s="24">
        <f>jurisdiction_covered_NCT!AA103+jurisdiction_covered_NETS!AA103+jurisdiction_covered_SupETS!AA103</f>
        <v>0.75</v>
      </c>
    </row>
    <row r="104" spans="1:27" x14ac:dyDescent="0.2">
      <c r="A104" s="9" t="s">
        <v>379</v>
      </c>
      <c r="B104" s="24">
        <f>jurisdiction_covered_NCT!B104+jurisdiction_covered_NETS!B104+jurisdiction_covered_SupETS!B104</f>
        <v>0</v>
      </c>
      <c r="C104" s="24">
        <f>jurisdiction_covered_NCT!C104+jurisdiction_covered_NETS!C104+jurisdiction_covered_SupETS!C104</f>
        <v>0</v>
      </c>
      <c r="D104" s="24">
        <f>jurisdiction_covered_NCT!D104+jurisdiction_covered_NETS!D104+jurisdiction_covered_SupETS!D104</f>
        <v>0</v>
      </c>
      <c r="E104" s="24">
        <f>jurisdiction_covered_NCT!E104+jurisdiction_covered_NETS!E104+jurisdiction_covered_SupETS!E104</f>
        <v>0</v>
      </c>
      <c r="F104" s="24">
        <f>jurisdiction_covered_NCT!F104+jurisdiction_covered_NETS!F104+jurisdiction_covered_SupETS!F104</f>
        <v>0</v>
      </c>
      <c r="G104" s="24">
        <f>jurisdiction_covered_NCT!G104+jurisdiction_covered_NETS!G104+jurisdiction_covered_SupETS!G104</f>
        <v>0</v>
      </c>
      <c r="H104" s="24">
        <f>jurisdiction_covered_NCT!H104+jurisdiction_covered_NETS!H104+jurisdiction_covered_SupETS!H104</f>
        <v>0</v>
      </c>
      <c r="I104" s="24">
        <f>jurisdiction_covered_NCT!I104+jurisdiction_covered_NETS!I104+jurisdiction_covered_SupETS!I104</f>
        <v>0</v>
      </c>
      <c r="J104" s="24">
        <f>jurisdiction_covered_NCT!J104+jurisdiction_covered_NETS!J104+jurisdiction_covered_SupETS!J104</f>
        <v>0</v>
      </c>
      <c r="K104" s="24">
        <f>jurisdiction_covered_NCT!K104+jurisdiction_covered_NETS!K104+jurisdiction_covered_SupETS!K104</f>
        <v>0</v>
      </c>
      <c r="L104" s="24">
        <f>jurisdiction_covered_NCT!L104+jurisdiction_covered_NETS!L104+jurisdiction_covered_SupETS!L104</f>
        <v>0</v>
      </c>
      <c r="M104" s="24">
        <f>jurisdiction_covered_NCT!M104+jurisdiction_covered_NETS!M104+jurisdiction_covered_SupETS!M104</f>
        <v>0</v>
      </c>
      <c r="N104" s="24">
        <f>jurisdiction_covered_NCT!N104+jurisdiction_covered_NETS!N104+jurisdiction_covered_SupETS!N104</f>
        <v>0</v>
      </c>
      <c r="O104" s="24">
        <f>jurisdiction_covered_NCT!O104+jurisdiction_covered_NETS!O104+jurisdiction_covered_SupETS!O104</f>
        <v>0</v>
      </c>
      <c r="P104" s="24">
        <f>jurisdiction_covered_NCT!P104+jurisdiction_covered_NETS!P104+jurisdiction_covered_SupETS!P104</f>
        <v>0</v>
      </c>
      <c r="Q104" s="24">
        <f>jurisdiction_covered_NCT!Q104+jurisdiction_covered_NETS!Q104+jurisdiction_covered_SupETS!Q104</f>
        <v>0</v>
      </c>
      <c r="R104" s="24">
        <f>jurisdiction_covered_NCT!R104+jurisdiction_covered_NETS!R104+jurisdiction_covered_SupETS!R104</f>
        <v>0</v>
      </c>
      <c r="S104" s="24">
        <f>jurisdiction_covered_NCT!S104+jurisdiction_covered_NETS!S104+jurisdiction_covered_SupETS!S104</f>
        <v>0</v>
      </c>
      <c r="T104" s="24">
        <f>jurisdiction_covered_NCT!T104+jurisdiction_covered_NETS!T104+jurisdiction_covered_SupETS!T104</f>
        <v>0</v>
      </c>
      <c r="U104" s="24">
        <f>jurisdiction_covered_NCT!U104+jurisdiction_covered_NETS!U104+jurisdiction_covered_SupETS!U104</f>
        <v>0</v>
      </c>
      <c r="V104" s="24">
        <f>jurisdiction_covered_NCT!V104+jurisdiction_covered_NETS!V104+jurisdiction_covered_SupETS!V104</f>
        <v>0</v>
      </c>
      <c r="W104" s="24">
        <f>jurisdiction_covered_NCT!W104+jurisdiction_covered_NETS!W104+jurisdiction_covered_SupETS!W104</f>
        <v>0</v>
      </c>
      <c r="X104" s="24">
        <f>jurisdiction_covered_NCT!X104+jurisdiction_covered_NETS!X104+jurisdiction_covered_SupETS!X104</f>
        <v>0</v>
      </c>
      <c r="Y104" s="24">
        <f>jurisdiction_covered_NCT!Y104+jurisdiction_covered_NETS!Y104+jurisdiction_covered_SupETS!Y104</f>
        <v>0</v>
      </c>
      <c r="Z104" s="24">
        <f>jurisdiction_covered_NCT!Z104+jurisdiction_covered_NETS!Z104+jurisdiction_covered_SupETS!Z104</f>
        <v>0</v>
      </c>
      <c r="AA104" s="24">
        <f>jurisdiction_covered_NCT!AA104+jurisdiction_covered_NETS!AA104+jurisdiction_covered_SupETS!AA104</f>
        <v>0</v>
      </c>
    </row>
    <row r="105" spans="1:27" x14ac:dyDescent="0.2">
      <c r="A105" s="9" t="s">
        <v>382</v>
      </c>
      <c r="B105" s="24">
        <f>jurisdiction_covered_NCT!B105+jurisdiction_covered_NETS!B105+jurisdiction_covered_SupETS!B105</f>
        <v>0</v>
      </c>
      <c r="C105" s="24">
        <f>jurisdiction_covered_NCT!C105+jurisdiction_covered_NETS!C105+jurisdiction_covered_SupETS!C105</f>
        <v>0</v>
      </c>
      <c r="D105" s="24">
        <f>jurisdiction_covered_NCT!D105+jurisdiction_covered_NETS!D105+jurisdiction_covered_SupETS!D105</f>
        <v>0</v>
      </c>
      <c r="E105" s="24">
        <f>jurisdiction_covered_NCT!E105+jurisdiction_covered_NETS!E105+jurisdiction_covered_SupETS!E105</f>
        <v>0</v>
      </c>
      <c r="F105" s="24">
        <f>jurisdiction_covered_NCT!F105+jurisdiction_covered_NETS!F105+jurisdiction_covered_SupETS!F105</f>
        <v>0</v>
      </c>
      <c r="G105" s="24">
        <f>jurisdiction_covered_NCT!G105+jurisdiction_covered_NETS!G105+jurisdiction_covered_SupETS!G105</f>
        <v>0</v>
      </c>
      <c r="H105" s="24">
        <f>jurisdiction_covered_NCT!H105+jurisdiction_covered_NETS!H105+jurisdiction_covered_SupETS!H105</f>
        <v>0</v>
      </c>
      <c r="I105" s="24">
        <f>jurisdiction_covered_NCT!I105+jurisdiction_covered_NETS!I105+jurisdiction_covered_SupETS!I105</f>
        <v>0</v>
      </c>
      <c r="J105" s="24">
        <f>jurisdiction_covered_NCT!J105+jurisdiction_covered_NETS!J105+jurisdiction_covered_SupETS!J105</f>
        <v>0</v>
      </c>
      <c r="K105" s="24">
        <f>jurisdiction_covered_NCT!K105+jurisdiction_covered_NETS!K105+jurisdiction_covered_SupETS!K105</f>
        <v>0</v>
      </c>
      <c r="L105" s="24">
        <f>jurisdiction_covered_NCT!L105+jurisdiction_covered_NETS!L105+jurisdiction_covered_SupETS!L105</f>
        <v>0</v>
      </c>
      <c r="M105" s="24">
        <f>jurisdiction_covered_NCT!M105+jurisdiction_covered_NETS!M105+jurisdiction_covered_SupETS!M105</f>
        <v>0</v>
      </c>
      <c r="N105" s="24">
        <f>jurisdiction_covered_NCT!N105+jurisdiction_covered_NETS!N105+jurisdiction_covered_SupETS!N105</f>
        <v>0</v>
      </c>
      <c r="O105" s="24">
        <f>jurisdiction_covered_NCT!O105+jurisdiction_covered_NETS!O105+jurisdiction_covered_SupETS!O105</f>
        <v>0</v>
      </c>
      <c r="P105" s="24">
        <f>jurisdiction_covered_NCT!P105+jurisdiction_covered_NETS!P105+jurisdiction_covered_SupETS!P105</f>
        <v>0</v>
      </c>
      <c r="Q105" s="24">
        <f>jurisdiction_covered_NCT!Q105+jurisdiction_covered_NETS!Q105+jurisdiction_covered_SupETS!Q105</f>
        <v>0</v>
      </c>
      <c r="R105" s="24">
        <f>jurisdiction_covered_NCT!R105+jurisdiction_covered_NETS!R105+jurisdiction_covered_SupETS!R105</f>
        <v>0</v>
      </c>
      <c r="S105" s="24">
        <f>jurisdiction_covered_NCT!S105+jurisdiction_covered_NETS!S105+jurisdiction_covered_SupETS!S105</f>
        <v>0</v>
      </c>
      <c r="T105" s="24">
        <f>jurisdiction_covered_NCT!T105+jurisdiction_covered_NETS!T105+jurisdiction_covered_SupETS!T105</f>
        <v>0</v>
      </c>
      <c r="U105" s="24">
        <f>jurisdiction_covered_NCT!U105+jurisdiction_covered_NETS!U105+jurisdiction_covered_SupETS!U105</f>
        <v>0</v>
      </c>
      <c r="V105" s="24">
        <f>jurisdiction_covered_NCT!V105+jurisdiction_covered_NETS!V105+jurisdiction_covered_SupETS!V105</f>
        <v>0</v>
      </c>
      <c r="W105" s="24">
        <f>jurisdiction_covered_NCT!W105+jurisdiction_covered_NETS!W105+jurisdiction_covered_SupETS!W105</f>
        <v>0</v>
      </c>
      <c r="X105" s="24">
        <f>jurisdiction_covered_NCT!X105+jurisdiction_covered_NETS!X105+jurisdiction_covered_SupETS!X105</f>
        <v>0</v>
      </c>
      <c r="Y105" s="24">
        <f>jurisdiction_covered_NCT!Y105+jurisdiction_covered_NETS!Y105+jurisdiction_covered_SupETS!Y105</f>
        <v>0.24</v>
      </c>
      <c r="Z105" s="24">
        <f>jurisdiction_covered_NCT!Z105+jurisdiction_covered_NETS!Z105+jurisdiction_covered_SupETS!Z105</f>
        <v>0.24</v>
      </c>
      <c r="AA105" s="24">
        <f>jurisdiction_covered_NCT!AA105+jurisdiction_covered_NETS!AA105+jurisdiction_covered_SupETS!AA105</f>
        <v>0.24</v>
      </c>
    </row>
    <row r="106" spans="1:27" x14ac:dyDescent="0.2">
      <c r="A106" s="9" t="s">
        <v>385</v>
      </c>
      <c r="B106" s="24">
        <f>jurisdiction_covered_NCT!B106+jurisdiction_covered_NETS!B106+jurisdiction_covered_SupETS!B106</f>
        <v>0</v>
      </c>
      <c r="C106" s="24">
        <f>jurisdiction_covered_NCT!C106+jurisdiction_covered_NETS!C106+jurisdiction_covered_SupETS!C106</f>
        <v>0</v>
      </c>
      <c r="D106" s="24">
        <f>jurisdiction_covered_NCT!D106+jurisdiction_covered_NETS!D106+jurisdiction_covered_SupETS!D106</f>
        <v>0</v>
      </c>
      <c r="E106" s="24">
        <f>jurisdiction_covered_NCT!E106+jurisdiction_covered_NETS!E106+jurisdiction_covered_SupETS!E106</f>
        <v>0</v>
      </c>
      <c r="F106" s="24">
        <f>jurisdiction_covered_NCT!F106+jurisdiction_covered_NETS!F106+jurisdiction_covered_SupETS!F106</f>
        <v>0</v>
      </c>
      <c r="G106" s="24">
        <f>jurisdiction_covered_NCT!G106+jurisdiction_covered_NETS!G106+jurisdiction_covered_SupETS!G106</f>
        <v>0</v>
      </c>
      <c r="H106" s="24">
        <f>jurisdiction_covered_NCT!H106+jurisdiction_covered_NETS!H106+jurisdiction_covered_SupETS!H106</f>
        <v>0</v>
      </c>
      <c r="I106" s="24">
        <f>jurisdiction_covered_NCT!I106+jurisdiction_covered_NETS!I106+jurisdiction_covered_SupETS!I106</f>
        <v>0</v>
      </c>
      <c r="J106" s="24">
        <f>jurisdiction_covered_NCT!J106+jurisdiction_covered_NETS!J106+jurisdiction_covered_SupETS!J106</f>
        <v>0</v>
      </c>
      <c r="K106" s="24">
        <f>jurisdiction_covered_NCT!K106+jurisdiction_covered_NETS!K106+jurisdiction_covered_SupETS!K106</f>
        <v>0</v>
      </c>
      <c r="L106" s="24">
        <f>jurisdiction_covered_NCT!L106+jurisdiction_covered_NETS!L106+jurisdiction_covered_SupETS!L106</f>
        <v>0</v>
      </c>
      <c r="M106" s="24">
        <f>jurisdiction_covered_NCT!M106+jurisdiction_covered_NETS!M106+jurisdiction_covered_SupETS!M106</f>
        <v>0</v>
      </c>
      <c r="N106" s="24">
        <f>jurisdiction_covered_NCT!N106+jurisdiction_covered_NETS!N106+jurisdiction_covered_SupETS!N106</f>
        <v>0</v>
      </c>
      <c r="O106" s="24">
        <f>jurisdiction_covered_NCT!O106+jurisdiction_covered_NETS!O106+jurisdiction_covered_SupETS!O106</f>
        <v>0</v>
      </c>
      <c r="P106" s="24">
        <f>jurisdiction_covered_NCT!P106+jurisdiction_covered_NETS!P106+jurisdiction_covered_SupETS!P106</f>
        <v>0</v>
      </c>
      <c r="Q106" s="24">
        <f>jurisdiction_covered_NCT!Q106+jurisdiction_covered_NETS!Q106+jurisdiction_covered_SupETS!Q106</f>
        <v>0</v>
      </c>
      <c r="R106" s="24">
        <f>jurisdiction_covered_NCT!R106+jurisdiction_covered_NETS!R106+jurisdiction_covered_SupETS!R106</f>
        <v>0</v>
      </c>
      <c r="S106" s="24">
        <f>jurisdiction_covered_NCT!S106+jurisdiction_covered_NETS!S106+jurisdiction_covered_SupETS!S106</f>
        <v>0</v>
      </c>
      <c r="T106" s="24">
        <f>jurisdiction_covered_NCT!T106+jurisdiction_covered_NETS!T106+jurisdiction_covered_SupETS!T106</f>
        <v>0</v>
      </c>
      <c r="U106" s="24">
        <f>jurisdiction_covered_NCT!U106+jurisdiction_covered_NETS!U106+jurisdiction_covered_SupETS!U106</f>
        <v>0</v>
      </c>
      <c r="V106" s="24">
        <f>jurisdiction_covered_NCT!V106+jurisdiction_covered_NETS!V106+jurisdiction_covered_SupETS!V106</f>
        <v>0</v>
      </c>
      <c r="W106" s="24">
        <f>jurisdiction_covered_NCT!W106+jurisdiction_covered_NETS!W106+jurisdiction_covered_SupETS!W106</f>
        <v>0</v>
      </c>
      <c r="X106" s="24">
        <f>jurisdiction_covered_NCT!X106+jurisdiction_covered_NETS!X106+jurisdiction_covered_SupETS!X106</f>
        <v>0</v>
      </c>
      <c r="Y106" s="24">
        <f>jurisdiction_covered_NCT!Y106+jurisdiction_covered_NETS!Y106+jurisdiction_covered_SupETS!Y106</f>
        <v>0</v>
      </c>
      <c r="Z106" s="24">
        <f>jurisdiction_covered_NCT!Z106+jurisdiction_covered_NETS!Z106+jurisdiction_covered_SupETS!Z106</f>
        <v>0</v>
      </c>
      <c r="AA106" s="24">
        <f>jurisdiction_covered_NCT!AA106+jurisdiction_covered_NETS!AA106+jurisdiction_covered_SupETS!AA106</f>
        <v>0</v>
      </c>
    </row>
    <row r="107" spans="1:27" x14ac:dyDescent="0.2">
      <c r="A107" s="9" t="s">
        <v>389</v>
      </c>
      <c r="B107" s="24">
        <f>jurisdiction_covered_NCT!B107+jurisdiction_covered_NETS!B107+jurisdiction_covered_SupETS!B107</f>
        <v>0</v>
      </c>
      <c r="C107" s="24">
        <f>jurisdiction_covered_NCT!C107+jurisdiction_covered_NETS!C107+jurisdiction_covered_SupETS!C107</f>
        <v>0</v>
      </c>
      <c r="D107" s="24">
        <f>jurisdiction_covered_NCT!D107+jurisdiction_covered_NETS!D107+jurisdiction_covered_SupETS!D107</f>
        <v>0</v>
      </c>
      <c r="E107" s="24">
        <f>jurisdiction_covered_NCT!E107+jurisdiction_covered_NETS!E107+jurisdiction_covered_SupETS!E107</f>
        <v>0</v>
      </c>
      <c r="F107" s="24">
        <f>jurisdiction_covered_NCT!F107+jurisdiction_covered_NETS!F107+jurisdiction_covered_SupETS!F107</f>
        <v>0</v>
      </c>
      <c r="G107" s="24">
        <f>jurisdiction_covered_NCT!G107+jurisdiction_covered_NETS!G107+jurisdiction_covered_SupETS!G107</f>
        <v>0</v>
      </c>
      <c r="H107" s="24">
        <f>jurisdiction_covered_NCT!H107+jurisdiction_covered_NETS!H107+jurisdiction_covered_SupETS!H107</f>
        <v>0</v>
      </c>
      <c r="I107" s="24">
        <f>jurisdiction_covered_NCT!I107+jurisdiction_covered_NETS!I107+jurisdiction_covered_SupETS!I107</f>
        <v>0</v>
      </c>
      <c r="J107" s="24">
        <f>jurisdiction_covered_NCT!J107+jurisdiction_covered_NETS!J107+jurisdiction_covered_SupETS!J107</f>
        <v>0</v>
      </c>
      <c r="K107" s="24">
        <f>jurisdiction_covered_NCT!K107+jurisdiction_covered_NETS!K107+jurisdiction_covered_SupETS!K107</f>
        <v>0</v>
      </c>
      <c r="L107" s="24">
        <f>jurisdiction_covered_NCT!L107+jurisdiction_covered_NETS!L107+jurisdiction_covered_SupETS!L107</f>
        <v>0</v>
      </c>
      <c r="M107" s="24">
        <f>jurisdiction_covered_NCT!M107+jurisdiction_covered_NETS!M107+jurisdiction_covered_SupETS!M107</f>
        <v>0</v>
      </c>
      <c r="N107" s="24">
        <f>jurisdiction_covered_NCT!N107+jurisdiction_covered_NETS!N107+jurisdiction_covered_SupETS!N107</f>
        <v>0</v>
      </c>
      <c r="O107" s="24">
        <f>jurisdiction_covered_NCT!O107+jurisdiction_covered_NETS!O107+jurisdiction_covered_SupETS!O107</f>
        <v>0</v>
      </c>
      <c r="P107" s="24">
        <f>jurisdiction_covered_NCT!P107+jurisdiction_covered_NETS!P107+jurisdiction_covered_SupETS!P107</f>
        <v>0</v>
      </c>
      <c r="Q107" s="24">
        <f>jurisdiction_covered_NCT!Q107+jurisdiction_covered_NETS!Q107+jurisdiction_covered_SupETS!Q107</f>
        <v>0</v>
      </c>
      <c r="R107" s="24">
        <f>jurisdiction_covered_NCT!R107+jurisdiction_covered_NETS!R107+jurisdiction_covered_SupETS!R107</f>
        <v>0</v>
      </c>
      <c r="S107" s="24">
        <f>jurisdiction_covered_NCT!S107+jurisdiction_covered_NETS!S107+jurisdiction_covered_SupETS!S107</f>
        <v>0</v>
      </c>
      <c r="T107" s="24">
        <f>jurisdiction_covered_NCT!T107+jurisdiction_covered_NETS!T107+jurisdiction_covered_SupETS!T107</f>
        <v>0</v>
      </c>
      <c r="U107" s="24">
        <f>jurisdiction_covered_NCT!U107+jurisdiction_covered_NETS!U107+jurisdiction_covered_SupETS!U107</f>
        <v>0</v>
      </c>
      <c r="V107" s="24">
        <f>jurisdiction_covered_NCT!V107+jurisdiction_covered_NETS!V107+jurisdiction_covered_SupETS!V107</f>
        <v>0</v>
      </c>
      <c r="W107" s="24">
        <f>jurisdiction_covered_NCT!W107+jurisdiction_covered_NETS!W107+jurisdiction_covered_SupETS!W107</f>
        <v>0</v>
      </c>
      <c r="X107" s="24">
        <f>jurisdiction_covered_NCT!X107+jurisdiction_covered_NETS!X107+jurisdiction_covered_SupETS!X107</f>
        <v>0</v>
      </c>
      <c r="Y107" s="24">
        <f>jurisdiction_covered_NCT!Y107+jurisdiction_covered_NETS!Y107+jurisdiction_covered_SupETS!Y107</f>
        <v>0</v>
      </c>
      <c r="Z107" s="24">
        <f>jurisdiction_covered_NCT!Z107+jurisdiction_covered_NETS!Z107+jurisdiction_covered_SupETS!Z107</f>
        <v>0</v>
      </c>
      <c r="AA107" s="24">
        <f>jurisdiction_covered_NCT!AA107+jurisdiction_covered_NETS!AA107+jurisdiction_covered_SupETS!AA107</f>
        <v>0</v>
      </c>
    </row>
    <row r="108" spans="1:27" x14ac:dyDescent="0.2">
      <c r="A108" s="9" t="s">
        <v>392</v>
      </c>
      <c r="B108" s="24">
        <f>jurisdiction_covered_NCT!B108+jurisdiction_covered_NETS!B108+jurisdiction_covered_SupETS!B108</f>
        <v>0</v>
      </c>
      <c r="C108" s="24">
        <f>jurisdiction_covered_NCT!C108+jurisdiction_covered_NETS!C108+jurisdiction_covered_SupETS!C108</f>
        <v>0</v>
      </c>
      <c r="D108" s="24">
        <f>jurisdiction_covered_NCT!D108+jurisdiction_covered_NETS!D108+jurisdiction_covered_SupETS!D108</f>
        <v>0</v>
      </c>
      <c r="E108" s="24">
        <f>jurisdiction_covered_NCT!E108+jurisdiction_covered_NETS!E108+jurisdiction_covered_SupETS!E108</f>
        <v>0</v>
      </c>
      <c r="F108" s="24">
        <f>jurisdiction_covered_NCT!F108+jurisdiction_covered_NETS!F108+jurisdiction_covered_SupETS!F108</f>
        <v>0</v>
      </c>
      <c r="G108" s="24">
        <f>jurisdiction_covered_NCT!G108+jurisdiction_covered_NETS!G108+jurisdiction_covered_SupETS!G108</f>
        <v>0.28075460595185581</v>
      </c>
      <c r="H108" s="24">
        <f>jurisdiction_covered_NCT!H108+jurisdiction_covered_NETS!H108+jurisdiction_covered_SupETS!H108</f>
        <v>0.2721534596108765</v>
      </c>
      <c r="I108" s="24">
        <f>jurisdiction_covered_NCT!I108+jurisdiction_covered_NETS!I108+jurisdiction_covered_SupETS!I108</f>
        <v>0.27306155549485017</v>
      </c>
      <c r="J108" s="24">
        <f>jurisdiction_covered_NCT!J108+jurisdiction_covered_NETS!J108+jurisdiction_covered_SupETS!J108</f>
        <v>0.26689741093948649</v>
      </c>
      <c r="K108" s="24">
        <f>jurisdiction_covered_NCT!K108+jurisdiction_covered_NETS!K108+jurisdiction_covered_SupETS!K108</f>
        <v>0.24729737613189007</v>
      </c>
      <c r="L108" s="24">
        <f>jurisdiction_covered_NCT!L108+jurisdiction_covered_NETS!L108+jurisdiction_covered_SupETS!L108</f>
        <v>0.54703101150590006</v>
      </c>
      <c r="M108" s="24">
        <f>jurisdiction_covered_NCT!M108+jurisdiction_covered_NETS!M108+jurisdiction_covered_SupETS!M108</f>
        <v>0.54264833059571771</v>
      </c>
      <c r="N108" s="24">
        <f>jurisdiction_covered_NCT!N108+jurisdiction_covered_NETS!N108+jurisdiction_covered_SupETS!N108</f>
        <v>0.56073399717425942</v>
      </c>
      <c r="O108" s="24">
        <f>jurisdiction_covered_NCT!O108+jurisdiction_covered_NETS!O108+jurisdiction_covered_SupETS!O108</f>
        <v>0.53914530152539519</v>
      </c>
      <c r="P108" s="24">
        <f>jurisdiction_covered_NCT!P108+jurisdiction_covered_NETS!P108+jurisdiction_covered_SupETS!P108</f>
        <v>0.54584010524781557</v>
      </c>
      <c r="Q108" s="24">
        <f>jurisdiction_covered_NCT!Q108+jurisdiction_covered_NETS!Q108+jurisdiction_covered_SupETS!Q108</f>
        <v>0.54724148487677149</v>
      </c>
      <c r="R108" s="24">
        <f>jurisdiction_covered_NCT!R108+jurisdiction_covered_NETS!R108+jurisdiction_covered_SupETS!R108</f>
        <v>0.55514356976376411</v>
      </c>
      <c r="S108" s="24">
        <f>jurisdiction_covered_NCT!S108+jurisdiction_covered_NETS!S108+jurisdiction_covered_SupETS!S108</f>
        <v>0.53672301253774957</v>
      </c>
      <c r="T108" s="24">
        <f>jurisdiction_covered_NCT!T108+jurisdiction_covered_NETS!T108+jurisdiction_covered_SupETS!T108</f>
        <v>0.51886034386700874</v>
      </c>
      <c r="U108" s="24">
        <f>jurisdiction_covered_NCT!U108+jurisdiction_covered_NETS!U108+jurisdiction_covered_SupETS!U108</f>
        <v>0.50675832241959007</v>
      </c>
      <c r="V108" s="24">
        <f>jurisdiction_covered_NCT!V108+jurisdiction_covered_NETS!V108+jurisdiction_covered_SupETS!V108</f>
        <v>0.50429328728975442</v>
      </c>
      <c r="W108" s="24">
        <f>jurisdiction_covered_NCT!W108+jurisdiction_covered_NETS!W108+jurisdiction_covered_SupETS!W108</f>
        <v>0.52626636845079333</v>
      </c>
      <c r="X108" s="24">
        <f>jurisdiction_covered_NCT!X108+jurisdiction_covered_NETS!X108+jurisdiction_covered_SupETS!X108</f>
        <v>0.51714273994909976</v>
      </c>
      <c r="Y108" s="24">
        <f>jurisdiction_covered_NCT!Y108+jurisdiction_covered_NETS!Y108+jurisdiction_covered_SupETS!Y108</f>
        <v>0.51714273994909976</v>
      </c>
      <c r="Z108" s="24">
        <f>jurisdiction_covered_NCT!Z108+jurisdiction_covered_NETS!Z108+jurisdiction_covered_SupETS!Z108</f>
        <v>0.51714273994909976</v>
      </c>
      <c r="AA108" s="24">
        <f>jurisdiction_covered_NCT!AA108+jurisdiction_covered_NETS!AA108+jurisdiction_covered_SupETS!AA108</f>
        <v>0.52</v>
      </c>
    </row>
    <row r="109" spans="1:27" x14ac:dyDescent="0.2">
      <c r="A109" s="9" t="s">
        <v>396</v>
      </c>
      <c r="B109" s="24">
        <f>jurisdiction_covered_NCT!B109+jurisdiction_covered_NETS!B109+jurisdiction_covered_SupETS!B109</f>
        <v>0</v>
      </c>
      <c r="C109" s="24">
        <f>jurisdiction_covered_NCT!C109+jurisdiction_covered_NETS!C109+jurisdiction_covered_SupETS!C109</f>
        <v>0</v>
      </c>
      <c r="D109" s="24">
        <f>jurisdiction_covered_NCT!D109+jurisdiction_covered_NETS!D109+jurisdiction_covered_SupETS!D109</f>
        <v>0</v>
      </c>
      <c r="E109" s="24">
        <f>jurisdiction_covered_NCT!E109+jurisdiction_covered_NETS!E109+jurisdiction_covered_SupETS!E109</f>
        <v>0</v>
      </c>
      <c r="F109" s="24">
        <f>jurisdiction_covered_NCT!F109+jurisdiction_covered_NETS!F109+jurisdiction_covered_SupETS!F109</f>
        <v>0</v>
      </c>
      <c r="G109" s="24">
        <f>jurisdiction_covered_NCT!G109+jurisdiction_covered_NETS!G109+jurisdiction_covered_SupETS!G109</f>
        <v>0</v>
      </c>
      <c r="H109" s="24">
        <f>jurisdiction_covered_NCT!H109+jurisdiction_covered_NETS!H109+jurisdiction_covered_SupETS!H109</f>
        <v>0</v>
      </c>
      <c r="I109" s="24">
        <f>jurisdiction_covered_NCT!I109+jurisdiction_covered_NETS!I109+jurisdiction_covered_SupETS!I109</f>
        <v>0</v>
      </c>
      <c r="J109" s="24">
        <f>jurisdiction_covered_NCT!J109+jurisdiction_covered_NETS!J109+jurisdiction_covered_SupETS!J109</f>
        <v>0</v>
      </c>
      <c r="K109" s="24">
        <f>jurisdiction_covered_NCT!K109+jurisdiction_covered_NETS!K109+jurisdiction_covered_SupETS!K109</f>
        <v>0</v>
      </c>
      <c r="L109" s="24">
        <f>jurisdiction_covered_NCT!L109+jurisdiction_covered_NETS!L109+jurisdiction_covered_SupETS!L109</f>
        <v>0</v>
      </c>
      <c r="M109" s="24">
        <f>jurisdiction_covered_NCT!M109+jurisdiction_covered_NETS!M109+jurisdiction_covered_SupETS!M109</f>
        <v>0</v>
      </c>
      <c r="N109" s="24">
        <f>jurisdiction_covered_NCT!N109+jurisdiction_covered_NETS!N109+jurisdiction_covered_SupETS!N109</f>
        <v>0</v>
      </c>
      <c r="O109" s="24">
        <f>jurisdiction_covered_NCT!O109+jurisdiction_covered_NETS!O109+jurisdiction_covered_SupETS!O109</f>
        <v>0</v>
      </c>
      <c r="P109" s="24">
        <f>jurisdiction_covered_NCT!P109+jurisdiction_covered_NETS!P109+jurisdiction_covered_SupETS!P109</f>
        <v>0</v>
      </c>
      <c r="Q109" s="24">
        <f>jurisdiction_covered_NCT!Q109+jurisdiction_covered_NETS!Q109+jurisdiction_covered_SupETS!Q109</f>
        <v>0</v>
      </c>
      <c r="R109" s="24">
        <f>jurisdiction_covered_NCT!R109+jurisdiction_covered_NETS!R109+jurisdiction_covered_SupETS!R109</f>
        <v>0</v>
      </c>
      <c r="S109" s="24">
        <f>jurisdiction_covered_NCT!S109+jurisdiction_covered_NETS!S109+jurisdiction_covered_SupETS!S109</f>
        <v>0</v>
      </c>
      <c r="T109" s="24">
        <f>jurisdiction_covered_NCT!T109+jurisdiction_covered_NETS!T109+jurisdiction_covered_SupETS!T109</f>
        <v>0</v>
      </c>
      <c r="U109" s="24">
        <f>jurisdiction_covered_NCT!U109+jurisdiction_covered_NETS!U109+jurisdiction_covered_SupETS!U109</f>
        <v>0</v>
      </c>
      <c r="V109" s="24">
        <f>jurisdiction_covered_NCT!V109+jurisdiction_covered_NETS!V109+jurisdiction_covered_SupETS!V109</f>
        <v>0</v>
      </c>
      <c r="W109" s="24">
        <f>jurisdiction_covered_NCT!W109+jurisdiction_covered_NETS!W109+jurisdiction_covered_SupETS!W109</f>
        <v>0</v>
      </c>
      <c r="X109" s="24">
        <f>jurisdiction_covered_NCT!X109+jurisdiction_covered_NETS!X109+jurisdiction_covered_SupETS!X109</f>
        <v>0</v>
      </c>
      <c r="Y109" s="24">
        <f>jurisdiction_covered_NCT!Y109+jurisdiction_covered_NETS!Y109+jurisdiction_covered_SupETS!Y109</f>
        <v>0</v>
      </c>
      <c r="Z109" s="24">
        <f>jurisdiction_covered_NCT!Z109+jurisdiction_covered_NETS!Z109+jurisdiction_covered_SupETS!Z109</f>
        <v>0</v>
      </c>
      <c r="AA109" s="24">
        <f>jurisdiction_covered_NCT!AA109+jurisdiction_covered_NETS!AA109+jurisdiction_covered_SupETS!AA109</f>
        <v>0</v>
      </c>
    </row>
    <row r="110" spans="1:27" x14ac:dyDescent="0.2">
      <c r="A110" s="9" t="s">
        <v>399</v>
      </c>
      <c r="B110" s="24">
        <f>jurisdiction_covered_NCT!B110+jurisdiction_covered_NETS!B110+jurisdiction_covered_SupETS!B110</f>
        <v>0</v>
      </c>
      <c r="C110" s="24">
        <f>jurisdiction_covered_NCT!C110+jurisdiction_covered_NETS!C110+jurisdiction_covered_SupETS!C110</f>
        <v>0</v>
      </c>
      <c r="D110" s="24">
        <f>jurisdiction_covered_NCT!D110+jurisdiction_covered_NETS!D110+jurisdiction_covered_SupETS!D110</f>
        <v>0</v>
      </c>
      <c r="E110" s="24">
        <f>jurisdiction_covered_NCT!E110+jurisdiction_covered_NETS!E110+jurisdiction_covered_SupETS!E110</f>
        <v>0</v>
      </c>
      <c r="F110" s="24">
        <f>jurisdiction_covered_NCT!F110+jurisdiction_covered_NETS!F110+jurisdiction_covered_SupETS!F110</f>
        <v>0</v>
      </c>
      <c r="G110" s="24">
        <f>jurisdiction_covered_NCT!G110+jurisdiction_covered_NETS!G110+jurisdiction_covered_SupETS!G110</f>
        <v>0</v>
      </c>
      <c r="H110" s="24">
        <f>jurisdiction_covered_NCT!H110+jurisdiction_covered_NETS!H110+jurisdiction_covered_SupETS!H110</f>
        <v>0</v>
      </c>
      <c r="I110" s="24">
        <f>jurisdiction_covered_NCT!I110+jurisdiction_covered_NETS!I110+jurisdiction_covered_SupETS!I110</f>
        <v>0</v>
      </c>
      <c r="J110" s="24">
        <f>jurisdiction_covered_NCT!J110+jurisdiction_covered_NETS!J110+jurisdiction_covered_SupETS!J110</f>
        <v>0</v>
      </c>
      <c r="K110" s="24">
        <f>jurisdiction_covered_NCT!K110+jurisdiction_covered_NETS!K110+jurisdiction_covered_SupETS!K110</f>
        <v>0</v>
      </c>
      <c r="L110" s="24">
        <f>jurisdiction_covered_NCT!L110+jurisdiction_covered_NETS!L110+jurisdiction_covered_SupETS!L110</f>
        <v>0</v>
      </c>
      <c r="M110" s="24">
        <f>jurisdiction_covered_NCT!M110+jurisdiction_covered_NETS!M110+jurisdiction_covered_SupETS!M110</f>
        <v>0</v>
      </c>
      <c r="N110" s="24">
        <f>jurisdiction_covered_NCT!N110+jurisdiction_covered_NETS!N110+jurisdiction_covered_SupETS!N110</f>
        <v>0</v>
      </c>
      <c r="O110" s="24">
        <f>jurisdiction_covered_NCT!O110+jurisdiction_covered_NETS!O110+jurisdiction_covered_SupETS!O110</f>
        <v>0</v>
      </c>
      <c r="P110" s="24">
        <f>jurisdiction_covered_NCT!P110+jurisdiction_covered_NETS!P110+jurisdiction_covered_SupETS!P110</f>
        <v>0</v>
      </c>
      <c r="Q110" s="24">
        <f>jurisdiction_covered_NCT!Q110+jurisdiction_covered_NETS!Q110+jurisdiction_covered_SupETS!Q110</f>
        <v>0</v>
      </c>
      <c r="R110" s="24">
        <f>jurisdiction_covered_NCT!R110+jurisdiction_covered_NETS!R110+jurisdiction_covered_SupETS!R110</f>
        <v>0</v>
      </c>
      <c r="S110" s="24">
        <f>jurisdiction_covered_NCT!S110+jurisdiction_covered_NETS!S110+jurisdiction_covered_SupETS!S110</f>
        <v>0</v>
      </c>
      <c r="T110" s="24">
        <f>jurisdiction_covered_NCT!T110+jurisdiction_covered_NETS!T110+jurisdiction_covered_SupETS!T110</f>
        <v>0</v>
      </c>
      <c r="U110" s="24">
        <f>jurisdiction_covered_NCT!U110+jurisdiction_covered_NETS!U110+jurisdiction_covered_SupETS!U110</f>
        <v>0</v>
      </c>
      <c r="V110" s="24">
        <f>jurisdiction_covered_NCT!V110+jurisdiction_covered_NETS!V110+jurisdiction_covered_SupETS!V110</f>
        <v>0</v>
      </c>
      <c r="W110" s="24">
        <f>jurisdiction_covered_NCT!W110+jurisdiction_covered_NETS!W110+jurisdiction_covered_SupETS!W110</f>
        <v>0</v>
      </c>
      <c r="X110" s="24">
        <f>jurisdiction_covered_NCT!X110+jurisdiction_covered_NETS!X110+jurisdiction_covered_SupETS!X110</f>
        <v>0</v>
      </c>
      <c r="Y110" s="24">
        <f>jurisdiction_covered_NCT!Y110+jurisdiction_covered_NETS!Y110+jurisdiction_covered_SupETS!Y110</f>
        <v>0</v>
      </c>
      <c r="Z110" s="24">
        <f>jurisdiction_covered_NCT!Z110+jurisdiction_covered_NETS!Z110+jurisdiction_covered_SupETS!Z110</f>
        <v>0</v>
      </c>
      <c r="AA110" s="24">
        <f>jurisdiction_covered_NCT!AA110+jurisdiction_covered_NETS!AA110+jurisdiction_covered_SupETS!AA110</f>
        <v>0.78</v>
      </c>
    </row>
    <row r="111" spans="1:27" x14ac:dyDescent="0.2">
      <c r="A111" s="9" t="s">
        <v>402</v>
      </c>
      <c r="B111" s="24">
        <f>jurisdiction_covered_NCT!B111+jurisdiction_covered_NETS!B111+jurisdiction_covered_SupETS!B111</f>
        <v>0</v>
      </c>
      <c r="C111" s="24">
        <f>jurisdiction_covered_NCT!C111+jurisdiction_covered_NETS!C111+jurisdiction_covered_SupETS!C111</f>
        <v>0</v>
      </c>
      <c r="D111" s="24">
        <f>jurisdiction_covered_NCT!D111+jurisdiction_covered_NETS!D111+jurisdiction_covered_SupETS!D111</f>
        <v>0</v>
      </c>
      <c r="E111" s="24">
        <f>jurisdiction_covered_NCT!E111+jurisdiction_covered_NETS!E111+jurisdiction_covered_SupETS!E111</f>
        <v>0</v>
      </c>
      <c r="F111" s="24">
        <f>jurisdiction_covered_NCT!F111+jurisdiction_covered_NETS!F111+jurisdiction_covered_SupETS!F111</f>
        <v>0</v>
      </c>
      <c r="G111" s="24">
        <f>jurisdiction_covered_NCT!G111+jurisdiction_covered_NETS!G111+jurisdiction_covered_SupETS!G111</f>
        <v>0.39615226786205349</v>
      </c>
      <c r="H111" s="24">
        <f>jurisdiction_covered_NCT!H111+jurisdiction_covered_NETS!H111+jurisdiction_covered_SupETS!H111</f>
        <v>0.40613724975434201</v>
      </c>
      <c r="I111" s="24">
        <f>jurisdiction_covered_NCT!I111+jurisdiction_covered_NETS!I111+jurisdiction_covered_SupETS!I111</f>
        <v>0.39208014379617839</v>
      </c>
      <c r="J111" s="24">
        <f>jurisdiction_covered_NCT!J111+jurisdiction_covered_NETS!J111+jurisdiction_covered_SupETS!J111</f>
        <v>0.40426661837007211</v>
      </c>
      <c r="K111" s="24">
        <f>jurisdiction_covered_NCT!K111+jurisdiction_covered_NETS!K111+jurisdiction_covered_SupETS!K111</f>
        <v>0.38014826938275686</v>
      </c>
      <c r="L111" s="24">
        <f>jurisdiction_covered_NCT!L111+jurisdiction_covered_NETS!L111+jurisdiction_covered_SupETS!L111</f>
        <v>0.38955113213729892</v>
      </c>
      <c r="M111" s="24">
        <f>jurisdiction_covered_NCT!M111+jurisdiction_covered_NETS!M111+jurisdiction_covered_SupETS!M111</f>
        <v>0.39105519452258103</v>
      </c>
      <c r="N111" s="24">
        <f>jurisdiction_covered_NCT!N111+jurisdiction_covered_NETS!N111+jurisdiction_covered_SupETS!N111</f>
        <v>0.3769206303395311</v>
      </c>
      <c r="O111" s="24">
        <f>jurisdiction_covered_NCT!O111+jurisdiction_covered_NETS!O111+jurisdiction_covered_SupETS!O111</f>
        <v>0.38890850748850936</v>
      </c>
      <c r="P111" s="24">
        <f>jurisdiction_covered_NCT!P111+jurisdiction_covered_NETS!P111+jurisdiction_covered_SupETS!P111</f>
        <v>0.38062275339630314</v>
      </c>
      <c r="Q111" s="24">
        <f>jurisdiction_covered_NCT!Q111+jurisdiction_covered_NETS!Q111+jurisdiction_covered_SupETS!Q111</f>
        <v>0.38074954569761976</v>
      </c>
      <c r="R111" s="24">
        <f>jurisdiction_covered_NCT!R111+jurisdiction_covered_NETS!R111+jurisdiction_covered_SupETS!R111</f>
        <v>0.37928252423509057</v>
      </c>
      <c r="S111" s="24">
        <f>jurisdiction_covered_NCT!S111+jurisdiction_covered_NETS!S111+jurisdiction_covered_SupETS!S111</f>
        <v>0.36707340475595773</v>
      </c>
      <c r="T111" s="24">
        <f>jurisdiction_covered_NCT!T111+jurisdiction_covered_NETS!T111+jurisdiction_covered_SupETS!T111</f>
        <v>0.36764806579807707</v>
      </c>
      <c r="U111" s="24">
        <f>jurisdiction_covered_NCT!U111+jurisdiction_covered_NETS!U111+jurisdiction_covered_SupETS!U111</f>
        <v>0.36020864753448512</v>
      </c>
      <c r="V111" s="24">
        <f>jurisdiction_covered_NCT!V111+jurisdiction_covered_NETS!V111+jurisdiction_covered_SupETS!V111</f>
        <v>0.35464170809935408</v>
      </c>
      <c r="W111" s="24">
        <f>jurisdiction_covered_NCT!W111+jurisdiction_covered_NETS!W111+jurisdiction_covered_SupETS!W111</f>
        <v>0.33425401031481244</v>
      </c>
      <c r="X111" s="24">
        <f>jurisdiction_covered_NCT!X111+jurisdiction_covered_NETS!X111+jurisdiction_covered_SupETS!X111</f>
        <v>0.34221879719249548</v>
      </c>
      <c r="Y111" s="24">
        <f>jurisdiction_covered_NCT!Y111+jurisdiction_covered_NETS!Y111+jurisdiction_covered_SupETS!Y111</f>
        <v>0.34221879719249548</v>
      </c>
      <c r="Z111" s="24">
        <f>jurisdiction_covered_NCT!Z111+jurisdiction_covered_NETS!Z111+jurisdiction_covered_SupETS!Z111</f>
        <v>0.3</v>
      </c>
      <c r="AA111" s="24">
        <f>jurisdiction_covered_NCT!AA111+jurisdiction_covered_NETS!AA111+jurisdiction_covered_SupETS!AA111</f>
        <v>0.3</v>
      </c>
    </row>
    <row r="112" spans="1:27" x14ac:dyDescent="0.2">
      <c r="A112" s="9" t="s">
        <v>405</v>
      </c>
      <c r="B112" s="24">
        <f>jurisdiction_covered_NCT!B112+jurisdiction_covered_NETS!B112+jurisdiction_covered_SupETS!B112</f>
        <v>0</v>
      </c>
      <c r="C112" s="24">
        <f>jurisdiction_covered_NCT!C112+jurisdiction_covered_NETS!C112+jurisdiction_covered_SupETS!C112</f>
        <v>0</v>
      </c>
      <c r="D112" s="24">
        <f>jurisdiction_covered_NCT!D112+jurisdiction_covered_NETS!D112+jurisdiction_covered_SupETS!D112</f>
        <v>0</v>
      </c>
      <c r="E112" s="24">
        <f>jurisdiction_covered_NCT!E112+jurisdiction_covered_NETS!E112+jurisdiction_covered_SupETS!E112</f>
        <v>0</v>
      </c>
      <c r="F112" s="24">
        <f>jurisdiction_covered_NCT!F112+jurisdiction_covered_NETS!F112+jurisdiction_covered_SupETS!F112</f>
        <v>0</v>
      </c>
      <c r="G112" s="24">
        <f>jurisdiction_covered_NCT!G112+jurisdiction_covered_NETS!G112+jurisdiction_covered_SupETS!G112</f>
        <v>0</v>
      </c>
      <c r="H112" s="24">
        <f>jurisdiction_covered_NCT!H112+jurisdiction_covered_NETS!H112+jurisdiction_covered_SupETS!H112</f>
        <v>0</v>
      </c>
      <c r="I112" s="24">
        <f>jurisdiction_covered_NCT!I112+jurisdiction_covered_NETS!I112+jurisdiction_covered_SupETS!I112</f>
        <v>0</v>
      </c>
      <c r="J112" s="24">
        <f>jurisdiction_covered_NCT!J112+jurisdiction_covered_NETS!J112+jurisdiction_covered_SupETS!J112</f>
        <v>0</v>
      </c>
      <c r="K112" s="24">
        <f>jurisdiction_covered_NCT!K112+jurisdiction_covered_NETS!K112+jurisdiction_covered_SupETS!K112</f>
        <v>0</v>
      </c>
      <c r="L112" s="24">
        <f>jurisdiction_covered_NCT!L112+jurisdiction_covered_NETS!L112+jurisdiction_covered_SupETS!L112</f>
        <v>0</v>
      </c>
      <c r="M112" s="24">
        <f>jurisdiction_covered_NCT!M112+jurisdiction_covered_NETS!M112+jurisdiction_covered_SupETS!M112</f>
        <v>0</v>
      </c>
      <c r="N112" s="24">
        <f>jurisdiction_covered_NCT!N112+jurisdiction_covered_NETS!N112+jurisdiction_covered_SupETS!N112</f>
        <v>0</v>
      </c>
      <c r="O112" s="24">
        <f>jurisdiction_covered_NCT!O112+jurisdiction_covered_NETS!O112+jurisdiction_covered_SupETS!O112</f>
        <v>0</v>
      </c>
      <c r="P112" s="24">
        <f>jurisdiction_covered_NCT!P112+jurisdiction_covered_NETS!P112+jurisdiction_covered_SupETS!P112</f>
        <v>0</v>
      </c>
      <c r="Q112" s="24">
        <f>jurisdiction_covered_NCT!Q112+jurisdiction_covered_NETS!Q112+jurisdiction_covered_SupETS!Q112</f>
        <v>0</v>
      </c>
      <c r="R112" s="24">
        <f>jurisdiction_covered_NCT!R112+jurisdiction_covered_NETS!R112+jurisdiction_covered_SupETS!R112</f>
        <v>0</v>
      </c>
      <c r="S112" s="24">
        <f>jurisdiction_covered_NCT!S112+jurisdiction_covered_NETS!S112+jurisdiction_covered_SupETS!S112</f>
        <v>0</v>
      </c>
      <c r="T112" s="24">
        <f>jurisdiction_covered_NCT!T112+jurisdiction_covered_NETS!T112+jurisdiction_covered_SupETS!T112</f>
        <v>0</v>
      </c>
      <c r="U112" s="24">
        <f>jurisdiction_covered_NCT!U112+jurisdiction_covered_NETS!U112+jurisdiction_covered_SupETS!U112</f>
        <v>0</v>
      </c>
      <c r="V112" s="24">
        <f>jurisdiction_covered_NCT!V112+jurisdiction_covered_NETS!V112+jurisdiction_covered_SupETS!V112</f>
        <v>0</v>
      </c>
      <c r="W112" s="24">
        <f>jurisdiction_covered_NCT!W112+jurisdiction_covered_NETS!W112+jurisdiction_covered_SupETS!W112</f>
        <v>0</v>
      </c>
      <c r="X112" s="24">
        <f>jurisdiction_covered_NCT!X112+jurisdiction_covered_NETS!X112+jurisdiction_covered_SupETS!X112</f>
        <v>0</v>
      </c>
      <c r="Y112" s="24">
        <f>jurisdiction_covered_NCT!Y112+jurisdiction_covered_NETS!Y112+jurisdiction_covered_SupETS!Y112</f>
        <v>0</v>
      </c>
      <c r="Z112" s="24">
        <f>jurisdiction_covered_NCT!Z112+jurisdiction_covered_NETS!Z112+jurisdiction_covered_SupETS!Z112</f>
        <v>0</v>
      </c>
      <c r="AA112" s="24">
        <f>jurisdiction_covered_NCT!AA112+jurisdiction_covered_NETS!AA112+jurisdiction_covered_SupETS!AA112</f>
        <v>0</v>
      </c>
    </row>
    <row r="113" spans="1:27" x14ac:dyDescent="0.2">
      <c r="A113" s="9" t="s">
        <v>408</v>
      </c>
      <c r="B113" s="24">
        <f>Federated_cases!B44</f>
        <v>0</v>
      </c>
      <c r="C113" s="24">
        <f>Federated_cases!C44</f>
        <v>0</v>
      </c>
      <c r="D113" s="24">
        <f>Federated_cases!D44</f>
        <v>0</v>
      </c>
      <c r="E113" s="24">
        <f>Federated_cases!E44</f>
        <v>0</v>
      </c>
      <c r="F113" s="24">
        <f>Federated_cases!F44</f>
        <v>0</v>
      </c>
      <c r="G113" s="24">
        <f>Federated_cases!G44</f>
        <v>0</v>
      </c>
      <c r="H113" s="24">
        <f>Federated_cases!H44</f>
        <v>0</v>
      </c>
      <c r="I113" s="24">
        <f>Federated_cases!I44</f>
        <v>0</v>
      </c>
      <c r="J113" s="24">
        <f>Federated_cases!J44</f>
        <v>0</v>
      </c>
      <c r="K113" s="24">
        <f>Federated_cases!K44</f>
        <v>0</v>
      </c>
      <c r="L113" s="24">
        <f>Federated_cases!L44</f>
        <v>0</v>
      </c>
      <c r="M113" s="24">
        <f>Federated_cases!M44</f>
        <v>3.7439999999999995E-3</v>
      </c>
      <c r="N113" s="24">
        <f>Federated_cases!N44</f>
        <v>0.81441799999999998</v>
      </c>
      <c r="O113" s="24">
        <f>Federated_cases!O44</f>
        <v>0.81441799999999998</v>
      </c>
      <c r="P113" s="24">
        <f>Federated_cases!P44</f>
        <v>0.81441799999999998</v>
      </c>
      <c r="Q113" s="24">
        <f>Federated_cases!Q44</f>
        <v>0.81441799999999998</v>
      </c>
      <c r="R113" s="24">
        <f>Federated_cases!R44</f>
        <v>0.81441799999999998</v>
      </c>
      <c r="S113" s="24">
        <f>Federated_cases!S44</f>
        <v>0.81441799999999998</v>
      </c>
      <c r="T113" s="24">
        <f>Federated_cases!T44</f>
        <v>0.81441799999999998</v>
      </c>
      <c r="U113" s="24">
        <f>Federated_cases!U44</f>
        <v>0.81441799999999998</v>
      </c>
      <c r="V113" s="24">
        <f>Federated_cases!V44</f>
        <v>0.81441799999999998</v>
      </c>
      <c r="W113" s="24">
        <f>Federated_cases!W44</f>
        <v>0.81441799999999998</v>
      </c>
      <c r="X113" s="24">
        <f>Federated_cases!X44</f>
        <v>0.81441799999999998</v>
      </c>
      <c r="Y113" s="24">
        <f>Federated_cases!Y44</f>
        <v>0.81441799999999998</v>
      </c>
      <c r="Z113" s="24">
        <f>Federated_cases!Z44</f>
        <v>0.81441799999999998</v>
      </c>
      <c r="AA113" s="24">
        <f>jurisdiction_covered_NCT!AA113+jurisdiction_covered_NETS!AA113+jurisdiction_covered_SupETS!AA113</f>
        <v>0</v>
      </c>
    </row>
    <row r="114" spans="1:27" x14ac:dyDescent="0.2">
      <c r="A114" s="9" t="s">
        <v>411</v>
      </c>
      <c r="B114" s="24">
        <f>jurisdiction_covered_NCT!B114+jurisdiction_covered_NETS!B114+jurisdiction_covered_SupETS!B114</f>
        <v>0</v>
      </c>
      <c r="C114" s="24">
        <f>jurisdiction_covered_NCT!C114+jurisdiction_covered_NETS!C114+jurisdiction_covered_SupETS!C114</f>
        <v>0</v>
      </c>
      <c r="D114" s="24">
        <f>jurisdiction_covered_NCT!D114+jurisdiction_covered_NETS!D114+jurisdiction_covered_SupETS!D114</f>
        <v>0</v>
      </c>
      <c r="E114" s="24">
        <f>jurisdiction_covered_NCT!E114+jurisdiction_covered_NETS!E114+jurisdiction_covered_SupETS!E114</f>
        <v>0</v>
      </c>
      <c r="F114" s="24">
        <f>jurisdiction_covered_NCT!F114+jurisdiction_covered_NETS!F114+jurisdiction_covered_SupETS!F114</f>
        <v>0</v>
      </c>
      <c r="G114" s="24">
        <f>jurisdiction_covered_NCT!G114+jurisdiction_covered_NETS!G114+jurisdiction_covered_SupETS!G114</f>
        <v>0</v>
      </c>
      <c r="H114" s="24">
        <f>jurisdiction_covered_NCT!H114+jurisdiction_covered_NETS!H114+jurisdiction_covered_SupETS!H114</f>
        <v>0</v>
      </c>
      <c r="I114" s="24">
        <f>jurisdiction_covered_NCT!I114+jurisdiction_covered_NETS!I114+jurisdiction_covered_SupETS!I114</f>
        <v>0</v>
      </c>
      <c r="J114" s="24">
        <f>jurisdiction_covered_NCT!J114+jurisdiction_covered_NETS!J114+jurisdiction_covered_SupETS!J114</f>
        <v>0</v>
      </c>
      <c r="K114" s="24">
        <f>jurisdiction_covered_NCT!K114+jurisdiction_covered_NETS!K114+jurisdiction_covered_SupETS!K114</f>
        <v>0</v>
      </c>
      <c r="L114" s="24">
        <f>jurisdiction_covered_NCT!L114+jurisdiction_covered_NETS!L114+jurisdiction_covered_SupETS!L114</f>
        <v>0</v>
      </c>
      <c r="M114" s="24">
        <f>jurisdiction_covered_NCT!M114+jurisdiction_covered_NETS!M114+jurisdiction_covered_SupETS!M114</f>
        <v>0</v>
      </c>
      <c r="N114" s="24">
        <f>jurisdiction_covered_NCT!N114+jurisdiction_covered_NETS!N114+jurisdiction_covered_SupETS!N114</f>
        <v>0</v>
      </c>
      <c r="O114" s="24">
        <f>jurisdiction_covered_NCT!O114+jurisdiction_covered_NETS!O114+jurisdiction_covered_SupETS!O114</f>
        <v>0</v>
      </c>
      <c r="P114" s="24">
        <f>jurisdiction_covered_NCT!P114+jurisdiction_covered_NETS!P114+jurisdiction_covered_SupETS!P114</f>
        <v>0</v>
      </c>
      <c r="Q114" s="24">
        <f>jurisdiction_covered_NCT!Q114+jurisdiction_covered_NETS!Q114+jurisdiction_covered_SupETS!Q114</f>
        <v>0</v>
      </c>
      <c r="R114" s="24">
        <f>jurisdiction_covered_NCT!R114+jurisdiction_covered_NETS!R114+jurisdiction_covered_SupETS!R114</f>
        <v>0</v>
      </c>
      <c r="S114" s="24">
        <f>jurisdiction_covered_NCT!S114+jurisdiction_covered_NETS!S114+jurisdiction_covered_SupETS!S114</f>
        <v>0</v>
      </c>
      <c r="T114" s="24">
        <f>jurisdiction_covered_NCT!T114+jurisdiction_covered_NETS!T114+jurisdiction_covered_SupETS!T114</f>
        <v>0</v>
      </c>
      <c r="U114" s="24">
        <f>jurisdiction_covered_NCT!U114+jurisdiction_covered_NETS!U114+jurisdiction_covered_SupETS!U114</f>
        <v>0</v>
      </c>
      <c r="V114" s="24">
        <f>jurisdiction_covered_NCT!V114+jurisdiction_covered_NETS!V114+jurisdiction_covered_SupETS!V114</f>
        <v>0</v>
      </c>
      <c r="W114" s="24">
        <f>jurisdiction_covered_NCT!W114+jurisdiction_covered_NETS!W114+jurisdiction_covered_SupETS!W114</f>
        <v>0</v>
      </c>
      <c r="X114" s="24">
        <f>jurisdiction_covered_NCT!X114+jurisdiction_covered_NETS!X114+jurisdiction_covered_SupETS!X114</f>
        <v>0</v>
      </c>
      <c r="Y114" s="24">
        <f>jurisdiction_covered_NCT!Y114+jurisdiction_covered_NETS!Y114+jurisdiction_covered_SupETS!Y114</f>
        <v>0</v>
      </c>
      <c r="Z114" s="24">
        <f>jurisdiction_covered_NCT!Z114+jurisdiction_covered_NETS!Z114+jurisdiction_covered_SupETS!Z114</f>
        <v>0</v>
      </c>
      <c r="AA114" s="24">
        <f>jurisdiction_covered_NCT!AA114+jurisdiction_covered_NETS!AA114+jurisdiction_covered_SupETS!AA114</f>
        <v>0</v>
      </c>
    </row>
    <row r="115" spans="1:27" x14ac:dyDescent="0.2">
      <c r="A115" s="9" t="s">
        <v>414</v>
      </c>
      <c r="B115" s="24">
        <f>jurisdiction_covered_NCT!B115+jurisdiction_covered_NETS!B115+jurisdiction_covered_SupETS!B115</f>
        <v>0</v>
      </c>
      <c r="C115" s="24">
        <f>jurisdiction_covered_NCT!C115+jurisdiction_covered_NETS!C115+jurisdiction_covered_SupETS!C115</f>
        <v>0</v>
      </c>
      <c r="D115" s="24">
        <f>jurisdiction_covered_NCT!D115+jurisdiction_covered_NETS!D115+jurisdiction_covered_SupETS!D115</f>
        <v>0</v>
      </c>
      <c r="E115" s="24">
        <f>jurisdiction_covered_NCT!E115+jurisdiction_covered_NETS!E115+jurisdiction_covered_SupETS!E115</f>
        <v>0</v>
      </c>
      <c r="F115" s="24">
        <f>jurisdiction_covered_NCT!F115+jurisdiction_covered_NETS!F115+jurisdiction_covered_SupETS!F115</f>
        <v>0</v>
      </c>
      <c r="G115" s="24">
        <f>jurisdiction_covered_NCT!G115+jurisdiction_covered_NETS!G115+jurisdiction_covered_SupETS!G115</f>
        <v>0</v>
      </c>
      <c r="H115" s="24">
        <f>jurisdiction_covered_NCT!H115+jurisdiction_covered_NETS!H115+jurisdiction_covered_SupETS!H115</f>
        <v>0</v>
      </c>
      <c r="I115" s="24">
        <f>jurisdiction_covered_NCT!I115+jurisdiction_covered_NETS!I115+jurisdiction_covered_SupETS!I115</f>
        <v>0</v>
      </c>
      <c r="J115" s="24">
        <f>jurisdiction_covered_NCT!J115+jurisdiction_covered_NETS!J115+jurisdiction_covered_SupETS!J115</f>
        <v>0</v>
      </c>
      <c r="K115" s="24">
        <f>jurisdiction_covered_NCT!K115+jurisdiction_covered_NETS!K115+jurisdiction_covered_SupETS!K115</f>
        <v>0</v>
      </c>
      <c r="L115" s="24">
        <f>jurisdiction_covered_NCT!L115+jurisdiction_covered_NETS!L115+jurisdiction_covered_SupETS!L115</f>
        <v>0</v>
      </c>
      <c r="M115" s="24">
        <f>jurisdiction_covered_NCT!M115+jurisdiction_covered_NETS!M115+jurisdiction_covered_SupETS!M115</f>
        <v>0</v>
      </c>
      <c r="N115" s="24">
        <f>jurisdiction_covered_NCT!N115+jurisdiction_covered_NETS!N115+jurisdiction_covered_SupETS!N115</f>
        <v>0</v>
      </c>
      <c r="O115" s="24">
        <f>jurisdiction_covered_NCT!O115+jurisdiction_covered_NETS!O115+jurisdiction_covered_SupETS!O115</f>
        <v>0</v>
      </c>
      <c r="P115" s="24">
        <f>jurisdiction_covered_NCT!P115+jurisdiction_covered_NETS!P115+jurisdiction_covered_SupETS!P115</f>
        <v>0</v>
      </c>
      <c r="Q115" s="24">
        <f>jurisdiction_covered_NCT!Q115+jurisdiction_covered_NETS!Q115+jurisdiction_covered_SupETS!Q115</f>
        <v>0</v>
      </c>
      <c r="R115" s="24">
        <f>jurisdiction_covered_NCT!R115+jurisdiction_covered_NETS!R115+jurisdiction_covered_SupETS!R115</f>
        <v>0</v>
      </c>
      <c r="S115" s="24">
        <f>jurisdiction_covered_NCT!S115+jurisdiction_covered_NETS!S115+jurisdiction_covered_SupETS!S115</f>
        <v>0</v>
      </c>
      <c r="T115" s="24">
        <f>jurisdiction_covered_NCT!T115+jurisdiction_covered_NETS!T115+jurisdiction_covered_SupETS!T115</f>
        <v>0</v>
      </c>
      <c r="U115" s="24">
        <f>jurisdiction_covered_NCT!U115+jurisdiction_covered_NETS!U115+jurisdiction_covered_SupETS!U115</f>
        <v>0</v>
      </c>
      <c r="V115" s="24">
        <f>jurisdiction_covered_NCT!V115+jurisdiction_covered_NETS!V115+jurisdiction_covered_SupETS!V115</f>
        <v>0</v>
      </c>
      <c r="W115" s="24">
        <f>jurisdiction_covered_NCT!W115+jurisdiction_covered_NETS!W115+jurisdiction_covered_SupETS!W115</f>
        <v>0</v>
      </c>
      <c r="X115" s="24">
        <f>jurisdiction_covered_NCT!X115+jurisdiction_covered_NETS!X115+jurisdiction_covered_SupETS!X115</f>
        <v>0</v>
      </c>
      <c r="Y115" s="24">
        <f>jurisdiction_covered_NCT!Y115+jurisdiction_covered_NETS!Y115+jurisdiction_covered_SupETS!Y115</f>
        <v>0</v>
      </c>
      <c r="Z115" s="24">
        <f>jurisdiction_covered_NCT!Z115+jurisdiction_covered_NETS!Z115+jurisdiction_covered_SupETS!Z115</f>
        <v>0</v>
      </c>
      <c r="AA115" s="24">
        <f>jurisdiction_covered_NCT!AA115+jurisdiction_covered_NETS!AA115+jurisdiction_covered_SupETS!AA115</f>
        <v>0</v>
      </c>
    </row>
    <row r="116" spans="1:27" x14ac:dyDescent="0.2">
      <c r="A116" s="9" t="s">
        <v>417</v>
      </c>
      <c r="B116" s="24">
        <f>jurisdiction_covered_NCT!B116+jurisdiction_covered_NETS!B116+jurisdiction_covered_SupETS!B116</f>
        <v>0</v>
      </c>
      <c r="C116" s="24">
        <f>jurisdiction_covered_NCT!C116+jurisdiction_covered_NETS!C116+jurisdiction_covered_SupETS!C116</f>
        <v>0</v>
      </c>
      <c r="D116" s="24">
        <f>jurisdiction_covered_NCT!D116+jurisdiction_covered_NETS!D116+jurisdiction_covered_SupETS!D116</f>
        <v>0</v>
      </c>
      <c r="E116" s="24">
        <f>jurisdiction_covered_NCT!E116+jurisdiction_covered_NETS!E116+jurisdiction_covered_SupETS!E116</f>
        <v>0</v>
      </c>
      <c r="F116" s="24">
        <f>jurisdiction_covered_NCT!F116+jurisdiction_covered_NETS!F116+jurisdiction_covered_SupETS!F116</f>
        <v>0</v>
      </c>
      <c r="G116" s="24">
        <f>jurisdiction_covered_NCT!G116+jurisdiction_covered_NETS!G116+jurisdiction_covered_SupETS!G116</f>
        <v>0</v>
      </c>
      <c r="H116" s="24">
        <f>jurisdiction_covered_NCT!H116+jurisdiction_covered_NETS!H116+jurisdiction_covered_SupETS!H116</f>
        <v>0</v>
      </c>
      <c r="I116" s="24">
        <f>jurisdiction_covered_NCT!I116+jurisdiction_covered_NETS!I116+jurisdiction_covered_SupETS!I116</f>
        <v>0</v>
      </c>
      <c r="J116" s="24">
        <f>jurisdiction_covered_NCT!J116+jurisdiction_covered_NETS!J116+jurisdiction_covered_SupETS!J116</f>
        <v>0</v>
      </c>
      <c r="K116" s="24">
        <f>jurisdiction_covered_NCT!K116+jurisdiction_covered_NETS!K116+jurisdiction_covered_SupETS!K116</f>
        <v>0</v>
      </c>
      <c r="L116" s="24">
        <f>jurisdiction_covered_NCT!L116+jurisdiction_covered_NETS!L116+jurisdiction_covered_SupETS!L116</f>
        <v>0</v>
      </c>
      <c r="M116" s="24">
        <f>jurisdiction_covered_NCT!M116+jurisdiction_covered_NETS!M116+jurisdiction_covered_SupETS!M116</f>
        <v>0</v>
      </c>
      <c r="N116" s="24">
        <f>jurisdiction_covered_NCT!N116+jurisdiction_covered_NETS!N116+jurisdiction_covered_SupETS!N116</f>
        <v>0</v>
      </c>
      <c r="O116" s="24">
        <f>jurisdiction_covered_NCT!O116+jurisdiction_covered_NETS!O116+jurisdiction_covered_SupETS!O116</f>
        <v>0.43</v>
      </c>
      <c r="P116" s="24">
        <f>jurisdiction_covered_NCT!P116+jurisdiction_covered_NETS!P116+jurisdiction_covered_SupETS!P116</f>
        <v>0.43</v>
      </c>
      <c r="Q116" s="24">
        <f>jurisdiction_covered_NCT!Q116+jurisdiction_covered_NETS!Q116+jurisdiction_covered_SupETS!Q116</f>
        <v>0.43</v>
      </c>
      <c r="R116" s="24">
        <f>jurisdiction_covered_NCT!R116+jurisdiction_covered_NETS!R116+jurisdiction_covered_SupETS!R116</f>
        <v>0.43</v>
      </c>
      <c r="S116" s="24">
        <f>jurisdiction_covered_NCT!S116+jurisdiction_covered_NETS!S116+jurisdiction_covered_SupETS!S116</f>
        <v>0.43</v>
      </c>
      <c r="T116" s="24">
        <f>jurisdiction_covered_NCT!T116+jurisdiction_covered_NETS!T116+jurisdiction_covered_SupETS!T116</f>
        <v>0.43</v>
      </c>
      <c r="U116" s="24">
        <f>jurisdiction_covered_NCT!U116+jurisdiction_covered_NETS!U116+jurisdiction_covered_SupETS!U116</f>
        <v>0.43</v>
      </c>
      <c r="V116" s="24">
        <f>jurisdiction_covered_NCT!V116+jurisdiction_covered_NETS!V116+jurisdiction_covered_SupETS!V116</f>
        <v>0.43</v>
      </c>
      <c r="W116" s="24">
        <f>jurisdiction_covered_NCT!W116+jurisdiction_covered_NETS!W116+jurisdiction_covered_SupETS!W116</f>
        <v>0.43</v>
      </c>
      <c r="X116" s="24">
        <f>jurisdiction_covered_NCT!X116+jurisdiction_covered_NETS!X116+jurisdiction_covered_SupETS!X116</f>
        <v>0.43</v>
      </c>
      <c r="Y116" s="24">
        <f>jurisdiction_covered_NCT!Y116+jurisdiction_covered_NETS!Y116+jurisdiction_covered_SupETS!Y116</f>
        <v>0.43</v>
      </c>
      <c r="Z116" s="24">
        <f>jurisdiction_covered_NCT!Z116+jurisdiction_covered_NETS!Z116+jurisdiction_covered_SupETS!Z116</f>
        <v>0.43</v>
      </c>
      <c r="AA116" s="24">
        <f>jurisdiction_covered_NCT!AA116+jurisdiction_covered_NETS!AA116+jurisdiction_covered_SupETS!AA116</f>
        <v>0.43</v>
      </c>
    </row>
    <row r="117" spans="1:27" x14ac:dyDescent="0.2">
      <c r="A117" s="9" t="s">
        <v>420</v>
      </c>
      <c r="B117" s="24">
        <f>jurisdiction_covered_NCT!B117+jurisdiction_covered_NETS!B117+jurisdiction_covered_SupETS!B117</f>
        <v>0</v>
      </c>
      <c r="C117" s="24">
        <f>jurisdiction_covered_NCT!C117+jurisdiction_covered_NETS!C117+jurisdiction_covered_SupETS!C117</f>
        <v>0</v>
      </c>
      <c r="D117" s="24">
        <f>jurisdiction_covered_NCT!D117+jurisdiction_covered_NETS!D117+jurisdiction_covered_SupETS!D117</f>
        <v>0</v>
      </c>
      <c r="E117" s="24">
        <f>jurisdiction_covered_NCT!E117+jurisdiction_covered_NETS!E117+jurisdiction_covered_SupETS!E117</f>
        <v>0</v>
      </c>
      <c r="F117" s="24">
        <f>jurisdiction_covered_NCT!F117+jurisdiction_covered_NETS!F117+jurisdiction_covered_SupETS!F117</f>
        <v>0</v>
      </c>
      <c r="G117" s="24">
        <f>jurisdiction_covered_NCT!G117+jurisdiction_covered_NETS!G117+jurisdiction_covered_SupETS!G117</f>
        <v>0</v>
      </c>
      <c r="H117" s="24">
        <f>jurisdiction_covered_NCT!H117+jurisdiction_covered_NETS!H117+jurisdiction_covered_SupETS!H117</f>
        <v>0</v>
      </c>
      <c r="I117" s="24">
        <f>jurisdiction_covered_NCT!I117+jurisdiction_covered_NETS!I117+jurisdiction_covered_SupETS!I117</f>
        <v>0</v>
      </c>
      <c r="J117" s="24">
        <f>jurisdiction_covered_NCT!J117+jurisdiction_covered_NETS!J117+jurisdiction_covered_SupETS!J117</f>
        <v>0</v>
      </c>
      <c r="K117" s="24">
        <f>jurisdiction_covered_NCT!K117+jurisdiction_covered_NETS!K117+jurisdiction_covered_SupETS!K117</f>
        <v>0</v>
      </c>
      <c r="L117" s="24">
        <f>jurisdiction_covered_NCT!L117+jurisdiction_covered_NETS!L117+jurisdiction_covered_SupETS!L117</f>
        <v>0</v>
      </c>
      <c r="M117" s="24">
        <f>jurisdiction_covered_NCT!M117+jurisdiction_covered_NETS!M117+jurisdiction_covered_SupETS!M117</f>
        <v>0</v>
      </c>
      <c r="N117" s="24">
        <f>jurisdiction_covered_NCT!N117+jurisdiction_covered_NETS!N117+jurisdiction_covered_SupETS!N117</f>
        <v>0</v>
      </c>
      <c r="O117" s="24">
        <f>jurisdiction_covered_NCT!O117+jurisdiction_covered_NETS!O117+jurisdiction_covered_SupETS!O117</f>
        <v>0</v>
      </c>
      <c r="P117" s="24">
        <f>jurisdiction_covered_NCT!P117+jurisdiction_covered_NETS!P117+jurisdiction_covered_SupETS!P117</f>
        <v>0</v>
      </c>
      <c r="Q117" s="24">
        <f>jurisdiction_covered_NCT!Q117+jurisdiction_covered_NETS!Q117+jurisdiction_covered_SupETS!Q117</f>
        <v>0</v>
      </c>
      <c r="R117" s="24">
        <f>jurisdiction_covered_NCT!R117+jurisdiction_covered_NETS!R117+jurisdiction_covered_SupETS!R117</f>
        <v>0</v>
      </c>
      <c r="S117" s="24">
        <f>jurisdiction_covered_NCT!S117+jurisdiction_covered_NETS!S117+jurisdiction_covered_SupETS!S117</f>
        <v>0</v>
      </c>
      <c r="T117" s="24">
        <f>jurisdiction_covered_NCT!T117+jurisdiction_covered_NETS!T117+jurisdiction_covered_SupETS!T117</f>
        <v>0</v>
      </c>
      <c r="U117" s="24">
        <f>jurisdiction_covered_NCT!U117+jurisdiction_covered_NETS!U117+jurisdiction_covered_SupETS!U117</f>
        <v>0</v>
      </c>
      <c r="V117" s="24">
        <f>jurisdiction_covered_NCT!V117+jurisdiction_covered_NETS!V117+jurisdiction_covered_SupETS!V117</f>
        <v>0</v>
      </c>
      <c r="W117" s="24">
        <f>jurisdiction_covered_NCT!W117+jurisdiction_covered_NETS!W117+jurisdiction_covered_SupETS!W117</f>
        <v>0</v>
      </c>
      <c r="X117" s="24">
        <f>jurisdiction_covered_NCT!X117+jurisdiction_covered_NETS!X117+jurisdiction_covered_SupETS!X117</f>
        <v>0</v>
      </c>
      <c r="Y117" s="24">
        <f>jurisdiction_covered_NCT!Y117+jurisdiction_covered_NETS!Y117+jurisdiction_covered_SupETS!Y117</f>
        <v>0</v>
      </c>
      <c r="Z117" s="24">
        <f>jurisdiction_covered_NCT!Z117+jurisdiction_covered_NETS!Z117+jurisdiction_covered_SupETS!Z117</f>
        <v>0</v>
      </c>
      <c r="AA117" s="24">
        <f>jurisdiction_covered_NCT!AA117+jurisdiction_covered_NETS!AA117+jurisdiction_covered_SupETS!AA117</f>
        <v>0</v>
      </c>
    </row>
    <row r="118" spans="1:27" x14ac:dyDescent="0.2">
      <c r="A118" s="9" t="s">
        <v>423</v>
      </c>
      <c r="B118" s="24">
        <f>jurisdiction_covered_NCT!B118+jurisdiction_covered_NETS!B118+jurisdiction_covered_SupETS!B118</f>
        <v>0</v>
      </c>
      <c r="C118" s="24">
        <f>jurisdiction_covered_NCT!C118+jurisdiction_covered_NETS!C118+jurisdiction_covered_SupETS!C118</f>
        <v>0</v>
      </c>
      <c r="D118" s="24">
        <f>jurisdiction_covered_NCT!D118+jurisdiction_covered_NETS!D118+jurisdiction_covered_SupETS!D118</f>
        <v>0</v>
      </c>
      <c r="E118" s="24">
        <f>jurisdiction_covered_NCT!E118+jurisdiction_covered_NETS!E118+jurisdiction_covered_SupETS!E118</f>
        <v>0</v>
      </c>
      <c r="F118" s="24">
        <f>jurisdiction_covered_NCT!F118+jurisdiction_covered_NETS!F118+jurisdiction_covered_SupETS!F118</f>
        <v>0</v>
      </c>
      <c r="G118" s="24">
        <f>jurisdiction_covered_NCT!G118+jurisdiction_covered_NETS!G118+jurisdiction_covered_SupETS!G118</f>
        <v>0</v>
      </c>
      <c r="H118" s="24">
        <f>jurisdiction_covered_NCT!H118+jurisdiction_covered_NETS!H118+jurisdiction_covered_SupETS!H118</f>
        <v>0</v>
      </c>
      <c r="I118" s="24">
        <f>jurisdiction_covered_NCT!I118+jurisdiction_covered_NETS!I118+jurisdiction_covered_SupETS!I118</f>
        <v>0</v>
      </c>
      <c r="J118" s="24">
        <f>jurisdiction_covered_NCT!J118+jurisdiction_covered_NETS!J118+jurisdiction_covered_SupETS!J118</f>
        <v>0</v>
      </c>
      <c r="K118" s="24">
        <f>jurisdiction_covered_NCT!K118+jurisdiction_covered_NETS!K118+jurisdiction_covered_SupETS!K118</f>
        <v>0</v>
      </c>
      <c r="L118" s="24">
        <f>jurisdiction_covered_NCT!L118+jurisdiction_covered_NETS!L118+jurisdiction_covered_SupETS!L118</f>
        <v>0</v>
      </c>
      <c r="M118" s="24">
        <f>jurisdiction_covered_NCT!M118+jurisdiction_covered_NETS!M118+jurisdiction_covered_SupETS!M118</f>
        <v>0</v>
      </c>
      <c r="N118" s="24">
        <f>jurisdiction_covered_NCT!N118+jurisdiction_covered_NETS!N118+jurisdiction_covered_SupETS!N118</f>
        <v>0</v>
      </c>
      <c r="O118" s="24">
        <f>jurisdiction_covered_NCT!O118+jurisdiction_covered_NETS!O118+jurisdiction_covered_SupETS!O118</f>
        <v>0</v>
      </c>
      <c r="P118" s="24">
        <f>jurisdiction_covered_NCT!P118+jurisdiction_covered_NETS!P118+jurisdiction_covered_SupETS!P118</f>
        <v>0</v>
      </c>
      <c r="Q118" s="24">
        <f>jurisdiction_covered_NCT!Q118+jurisdiction_covered_NETS!Q118+jurisdiction_covered_SupETS!Q118</f>
        <v>0</v>
      </c>
      <c r="R118" s="24">
        <f>jurisdiction_covered_NCT!R118+jurisdiction_covered_NETS!R118+jurisdiction_covered_SupETS!R118</f>
        <v>0</v>
      </c>
      <c r="S118" s="24">
        <f>jurisdiction_covered_NCT!S118+jurisdiction_covered_NETS!S118+jurisdiction_covered_SupETS!S118</f>
        <v>0</v>
      </c>
      <c r="T118" s="24">
        <f>jurisdiction_covered_NCT!T118+jurisdiction_covered_NETS!T118+jurisdiction_covered_SupETS!T118</f>
        <v>0</v>
      </c>
      <c r="U118" s="24">
        <f>jurisdiction_covered_NCT!U118+jurisdiction_covered_NETS!U118+jurisdiction_covered_SupETS!U118</f>
        <v>0</v>
      </c>
      <c r="V118" s="24">
        <f>jurisdiction_covered_NCT!V118+jurisdiction_covered_NETS!V118+jurisdiction_covered_SupETS!V118</f>
        <v>0</v>
      </c>
      <c r="W118" s="24">
        <f>jurisdiction_covered_NCT!W118+jurisdiction_covered_NETS!W118+jurisdiction_covered_SupETS!W118</f>
        <v>0</v>
      </c>
      <c r="X118" s="24">
        <f>jurisdiction_covered_NCT!X118+jurisdiction_covered_NETS!X118+jurisdiction_covered_SupETS!X118</f>
        <v>0</v>
      </c>
      <c r="Y118" s="24">
        <f>jurisdiction_covered_NCT!Y118+jurisdiction_covered_NETS!Y118+jurisdiction_covered_SupETS!Y118</f>
        <v>0</v>
      </c>
      <c r="Z118" s="24">
        <f>jurisdiction_covered_NCT!Z118+jurisdiction_covered_NETS!Z118+jurisdiction_covered_SupETS!Z118</f>
        <v>0</v>
      </c>
      <c r="AA118" s="24">
        <f>jurisdiction_covered_NCT!AA118+jurisdiction_covered_NETS!AA118+jurisdiction_covered_SupETS!AA118</f>
        <v>0</v>
      </c>
    </row>
    <row r="119" spans="1:27" x14ac:dyDescent="0.2">
      <c r="A119" s="9" t="s">
        <v>426</v>
      </c>
      <c r="B119" s="24">
        <f>jurisdiction_covered_NCT!B119+jurisdiction_covered_NETS!B119+jurisdiction_covered_SupETS!B119</f>
        <v>0</v>
      </c>
      <c r="C119" s="24">
        <f>jurisdiction_covered_NCT!C119+jurisdiction_covered_NETS!C119+jurisdiction_covered_SupETS!C119</f>
        <v>0</v>
      </c>
      <c r="D119" s="24">
        <f>jurisdiction_covered_NCT!D119+jurisdiction_covered_NETS!D119+jurisdiction_covered_SupETS!D119</f>
        <v>0</v>
      </c>
      <c r="E119" s="24">
        <f>jurisdiction_covered_NCT!E119+jurisdiction_covered_NETS!E119+jurisdiction_covered_SupETS!E119</f>
        <v>0</v>
      </c>
      <c r="F119" s="24">
        <f>jurisdiction_covered_NCT!F119+jurisdiction_covered_NETS!F119+jurisdiction_covered_SupETS!F119</f>
        <v>0</v>
      </c>
      <c r="G119" s="24">
        <f>jurisdiction_covered_NCT!G119+jurisdiction_covered_NETS!G119+jurisdiction_covered_SupETS!G119</f>
        <v>0</v>
      </c>
      <c r="H119" s="24">
        <f>jurisdiction_covered_NCT!H119+jurisdiction_covered_NETS!H119+jurisdiction_covered_SupETS!H119</f>
        <v>0</v>
      </c>
      <c r="I119" s="24">
        <f>jurisdiction_covered_NCT!I119+jurisdiction_covered_NETS!I119+jurisdiction_covered_SupETS!I119</f>
        <v>0</v>
      </c>
      <c r="J119" s="24">
        <f>jurisdiction_covered_NCT!J119+jurisdiction_covered_NETS!J119+jurisdiction_covered_SupETS!J119</f>
        <v>0</v>
      </c>
      <c r="K119" s="24">
        <f>jurisdiction_covered_NCT!K119+jurisdiction_covered_NETS!K119+jurisdiction_covered_SupETS!K119</f>
        <v>0</v>
      </c>
      <c r="L119" s="24">
        <f>jurisdiction_covered_NCT!L119+jurisdiction_covered_NETS!L119+jurisdiction_covered_SupETS!L119</f>
        <v>0</v>
      </c>
      <c r="M119" s="24">
        <f>jurisdiction_covered_NCT!M119+jurisdiction_covered_NETS!M119+jurisdiction_covered_SupETS!M119</f>
        <v>0</v>
      </c>
      <c r="N119" s="24">
        <f>jurisdiction_covered_NCT!N119+jurisdiction_covered_NETS!N119+jurisdiction_covered_SupETS!N119</f>
        <v>0</v>
      </c>
      <c r="O119" s="24">
        <f>jurisdiction_covered_NCT!O119+jurisdiction_covered_NETS!O119+jurisdiction_covered_SupETS!O119</f>
        <v>0</v>
      </c>
      <c r="P119" s="24">
        <f>jurisdiction_covered_NCT!P119+jurisdiction_covered_NETS!P119+jurisdiction_covered_SupETS!P119</f>
        <v>0</v>
      </c>
      <c r="Q119" s="24">
        <f>jurisdiction_covered_NCT!Q119+jurisdiction_covered_NETS!Q119+jurisdiction_covered_SupETS!Q119</f>
        <v>0</v>
      </c>
      <c r="R119" s="24">
        <f>jurisdiction_covered_NCT!R119+jurisdiction_covered_NETS!R119+jurisdiction_covered_SupETS!R119</f>
        <v>0</v>
      </c>
      <c r="S119" s="24">
        <f>jurisdiction_covered_NCT!S119+jurisdiction_covered_NETS!S119+jurisdiction_covered_SupETS!S119</f>
        <v>0</v>
      </c>
      <c r="T119" s="24">
        <f>jurisdiction_covered_NCT!T119+jurisdiction_covered_NETS!T119+jurisdiction_covered_SupETS!T119</f>
        <v>0</v>
      </c>
      <c r="U119" s="24">
        <f>jurisdiction_covered_NCT!U119+jurisdiction_covered_NETS!U119+jurisdiction_covered_SupETS!U119</f>
        <v>0</v>
      </c>
      <c r="V119" s="24">
        <f>jurisdiction_covered_NCT!V119+jurisdiction_covered_NETS!V119+jurisdiction_covered_SupETS!V119</f>
        <v>0</v>
      </c>
      <c r="W119" s="24">
        <f>jurisdiction_covered_NCT!W119+jurisdiction_covered_NETS!W119+jurisdiction_covered_SupETS!W119</f>
        <v>0</v>
      </c>
      <c r="X119" s="24">
        <f>jurisdiction_covered_NCT!X119+jurisdiction_covered_NETS!X119+jurisdiction_covered_SupETS!X119</f>
        <v>0</v>
      </c>
      <c r="Y119" s="24">
        <f>jurisdiction_covered_NCT!Y119+jurisdiction_covered_NETS!Y119+jurisdiction_covered_SupETS!Y119</f>
        <v>0</v>
      </c>
      <c r="Z119" s="24">
        <f>jurisdiction_covered_NCT!Z119+jurisdiction_covered_NETS!Z119+jurisdiction_covered_SupETS!Z119</f>
        <v>0</v>
      </c>
      <c r="AA119" s="24">
        <f>jurisdiction_covered_NCT!AA119+jurisdiction_covered_NETS!AA119+jurisdiction_covered_SupETS!AA119</f>
        <v>0</v>
      </c>
    </row>
    <row r="120" spans="1:27" x14ac:dyDescent="0.2">
      <c r="A120" s="9" t="s">
        <v>430</v>
      </c>
      <c r="B120" s="24">
        <f>jurisdiction_covered_NCT!B120+jurisdiction_covered_NETS!B120+jurisdiction_covered_SupETS!B120</f>
        <v>0</v>
      </c>
      <c r="C120" s="24">
        <f>jurisdiction_covered_NCT!C120+jurisdiction_covered_NETS!C120+jurisdiction_covered_SupETS!C120</f>
        <v>0</v>
      </c>
      <c r="D120" s="24">
        <f>jurisdiction_covered_NCT!D120+jurisdiction_covered_NETS!D120+jurisdiction_covered_SupETS!D120</f>
        <v>0</v>
      </c>
      <c r="E120" s="24">
        <f>jurisdiction_covered_NCT!E120+jurisdiction_covered_NETS!E120+jurisdiction_covered_SupETS!E120</f>
        <v>0</v>
      </c>
      <c r="F120" s="24">
        <f>jurisdiction_covered_NCT!F120+jurisdiction_covered_NETS!F120+jurisdiction_covered_SupETS!F120</f>
        <v>0</v>
      </c>
      <c r="G120" s="24">
        <f>jurisdiction_covered_NCT!G120+jurisdiction_covered_NETS!G120+jurisdiction_covered_SupETS!G120</f>
        <v>0</v>
      </c>
      <c r="H120" s="24">
        <f>jurisdiction_covered_NCT!H120+jurisdiction_covered_NETS!H120+jurisdiction_covered_SupETS!H120</f>
        <v>0</v>
      </c>
      <c r="I120" s="24">
        <f>jurisdiction_covered_NCT!I120+jurisdiction_covered_NETS!I120+jurisdiction_covered_SupETS!I120</f>
        <v>0</v>
      </c>
      <c r="J120" s="24">
        <f>jurisdiction_covered_NCT!J120+jurisdiction_covered_NETS!J120+jurisdiction_covered_SupETS!J120</f>
        <v>0</v>
      </c>
      <c r="K120" s="24">
        <f>jurisdiction_covered_NCT!K120+jurisdiction_covered_NETS!K120+jurisdiction_covered_SupETS!K120</f>
        <v>0</v>
      </c>
      <c r="L120" s="24">
        <f>jurisdiction_covered_NCT!L120+jurisdiction_covered_NETS!L120+jurisdiction_covered_SupETS!L120</f>
        <v>0</v>
      </c>
      <c r="M120" s="24">
        <f>jurisdiction_covered_NCT!M120+jurisdiction_covered_NETS!M120+jurisdiction_covered_SupETS!M120</f>
        <v>0</v>
      </c>
      <c r="N120" s="24">
        <f>jurisdiction_covered_NCT!N120+jurisdiction_covered_NETS!N120+jurisdiction_covered_SupETS!N120</f>
        <v>0</v>
      </c>
      <c r="O120" s="24">
        <f>jurisdiction_covered_NCT!O120+jurisdiction_covered_NETS!O120+jurisdiction_covered_SupETS!O120</f>
        <v>0</v>
      </c>
      <c r="P120" s="24">
        <f>jurisdiction_covered_NCT!P120+jurisdiction_covered_NETS!P120+jurisdiction_covered_SupETS!P120</f>
        <v>0</v>
      </c>
      <c r="Q120" s="24">
        <f>jurisdiction_covered_NCT!Q120+jurisdiction_covered_NETS!Q120+jurisdiction_covered_SupETS!Q120</f>
        <v>0.79</v>
      </c>
      <c r="R120" s="24">
        <f>jurisdiction_covered_NCT!R120+jurisdiction_covered_NETS!R120+jurisdiction_covered_SupETS!R120</f>
        <v>0.79</v>
      </c>
      <c r="S120" s="24">
        <f>jurisdiction_covered_NCT!S120+jurisdiction_covered_NETS!S120+jurisdiction_covered_SupETS!S120</f>
        <v>0.79</v>
      </c>
      <c r="T120" s="24">
        <f>jurisdiction_covered_NCT!T120+jurisdiction_covered_NETS!T120+jurisdiction_covered_SupETS!T120</f>
        <v>0.79</v>
      </c>
      <c r="U120" s="24">
        <f>jurisdiction_covered_NCT!U120+jurisdiction_covered_NETS!U120+jurisdiction_covered_SupETS!U120</f>
        <v>0.79</v>
      </c>
      <c r="V120" s="24">
        <f>jurisdiction_covered_NCT!V120+jurisdiction_covered_NETS!V120+jurisdiction_covered_SupETS!V120</f>
        <v>0.79</v>
      </c>
      <c r="W120" s="24">
        <f>jurisdiction_covered_NCT!W120+jurisdiction_covered_NETS!W120+jurisdiction_covered_SupETS!W120</f>
        <v>0.79</v>
      </c>
      <c r="X120" s="24">
        <f>jurisdiction_covered_NCT!X120+jurisdiction_covered_NETS!X120+jurisdiction_covered_SupETS!X120</f>
        <v>0.79</v>
      </c>
      <c r="Y120" s="24">
        <f>jurisdiction_covered_NCT!Y120+jurisdiction_covered_NETS!Y120+jurisdiction_covered_SupETS!Y120</f>
        <v>0.79</v>
      </c>
      <c r="Z120" s="24">
        <f>jurisdiction_covered_NCT!Z120+jurisdiction_covered_NETS!Z120+jurisdiction_covered_SupETS!Z120</f>
        <v>0.79</v>
      </c>
      <c r="AA120" s="24">
        <f>jurisdiction_covered_NCT!AA120+jurisdiction_covered_NETS!AA120+jurisdiction_covered_SupETS!AA120</f>
        <v>0.79</v>
      </c>
    </row>
    <row r="121" spans="1:27" x14ac:dyDescent="0.2">
      <c r="A121" s="9" t="s">
        <v>435</v>
      </c>
      <c r="B121" s="24">
        <f>jurisdiction_covered_NCT!B121+jurisdiction_covered_NETS!B121+jurisdiction_covered_SupETS!B121</f>
        <v>0</v>
      </c>
      <c r="C121" s="24">
        <f>jurisdiction_covered_NCT!C121+jurisdiction_covered_NETS!C121+jurisdiction_covered_SupETS!C121</f>
        <v>0</v>
      </c>
      <c r="D121" s="24">
        <f>jurisdiction_covered_NCT!D121+jurisdiction_covered_NETS!D121+jurisdiction_covered_SupETS!D121</f>
        <v>0</v>
      </c>
      <c r="E121" s="24">
        <f>jurisdiction_covered_NCT!E121+jurisdiction_covered_NETS!E121+jurisdiction_covered_SupETS!E121</f>
        <v>0</v>
      </c>
      <c r="F121" s="24">
        <f>jurisdiction_covered_NCT!F121+jurisdiction_covered_NETS!F121+jurisdiction_covered_SupETS!F121</f>
        <v>0</v>
      </c>
      <c r="G121" s="24">
        <f>jurisdiction_covered_NCT!G121+jurisdiction_covered_NETS!G121+jurisdiction_covered_SupETS!G121</f>
        <v>0</v>
      </c>
      <c r="H121" s="24">
        <f>jurisdiction_covered_NCT!H121+jurisdiction_covered_NETS!H121+jurisdiction_covered_SupETS!H121</f>
        <v>0</v>
      </c>
      <c r="I121" s="24">
        <f>jurisdiction_covered_NCT!I121+jurisdiction_covered_NETS!I121+jurisdiction_covered_SupETS!I121</f>
        <v>0</v>
      </c>
      <c r="J121" s="24">
        <f>jurisdiction_covered_NCT!J121+jurisdiction_covered_NETS!J121+jurisdiction_covered_SupETS!J121</f>
        <v>0</v>
      </c>
      <c r="K121" s="24">
        <f>jurisdiction_covered_NCT!K121+jurisdiction_covered_NETS!K121+jurisdiction_covered_SupETS!K121</f>
        <v>0</v>
      </c>
      <c r="L121" s="24">
        <f>jurisdiction_covered_NCT!L121+jurisdiction_covered_NETS!L121+jurisdiction_covered_SupETS!L121</f>
        <v>0</v>
      </c>
      <c r="M121" s="24">
        <f>jurisdiction_covered_NCT!M121+jurisdiction_covered_NETS!M121+jurisdiction_covered_SupETS!M121</f>
        <v>0</v>
      </c>
      <c r="N121" s="24">
        <f>jurisdiction_covered_NCT!N121+jurisdiction_covered_NETS!N121+jurisdiction_covered_SupETS!N121</f>
        <v>0</v>
      </c>
      <c r="O121" s="24">
        <f>jurisdiction_covered_NCT!O121+jurisdiction_covered_NETS!O121+jurisdiction_covered_SupETS!O121</f>
        <v>0</v>
      </c>
      <c r="P121" s="24">
        <f>jurisdiction_covered_NCT!P121+jurisdiction_covered_NETS!P121+jurisdiction_covered_SupETS!P121</f>
        <v>0</v>
      </c>
      <c r="Q121" s="24">
        <f>jurisdiction_covered_NCT!Q121+jurisdiction_covered_NETS!Q121+jurisdiction_covered_SupETS!Q121</f>
        <v>0</v>
      </c>
      <c r="R121" s="24">
        <f>jurisdiction_covered_NCT!R121+jurisdiction_covered_NETS!R121+jurisdiction_covered_SupETS!R121</f>
        <v>0</v>
      </c>
      <c r="S121" s="24">
        <f>jurisdiction_covered_NCT!S121+jurisdiction_covered_NETS!S121+jurisdiction_covered_SupETS!S121</f>
        <v>0</v>
      </c>
      <c r="T121" s="24">
        <f>jurisdiction_covered_NCT!T121+jurisdiction_covered_NETS!T121+jurisdiction_covered_SupETS!T121</f>
        <v>0</v>
      </c>
      <c r="U121" s="24">
        <f>jurisdiction_covered_NCT!U121+jurisdiction_covered_NETS!U121+jurisdiction_covered_SupETS!U121</f>
        <v>0</v>
      </c>
      <c r="V121" s="24">
        <f>jurisdiction_covered_NCT!V121+jurisdiction_covered_NETS!V121+jurisdiction_covered_SupETS!V121</f>
        <v>0</v>
      </c>
      <c r="W121" s="24">
        <f>jurisdiction_covered_NCT!W121+jurisdiction_covered_NETS!W121+jurisdiction_covered_SupETS!W121</f>
        <v>0</v>
      </c>
      <c r="X121" s="24">
        <f>jurisdiction_covered_NCT!X121+jurisdiction_covered_NETS!X121+jurisdiction_covered_SupETS!X121</f>
        <v>0</v>
      </c>
      <c r="Y121" s="24">
        <f>jurisdiction_covered_NCT!Y121+jurisdiction_covered_NETS!Y121+jurisdiction_covered_SupETS!Y121</f>
        <v>0</v>
      </c>
      <c r="Z121" s="24">
        <f>jurisdiction_covered_NCT!Z121+jurisdiction_covered_NETS!Z121+jurisdiction_covered_SupETS!Z121</f>
        <v>0</v>
      </c>
      <c r="AA121" s="24">
        <f>jurisdiction_covered_NCT!AA121+jurisdiction_covered_NETS!AA121+jurisdiction_covered_SupETS!AA121</f>
        <v>0</v>
      </c>
    </row>
    <row r="122" spans="1:27" x14ac:dyDescent="0.2">
      <c r="A122" s="9" t="s">
        <v>437</v>
      </c>
      <c r="B122" s="24">
        <f>jurisdiction_covered_NCT!B122+jurisdiction_covered_NETS!B122+jurisdiction_covered_SupETS!B122</f>
        <v>0</v>
      </c>
      <c r="C122" s="24">
        <f>jurisdiction_covered_NCT!C122+jurisdiction_covered_NETS!C122+jurisdiction_covered_SupETS!C122</f>
        <v>0</v>
      </c>
      <c r="D122" s="24">
        <f>jurisdiction_covered_NCT!D122+jurisdiction_covered_NETS!D122+jurisdiction_covered_SupETS!D122</f>
        <v>0</v>
      </c>
      <c r="E122" s="24">
        <f>jurisdiction_covered_NCT!E122+jurisdiction_covered_NETS!E122+jurisdiction_covered_SupETS!E122</f>
        <v>0</v>
      </c>
      <c r="F122" s="24">
        <f>jurisdiction_covered_NCT!F122+jurisdiction_covered_NETS!F122+jurisdiction_covered_SupETS!F122</f>
        <v>0</v>
      </c>
      <c r="G122" s="24">
        <f>jurisdiction_covered_NCT!G122+jurisdiction_covered_NETS!G122+jurisdiction_covered_SupETS!G122</f>
        <v>0</v>
      </c>
      <c r="H122" s="24">
        <f>jurisdiction_covered_NCT!H122+jurisdiction_covered_NETS!H122+jurisdiction_covered_SupETS!H122</f>
        <v>0</v>
      </c>
      <c r="I122" s="24">
        <f>jurisdiction_covered_NCT!I122+jurisdiction_covered_NETS!I122+jurisdiction_covered_SupETS!I122</f>
        <v>0</v>
      </c>
      <c r="J122" s="24">
        <f>jurisdiction_covered_NCT!J122+jurisdiction_covered_NETS!J122+jurisdiction_covered_SupETS!J122</f>
        <v>0</v>
      </c>
      <c r="K122" s="24">
        <f>jurisdiction_covered_NCT!K122+jurisdiction_covered_NETS!K122+jurisdiction_covered_SupETS!K122</f>
        <v>0</v>
      </c>
      <c r="L122" s="24">
        <f>jurisdiction_covered_NCT!L122+jurisdiction_covered_NETS!L122+jurisdiction_covered_SupETS!L122</f>
        <v>0</v>
      </c>
      <c r="M122" s="24">
        <f>jurisdiction_covered_NCT!M122+jurisdiction_covered_NETS!M122+jurisdiction_covered_SupETS!M122</f>
        <v>0</v>
      </c>
      <c r="N122" s="24">
        <f>jurisdiction_covered_NCT!N122+jurisdiction_covered_NETS!N122+jurisdiction_covered_SupETS!N122</f>
        <v>0</v>
      </c>
      <c r="O122" s="24">
        <f>jurisdiction_covered_NCT!O122+jurisdiction_covered_NETS!O122+jurisdiction_covered_SupETS!O122</f>
        <v>0</v>
      </c>
      <c r="P122" s="24">
        <f>jurisdiction_covered_NCT!P122+jurisdiction_covered_NETS!P122+jurisdiction_covered_SupETS!P122</f>
        <v>0</v>
      </c>
      <c r="Q122" s="24">
        <f>jurisdiction_covered_NCT!Q122+jurisdiction_covered_NETS!Q122+jurisdiction_covered_SupETS!Q122</f>
        <v>0</v>
      </c>
      <c r="R122" s="24">
        <f>jurisdiction_covered_NCT!R122+jurisdiction_covered_NETS!R122+jurisdiction_covered_SupETS!R122</f>
        <v>0</v>
      </c>
      <c r="S122" s="24">
        <f>jurisdiction_covered_NCT!S122+jurisdiction_covered_NETS!S122+jurisdiction_covered_SupETS!S122</f>
        <v>0</v>
      </c>
      <c r="T122" s="24">
        <f>jurisdiction_covered_NCT!T122+jurisdiction_covered_NETS!T122+jurisdiction_covered_SupETS!T122</f>
        <v>0</v>
      </c>
      <c r="U122" s="24">
        <f>jurisdiction_covered_NCT!U122+jurisdiction_covered_NETS!U122+jurisdiction_covered_SupETS!U122</f>
        <v>0</v>
      </c>
      <c r="V122" s="24">
        <f>jurisdiction_covered_NCT!V122+jurisdiction_covered_NETS!V122+jurisdiction_covered_SupETS!V122</f>
        <v>0</v>
      </c>
      <c r="W122" s="24">
        <f>jurisdiction_covered_NCT!W122+jurisdiction_covered_NETS!W122+jurisdiction_covered_SupETS!W122</f>
        <v>0</v>
      </c>
      <c r="X122" s="24">
        <f>jurisdiction_covered_NCT!X122+jurisdiction_covered_NETS!X122+jurisdiction_covered_SupETS!X122</f>
        <v>0</v>
      </c>
      <c r="Y122" s="24">
        <f>jurisdiction_covered_NCT!Y122+jurisdiction_covered_NETS!Y122+jurisdiction_covered_SupETS!Y122</f>
        <v>0</v>
      </c>
      <c r="Z122" s="24">
        <f>jurisdiction_covered_NCT!Z122+jurisdiction_covered_NETS!Z122+jurisdiction_covered_SupETS!Z122</f>
        <v>0</v>
      </c>
      <c r="AA122" s="24">
        <f>jurisdiction_covered_NCT!AA122+jurisdiction_covered_NETS!AA122+jurisdiction_covered_SupETS!AA122</f>
        <v>0</v>
      </c>
    </row>
    <row r="123" spans="1:27" x14ac:dyDescent="0.2">
      <c r="A123" s="9" t="s">
        <v>440</v>
      </c>
      <c r="B123" s="24">
        <f>jurisdiction_covered_NCT!B123+jurisdiction_covered_NETS!B123+jurisdiction_covered_SupETS!B123</f>
        <v>0</v>
      </c>
      <c r="C123" s="24">
        <f>jurisdiction_covered_NCT!C123+jurisdiction_covered_NETS!C123+jurisdiction_covered_SupETS!C123</f>
        <v>0</v>
      </c>
      <c r="D123" s="24">
        <f>jurisdiction_covered_NCT!D123+jurisdiction_covered_NETS!D123+jurisdiction_covered_SupETS!D123</f>
        <v>0</v>
      </c>
      <c r="E123" s="24">
        <f>jurisdiction_covered_NCT!E123+jurisdiction_covered_NETS!E123+jurisdiction_covered_SupETS!E123</f>
        <v>0</v>
      </c>
      <c r="F123" s="24">
        <f>jurisdiction_covered_NCT!F123+jurisdiction_covered_NETS!F123+jurisdiction_covered_SupETS!F123</f>
        <v>0</v>
      </c>
      <c r="G123" s="24">
        <f>jurisdiction_covered_NCT!G123+jurisdiction_covered_NETS!G123+jurisdiction_covered_SupETS!G123</f>
        <v>0</v>
      </c>
      <c r="H123" s="24">
        <f>jurisdiction_covered_NCT!H123+jurisdiction_covered_NETS!H123+jurisdiction_covered_SupETS!H123</f>
        <v>0</v>
      </c>
      <c r="I123" s="24">
        <f>jurisdiction_covered_NCT!I123+jurisdiction_covered_NETS!I123+jurisdiction_covered_SupETS!I123</f>
        <v>0</v>
      </c>
      <c r="J123" s="24">
        <f>jurisdiction_covered_NCT!J123+jurisdiction_covered_NETS!J123+jurisdiction_covered_SupETS!J123</f>
        <v>0</v>
      </c>
      <c r="K123" s="24">
        <f>jurisdiction_covered_NCT!K123+jurisdiction_covered_NETS!K123+jurisdiction_covered_SupETS!K123</f>
        <v>0</v>
      </c>
      <c r="L123" s="24">
        <f>jurisdiction_covered_NCT!L123+jurisdiction_covered_NETS!L123+jurisdiction_covered_SupETS!L123</f>
        <v>0</v>
      </c>
      <c r="M123" s="24">
        <f>jurisdiction_covered_NCT!M123+jurisdiction_covered_NETS!M123+jurisdiction_covered_SupETS!M123</f>
        <v>0</v>
      </c>
      <c r="N123" s="24">
        <f>jurisdiction_covered_NCT!N123+jurisdiction_covered_NETS!N123+jurisdiction_covered_SupETS!N123</f>
        <v>0</v>
      </c>
      <c r="O123" s="24">
        <f>jurisdiction_covered_NCT!O123+jurisdiction_covered_NETS!O123+jurisdiction_covered_SupETS!O123</f>
        <v>0</v>
      </c>
      <c r="P123" s="24">
        <f>jurisdiction_covered_NCT!P123+jurisdiction_covered_NETS!P123+jurisdiction_covered_SupETS!P123</f>
        <v>0</v>
      </c>
      <c r="Q123" s="24">
        <f>jurisdiction_covered_NCT!Q123+jurisdiction_covered_NETS!Q123+jurisdiction_covered_SupETS!Q123</f>
        <v>0</v>
      </c>
      <c r="R123" s="24">
        <f>jurisdiction_covered_NCT!R123+jurisdiction_covered_NETS!R123+jurisdiction_covered_SupETS!R123</f>
        <v>0</v>
      </c>
      <c r="S123" s="24">
        <f>jurisdiction_covered_NCT!S123+jurisdiction_covered_NETS!S123+jurisdiction_covered_SupETS!S123</f>
        <v>0</v>
      </c>
      <c r="T123" s="24">
        <f>jurisdiction_covered_NCT!T123+jurisdiction_covered_NETS!T123+jurisdiction_covered_SupETS!T123</f>
        <v>0</v>
      </c>
      <c r="U123" s="24">
        <f>jurisdiction_covered_NCT!U123+jurisdiction_covered_NETS!U123+jurisdiction_covered_SupETS!U123</f>
        <v>0</v>
      </c>
      <c r="V123" s="24">
        <f>jurisdiction_covered_NCT!V123+jurisdiction_covered_NETS!V123+jurisdiction_covered_SupETS!V123</f>
        <v>0</v>
      </c>
      <c r="W123" s="24">
        <f>jurisdiction_covered_NCT!W123+jurisdiction_covered_NETS!W123+jurisdiction_covered_SupETS!W123</f>
        <v>0</v>
      </c>
      <c r="X123" s="24">
        <f>jurisdiction_covered_NCT!X123+jurisdiction_covered_NETS!X123+jurisdiction_covered_SupETS!X123</f>
        <v>0</v>
      </c>
      <c r="Y123" s="24">
        <f>jurisdiction_covered_NCT!Y123+jurisdiction_covered_NETS!Y123+jurisdiction_covered_SupETS!Y123</f>
        <v>0</v>
      </c>
      <c r="Z123" s="24">
        <f>jurisdiction_covered_NCT!Z123+jurisdiction_covered_NETS!Z123+jurisdiction_covered_SupETS!Z123</f>
        <v>0</v>
      </c>
      <c r="AA123" s="24">
        <f>jurisdiction_covered_NCT!AA123+jurisdiction_covered_NETS!AA123+jurisdiction_covered_SupETS!AA123</f>
        <v>0</v>
      </c>
    </row>
    <row r="124" spans="1:27" x14ac:dyDescent="0.2">
      <c r="A124" s="9" t="s">
        <v>444</v>
      </c>
      <c r="B124" s="24">
        <f>jurisdiction_covered_NCT!B124+jurisdiction_covered_NETS!B124+jurisdiction_covered_SupETS!B124</f>
        <v>0</v>
      </c>
      <c r="C124" s="24">
        <f>jurisdiction_covered_NCT!C124+jurisdiction_covered_NETS!C124+jurisdiction_covered_SupETS!C124</f>
        <v>0</v>
      </c>
      <c r="D124" s="24">
        <f>jurisdiction_covered_NCT!D124+jurisdiction_covered_NETS!D124+jurisdiction_covered_SupETS!D124</f>
        <v>0</v>
      </c>
      <c r="E124" s="24">
        <f>jurisdiction_covered_NCT!E124+jurisdiction_covered_NETS!E124+jurisdiction_covered_SupETS!E124</f>
        <v>0</v>
      </c>
      <c r="F124" s="24">
        <f>jurisdiction_covered_NCT!F124+jurisdiction_covered_NETS!F124+jurisdiction_covered_SupETS!F124</f>
        <v>0</v>
      </c>
      <c r="G124" s="24">
        <f>jurisdiction_covered_NCT!G124+jurisdiction_covered_NETS!G124+jurisdiction_covered_SupETS!G124</f>
        <v>0</v>
      </c>
      <c r="H124" s="24">
        <f>jurisdiction_covered_NCT!H124+jurisdiction_covered_NETS!H124+jurisdiction_covered_SupETS!H124</f>
        <v>0</v>
      </c>
      <c r="I124" s="24">
        <f>jurisdiction_covered_NCT!I124+jurisdiction_covered_NETS!I124+jurisdiction_covered_SupETS!I124</f>
        <v>0</v>
      </c>
      <c r="J124" s="24">
        <f>jurisdiction_covered_NCT!J124+jurisdiction_covered_NETS!J124+jurisdiction_covered_SupETS!J124</f>
        <v>0</v>
      </c>
      <c r="K124" s="24">
        <f>jurisdiction_covered_NCT!K124+jurisdiction_covered_NETS!K124+jurisdiction_covered_SupETS!K124</f>
        <v>0</v>
      </c>
      <c r="L124" s="24">
        <f>jurisdiction_covered_NCT!L124+jurisdiction_covered_NETS!L124+jurisdiction_covered_SupETS!L124</f>
        <v>0</v>
      </c>
      <c r="M124" s="24">
        <f>jurisdiction_covered_NCT!M124+jurisdiction_covered_NETS!M124+jurisdiction_covered_SupETS!M124</f>
        <v>0</v>
      </c>
      <c r="N124" s="24">
        <f>jurisdiction_covered_NCT!N124+jurisdiction_covered_NETS!N124+jurisdiction_covered_SupETS!N124</f>
        <v>0</v>
      </c>
      <c r="O124" s="24">
        <f>jurisdiction_covered_NCT!O124+jurisdiction_covered_NETS!O124+jurisdiction_covered_SupETS!O124</f>
        <v>0</v>
      </c>
      <c r="P124" s="24">
        <f>jurisdiction_covered_NCT!P124+jurisdiction_covered_NETS!P124+jurisdiction_covered_SupETS!P124</f>
        <v>0</v>
      </c>
      <c r="Q124" s="24">
        <f>jurisdiction_covered_NCT!Q124+jurisdiction_covered_NETS!Q124+jurisdiction_covered_SupETS!Q124</f>
        <v>0</v>
      </c>
      <c r="R124" s="24">
        <f>jurisdiction_covered_NCT!R124+jurisdiction_covered_NETS!R124+jurisdiction_covered_SupETS!R124</f>
        <v>0</v>
      </c>
      <c r="S124" s="24">
        <f>jurisdiction_covered_NCT!S124+jurisdiction_covered_NETS!S124+jurisdiction_covered_SupETS!S124</f>
        <v>0</v>
      </c>
      <c r="T124" s="24">
        <f>jurisdiction_covered_NCT!T124+jurisdiction_covered_NETS!T124+jurisdiction_covered_SupETS!T124</f>
        <v>0</v>
      </c>
      <c r="U124" s="24">
        <f>jurisdiction_covered_NCT!U124+jurisdiction_covered_NETS!U124+jurisdiction_covered_SupETS!U124</f>
        <v>0</v>
      </c>
      <c r="V124" s="24">
        <f>jurisdiction_covered_NCT!V124+jurisdiction_covered_NETS!V124+jurisdiction_covered_SupETS!V124</f>
        <v>0</v>
      </c>
      <c r="W124" s="24">
        <f>jurisdiction_covered_NCT!W124+jurisdiction_covered_NETS!W124+jurisdiction_covered_SupETS!W124</f>
        <v>0</v>
      </c>
      <c r="X124" s="24">
        <f>jurisdiction_covered_NCT!X124+jurisdiction_covered_NETS!X124+jurisdiction_covered_SupETS!X124</f>
        <v>0</v>
      </c>
      <c r="Y124" s="24">
        <f>jurisdiction_covered_NCT!Y124+jurisdiction_covered_NETS!Y124+jurisdiction_covered_SupETS!Y124</f>
        <v>0</v>
      </c>
      <c r="Z124" s="24">
        <f>jurisdiction_covered_NCT!Z124+jurisdiction_covered_NETS!Z124+jurisdiction_covered_SupETS!Z124</f>
        <v>0</v>
      </c>
      <c r="AA124" s="24">
        <f>jurisdiction_covered_NCT!AA124+jurisdiction_covered_NETS!AA124+jurisdiction_covered_SupETS!AA124</f>
        <v>0</v>
      </c>
    </row>
    <row r="125" spans="1:27" x14ac:dyDescent="0.2">
      <c r="A125" s="9" t="s">
        <v>448</v>
      </c>
      <c r="B125" s="24">
        <f>jurisdiction_covered_NCT!B125+jurisdiction_covered_NETS!B125+jurisdiction_covered_SupETS!B125</f>
        <v>0</v>
      </c>
      <c r="C125" s="24">
        <f>jurisdiction_covered_NCT!C125+jurisdiction_covered_NETS!C125+jurisdiction_covered_SupETS!C125</f>
        <v>0</v>
      </c>
      <c r="D125" s="24">
        <f>jurisdiction_covered_NCT!D125+jurisdiction_covered_NETS!D125+jurisdiction_covered_SupETS!D125</f>
        <v>0</v>
      </c>
      <c r="E125" s="24">
        <f>jurisdiction_covered_NCT!E125+jurisdiction_covered_NETS!E125+jurisdiction_covered_SupETS!E125</f>
        <v>0</v>
      </c>
      <c r="F125" s="24">
        <f>jurisdiction_covered_NCT!F125+jurisdiction_covered_NETS!F125+jurisdiction_covered_SupETS!F125</f>
        <v>0.02</v>
      </c>
      <c r="G125" s="24">
        <f>jurisdiction_covered_NCT!G125+jurisdiction_covered_NETS!G125+jurisdiction_covered_SupETS!G125</f>
        <v>0.55681839440037506</v>
      </c>
      <c r="H125" s="24">
        <f>jurisdiction_covered_NCT!H125+jurisdiction_covered_NETS!H125+jurisdiction_covered_SupETS!H125</f>
        <v>0.60405961529343721</v>
      </c>
      <c r="I125" s="24">
        <f>jurisdiction_covered_NCT!I125+jurisdiction_covered_NETS!I125+jurisdiction_covered_SupETS!I125</f>
        <v>0.49771723843171045</v>
      </c>
      <c r="J125" s="24">
        <f>jurisdiction_covered_NCT!J125+jurisdiction_covered_NETS!J125+jurisdiction_covered_SupETS!J125</f>
        <v>0.54960136419023675</v>
      </c>
      <c r="K125" s="24">
        <f>jurisdiction_covered_NCT!K125+jurisdiction_covered_NETS!K125+jurisdiction_covered_SupETS!K125</f>
        <v>0.35529070519647449</v>
      </c>
      <c r="L125" s="24">
        <f>jurisdiction_covered_NCT!L125+jurisdiction_covered_NETS!L125+jurisdiction_covered_SupETS!L125</f>
        <v>0.33295433274574976</v>
      </c>
      <c r="M125" s="24">
        <f>jurisdiction_covered_NCT!M125+jurisdiction_covered_NETS!M125+jurisdiction_covered_SupETS!M125</f>
        <v>0.3386333912601891</v>
      </c>
      <c r="N125" s="24">
        <f>jurisdiction_covered_NCT!N125+jurisdiction_covered_NETS!N125+jurisdiction_covered_SupETS!N125</f>
        <v>0.37773585183627545</v>
      </c>
      <c r="O125" s="24">
        <f>jurisdiction_covered_NCT!O125+jurisdiction_covered_NETS!O125+jurisdiction_covered_SupETS!O125</f>
        <v>0.31802262343273063</v>
      </c>
      <c r="P125" s="24">
        <f>jurisdiction_covered_NCT!P125+jurisdiction_covered_NETS!P125+jurisdiction_covered_SupETS!P125</f>
        <v>0.20576300793038513</v>
      </c>
      <c r="Q125" s="24">
        <f>jurisdiction_covered_NCT!Q125+jurisdiction_covered_NETS!Q125+jurisdiction_covered_SupETS!Q125</f>
        <v>0.22170724364869401</v>
      </c>
      <c r="R125" s="24">
        <f>jurisdiction_covered_NCT!R125+jurisdiction_covered_NETS!R125+jurisdiction_covered_SupETS!R125</f>
        <v>0.24658553317151929</v>
      </c>
      <c r="S125" s="24">
        <f>jurisdiction_covered_NCT!S125+jurisdiction_covered_NETS!S125+jurisdiction_covered_SupETS!S125</f>
        <v>0.26569011796099246</v>
      </c>
      <c r="T125" s="24">
        <f>jurisdiction_covered_NCT!T125+jurisdiction_covered_NETS!T125+jurisdiction_covered_SupETS!T125</f>
        <v>0.24972036487396385</v>
      </c>
      <c r="U125" s="24">
        <f>jurisdiction_covered_NCT!U125+jurisdiction_covered_NETS!U125+jurisdiction_covered_SupETS!U125</f>
        <v>0.27786475603479027</v>
      </c>
      <c r="V125" s="24">
        <f>jurisdiction_covered_NCT!V125+jurisdiction_covered_NETS!V125+jurisdiction_covered_SupETS!V125</f>
        <v>0.1967205524424924</v>
      </c>
      <c r="W125" s="24">
        <f>jurisdiction_covered_NCT!W125+jurisdiction_covered_NETS!W125+jurisdiction_covered_SupETS!W125</f>
        <v>0.17655616902291368</v>
      </c>
      <c r="X125" s="24">
        <f>jurisdiction_covered_NCT!X125+jurisdiction_covered_NETS!X125+jurisdiction_covered_SupETS!X125</f>
        <v>0.1289384821027578</v>
      </c>
      <c r="Y125" s="24">
        <f>jurisdiction_covered_NCT!Y125+jurisdiction_covered_NETS!Y125+jurisdiction_covered_SupETS!Y125</f>
        <v>0.13</v>
      </c>
      <c r="Z125" s="24">
        <f>jurisdiction_covered_NCT!Z125+jurisdiction_covered_NETS!Z125+jurisdiction_covered_SupETS!Z125</f>
        <v>0.19</v>
      </c>
      <c r="AA125" s="24">
        <f>jurisdiction_covered_NCT!AA125+jurisdiction_covered_NETS!AA125+jurisdiction_covered_SupETS!AA125</f>
        <v>0.19</v>
      </c>
    </row>
    <row r="126" spans="1:27" x14ac:dyDescent="0.2">
      <c r="A126" s="9" t="s">
        <v>451</v>
      </c>
      <c r="B126" s="24">
        <f>jurisdiction_covered_NCT!B126+jurisdiction_covered_NETS!B126+jurisdiction_covered_SupETS!B126</f>
        <v>0</v>
      </c>
      <c r="C126" s="24">
        <f>jurisdiction_covered_NCT!C126+jurisdiction_covered_NETS!C126+jurisdiction_covered_SupETS!C126</f>
        <v>0</v>
      </c>
      <c r="D126" s="24">
        <f>jurisdiction_covered_NCT!D126+jurisdiction_covered_NETS!D126+jurisdiction_covered_SupETS!D126</f>
        <v>0</v>
      </c>
      <c r="E126" s="24">
        <f>jurisdiction_covered_NCT!E126+jurisdiction_covered_NETS!E126+jurisdiction_covered_SupETS!E126</f>
        <v>0</v>
      </c>
      <c r="F126" s="24">
        <f>jurisdiction_covered_NCT!F126+jurisdiction_covered_NETS!F126+jurisdiction_covered_SupETS!F126</f>
        <v>0</v>
      </c>
      <c r="G126" s="24">
        <f>jurisdiction_covered_NCT!G126+jurisdiction_covered_NETS!G126+jurisdiction_covered_SupETS!G126</f>
        <v>0</v>
      </c>
      <c r="H126" s="24">
        <f>jurisdiction_covered_NCT!H126+jurisdiction_covered_NETS!H126+jurisdiction_covered_SupETS!H126</f>
        <v>0</v>
      </c>
      <c r="I126" s="24">
        <f>jurisdiction_covered_NCT!I126+jurisdiction_covered_NETS!I126+jurisdiction_covered_SupETS!I126</f>
        <v>0</v>
      </c>
      <c r="J126" s="24">
        <f>jurisdiction_covered_NCT!J126+jurisdiction_covered_NETS!J126+jurisdiction_covered_SupETS!J126</f>
        <v>0</v>
      </c>
      <c r="K126" s="24">
        <f>jurisdiction_covered_NCT!K126+jurisdiction_covered_NETS!K126+jurisdiction_covered_SupETS!K126</f>
        <v>0</v>
      </c>
      <c r="L126" s="24">
        <f>jurisdiction_covered_NCT!L126+jurisdiction_covered_NETS!L126+jurisdiction_covered_SupETS!L126</f>
        <v>0</v>
      </c>
      <c r="M126" s="24">
        <f>jurisdiction_covered_NCT!M126+jurisdiction_covered_NETS!M126+jurisdiction_covered_SupETS!M126</f>
        <v>0</v>
      </c>
      <c r="N126" s="24">
        <f>jurisdiction_covered_NCT!N126+jurisdiction_covered_NETS!N126+jurisdiction_covered_SupETS!N126</f>
        <v>0</v>
      </c>
      <c r="O126" s="24">
        <f>jurisdiction_covered_NCT!O126+jurisdiction_covered_NETS!O126+jurisdiction_covered_SupETS!O126</f>
        <v>0</v>
      </c>
      <c r="P126" s="24">
        <f>jurisdiction_covered_NCT!P126+jurisdiction_covered_NETS!P126+jurisdiction_covered_SupETS!P126</f>
        <v>0</v>
      </c>
      <c r="Q126" s="24">
        <f>jurisdiction_covered_NCT!Q126+jurisdiction_covered_NETS!Q126+jurisdiction_covered_SupETS!Q126</f>
        <v>0</v>
      </c>
      <c r="R126" s="24">
        <f>jurisdiction_covered_NCT!R126+jurisdiction_covered_NETS!R126+jurisdiction_covered_SupETS!R126</f>
        <v>0</v>
      </c>
      <c r="S126" s="24">
        <f>jurisdiction_covered_NCT!S126+jurisdiction_covered_NETS!S126+jurisdiction_covered_SupETS!S126</f>
        <v>0</v>
      </c>
      <c r="T126" s="24">
        <f>jurisdiction_covered_NCT!T126+jurisdiction_covered_NETS!T126+jurisdiction_covered_SupETS!T126</f>
        <v>0</v>
      </c>
      <c r="U126" s="24">
        <f>jurisdiction_covered_NCT!U126+jurisdiction_covered_NETS!U126+jurisdiction_covered_SupETS!U126</f>
        <v>0</v>
      </c>
      <c r="V126" s="24">
        <f>jurisdiction_covered_NCT!V126+jurisdiction_covered_NETS!V126+jurisdiction_covered_SupETS!V126</f>
        <v>0</v>
      </c>
      <c r="W126" s="24">
        <f>jurisdiction_covered_NCT!W126+jurisdiction_covered_NETS!W126+jurisdiction_covered_SupETS!W126</f>
        <v>0</v>
      </c>
      <c r="X126" s="24">
        <f>jurisdiction_covered_NCT!X126+jurisdiction_covered_NETS!X126+jurisdiction_covered_SupETS!X126</f>
        <v>0</v>
      </c>
      <c r="Y126" s="24">
        <f>jurisdiction_covered_NCT!Y126+jurisdiction_covered_NETS!Y126+jurisdiction_covered_SupETS!Y126</f>
        <v>0</v>
      </c>
      <c r="Z126" s="24">
        <f>jurisdiction_covered_NCT!Z126+jurisdiction_covered_NETS!Z126+jurisdiction_covered_SupETS!Z126</f>
        <v>0</v>
      </c>
      <c r="AA126" s="24">
        <f>jurisdiction_covered_NCT!AA126+jurisdiction_covered_NETS!AA126+jurisdiction_covered_SupETS!AA126</f>
        <v>0</v>
      </c>
    </row>
    <row r="127" spans="1:27" x14ac:dyDescent="0.2">
      <c r="A127" s="9" t="s">
        <v>454</v>
      </c>
      <c r="B127" s="24">
        <f>jurisdiction_covered_NCT!B127+jurisdiction_covered_NETS!B127+jurisdiction_covered_SupETS!B127</f>
        <v>0</v>
      </c>
      <c r="C127" s="24">
        <f>jurisdiction_covered_NCT!C127+jurisdiction_covered_NETS!C127+jurisdiction_covered_SupETS!C127</f>
        <v>0</v>
      </c>
      <c r="D127" s="24">
        <f>jurisdiction_covered_NCT!D127+jurisdiction_covered_NETS!D127+jurisdiction_covered_SupETS!D127</f>
        <v>0</v>
      </c>
      <c r="E127" s="24">
        <f>jurisdiction_covered_NCT!E127+jurisdiction_covered_NETS!E127+jurisdiction_covered_SupETS!E127</f>
        <v>0</v>
      </c>
      <c r="F127" s="24">
        <f>jurisdiction_covered_NCT!F127+jurisdiction_covered_NETS!F127+jurisdiction_covered_SupETS!F127</f>
        <v>0</v>
      </c>
      <c r="G127" s="24">
        <f>jurisdiction_covered_NCT!G127+jurisdiction_covered_NETS!G127+jurisdiction_covered_SupETS!G127</f>
        <v>0</v>
      </c>
      <c r="H127" s="24">
        <f>jurisdiction_covered_NCT!H127+jurisdiction_covered_NETS!H127+jurisdiction_covered_SupETS!H127</f>
        <v>0</v>
      </c>
      <c r="I127" s="24">
        <f>jurisdiction_covered_NCT!I127+jurisdiction_covered_NETS!I127+jurisdiction_covered_SupETS!I127</f>
        <v>0</v>
      </c>
      <c r="J127" s="24">
        <f>jurisdiction_covered_NCT!J127+jurisdiction_covered_NETS!J127+jurisdiction_covered_SupETS!J127</f>
        <v>0</v>
      </c>
      <c r="K127" s="24">
        <f>jurisdiction_covered_NCT!K127+jurisdiction_covered_NETS!K127+jurisdiction_covered_SupETS!K127</f>
        <v>0</v>
      </c>
      <c r="L127" s="24">
        <f>jurisdiction_covered_NCT!L127+jurisdiction_covered_NETS!L127+jurisdiction_covered_SupETS!L127</f>
        <v>0</v>
      </c>
      <c r="M127" s="24">
        <f>jurisdiction_covered_NCT!M127+jurisdiction_covered_NETS!M127+jurisdiction_covered_SupETS!M127</f>
        <v>0</v>
      </c>
      <c r="N127" s="24">
        <f>jurisdiction_covered_NCT!N127+jurisdiction_covered_NETS!N127+jurisdiction_covered_SupETS!N127</f>
        <v>0</v>
      </c>
      <c r="O127" s="24">
        <f>jurisdiction_covered_NCT!O127+jurisdiction_covered_NETS!O127+jurisdiction_covered_SupETS!O127</f>
        <v>0</v>
      </c>
      <c r="P127" s="24">
        <f>jurisdiction_covered_NCT!P127+jurisdiction_covered_NETS!P127+jurisdiction_covered_SupETS!P127</f>
        <v>0</v>
      </c>
      <c r="Q127" s="24">
        <f>jurisdiction_covered_NCT!Q127+jurisdiction_covered_NETS!Q127+jurisdiction_covered_SupETS!Q127</f>
        <v>0</v>
      </c>
      <c r="R127" s="24">
        <f>jurisdiction_covered_NCT!R127+jurisdiction_covered_NETS!R127+jurisdiction_covered_SupETS!R127</f>
        <v>0</v>
      </c>
      <c r="S127" s="24">
        <f>jurisdiction_covered_NCT!S127+jurisdiction_covered_NETS!S127+jurisdiction_covered_SupETS!S127</f>
        <v>0</v>
      </c>
      <c r="T127" s="24">
        <f>jurisdiction_covered_NCT!T127+jurisdiction_covered_NETS!T127+jurisdiction_covered_SupETS!T127</f>
        <v>0</v>
      </c>
      <c r="U127" s="24">
        <f>jurisdiction_covered_NCT!U127+jurisdiction_covered_NETS!U127+jurisdiction_covered_SupETS!U127</f>
        <v>0</v>
      </c>
      <c r="V127" s="24">
        <f>jurisdiction_covered_NCT!V127+jurisdiction_covered_NETS!V127+jurisdiction_covered_SupETS!V127</f>
        <v>0</v>
      </c>
      <c r="W127" s="24">
        <f>jurisdiction_covered_NCT!W127+jurisdiction_covered_NETS!W127+jurisdiction_covered_SupETS!W127</f>
        <v>0</v>
      </c>
      <c r="X127" s="24">
        <f>jurisdiction_covered_NCT!X127+jurisdiction_covered_NETS!X127+jurisdiction_covered_SupETS!X127</f>
        <v>0</v>
      </c>
      <c r="Y127" s="24">
        <f>jurisdiction_covered_NCT!Y127+jurisdiction_covered_NETS!Y127+jurisdiction_covered_SupETS!Y127</f>
        <v>0</v>
      </c>
      <c r="Z127" s="24">
        <f>jurisdiction_covered_NCT!Z127+jurisdiction_covered_NETS!Z127+jurisdiction_covered_SupETS!Z127</f>
        <v>0</v>
      </c>
      <c r="AA127" s="24">
        <f>jurisdiction_covered_NCT!AA127+jurisdiction_covered_NETS!AA127+jurisdiction_covered_SupETS!AA127</f>
        <v>0</v>
      </c>
    </row>
    <row r="128" spans="1:27" x14ac:dyDescent="0.2">
      <c r="A128" s="9" t="s">
        <v>457</v>
      </c>
      <c r="B128" s="24">
        <f>jurisdiction_covered_NCT!B128+jurisdiction_covered_NETS!B128+jurisdiction_covered_SupETS!B128</f>
        <v>0</v>
      </c>
      <c r="C128" s="24">
        <f>jurisdiction_covered_NCT!C128+jurisdiction_covered_NETS!C128+jurisdiction_covered_SupETS!C128</f>
        <v>0</v>
      </c>
      <c r="D128" s="24">
        <f>jurisdiction_covered_NCT!D128+jurisdiction_covered_NETS!D128+jurisdiction_covered_SupETS!D128</f>
        <v>0</v>
      </c>
      <c r="E128" s="24">
        <f>jurisdiction_covered_NCT!E128+jurisdiction_covered_NETS!E128+jurisdiction_covered_SupETS!E128</f>
        <v>0</v>
      </c>
      <c r="F128" s="24">
        <f>jurisdiction_covered_NCT!F128+jurisdiction_covered_NETS!F128+jurisdiction_covered_SupETS!F128</f>
        <v>0</v>
      </c>
      <c r="G128" s="24">
        <f>jurisdiction_covered_NCT!G128+jurisdiction_covered_NETS!G128+jurisdiction_covered_SupETS!G128</f>
        <v>0</v>
      </c>
      <c r="H128" s="24">
        <f>jurisdiction_covered_NCT!H128+jurisdiction_covered_NETS!H128+jurisdiction_covered_SupETS!H128</f>
        <v>0</v>
      </c>
      <c r="I128" s="24">
        <f>jurisdiction_covered_NCT!I128+jurisdiction_covered_NETS!I128+jurisdiction_covered_SupETS!I128</f>
        <v>0</v>
      </c>
      <c r="J128" s="24">
        <f>jurisdiction_covered_NCT!J128+jurisdiction_covered_NETS!J128+jurisdiction_covered_SupETS!J128</f>
        <v>0</v>
      </c>
      <c r="K128" s="24">
        <f>jurisdiction_covered_NCT!K128+jurisdiction_covered_NETS!K128+jurisdiction_covered_SupETS!K128</f>
        <v>0</v>
      </c>
      <c r="L128" s="24">
        <f>jurisdiction_covered_NCT!L128+jurisdiction_covered_NETS!L128+jurisdiction_covered_SupETS!L128</f>
        <v>0</v>
      </c>
      <c r="M128" s="24">
        <f>jurisdiction_covered_NCT!M128+jurisdiction_covered_NETS!M128+jurisdiction_covered_SupETS!M128</f>
        <v>0</v>
      </c>
      <c r="N128" s="24">
        <f>jurisdiction_covered_NCT!N128+jurisdiction_covered_NETS!N128+jurisdiction_covered_SupETS!N128</f>
        <v>0</v>
      </c>
      <c r="O128" s="24">
        <f>jurisdiction_covered_NCT!O128+jurisdiction_covered_NETS!O128+jurisdiction_covered_SupETS!O128</f>
        <v>0</v>
      </c>
      <c r="P128" s="24">
        <f>jurisdiction_covered_NCT!P128+jurisdiction_covered_NETS!P128+jurisdiction_covered_SupETS!P128</f>
        <v>0</v>
      </c>
      <c r="Q128" s="24">
        <f>jurisdiction_covered_NCT!Q128+jurisdiction_covered_NETS!Q128+jurisdiction_covered_SupETS!Q128</f>
        <v>0</v>
      </c>
      <c r="R128" s="24">
        <f>jurisdiction_covered_NCT!R128+jurisdiction_covered_NETS!R128+jurisdiction_covered_SupETS!R128</f>
        <v>0</v>
      </c>
      <c r="S128" s="24">
        <f>jurisdiction_covered_NCT!S128+jurisdiction_covered_NETS!S128+jurisdiction_covered_SupETS!S128</f>
        <v>0</v>
      </c>
      <c r="T128" s="24">
        <f>jurisdiction_covered_NCT!T128+jurisdiction_covered_NETS!T128+jurisdiction_covered_SupETS!T128</f>
        <v>0</v>
      </c>
      <c r="U128" s="24">
        <f>jurisdiction_covered_NCT!U128+jurisdiction_covered_NETS!U128+jurisdiction_covered_SupETS!U128</f>
        <v>0</v>
      </c>
      <c r="V128" s="24">
        <f>jurisdiction_covered_NCT!V128+jurisdiction_covered_NETS!V128+jurisdiction_covered_SupETS!V128</f>
        <v>0</v>
      </c>
      <c r="W128" s="24">
        <f>jurisdiction_covered_NCT!W128+jurisdiction_covered_NETS!W128+jurisdiction_covered_SupETS!W128</f>
        <v>0</v>
      </c>
      <c r="X128" s="24">
        <f>jurisdiction_covered_NCT!X128+jurisdiction_covered_NETS!X128+jurisdiction_covered_SupETS!X128</f>
        <v>0</v>
      </c>
      <c r="Y128" s="24">
        <f>jurisdiction_covered_NCT!Y128+jurisdiction_covered_NETS!Y128+jurisdiction_covered_SupETS!Y128</f>
        <v>0</v>
      </c>
      <c r="Z128" s="24">
        <f>jurisdiction_covered_NCT!Z128+jurisdiction_covered_NETS!Z128+jurisdiction_covered_SupETS!Z128</f>
        <v>0</v>
      </c>
      <c r="AA128" s="24">
        <f>jurisdiction_covered_NCT!AA128+jurisdiction_covered_NETS!AA128+jurisdiction_covered_SupETS!AA128</f>
        <v>0</v>
      </c>
    </row>
    <row r="129" spans="1:27" x14ac:dyDescent="0.2">
      <c r="A129" s="9" t="s">
        <v>460</v>
      </c>
      <c r="B129" s="24">
        <f>jurisdiction_covered_NCT!B129+jurisdiction_covered_NETS!B129+jurisdiction_covered_SupETS!B129</f>
        <v>0</v>
      </c>
      <c r="C129" s="24">
        <f>jurisdiction_covered_NCT!C129+jurisdiction_covered_NETS!C129+jurisdiction_covered_SupETS!C129</f>
        <v>0</v>
      </c>
      <c r="D129" s="24">
        <f>jurisdiction_covered_NCT!D129+jurisdiction_covered_NETS!D129+jurisdiction_covered_SupETS!D129</f>
        <v>0</v>
      </c>
      <c r="E129" s="24">
        <f>jurisdiction_covered_NCT!E129+jurisdiction_covered_NETS!E129+jurisdiction_covered_SupETS!E129</f>
        <v>0</v>
      </c>
      <c r="F129" s="24">
        <f>jurisdiction_covered_NCT!F129+jurisdiction_covered_NETS!F129+jurisdiction_covered_SupETS!F129</f>
        <v>0</v>
      </c>
      <c r="G129" s="24">
        <f>jurisdiction_covered_NCT!G129+jurisdiction_covered_NETS!G129+jurisdiction_covered_SupETS!G129</f>
        <v>0</v>
      </c>
      <c r="H129" s="24">
        <f>jurisdiction_covered_NCT!H129+jurisdiction_covered_NETS!H129+jurisdiction_covered_SupETS!H129</f>
        <v>0</v>
      </c>
      <c r="I129" s="24">
        <f>jurisdiction_covered_NCT!I129+jurisdiction_covered_NETS!I129+jurisdiction_covered_SupETS!I129</f>
        <v>0</v>
      </c>
      <c r="J129" s="24">
        <f>jurisdiction_covered_NCT!J129+jurisdiction_covered_NETS!J129+jurisdiction_covered_SupETS!J129</f>
        <v>0</v>
      </c>
      <c r="K129" s="24">
        <f>jurisdiction_covered_NCT!K129+jurisdiction_covered_NETS!K129+jurisdiction_covered_SupETS!K129</f>
        <v>0</v>
      </c>
      <c r="L129" s="24">
        <f>jurisdiction_covered_NCT!L129+jurisdiction_covered_NETS!L129+jurisdiction_covered_SupETS!L129</f>
        <v>0</v>
      </c>
      <c r="M129" s="24">
        <f>jurisdiction_covered_NCT!M129+jurisdiction_covered_NETS!M129+jurisdiction_covered_SupETS!M129</f>
        <v>0</v>
      </c>
      <c r="N129" s="24">
        <f>jurisdiction_covered_NCT!N129+jurisdiction_covered_NETS!N129+jurisdiction_covered_SupETS!N129</f>
        <v>0</v>
      </c>
      <c r="O129" s="24">
        <f>jurisdiction_covered_NCT!O129+jurisdiction_covered_NETS!O129+jurisdiction_covered_SupETS!O129</f>
        <v>0</v>
      </c>
      <c r="P129" s="24">
        <f>jurisdiction_covered_NCT!P129+jurisdiction_covered_NETS!P129+jurisdiction_covered_SupETS!P129</f>
        <v>0</v>
      </c>
      <c r="Q129" s="24">
        <f>jurisdiction_covered_NCT!Q129+jurisdiction_covered_NETS!Q129+jurisdiction_covered_SupETS!Q129</f>
        <v>0</v>
      </c>
      <c r="R129" s="24">
        <f>jurisdiction_covered_NCT!R129+jurisdiction_covered_NETS!R129+jurisdiction_covered_SupETS!R129</f>
        <v>0</v>
      </c>
      <c r="S129" s="24">
        <f>jurisdiction_covered_NCT!S129+jurisdiction_covered_NETS!S129+jurisdiction_covered_SupETS!S129</f>
        <v>0</v>
      </c>
      <c r="T129" s="24">
        <f>jurisdiction_covered_NCT!T129+jurisdiction_covered_NETS!T129+jurisdiction_covered_SupETS!T129</f>
        <v>0</v>
      </c>
      <c r="U129" s="24">
        <f>jurisdiction_covered_NCT!U129+jurisdiction_covered_NETS!U129+jurisdiction_covered_SupETS!U129</f>
        <v>0</v>
      </c>
      <c r="V129" s="24">
        <f>jurisdiction_covered_NCT!V129+jurisdiction_covered_NETS!V129+jurisdiction_covered_SupETS!V129</f>
        <v>0</v>
      </c>
      <c r="W129" s="24">
        <f>jurisdiction_covered_NCT!W129+jurisdiction_covered_NETS!W129+jurisdiction_covered_SupETS!W129</f>
        <v>0</v>
      </c>
      <c r="X129" s="24">
        <f>jurisdiction_covered_NCT!X129+jurisdiction_covered_NETS!X129+jurisdiction_covered_SupETS!X129</f>
        <v>0</v>
      </c>
      <c r="Y129" s="24">
        <f>jurisdiction_covered_NCT!Y129+jurisdiction_covered_NETS!Y129+jurisdiction_covered_SupETS!Y129</f>
        <v>0</v>
      </c>
      <c r="Z129" s="24">
        <f>jurisdiction_covered_NCT!Z129+jurisdiction_covered_NETS!Z129+jurisdiction_covered_SupETS!Z129</f>
        <v>0</v>
      </c>
      <c r="AA129" s="24">
        <f>jurisdiction_covered_NCT!AA129+jurisdiction_covered_NETS!AA129+jurisdiction_covered_SupETS!AA129</f>
        <v>0</v>
      </c>
    </row>
    <row r="130" spans="1:27" x14ac:dyDescent="0.2">
      <c r="A130" s="9" t="s">
        <v>463</v>
      </c>
      <c r="B130" s="24">
        <f>jurisdiction_covered_NCT!B130+jurisdiction_covered_NETS!B130+jurisdiction_covered_SupETS!B130</f>
        <v>0</v>
      </c>
      <c r="C130" s="24">
        <f>jurisdiction_covered_NCT!C130+jurisdiction_covered_NETS!C130+jurisdiction_covered_SupETS!C130</f>
        <v>0</v>
      </c>
      <c r="D130" s="24">
        <f>jurisdiction_covered_NCT!D130+jurisdiction_covered_NETS!D130+jurisdiction_covered_SupETS!D130</f>
        <v>0</v>
      </c>
      <c r="E130" s="24">
        <f>jurisdiction_covered_NCT!E130+jurisdiction_covered_NETS!E130+jurisdiction_covered_SupETS!E130</f>
        <v>0</v>
      </c>
      <c r="F130" s="24">
        <f>jurisdiction_covered_NCT!F130+jurisdiction_covered_NETS!F130+jurisdiction_covered_SupETS!F130</f>
        <v>0</v>
      </c>
      <c r="G130" s="24">
        <f>jurisdiction_covered_NCT!G130+jurisdiction_covered_NETS!G130+jurisdiction_covered_SupETS!G130</f>
        <v>0</v>
      </c>
      <c r="H130" s="24">
        <f>jurisdiction_covered_NCT!H130+jurisdiction_covered_NETS!H130+jurisdiction_covered_SupETS!H130</f>
        <v>0</v>
      </c>
      <c r="I130" s="24">
        <f>jurisdiction_covered_NCT!I130+jurisdiction_covered_NETS!I130+jurisdiction_covered_SupETS!I130</f>
        <v>0</v>
      </c>
      <c r="J130" s="24">
        <f>jurisdiction_covered_NCT!J130+jurisdiction_covered_NETS!J130+jurisdiction_covered_SupETS!J130</f>
        <v>0.72</v>
      </c>
      <c r="K130" s="24">
        <f>jurisdiction_covered_NCT!K130+jurisdiction_covered_NETS!K130+jurisdiction_covered_SupETS!K130</f>
        <v>0.72</v>
      </c>
      <c r="L130" s="24">
        <f>jurisdiction_covered_NCT!L130+jurisdiction_covered_NETS!L130+jurisdiction_covered_SupETS!L130</f>
        <v>0.72</v>
      </c>
      <c r="M130" s="24">
        <f>jurisdiction_covered_NCT!M130+jurisdiction_covered_NETS!M130+jurisdiction_covered_SupETS!M130</f>
        <v>0.72</v>
      </c>
      <c r="N130" s="24">
        <f>jurisdiction_covered_NCT!N130+jurisdiction_covered_NETS!N130+jurisdiction_covered_SupETS!N130</f>
        <v>0.72</v>
      </c>
      <c r="O130" s="24">
        <f>jurisdiction_covered_NCT!O130+jurisdiction_covered_NETS!O130+jurisdiction_covered_SupETS!O130</f>
        <v>0.72</v>
      </c>
      <c r="P130" s="24">
        <f>jurisdiction_covered_NCT!P130+jurisdiction_covered_NETS!P130+jurisdiction_covered_SupETS!P130</f>
        <v>0.72</v>
      </c>
      <c r="Q130" s="24">
        <f>jurisdiction_covered_NCT!Q130+jurisdiction_covered_NETS!Q130+jurisdiction_covered_SupETS!Q130</f>
        <v>0.72</v>
      </c>
      <c r="R130" s="24">
        <f>jurisdiction_covered_NCT!R130+jurisdiction_covered_NETS!R130+jurisdiction_covered_SupETS!R130</f>
        <v>0.72</v>
      </c>
      <c r="S130" s="24">
        <f>jurisdiction_covered_NCT!S130+jurisdiction_covered_NETS!S130+jurisdiction_covered_SupETS!S130</f>
        <v>0.72</v>
      </c>
      <c r="T130" s="24">
        <f>jurisdiction_covered_NCT!T130+jurisdiction_covered_NETS!T130+jurisdiction_covered_SupETS!T130</f>
        <v>0.72</v>
      </c>
      <c r="U130" s="24">
        <f>jurisdiction_covered_NCT!U130+jurisdiction_covered_NETS!U130+jurisdiction_covered_SupETS!U130</f>
        <v>0.72</v>
      </c>
      <c r="V130" s="24">
        <f>jurisdiction_covered_NCT!V130+jurisdiction_covered_NETS!V130+jurisdiction_covered_SupETS!V130</f>
        <v>0.72</v>
      </c>
      <c r="W130" s="24">
        <f>jurisdiction_covered_NCT!W130+jurisdiction_covered_NETS!W130+jurisdiction_covered_SupETS!W130</f>
        <v>0.72</v>
      </c>
      <c r="X130" s="24">
        <f>jurisdiction_covered_NCT!X130+jurisdiction_covered_NETS!X130+jurisdiction_covered_SupETS!X130</f>
        <v>0.72</v>
      </c>
      <c r="Y130" s="24">
        <f>jurisdiction_covered_NCT!Y130+jurisdiction_covered_NETS!Y130+jurisdiction_covered_SupETS!Y130</f>
        <v>0.72</v>
      </c>
      <c r="Z130" s="24">
        <f>jurisdiction_covered_NCT!Z130+jurisdiction_covered_NETS!Z130+jurisdiction_covered_SupETS!Z130</f>
        <v>0.72</v>
      </c>
      <c r="AA130" s="24">
        <f>jurisdiction_covered_NCT!AA130+jurisdiction_covered_NETS!AA130+jurisdiction_covered_SupETS!AA130</f>
        <v>0.72</v>
      </c>
    </row>
    <row r="131" spans="1:27" x14ac:dyDescent="0.2">
      <c r="A131" s="9" t="s">
        <v>466</v>
      </c>
      <c r="B131" s="24">
        <f>jurisdiction_covered_NCT!B131+jurisdiction_covered_NETS!B131+jurisdiction_covered_SupETS!B131</f>
        <v>0</v>
      </c>
      <c r="C131" s="24">
        <f>jurisdiction_covered_NCT!C131+jurisdiction_covered_NETS!C131+jurisdiction_covered_SupETS!C131</f>
        <v>0</v>
      </c>
      <c r="D131" s="24">
        <f>jurisdiction_covered_NCT!D131+jurisdiction_covered_NETS!D131+jurisdiction_covered_SupETS!D131</f>
        <v>0</v>
      </c>
      <c r="E131" s="24">
        <f>jurisdiction_covered_NCT!E131+jurisdiction_covered_NETS!E131+jurisdiction_covered_SupETS!E131</f>
        <v>0</v>
      </c>
      <c r="F131" s="24">
        <f>jurisdiction_covered_NCT!F131+jurisdiction_covered_NETS!F131+jurisdiction_covered_SupETS!F131</f>
        <v>0</v>
      </c>
      <c r="G131" s="24">
        <f>jurisdiction_covered_NCT!G131+jurisdiction_covered_NETS!G131+jurisdiction_covered_SupETS!G131</f>
        <v>0.3601920345670247</v>
      </c>
      <c r="H131" s="24">
        <f>jurisdiction_covered_NCT!H131+jurisdiction_covered_NETS!H131+jurisdiction_covered_SupETS!H131</f>
        <v>0.34146929378090651</v>
      </c>
      <c r="I131" s="24">
        <f>jurisdiction_covered_NCT!I131+jurisdiction_covered_NETS!I131+jurisdiction_covered_SupETS!I131</f>
        <v>0.31195012311105513</v>
      </c>
      <c r="J131" s="24">
        <f>jurisdiction_covered_NCT!J131+jurisdiction_covered_NETS!J131+jurisdiction_covered_SupETS!J131</f>
        <v>0.34473949728547121</v>
      </c>
      <c r="K131" s="24">
        <f>jurisdiction_covered_NCT!K131+jurisdiction_covered_NETS!K131+jurisdiction_covered_SupETS!K131</f>
        <v>0.45900430925289948</v>
      </c>
      <c r="L131" s="24">
        <f>jurisdiction_covered_NCT!L131+jurisdiction_covered_NETS!L131+jurisdiction_covered_SupETS!L131</f>
        <v>0.61482659429519793</v>
      </c>
      <c r="M131" s="24">
        <f>jurisdiction_covered_NCT!M131+jurisdiction_covered_NETS!M131+jurisdiction_covered_SupETS!M131</f>
        <v>0.52492220032084591</v>
      </c>
      <c r="N131" s="24">
        <f>jurisdiction_covered_NCT!N131+jurisdiction_covered_NETS!N131+jurisdiction_covered_SupETS!N131</f>
        <v>0.51451070972436541</v>
      </c>
      <c r="O131" s="24">
        <f>jurisdiction_covered_NCT!O131+jurisdiction_covered_NETS!O131+jurisdiction_covered_SupETS!O131</f>
        <v>0.7054284312589495</v>
      </c>
      <c r="P131" s="24">
        <f>jurisdiction_covered_NCT!P131+jurisdiction_covered_NETS!P131+jurisdiction_covered_SupETS!P131</f>
        <v>0.60985341337559551</v>
      </c>
      <c r="Q131" s="24">
        <f>jurisdiction_covered_NCT!Q131+jurisdiction_covered_NETS!Q131+jurisdiction_covered_SupETS!Q131</f>
        <v>0.5522599580110219</v>
      </c>
      <c r="R131" s="24">
        <f>jurisdiction_covered_NCT!R131+jurisdiction_covered_NETS!R131+jurisdiction_covered_SupETS!R131</f>
        <v>0.46306285186476576</v>
      </c>
      <c r="S131" s="24">
        <f>jurisdiction_covered_NCT!S131+jurisdiction_covered_NETS!S131+jurisdiction_covered_SupETS!S131</f>
        <v>0.447512214121636</v>
      </c>
      <c r="T131" s="24">
        <f>jurisdiction_covered_NCT!T131+jurisdiction_covered_NETS!T131+jurisdiction_covered_SupETS!T131</f>
        <v>0.40776413830584168</v>
      </c>
      <c r="U131" s="24">
        <f>jurisdiction_covered_NCT!U131+jurisdiction_covered_NETS!U131+jurisdiction_covered_SupETS!U131</f>
        <v>0.41492937687005749</v>
      </c>
      <c r="V131" s="24">
        <f>jurisdiction_covered_NCT!V131+jurisdiction_covered_NETS!V131+jurisdiction_covered_SupETS!V131</f>
        <v>0.43412186172911943</v>
      </c>
      <c r="W131" s="24">
        <f>jurisdiction_covered_NCT!W131+jurisdiction_covered_NETS!W131+jurisdiction_covered_SupETS!W131</f>
        <v>0.4010732671424761</v>
      </c>
      <c r="X131" s="24">
        <f>jurisdiction_covered_NCT!X131+jurisdiction_covered_NETS!X131+jurisdiction_covered_SupETS!X131</f>
        <v>0.39294075022138353</v>
      </c>
      <c r="Y131" s="24">
        <f>jurisdiction_covered_NCT!Y131+jurisdiction_covered_NETS!Y131+jurisdiction_covered_SupETS!Y131</f>
        <v>0.39294075022138353</v>
      </c>
      <c r="Z131" s="24">
        <f>jurisdiction_covered_NCT!Z131+jurisdiction_covered_NETS!Z131+jurisdiction_covered_SupETS!Z131</f>
        <v>0.27</v>
      </c>
      <c r="AA131" s="24">
        <f>jurisdiction_covered_NCT!AA131+jurisdiction_covered_NETS!AA131+jurisdiction_covered_SupETS!AA131</f>
        <v>0.27</v>
      </c>
    </row>
    <row r="132" spans="1:27" x14ac:dyDescent="0.2">
      <c r="A132" s="9" t="s">
        <v>469</v>
      </c>
      <c r="B132" s="24">
        <f>jurisdiction_covered_NCT!B132+jurisdiction_covered_NETS!B132+jurisdiction_covered_SupETS!B132</f>
        <v>0</v>
      </c>
      <c r="C132" s="24">
        <f>jurisdiction_covered_NCT!C132+jurisdiction_covered_NETS!C132+jurisdiction_covered_SupETS!C132</f>
        <v>0</v>
      </c>
      <c r="D132" s="24">
        <f>jurisdiction_covered_NCT!D132+jurisdiction_covered_NETS!D132+jurisdiction_covered_SupETS!D132</f>
        <v>0</v>
      </c>
      <c r="E132" s="24">
        <f>jurisdiction_covered_NCT!E132+jurisdiction_covered_NETS!E132+jurisdiction_covered_SupETS!E132</f>
        <v>0</v>
      </c>
      <c r="F132" s="24">
        <f>jurisdiction_covered_NCT!F132+jurisdiction_covered_NETS!F132+jurisdiction_covered_SupETS!F132</f>
        <v>0</v>
      </c>
      <c r="G132" s="24">
        <f>jurisdiction_covered_NCT!G132+jurisdiction_covered_NETS!G132+jurisdiction_covered_SupETS!G132</f>
        <v>0.18945449811318518</v>
      </c>
      <c r="H132" s="24">
        <f>jurisdiction_covered_NCT!H132+jurisdiction_covered_NETS!H132+jurisdiction_covered_SupETS!H132</f>
        <v>0.19995684539565645</v>
      </c>
      <c r="I132" s="24">
        <f>jurisdiction_covered_NCT!I132+jurisdiction_covered_NETS!I132+jurisdiction_covered_SupETS!I132</f>
        <v>0.19501932369052516</v>
      </c>
      <c r="J132" s="24">
        <f>jurisdiction_covered_NCT!J132+jurisdiction_covered_NETS!J132+jurisdiction_covered_SupETS!J132</f>
        <v>0.16091001775187092</v>
      </c>
      <c r="K132" s="24">
        <f>jurisdiction_covered_NCT!K132+jurisdiction_covered_NETS!K132+jurisdiction_covered_SupETS!K132</f>
        <v>0.17552671351434698</v>
      </c>
      <c r="L132" s="24">
        <f>jurisdiction_covered_NCT!L132+jurisdiction_covered_NETS!L132+jurisdiction_covered_SupETS!L132</f>
        <v>0.16996653677525586</v>
      </c>
      <c r="M132" s="24">
        <f>jurisdiction_covered_NCT!M132+jurisdiction_covered_NETS!M132+jurisdiction_covered_SupETS!M132</f>
        <v>0.15838858670978659</v>
      </c>
      <c r="N132" s="24">
        <f>jurisdiction_covered_NCT!N132+jurisdiction_covered_NETS!N132+jurisdiction_covered_SupETS!N132</f>
        <v>0.15842466256337967</v>
      </c>
      <c r="O132" s="24">
        <f>jurisdiction_covered_NCT!O132+jurisdiction_covered_NETS!O132+jurisdiction_covered_SupETS!O132</f>
        <v>0.15527918152973763</v>
      </c>
      <c r="P132" s="24">
        <f>jurisdiction_covered_NCT!P132+jurisdiction_covered_NETS!P132+jurisdiction_covered_SupETS!P132</f>
        <v>0.16674654392692467</v>
      </c>
      <c r="Q132" s="24">
        <f>jurisdiction_covered_NCT!Q132+jurisdiction_covered_NETS!Q132+jurisdiction_covered_SupETS!Q132</f>
        <v>0.14665335260275292</v>
      </c>
      <c r="R132" s="24">
        <f>jurisdiction_covered_NCT!R132+jurisdiction_covered_NETS!R132+jurisdiction_covered_SupETS!R132</f>
        <v>0.13490382164876805</v>
      </c>
      <c r="S132" s="24">
        <f>jurisdiction_covered_NCT!S132+jurisdiction_covered_NETS!S132+jurisdiction_covered_SupETS!S132</f>
        <v>0.12847335536373941</v>
      </c>
      <c r="T132" s="24">
        <f>jurisdiction_covered_NCT!T132+jurisdiction_covered_NETS!T132+jurisdiction_covered_SupETS!T132</f>
        <v>0.12065605099702374</v>
      </c>
      <c r="U132" s="24">
        <f>jurisdiction_covered_NCT!U132+jurisdiction_covered_NETS!U132+jurisdiction_covered_SupETS!U132</f>
        <v>0.12284611629396681</v>
      </c>
      <c r="V132" s="24">
        <f>jurisdiction_covered_NCT!V132+jurisdiction_covered_NETS!V132+jurisdiction_covered_SupETS!V132</f>
        <v>0.13444676291836205</v>
      </c>
      <c r="W132" s="24">
        <f>jurisdiction_covered_NCT!W132+jurisdiction_covered_NETS!W132+jurisdiction_covered_SupETS!W132</f>
        <v>0.84360440633348022</v>
      </c>
      <c r="X132" s="24">
        <f>jurisdiction_covered_NCT!X132+jurisdiction_covered_NETS!X132+jurisdiction_covered_SupETS!X132</f>
        <v>0.83935776349271418</v>
      </c>
      <c r="Y132" s="24">
        <f>jurisdiction_covered_NCT!Y132+jurisdiction_covered_NETS!Y132+jurisdiction_covered_SupETS!Y132</f>
        <v>0.83935776349271418</v>
      </c>
      <c r="Z132" s="24">
        <f>jurisdiction_covered_NCT!Z132+jurisdiction_covered_NETS!Z132+jurisdiction_covered_SupETS!Z132</f>
        <v>0.83</v>
      </c>
      <c r="AA132" s="24">
        <f>jurisdiction_covered_NCT!AA132+jurisdiction_covered_NETS!AA132+jurisdiction_covered_SupETS!AA132</f>
        <v>0.83</v>
      </c>
    </row>
    <row r="133" spans="1:27" x14ac:dyDescent="0.2">
      <c r="A133" s="9" t="s">
        <v>472</v>
      </c>
      <c r="B133" s="24">
        <f>jurisdiction_covered_NCT!B133+jurisdiction_covered_NETS!B133+jurisdiction_covered_SupETS!B133</f>
        <v>0</v>
      </c>
      <c r="C133" s="24">
        <f>jurisdiction_covered_NCT!C133+jurisdiction_covered_NETS!C133+jurisdiction_covered_SupETS!C133</f>
        <v>0</v>
      </c>
      <c r="D133" s="24">
        <f>jurisdiction_covered_NCT!D133+jurisdiction_covered_NETS!D133+jurisdiction_covered_SupETS!D133</f>
        <v>0</v>
      </c>
      <c r="E133" s="24">
        <f>jurisdiction_covered_NCT!E133+jurisdiction_covered_NETS!E133+jurisdiction_covered_SupETS!E133</f>
        <v>0</v>
      </c>
      <c r="F133" s="24">
        <f>jurisdiction_covered_NCT!F133+jurisdiction_covered_NETS!F133+jurisdiction_covered_SupETS!F133</f>
        <v>0</v>
      </c>
      <c r="G133" s="24">
        <f>jurisdiction_covered_NCT!G133+jurisdiction_covered_NETS!G133+jurisdiction_covered_SupETS!G133</f>
        <v>0</v>
      </c>
      <c r="H133" s="24">
        <f>jurisdiction_covered_NCT!H133+jurisdiction_covered_NETS!H133+jurisdiction_covered_SupETS!H133</f>
        <v>0</v>
      </c>
      <c r="I133" s="24">
        <f>jurisdiction_covered_NCT!I133+jurisdiction_covered_NETS!I133+jurisdiction_covered_SupETS!I133</f>
        <v>0</v>
      </c>
      <c r="J133" s="24">
        <f>jurisdiction_covered_NCT!J133+jurisdiction_covered_NETS!J133+jurisdiction_covered_SupETS!J133</f>
        <v>0</v>
      </c>
      <c r="K133" s="24">
        <f>jurisdiction_covered_NCT!K133+jurisdiction_covered_NETS!K133+jurisdiction_covered_SupETS!K133</f>
        <v>0</v>
      </c>
      <c r="L133" s="24">
        <f>jurisdiction_covered_NCT!L133+jurisdiction_covered_NETS!L133+jurisdiction_covered_SupETS!L133</f>
        <v>0</v>
      </c>
      <c r="M133" s="24">
        <f>jurisdiction_covered_NCT!M133+jurisdiction_covered_NETS!M133+jurisdiction_covered_SupETS!M133</f>
        <v>0</v>
      </c>
      <c r="N133" s="24">
        <f>jurisdiction_covered_NCT!N133+jurisdiction_covered_NETS!N133+jurisdiction_covered_SupETS!N133</f>
        <v>0</v>
      </c>
      <c r="O133" s="24">
        <f>jurisdiction_covered_NCT!O133+jurisdiction_covered_NETS!O133+jurisdiction_covered_SupETS!O133</f>
        <v>0</v>
      </c>
      <c r="P133" s="24">
        <f>jurisdiction_covered_NCT!P133+jurisdiction_covered_NETS!P133+jurisdiction_covered_SupETS!P133</f>
        <v>0</v>
      </c>
      <c r="Q133" s="24">
        <f>jurisdiction_covered_NCT!Q133+jurisdiction_covered_NETS!Q133+jurisdiction_covered_SupETS!Q133</f>
        <v>0</v>
      </c>
      <c r="R133" s="24">
        <f>jurisdiction_covered_NCT!R133+jurisdiction_covered_NETS!R133+jurisdiction_covered_SupETS!R133</f>
        <v>0</v>
      </c>
      <c r="S133" s="24">
        <f>jurisdiction_covered_NCT!S133+jurisdiction_covered_NETS!S133+jurisdiction_covered_SupETS!S133</f>
        <v>0</v>
      </c>
      <c r="T133" s="24">
        <f>jurisdiction_covered_NCT!T133+jurisdiction_covered_NETS!T133+jurisdiction_covered_SupETS!T133</f>
        <v>0</v>
      </c>
      <c r="U133" s="24">
        <f>jurisdiction_covered_NCT!U133+jurisdiction_covered_NETS!U133+jurisdiction_covered_SupETS!U133</f>
        <v>0</v>
      </c>
      <c r="V133" s="24">
        <f>jurisdiction_covered_NCT!V133+jurisdiction_covered_NETS!V133+jurisdiction_covered_SupETS!V133</f>
        <v>0</v>
      </c>
      <c r="W133" s="24">
        <f>jurisdiction_covered_NCT!W133+jurisdiction_covered_NETS!W133+jurisdiction_covered_SupETS!W133</f>
        <v>0</v>
      </c>
      <c r="X133" s="24">
        <f>jurisdiction_covered_NCT!X133+jurisdiction_covered_NETS!X133+jurisdiction_covered_SupETS!X133</f>
        <v>0</v>
      </c>
      <c r="Y133" s="24">
        <f>jurisdiction_covered_NCT!Y133+jurisdiction_covered_NETS!Y133+jurisdiction_covered_SupETS!Y133</f>
        <v>0</v>
      </c>
      <c r="Z133" s="24">
        <f>jurisdiction_covered_NCT!Z133+jurisdiction_covered_NETS!Z133+jurisdiction_covered_SupETS!Z133</f>
        <v>0</v>
      </c>
      <c r="AA133" s="24">
        <f>jurisdiction_covered_NCT!AA133+jurisdiction_covered_NETS!AA133+jurisdiction_covered_SupETS!AA133</f>
        <v>0</v>
      </c>
    </row>
    <row r="134" spans="1:27" x14ac:dyDescent="0.2">
      <c r="A134" s="9" t="s">
        <v>476</v>
      </c>
      <c r="B134" s="24">
        <f>jurisdiction_covered_NCT!B134+jurisdiction_covered_NETS!B134+jurisdiction_covered_SupETS!B134</f>
        <v>0</v>
      </c>
      <c r="C134" s="24">
        <f>jurisdiction_covered_NCT!C134+jurisdiction_covered_NETS!C134+jurisdiction_covered_SupETS!C134</f>
        <v>0</v>
      </c>
      <c r="D134" s="24">
        <f>jurisdiction_covered_NCT!D134+jurisdiction_covered_NETS!D134+jurisdiction_covered_SupETS!D134</f>
        <v>0</v>
      </c>
      <c r="E134" s="24">
        <f>jurisdiction_covered_NCT!E134+jurisdiction_covered_NETS!E134+jurisdiction_covered_SupETS!E134</f>
        <v>0</v>
      </c>
      <c r="F134" s="24">
        <f>jurisdiction_covered_NCT!F134+jurisdiction_covered_NETS!F134+jurisdiction_covered_SupETS!F134</f>
        <v>0</v>
      </c>
      <c r="G134" s="24">
        <f>jurisdiction_covered_NCT!G134+jurisdiction_covered_NETS!G134+jurisdiction_covered_SupETS!G134</f>
        <v>0</v>
      </c>
      <c r="H134" s="24">
        <f>jurisdiction_covered_NCT!H134+jurisdiction_covered_NETS!H134+jurisdiction_covered_SupETS!H134</f>
        <v>0</v>
      </c>
      <c r="I134" s="24">
        <f>jurisdiction_covered_NCT!I134+jurisdiction_covered_NETS!I134+jurisdiction_covered_SupETS!I134</f>
        <v>0</v>
      </c>
      <c r="J134" s="24">
        <f>jurisdiction_covered_NCT!J134+jurisdiction_covered_NETS!J134+jurisdiction_covered_SupETS!J134</f>
        <v>0</v>
      </c>
      <c r="K134" s="24">
        <f>jurisdiction_covered_NCT!K134+jurisdiction_covered_NETS!K134+jurisdiction_covered_SupETS!K134</f>
        <v>0</v>
      </c>
      <c r="L134" s="24">
        <f>jurisdiction_covered_NCT!L134+jurisdiction_covered_NETS!L134+jurisdiction_covered_SupETS!L134</f>
        <v>0</v>
      </c>
      <c r="M134" s="24">
        <f>jurisdiction_covered_NCT!M134+jurisdiction_covered_NETS!M134+jurisdiction_covered_SupETS!M134</f>
        <v>0</v>
      </c>
      <c r="N134" s="24">
        <f>jurisdiction_covered_NCT!N134+jurisdiction_covered_NETS!N134+jurisdiction_covered_SupETS!N134</f>
        <v>0</v>
      </c>
      <c r="O134" s="24">
        <f>jurisdiction_covered_NCT!O134+jurisdiction_covered_NETS!O134+jurisdiction_covered_SupETS!O134</f>
        <v>0</v>
      </c>
      <c r="P134" s="24">
        <f>jurisdiction_covered_NCT!P134+jurisdiction_covered_NETS!P134+jurisdiction_covered_SupETS!P134</f>
        <v>0</v>
      </c>
      <c r="Q134" s="24">
        <f>jurisdiction_covered_NCT!Q134+jurisdiction_covered_NETS!Q134+jurisdiction_covered_SupETS!Q134</f>
        <v>0</v>
      </c>
      <c r="R134" s="24">
        <f>jurisdiction_covered_NCT!R134+jurisdiction_covered_NETS!R134+jurisdiction_covered_SupETS!R134</f>
        <v>0</v>
      </c>
      <c r="S134" s="24">
        <f>jurisdiction_covered_NCT!S134+jurisdiction_covered_NETS!S134+jurisdiction_covered_SupETS!S134</f>
        <v>0</v>
      </c>
      <c r="T134" s="24">
        <f>jurisdiction_covered_NCT!T134+jurisdiction_covered_NETS!T134+jurisdiction_covered_SupETS!T134</f>
        <v>0</v>
      </c>
      <c r="U134" s="24">
        <f>jurisdiction_covered_NCT!U134+jurisdiction_covered_NETS!U134+jurisdiction_covered_SupETS!U134</f>
        <v>0</v>
      </c>
      <c r="V134" s="24">
        <f>jurisdiction_covered_NCT!V134+jurisdiction_covered_NETS!V134+jurisdiction_covered_SupETS!V134</f>
        <v>0</v>
      </c>
      <c r="W134" s="24">
        <f>jurisdiction_covered_NCT!W134+jurisdiction_covered_NETS!W134+jurisdiction_covered_SupETS!W134</f>
        <v>0</v>
      </c>
      <c r="X134" s="24">
        <f>jurisdiction_covered_NCT!X134+jurisdiction_covered_NETS!X134+jurisdiction_covered_SupETS!X134</f>
        <v>0</v>
      </c>
      <c r="Y134" s="24">
        <f>jurisdiction_covered_NCT!Y134+jurisdiction_covered_NETS!Y134+jurisdiction_covered_SupETS!Y134</f>
        <v>0</v>
      </c>
      <c r="Z134" s="24">
        <f>jurisdiction_covered_NCT!Z134+jurisdiction_covered_NETS!Z134+jurisdiction_covered_SupETS!Z134</f>
        <v>0</v>
      </c>
      <c r="AA134" s="24">
        <f>jurisdiction_covered_NCT!AA134+jurisdiction_covered_NETS!AA134+jurisdiction_covered_SupETS!AA134</f>
        <v>0</v>
      </c>
    </row>
    <row r="135" spans="1:27" x14ac:dyDescent="0.2">
      <c r="A135" s="9" t="s">
        <v>480</v>
      </c>
      <c r="B135" s="24">
        <f>jurisdiction_covered_NCT!B135+jurisdiction_covered_NETS!B135+jurisdiction_covered_SupETS!B135</f>
        <v>0</v>
      </c>
      <c r="C135" s="24">
        <f>jurisdiction_covered_NCT!C135+jurisdiction_covered_NETS!C135+jurisdiction_covered_SupETS!C135</f>
        <v>0</v>
      </c>
      <c r="D135" s="24">
        <f>jurisdiction_covered_NCT!D135+jurisdiction_covered_NETS!D135+jurisdiction_covered_SupETS!D135</f>
        <v>0</v>
      </c>
      <c r="E135" s="24">
        <f>jurisdiction_covered_NCT!E135+jurisdiction_covered_NETS!E135+jurisdiction_covered_SupETS!E135</f>
        <v>0</v>
      </c>
      <c r="F135" s="24">
        <f>jurisdiction_covered_NCT!F135+jurisdiction_covered_NETS!F135+jurisdiction_covered_SupETS!F135</f>
        <v>0</v>
      </c>
      <c r="G135" s="24">
        <f>jurisdiction_covered_NCT!G135+jurisdiction_covered_NETS!G135+jurisdiction_covered_SupETS!G135</f>
        <v>0</v>
      </c>
      <c r="H135" s="24">
        <f>jurisdiction_covered_NCT!H135+jurisdiction_covered_NETS!H135+jurisdiction_covered_SupETS!H135</f>
        <v>0</v>
      </c>
      <c r="I135" s="24">
        <f>jurisdiction_covered_NCT!I135+jurisdiction_covered_NETS!I135+jurisdiction_covered_SupETS!I135</f>
        <v>0</v>
      </c>
      <c r="J135" s="24">
        <f>jurisdiction_covered_NCT!J135+jurisdiction_covered_NETS!J135+jurisdiction_covered_SupETS!J135</f>
        <v>0</v>
      </c>
      <c r="K135" s="24">
        <f>jurisdiction_covered_NCT!K135+jurisdiction_covered_NETS!K135+jurisdiction_covered_SupETS!K135</f>
        <v>0</v>
      </c>
      <c r="L135" s="24">
        <f>jurisdiction_covered_NCT!L135+jurisdiction_covered_NETS!L135+jurisdiction_covered_SupETS!L135</f>
        <v>0</v>
      </c>
      <c r="M135" s="24">
        <f>jurisdiction_covered_NCT!M135+jurisdiction_covered_NETS!M135+jurisdiction_covered_SupETS!M135</f>
        <v>0</v>
      </c>
      <c r="N135" s="24">
        <f>jurisdiction_covered_NCT!N135+jurisdiction_covered_NETS!N135+jurisdiction_covered_SupETS!N135</f>
        <v>0</v>
      </c>
      <c r="O135" s="24">
        <f>jurisdiction_covered_NCT!O135+jurisdiction_covered_NETS!O135+jurisdiction_covered_SupETS!O135</f>
        <v>0</v>
      </c>
      <c r="P135" s="24">
        <f>jurisdiction_covered_NCT!P135+jurisdiction_covered_NETS!P135+jurisdiction_covered_SupETS!P135</f>
        <v>0</v>
      </c>
      <c r="Q135" s="24">
        <f>jurisdiction_covered_NCT!Q135+jurisdiction_covered_NETS!Q135+jurisdiction_covered_SupETS!Q135</f>
        <v>0</v>
      </c>
      <c r="R135" s="24">
        <f>jurisdiction_covered_NCT!R135+jurisdiction_covered_NETS!R135+jurisdiction_covered_SupETS!R135</f>
        <v>0</v>
      </c>
      <c r="S135" s="24">
        <f>jurisdiction_covered_NCT!S135+jurisdiction_covered_NETS!S135+jurisdiction_covered_SupETS!S135</f>
        <v>0</v>
      </c>
      <c r="T135" s="24">
        <f>jurisdiction_covered_NCT!T135+jurisdiction_covered_NETS!T135+jurisdiction_covered_SupETS!T135</f>
        <v>0</v>
      </c>
      <c r="U135" s="24">
        <f>jurisdiction_covered_NCT!U135+jurisdiction_covered_NETS!U135+jurisdiction_covered_SupETS!U135</f>
        <v>0</v>
      </c>
      <c r="V135" s="24">
        <f>jurisdiction_covered_NCT!V135+jurisdiction_covered_NETS!V135+jurisdiction_covered_SupETS!V135</f>
        <v>0</v>
      </c>
      <c r="W135" s="24">
        <f>jurisdiction_covered_NCT!W135+jurisdiction_covered_NETS!W135+jurisdiction_covered_SupETS!W135</f>
        <v>0</v>
      </c>
      <c r="X135" s="24">
        <f>jurisdiction_covered_NCT!X135+jurisdiction_covered_NETS!X135+jurisdiction_covered_SupETS!X135</f>
        <v>0</v>
      </c>
      <c r="Y135" s="24">
        <f>jurisdiction_covered_NCT!Y135+jurisdiction_covered_NETS!Y135+jurisdiction_covered_SupETS!Y135</f>
        <v>0</v>
      </c>
      <c r="Z135" s="24">
        <f>jurisdiction_covered_NCT!Z135+jurisdiction_covered_NETS!Z135+jurisdiction_covered_SupETS!Z135</f>
        <v>0</v>
      </c>
      <c r="AA135" s="24">
        <f>jurisdiction_covered_NCT!AA135+jurisdiction_covered_NETS!AA135+jurisdiction_covered_SupETS!AA135</f>
        <v>0</v>
      </c>
    </row>
    <row r="136" spans="1:27" x14ac:dyDescent="0.2">
      <c r="A136" s="9" t="s">
        <v>483</v>
      </c>
      <c r="B136" s="24">
        <f>jurisdiction_covered_NCT!B136+jurisdiction_covered_NETS!B136+jurisdiction_covered_SupETS!B136</f>
        <v>0</v>
      </c>
      <c r="C136" s="24">
        <f>jurisdiction_covered_NCT!C136+jurisdiction_covered_NETS!C136+jurisdiction_covered_SupETS!C136</f>
        <v>0</v>
      </c>
      <c r="D136" s="24">
        <f>jurisdiction_covered_NCT!D136+jurisdiction_covered_NETS!D136+jurisdiction_covered_SupETS!D136</f>
        <v>0</v>
      </c>
      <c r="E136" s="24">
        <f>jurisdiction_covered_NCT!E136+jurisdiction_covered_NETS!E136+jurisdiction_covered_SupETS!E136</f>
        <v>0</v>
      </c>
      <c r="F136" s="24">
        <f>jurisdiction_covered_NCT!F136+jurisdiction_covered_NETS!F136+jurisdiction_covered_SupETS!F136</f>
        <v>0</v>
      </c>
      <c r="G136" s="24">
        <f>jurisdiction_covered_NCT!G136+jurisdiction_covered_NETS!G136+jurisdiction_covered_SupETS!G136</f>
        <v>0</v>
      </c>
      <c r="H136" s="24">
        <f>jurisdiction_covered_NCT!H136+jurisdiction_covered_NETS!H136+jurisdiction_covered_SupETS!H136</f>
        <v>0</v>
      </c>
      <c r="I136" s="24">
        <f>jurisdiction_covered_NCT!I136+jurisdiction_covered_NETS!I136+jurisdiction_covered_SupETS!I136</f>
        <v>0</v>
      </c>
      <c r="J136" s="24">
        <f>jurisdiction_covered_NCT!J136+jurisdiction_covered_NETS!J136+jurisdiction_covered_SupETS!J136</f>
        <v>0</v>
      </c>
      <c r="K136" s="24">
        <f>jurisdiction_covered_NCT!K136+jurisdiction_covered_NETS!K136+jurisdiction_covered_SupETS!K136</f>
        <v>0</v>
      </c>
      <c r="L136" s="24">
        <f>jurisdiction_covered_NCT!L136+jurisdiction_covered_NETS!L136+jurisdiction_covered_SupETS!L136</f>
        <v>0</v>
      </c>
      <c r="M136" s="24">
        <f>jurisdiction_covered_NCT!M136+jurisdiction_covered_NETS!M136+jurisdiction_covered_SupETS!M136</f>
        <v>0</v>
      </c>
      <c r="N136" s="24">
        <f>jurisdiction_covered_NCT!N136+jurisdiction_covered_NETS!N136+jurisdiction_covered_SupETS!N136</f>
        <v>0</v>
      </c>
      <c r="O136" s="24">
        <f>jurisdiction_covered_NCT!O136+jurisdiction_covered_NETS!O136+jurisdiction_covered_SupETS!O136</f>
        <v>0</v>
      </c>
      <c r="P136" s="24">
        <f>jurisdiction_covered_NCT!P136+jurisdiction_covered_NETS!P136+jurisdiction_covered_SupETS!P136</f>
        <v>0</v>
      </c>
      <c r="Q136" s="24">
        <f>jurisdiction_covered_NCT!Q136+jurisdiction_covered_NETS!Q136+jurisdiction_covered_SupETS!Q136</f>
        <v>0</v>
      </c>
      <c r="R136" s="24">
        <f>jurisdiction_covered_NCT!R136+jurisdiction_covered_NETS!R136+jurisdiction_covered_SupETS!R136</f>
        <v>0</v>
      </c>
      <c r="S136" s="24">
        <f>jurisdiction_covered_NCT!S136+jurisdiction_covered_NETS!S136+jurisdiction_covered_SupETS!S136</f>
        <v>0</v>
      </c>
      <c r="T136" s="24">
        <f>jurisdiction_covered_NCT!T136+jurisdiction_covered_NETS!T136+jurisdiction_covered_SupETS!T136</f>
        <v>0</v>
      </c>
      <c r="U136" s="24">
        <f>jurisdiction_covered_NCT!U136+jurisdiction_covered_NETS!U136+jurisdiction_covered_SupETS!U136</f>
        <v>0</v>
      </c>
      <c r="V136" s="24">
        <f>jurisdiction_covered_NCT!V136+jurisdiction_covered_NETS!V136+jurisdiction_covered_SupETS!V136</f>
        <v>0</v>
      </c>
      <c r="W136" s="24">
        <f>jurisdiction_covered_NCT!W136+jurisdiction_covered_NETS!W136+jurisdiction_covered_SupETS!W136</f>
        <v>0</v>
      </c>
      <c r="X136" s="24">
        <f>jurisdiction_covered_NCT!X136+jurisdiction_covered_NETS!X136+jurisdiction_covered_SupETS!X136</f>
        <v>0</v>
      </c>
      <c r="Y136" s="24">
        <f>jurisdiction_covered_NCT!Y136+jurisdiction_covered_NETS!Y136+jurisdiction_covered_SupETS!Y136</f>
        <v>0</v>
      </c>
      <c r="Z136" s="24">
        <f>jurisdiction_covered_NCT!Z136+jurisdiction_covered_NETS!Z136+jurisdiction_covered_SupETS!Z136</f>
        <v>0</v>
      </c>
      <c r="AA136" s="24">
        <f>jurisdiction_covered_NCT!AA136+jurisdiction_covered_NETS!AA136+jurisdiction_covered_SupETS!AA136</f>
        <v>0</v>
      </c>
    </row>
    <row r="137" spans="1:27" x14ac:dyDescent="0.2">
      <c r="A137" s="9" t="s">
        <v>486</v>
      </c>
      <c r="B137" s="24">
        <f>jurisdiction_covered_NCT!B137+jurisdiction_covered_NETS!B137+jurisdiction_covered_SupETS!B137</f>
        <v>0</v>
      </c>
      <c r="C137" s="24">
        <f>jurisdiction_covered_NCT!C137+jurisdiction_covered_NETS!C137+jurisdiction_covered_SupETS!C137</f>
        <v>0</v>
      </c>
      <c r="D137" s="24">
        <f>jurisdiction_covered_NCT!D137+jurisdiction_covered_NETS!D137+jurisdiction_covered_SupETS!D137</f>
        <v>0</v>
      </c>
      <c r="E137" s="24">
        <f>jurisdiction_covered_NCT!E137+jurisdiction_covered_NETS!E137+jurisdiction_covered_SupETS!E137</f>
        <v>0</v>
      </c>
      <c r="F137" s="24">
        <f>jurisdiction_covered_NCT!F137+jurisdiction_covered_NETS!F137+jurisdiction_covered_SupETS!F137</f>
        <v>0</v>
      </c>
      <c r="G137" s="24">
        <f>jurisdiction_covered_NCT!G137+jurisdiction_covered_NETS!G137+jurisdiction_covered_SupETS!G137</f>
        <v>0</v>
      </c>
      <c r="H137" s="24">
        <f>jurisdiction_covered_NCT!H137+jurisdiction_covered_NETS!H137+jurisdiction_covered_SupETS!H137</f>
        <v>0</v>
      </c>
      <c r="I137" s="24">
        <f>jurisdiction_covered_NCT!I137+jurisdiction_covered_NETS!I137+jurisdiction_covered_SupETS!I137</f>
        <v>0</v>
      </c>
      <c r="J137" s="24">
        <f>jurisdiction_covered_NCT!J137+jurisdiction_covered_NETS!J137+jurisdiction_covered_SupETS!J137</f>
        <v>0</v>
      </c>
      <c r="K137" s="24">
        <f>jurisdiction_covered_NCT!K137+jurisdiction_covered_NETS!K137+jurisdiction_covered_SupETS!K137</f>
        <v>0</v>
      </c>
      <c r="L137" s="24">
        <f>jurisdiction_covered_NCT!L137+jurisdiction_covered_NETS!L137+jurisdiction_covered_SupETS!L137</f>
        <v>0</v>
      </c>
      <c r="M137" s="24">
        <f>jurisdiction_covered_NCT!M137+jurisdiction_covered_NETS!M137+jurisdiction_covered_SupETS!M137</f>
        <v>0</v>
      </c>
      <c r="N137" s="24">
        <f>jurisdiction_covered_NCT!N137+jurisdiction_covered_NETS!N137+jurisdiction_covered_SupETS!N137</f>
        <v>0</v>
      </c>
      <c r="O137" s="24">
        <f>jurisdiction_covered_NCT!O137+jurisdiction_covered_NETS!O137+jurisdiction_covered_SupETS!O137</f>
        <v>0</v>
      </c>
      <c r="P137" s="24">
        <f>jurisdiction_covered_NCT!P137+jurisdiction_covered_NETS!P137+jurisdiction_covered_SupETS!P137</f>
        <v>0</v>
      </c>
      <c r="Q137" s="24">
        <f>jurisdiction_covered_NCT!Q137+jurisdiction_covered_NETS!Q137+jurisdiction_covered_SupETS!Q137</f>
        <v>0</v>
      </c>
      <c r="R137" s="24">
        <f>jurisdiction_covered_NCT!R137+jurisdiction_covered_NETS!R137+jurisdiction_covered_SupETS!R137</f>
        <v>0</v>
      </c>
      <c r="S137" s="24">
        <f>jurisdiction_covered_NCT!S137+jurisdiction_covered_NETS!S137+jurisdiction_covered_SupETS!S137</f>
        <v>0</v>
      </c>
      <c r="T137" s="24">
        <f>jurisdiction_covered_NCT!T137+jurisdiction_covered_NETS!T137+jurisdiction_covered_SupETS!T137</f>
        <v>0</v>
      </c>
      <c r="U137" s="24">
        <f>jurisdiction_covered_NCT!U137+jurisdiction_covered_NETS!U137+jurisdiction_covered_SupETS!U137</f>
        <v>0</v>
      </c>
      <c r="V137" s="24">
        <f>jurisdiction_covered_NCT!V137+jurisdiction_covered_NETS!V137+jurisdiction_covered_SupETS!V137</f>
        <v>0</v>
      </c>
      <c r="W137" s="24">
        <f>jurisdiction_covered_NCT!W137+jurisdiction_covered_NETS!W137+jurisdiction_covered_SupETS!W137</f>
        <v>0</v>
      </c>
      <c r="X137" s="24">
        <f>jurisdiction_covered_NCT!X137+jurisdiction_covered_NETS!X137+jurisdiction_covered_SupETS!X137</f>
        <v>0</v>
      </c>
      <c r="Y137" s="24">
        <f>jurisdiction_covered_NCT!Y137+jurisdiction_covered_NETS!Y137+jurisdiction_covered_SupETS!Y137</f>
        <v>0</v>
      </c>
      <c r="Z137" s="24">
        <f>jurisdiction_covered_NCT!Z137+jurisdiction_covered_NETS!Z137+jurisdiction_covered_SupETS!Z137</f>
        <v>0</v>
      </c>
      <c r="AA137" s="24">
        <f>jurisdiction_covered_NCT!AA137+jurisdiction_covered_NETS!AA137+jurisdiction_covered_SupETS!AA137</f>
        <v>0</v>
      </c>
    </row>
    <row r="138" spans="1:27" x14ac:dyDescent="0.2">
      <c r="A138" s="9" t="s">
        <v>489</v>
      </c>
      <c r="B138" s="24">
        <f>jurisdiction_covered_NCT!B138+jurisdiction_covered_NETS!B138+jurisdiction_covered_SupETS!B138</f>
        <v>0</v>
      </c>
      <c r="C138" s="24">
        <f>jurisdiction_covered_NCT!C138+jurisdiction_covered_NETS!C138+jurisdiction_covered_SupETS!C138</f>
        <v>0</v>
      </c>
      <c r="D138" s="24">
        <f>jurisdiction_covered_NCT!D138+jurisdiction_covered_NETS!D138+jurisdiction_covered_SupETS!D138</f>
        <v>0</v>
      </c>
      <c r="E138" s="24">
        <f>jurisdiction_covered_NCT!E138+jurisdiction_covered_NETS!E138+jurisdiction_covered_SupETS!E138</f>
        <v>0</v>
      </c>
      <c r="F138" s="24">
        <f>jurisdiction_covered_NCT!F138+jurisdiction_covered_NETS!F138+jurisdiction_covered_SupETS!F138</f>
        <v>0</v>
      </c>
      <c r="G138" s="24">
        <f>jurisdiction_covered_NCT!G138+jurisdiction_covered_NETS!G138+jurisdiction_covered_SupETS!G138</f>
        <v>0</v>
      </c>
      <c r="H138" s="24">
        <f>jurisdiction_covered_NCT!H138+jurisdiction_covered_NETS!H138+jurisdiction_covered_SupETS!H138</f>
        <v>0</v>
      </c>
      <c r="I138" s="24">
        <f>jurisdiction_covered_NCT!I138+jurisdiction_covered_NETS!I138+jurisdiction_covered_SupETS!I138</f>
        <v>0</v>
      </c>
      <c r="J138" s="24">
        <f>jurisdiction_covered_NCT!J138+jurisdiction_covered_NETS!J138+jurisdiction_covered_SupETS!J138</f>
        <v>0</v>
      </c>
      <c r="K138" s="24">
        <f>jurisdiction_covered_NCT!K138+jurisdiction_covered_NETS!K138+jurisdiction_covered_SupETS!K138</f>
        <v>0</v>
      </c>
      <c r="L138" s="24">
        <f>jurisdiction_covered_NCT!L138+jurisdiction_covered_NETS!L138+jurisdiction_covered_SupETS!L138</f>
        <v>0</v>
      </c>
      <c r="M138" s="24">
        <f>jurisdiction_covered_NCT!M138+jurisdiction_covered_NETS!M138+jurisdiction_covered_SupETS!M138</f>
        <v>0</v>
      </c>
      <c r="N138" s="24">
        <f>jurisdiction_covered_NCT!N138+jurisdiction_covered_NETS!N138+jurisdiction_covered_SupETS!N138</f>
        <v>0</v>
      </c>
      <c r="O138" s="24">
        <f>jurisdiction_covered_NCT!O138+jurisdiction_covered_NETS!O138+jurisdiction_covered_SupETS!O138</f>
        <v>0</v>
      </c>
      <c r="P138" s="24">
        <f>jurisdiction_covered_NCT!P138+jurisdiction_covered_NETS!P138+jurisdiction_covered_SupETS!P138</f>
        <v>0</v>
      </c>
      <c r="Q138" s="24">
        <f>jurisdiction_covered_NCT!Q138+jurisdiction_covered_NETS!Q138+jurisdiction_covered_SupETS!Q138</f>
        <v>0</v>
      </c>
      <c r="R138" s="24">
        <f>jurisdiction_covered_NCT!R138+jurisdiction_covered_NETS!R138+jurisdiction_covered_SupETS!R138</f>
        <v>0</v>
      </c>
      <c r="S138" s="24">
        <f>jurisdiction_covered_NCT!S138+jurisdiction_covered_NETS!S138+jurisdiction_covered_SupETS!S138</f>
        <v>0</v>
      </c>
      <c r="T138" s="24">
        <f>jurisdiction_covered_NCT!T138+jurisdiction_covered_NETS!T138+jurisdiction_covered_SupETS!T138</f>
        <v>0</v>
      </c>
      <c r="U138" s="24">
        <f>jurisdiction_covered_NCT!U138+jurisdiction_covered_NETS!U138+jurisdiction_covered_SupETS!U138</f>
        <v>0</v>
      </c>
      <c r="V138" s="24">
        <f>jurisdiction_covered_NCT!V138+jurisdiction_covered_NETS!V138+jurisdiction_covered_SupETS!V138</f>
        <v>0</v>
      </c>
      <c r="W138" s="24">
        <f>jurisdiction_covered_NCT!W138+jurisdiction_covered_NETS!W138+jurisdiction_covered_SupETS!W138</f>
        <v>0</v>
      </c>
      <c r="X138" s="24">
        <f>jurisdiction_covered_NCT!X138+jurisdiction_covered_NETS!X138+jurisdiction_covered_SupETS!X138</f>
        <v>0</v>
      </c>
      <c r="Y138" s="24">
        <f>jurisdiction_covered_NCT!Y138+jurisdiction_covered_NETS!Y138+jurisdiction_covered_SupETS!Y138</f>
        <v>0</v>
      </c>
      <c r="Z138" s="24">
        <f>jurisdiction_covered_NCT!Z138+jurisdiction_covered_NETS!Z138+jurisdiction_covered_SupETS!Z138</f>
        <v>0</v>
      </c>
      <c r="AA138" s="24">
        <f>jurisdiction_covered_NCT!AA138+jurisdiction_covered_NETS!AA138+jurisdiction_covered_SupETS!AA138</f>
        <v>0</v>
      </c>
    </row>
    <row r="139" spans="1:27" x14ac:dyDescent="0.2">
      <c r="A139" s="9" t="s">
        <v>492</v>
      </c>
      <c r="B139" s="24">
        <f>jurisdiction_covered_NCT!B139+jurisdiction_covered_NETS!B139+jurisdiction_covered_SupETS!B139</f>
        <v>0</v>
      </c>
      <c r="C139" s="24">
        <f>jurisdiction_covered_NCT!C139+jurisdiction_covered_NETS!C139+jurisdiction_covered_SupETS!C139</f>
        <v>0</v>
      </c>
      <c r="D139" s="24">
        <f>jurisdiction_covered_NCT!D139+jurisdiction_covered_NETS!D139+jurisdiction_covered_SupETS!D139</f>
        <v>0</v>
      </c>
      <c r="E139" s="24">
        <f>jurisdiction_covered_NCT!E139+jurisdiction_covered_NETS!E139+jurisdiction_covered_SupETS!E139</f>
        <v>0</v>
      </c>
      <c r="F139" s="24">
        <f>jurisdiction_covered_NCT!F139+jurisdiction_covered_NETS!F139+jurisdiction_covered_SupETS!F139</f>
        <v>0</v>
      </c>
      <c r="G139" s="24">
        <f>jurisdiction_covered_NCT!G139+jurisdiction_covered_NETS!G139+jurisdiction_covered_SupETS!G139</f>
        <v>0</v>
      </c>
      <c r="H139" s="24">
        <f>jurisdiction_covered_NCT!H139+jurisdiction_covered_NETS!H139+jurisdiction_covered_SupETS!H139</f>
        <v>0</v>
      </c>
      <c r="I139" s="24">
        <f>jurisdiction_covered_NCT!I139+jurisdiction_covered_NETS!I139+jurisdiction_covered_SupETS!I139</f>
        <v>0</v>
      </c>
      <c r="J139" s="24">
        <f>jurisdiction_covered_NCT!J139+jurisdiction_covered_NETS!J139+jurisdiction_covered_SupETS!J139</f>
        <v>0</v>
      </c>
      <c r="K139" s="24">
        <f>jurisdiction_covered_NCT!K139+jurisdiction_covered_NETS!K139+jurisdiction_covered_SupETS!K139</f>
        <v>0</v>
      </c>
      <c r="L139" s="24">
        <f>jurisdiction_covered_NCT!L139+jurisdiction_covered_NETS!L139+jurisdiction_covered_SupETS!L139</f>
        <v>0</v>
      </c>
      <c r="M139" s="24">
        <f>jurisdiction_covered_NCT!M139+jurisdiction_covered_NETS!M139+jurisdiction_covered_SupETS!M139</f>
        <v>0</v>
      </c>
      <c r="N139" s="24">
        <f>jurisdiction_covered_NCT!N139+jurisdiction_covered_NETS!N139+jurisdiction_covered_SupETS!N139</f>
        <v>0</v>
      </c>
      <c r="O139" s="24">
        <f>jurisdiction_covered_NCT!O139+jurisdiction_covered_NETS!O139+jurisdiction_covered_SupETS!O139</f>
        <v>0</v>
      </c>
      <c r="P139" s="24">
        <f>jurisdiction_covered_NCT!P139+jurisdiction_covered_NETS!P139+jurisdiction_covered_SupETS!P139</f>
        <v>0</v>
      </c>
      <c r="Q139" s="24">
        <f>jurisdiction_covered_NCT!Q139+jurisdiction_covered_NETS!Q139+jurisdiction_covered_SupETS!Q139</f>
        <v>0</v>
      </c>
      <c r="R139" s="24">
        <f>jurisdiction_covered_NCT!R139+jurisdiction_covered_NETS!R139+jurisdiction_covered_SupETS!R139</f>
        <v>0</v>
      </c>
      <c r="S139" s="24">
        <f>jurisdiction_covered_NCT!S139+jurisdiction_covered_NETS!S139+jurisdiction_covered_SupETS!S139</f>
        <v>0</v>
      </c>
      <c r="T139" s="24">
        <f>jurisdiction_covered_NCT!T139+jurisdiction_covered_NETS!T139+jurisdiction_covered_SupETS!T139</f>
        <v>0</v>
      </c>
      <c r="U139" s="24">
        <f>jurisdiction_covered_NCT!U139+jurisdiction_covered_NETS!U139+jurisdiction_covered_SupETS!U139</f>
        <v>0</v>
      </c>
      <c r="V139" s="24">
        <f>jurisdiction_covered_NCT!V139+jurisdiction_covered_NETS!V139+jurisdiction_covered_SupETS!V139</f>
        <v>0</v>
      </c>
      <c r="W139" s="24">
        <f>jurisdiction_covered_NCT!W139+jurisdiction_covered_NETS!W139+jurisdiction_covered_SupETS!W139</f>
        <v>0</v>
      </c>
      <c r="X139" s="24">
        <f>jurisdiction_covered_NCT!X139+jurisdiction_covered_NETS!X139+jurisdiction_covered_SupETS!X139</f>
        <v>0</v>
      </c>
      <c r="Y139" s="24">
        <f>jurisdiction_covered_NCT!Y139+jurisdiction_covered_NETS!Y139+jurisdiction_covered_SupETS!Y139</f>
        <v>0</v>
      </c>
      <c r="Z139" s="24">
        <f>jurisdiction_covered_NCT!Z139+jurisdiction_covered_NETS!Z139+jurisdiction_covered_SupETS!Z139</f>
        <v>0</v>
      </c>
      <c r="AA139" s="24">
        <f>jurisdiction_covered_NCT!AA139+jurisdiction_covered_NETS!AA139+jurisdiction_covered_SupETS!AA139</f>
        <v>0</v>
      </c>
    </row>
    <row r="140" spans="1:27" x14ac:dyDescent="0.2">
      <c r="A140" s="9" t="s">
        <v>495</v>
      </c>
      <c r="B140" s="24">
        <f>jurisdiction_covered_NCT!B140+jurisdiction_covered_NETS!B140+jurisdiction_covered_SupETS!B140</f>
        <v>0</v>
      </c>
      <c r="C140" s="24">
        <f>jurisdiction_covered_NCT!C140+jurisdiction_covered_NETS!C140+jurisdiction_covered_SupETS!C140</f>
        <v>0</v>
      </c>
      <c r="D140" s="24">
        <f>jurisdiction_covered_NCT!D140+jurisdiction_covered_NETS!D140+jurisdiction_covered_SupETS!D140</f>
        <v>0</v>
      </c>
      <c r="E140" s="24">
        <f>jurisdiction_covered_NCT!E140+jurisdiction_covered_NETS!E140+jurisdiction_covered_SupETS!E140</f>
        <v>0</v>
      </c>
      <c r="F140" s="24">
        <f>jurisdiction_covered_NCT!F140+jurisdiction_covered_NETS!F140+jurisdiction_covered_SupETS!F140</f>
        <v>0</v>
      </c>
      <c r="G140" s="24">
        <f>jurisdiction_covered_NCT!G140+jurisdiction_covered_NETS!G140+jurisdiction_covered_SupETS!G140</f>
        <v>0.60508261153934284</v>
      </c>
      <c r="H140" s="24">
        <f>jurisdiction_covered_NCT!H140+jurisdiction_covered_NETS!H140+jurisdiction_covered_SupETS!H140</f>
        <v>0.60252263175501597</v>
      </c>
      <c r="I140" s="24">
        <f>jurisdiction_covered_NCT!I140+jurisdiction_covered_NETS!I140+jurisdiction_covered_SupETS!I140</f>
        <v>0.5955732835630192</v>
      </c>
      <c r="J140" s="24">
        <f>jurisdiction_covered_NCT!J140+jurisdiction_covered_NETS!J140+jurisdiction_covered_SupETS!J140</f>
        <v>0.60453989933065067</v>
      </c>
      <c r="K140" s="24">
        <f>jurisdiction_covered_NCT!K140+jurisdiction_covered_NETS!K140+jurisdiction_covered_SupETS!K140</f>
        <v>0.59466626046076376</v>
      </c>
      <c r="L140" s="24">
        <f>jurisdiction_covered_NCT!L140+jurisdiction_covered_NETS!L140+jurisdiction_covered_SupETS!L140</f>
        <v>0.57382506776674591</v>
      </c>
      <c r="M140" s="24">
        <f>jurisdiction_covered_NCT!M140+jurisdiction_covered_NETS!M140+jurisdiction_covered_SupETS!M140</f>
        <v>0.58943204488015755</v>
      </c>
      <c r="N140" s="24">
        <f>jurisdiction_covered_NCT!N140+jurisdiction_covered_NETS!N140+jurisdiction_covered_SupETS!N140</f>
        <v>0.59594030879916371</v>
      </c>
      <c r="O140" s="24">
        <f>jurisdiction_covered_NCT!O140+jurisdiction_covered_NETS!O140+jurisdiction_covered_SupETS!O140</f>
        <v>0.53718376680478763</v>
      </c>
      <c r="P140" s="24">
        <f>jurisdiction_covered_NCT!P140+jurisdiction_covered_NETS!P140+jurisdiction_covered_SupETS!P140</f>
        <v>0.52018314841554048</v>
      </c>
      <c r="Q140" s="24">
        <f>jurisdiction_covered_NCT!Q140+jurisdiction_covered_NETS!Q140+jurisdiction_covered_SupETS!Q140</f>
        <v>0.35441931097227491</v>
      </c>
      <c r="R140" s="24">
        <f>jurisdiction_covered_NCT!R140+jurisdiction_covered_NETS!R140+jurisdiction_covered_SupETS!R140</f>
        <v>0.25908292949566691</v>
      </c>
      <c r="S140" s="24">
        <f>jurisdiction_covered_NCT!S140+jurisdiction_covered_NETS!S140+jurisdiction_covered_SupETS!S140</f>
        <v>0.29570410738639846</v>
      </c>
      <c r="T140" s="24">
        <f>jurisdiction_covered_NCT!T140+jurisdiction_covered_NETS!T140+jurisdiction_covered_SupETS!T140</f>
        <v>0.27976078891529782</v>
      </c>
      <c r="U140" s="24">
        <f>jurisdiction_covered_NCT!U140+jurisdiction_covered_NETS!U140+jurisdiction_covered_SupETS!U140</f>
        <v>0.27970347947736995</v>
      </c>
      <c r="V140" s="24">
        <f>jurisdiction_covered_NCT!V140+jurisdiction_covered_NETS!V140+jurisdiction_covered_SupETS!V140</f>
        <v>0.35385947985459831</v>
      </c>
      <c r="W140" s="24">
        <f>jurisdiction_covered_NCT!W140+jurisdiction_covered_NETS!W140+jurisdiction_covered_SupETS!W140</f>
        <v>0.32832417896251076</v>
      </c>
      <c r="X140" s="24">
        <f>jurisdiction_covered_NCT!X140+jurisdiction_covered_NETS!X140+jurisdiction_covered_SupETS!X140</f>
        <v>0.30074840074070025</v>
      </c>
      <c r="Y140" s="24">
        <f>jurisdiction_covered_NCT!Y140+jurisdiction_covered_NETS!Y140+jurisdiction_covered_SupETS!Y140</f>
        <v>0.35</v>
      </c>
      <c r="Z140" s="24">
        <f>jurisdiction_covered_NCT!Z140+jurisdiction_covered_NETS!Z140+jurisdiction_covered_SupETS!Z140</f>
        <v>0.39</v>
      </c>
      <c r="AA140" s="24">
        <f>jurisdiction_covered_NCT!AA140+jurisdiction_covered_NETS!AA140+jurisdiction_covered_SupETS!AA140</f>
        <v>0.39</v>
      </c>
    </row>
    <row r="141" spans="1:27" x14ac:dyDescent="0.2">
      <c r="A141" s="9" t="s">
        <v>498</v>
      </c>
      <c r="B141" s="24">
        <f>jurisdiction_covered_NCT!B141+jurisdiction_covered_NETS!B141+jurisdiction_covered_SupETS!B141</f>
        <v>0</v>
      </c>
      <c r="C141" s="24">
        <f>jurisdiction_covered_NCT!C141+jurisdiction_covered_NETS!C141+jurisdiction_covered_SupETS!C141</f>
        <v>0</v>
      </c>
      <c r="D141" s="24">
        <f>jurisdiction_covered_NCT!D141+jurisdiction_covered_NETS!D141+jurisdiction_covered_SupETS!D141</f>
        <v>0</v>
      </c>
      <c r="E141" s="24">
        <f>jurisdiction_covered_NCT!E141+jurisdiction_covered_NETS!E141+jurisdiction_covered_SupETS!E141</f>
        <v>0</v>
      </c>
      <c r="F141" s="24">
        <f>jurisdiction_covered_NCT!F141+jurisdiction_covered_NETS!F141+jurisdiction_covered_SupETS!F141</f>
        <v>0</v>
      </c>
      <c r="G141" s="24">
        <f>jurisdiction_covered_NCT!G141+jurisdiction_covered_NETS!G141+jurisdiction_covered_SupETS!G141</f>
        <v>0</v>
      </c>
      <c r="H141" s="24">
        <f>jurisdiction_covered_NCT!H141+jurisdiction_covered_NETS!H141+jurisdiction_covered_SupETS!H141</f>
        <v>0</v>
      </c>
      <c r="I141" s="24">
        <f>jurisdiction_covered_NCT!I141+jurisdiction_covered_NETS!I141+jurisdiction_covered_SupETS!I141</f>
        <v>0</v>
      </c>
      <c r="J141" s="24">
        <f>jurisdiction_covered_NCT!J141+jurisdiction_covered_NETS!J141+jurisdiction_covered_SupETS!J141</f>
        <v>0</v>
      </c>
      <c r="K141" s="24">
        <f>jurisdiction_covered_NCT!K141+jurisdiction_covered_NETS!K141+jurisdiction_covered_SupETS!K141</f>
        <v>0</v>
      </c>
      <c r="L141" s="24">
        <f>jurisdiction_covered_NCT!L141+jurisdiction_covered_NETS!L141+jurisdiction_covered_SupETS!L141</f>
        <v>0</v>
      </c>
      <c r="M141" s="24">
        <f>jurisdiction_covered_NCT!M141+jurisdiction_covered_NETS!M141+jurisdiction_covered_SupETS!M141</f>
        <v>0</v>
      </c>
      <c r="N141" s="24">
        <f>jurisdiction_covered_NCT!N141+jurisdiction_covered_NETS!N141+jurisdiction_covered_SupETS!N141</f>
        <v>0</v>
      </c>
      <c r="O141" s="24">
        <f>jurisdiction_covered_NCT!O141+jurisdiction_covered_NETS!O141+jurisdiction_covered_SupETS!O141</f>
        <v>0</v>
      </c>
      <c r="P141" s="24">
        <f>jurisdiction_covered_NCT!P141+jurisdiction_covered_NETS!P141+jurisdiction_covered_SupETS!P141</f>
        <v>0</v>
      </c>
      <c r="Q141" s="24">
        <f>jurisdiction_covered_NCT!Q141+jurisdiction_covered_NETS!Q141+jurisdiction_covered_SupETS!Q141</f>
        <v>0</v>
      </c>
      <c r="R141" s="24">
        <f>jurisdiction_covered_NCT!R141+jurisdiction_covered_NETS!R141+jurisdiction_covered_SupETS!R141</f>
        <v>0</v>
      </c>
      <c r="S141" s="24">
        <f>jurisdiction_covered_NCT!S141+jurisdiction_covered_NETS!S141+jurisdiction_covered_SupETS!S141</f>
        <v>0</v>
      </c>
      <c r="T141" s="24">
        <f>jurisdiction_covered_NCT!T141+jurisdiction_covered_NETS!T141+jurisdiction_covered_SupETS!T141</f>
        <v>0</v>
      </c>
      <c r="U141" s="24">
        <f>jurisdiction_covered_NCT!U141+jurisdiction_covered_NETS!U141+jurisdiction_covered_SupETS!U141</f>
        <v>0</v>
      </c>
      <c r="V141" s="24">
        <f>jurisdiction_covered_NCT!V141+jurisdiction_covered_NETS!V141+jurisdiction_covered_SupETS!V141</f>
        <v>0</v>
      </c>
      <c r="W141" s="24">
        <f>jurisdiction_covered_NCT!W141+jurisdiction_covered_NETS!W141+jurisdiction_covered_SupETS!W141</f>
        <v>0</v>
      </c>
      <c r="X141" s="24">
        <f>jurisdiction_covered_NCT!X141+jurisdiction_covered_NETS!X141+jurisdiction_covered_SupETS!X141</f>
        <v>0</v>
      </c>
      <c r="Y141" s="24">
        <f>jurisdiction_covered_NCT!Y141+jurisdiction_covered_NETS!Y141+jurisdiction_covered_SupETS!Y141</f>
        <v>0</v>
      </c>
      <c r="Z141" s="24">
        <f>jurisdiction_covered_NCT!Z141+jurisdiction_covered_NETS!Z141+jurisdiction_covered_SupETS!Z141</f>
        <v>0</v>
      </c>
      <c r="AA141" s="24">
        <f>jurisdiction_covered_NCT!AA141+jurisdiction_covered_NETS!AA141+jurisdiction_covered_SupETS!AA141</f>
        <v>0</v>
      </c>
    </row>
    <row r="142" spans="1:27" x14ac:dyDescent="0.2">
      <c r="A142" s="9" t="s">
        <v>501</v>
      </c>
      <c r="B142" s="24">
        <f>jurisdiction_covered_NCT!B142+jurisdiction_covered_NETS!B142+jurisdiction_covered_SupETS!B142</f>
        <v>0</v>
      </c>
      <c r="C142" s="24">
        <f>jurisdiction_covered_NCT!C142+jurisdiction_covered_NETS!C142+jurisdiction_covered_SupETS!C142</f>
        <v>0</v>
      </c>
      <c r="D142" s="24">
        <f>jurisdiction_covered_NCT!D142+jurisdiction_covered_NETS!D142+jurisdiction_covered_SupETS!D142</f>
        <v>0</v>
      </c>
      <c r="E142" s="24">
        <f>jurisdiction_covered_NCT!E142+jurisdiction_covered_NETS!E142+jurisdiction_covered_SupETS!E142</f>
        <v>0</v>
      </c>
      <c r="F142" s="24">
        <f>jurisdiction_covered_NCT!F142+jurisdiction_covered_NETS!F142+jurisdiction_covered_SupETS!F142</f>
        <v>0</v>
      </c>
      <c r="G142" s="24">
        <f>jurisdiction_covered_NCT!G142+jurisdiction_covered_NETS!G142+jurisdiction_covered_SupETS!G142</f>
        <v>0</v>
      </c>
      <c r="H142" s="24">
        <f>jurisdiction_covered_NCT!H142+jurisdiction_covered_NETS!H142+jurisdiction_covered_SupETS!H142</f>
        <v>0</v>
      </c>
      <c r="I142" s="24">
        <f>jurisdiction_covered_NCT!I142+jurisdiction_covered_NETS!I142+jurisdiction_covered_SupETS!I142</f>
        <v>0</v>
      </c>
      <c r="J142" s="24">
        <f>jurisdiction_covered_NCT!J142+jurisdiction_covered_NETS!J142+jurisdiction_covered_SupETS!J142</f>
        <v>0</v>
      </c>
      <c r="K142" s="24">
        <f>jurisdiction_covered_NCT!K142+jurisdiction_covered_NETS!K142+jurisdiction_covered_SupETS!K142</f>
        <v>0</v>
      </c>
      <c r="L142" s="24">
        <f>jurisdiction_covered_NCT!L142+jurisdiction_covered_NETS!L142+jurisdiction_covered_SupETS!L142</f>
        <v>0</v>
      </c>
      <c r="M142" s="24">
        <f>jurisdiction_covered_NCT!M142+jurisdiction_covered_NETS!M142+jurisdiction_covered_SupETS!M142</f>
        <v>0</v>
      </c>
      <c r="N142" s="24">
        <f>jurisdiction_covered_NCT!N142+jurisdiction_covered_NETS!N142+jurisdiction_covered_SupETS!N142</f>
        <v>0</v>
      </c>
      <c r="O142" s="24">
        <f>jurisdiction_covered_NCT!O142+jurisdiction_covered_NETS!O142+jurisdiction_covered_SupETS!O142</f>
        <v>0</v>
      </c>
      <c r="P142" s="24">
        <f>jurisdiction_covered_NCT!P142+jurisdiction_covered_NETS!P142+jurisdiction_covered_SupETS!P142</f>
        <v>0</v>
      </c>
      <c r="Q142" s="24">
        <f>jurisdiction_covered_NCT!Q142+jurisdiction_covered_NETS!Q142+jurisdiction_covered_SupETS!Q142</f>
        <v>0</v>
      </c>
      <c r="R142" s="24">
        <f>jurisdiction_covered_NCT!R142+jurisdiction_covered_NETS!R142+jurisdiction_covered_SupETS!R142</f>
        <v>0</v>
      </c>
      <c r="S142" s="24">
        <f>jurisdiction_covered_NCT!S142+jurisdiction_covered_NETS!S142+jurisdiction_covered_SupETS!S142</f>
        <v>0</v>
      </c>
      <c r="T142" s="24">
        <f>jurisdiction_covered_NCT!T142+jurisdiction_covered_NETS!T142+jurisdiction_covered_SupETS!T142</f>
        <v>0</v>
      </c>
      <c r="U142" s="24">
        <f>jurisdiction_covered_NCT!U142+jurisdiction_covered_NETS!U142+jurisdiction_covered_SupETS!U142</f>
        <v>0</v>
      </c>
      <c r="V142" s="24">
        <f>jurisdiction_covered_NCT!V142+jurisdiction_covered_NETS!V142+jurisdiction_covered_SupETS!V142</f>
        <v>0</v>
      </c>
      <c r="W142" s="24">
        <f>jurisdiction_covered_NCT!W142+jurisdiction_covered_NETS!W142+jurisdiction_covered_SupETS!W142</f>
        <v>0</v>
      </c>
      <c r="X142" s="24">
        <f>jurisdiction_covered_NCT!X142+jurisdiction_covered_NETS!X142+jurisdiction_covered_SupETS!X142</f>
        <v>0</v>
      </c>
      <c r="Y142" s="24">
        <f>jurisdiction_covered_NCT!Y142+jurisdiction_covered_NETS!Y142+jurisdiction_covered_SupETS!Y142</f>
        <v>0</v>
      </c>
      <c r="Z142" s="24">
        <f>jurisdiction_covered_NCT!Z142+jurisdiction_covered_NETS!Z142+jurisdiction_covered_SupETS!Z142</f>
        <v>0</v>
      </c>
      <c r="AA142" s="24">
        <f>jurisdiction_covered_NCT!AA142+jurisdiction_covered_NETS!AA142+jurisdiction_covered_SupETS!AA142</f>
        <v>0</v>
      </c>
    </row>
    <row r="143" spans="1:27" x14ac:dyDescent="0.2">
      <c r="A143" s="9" t="s">
        <v>504</v>
      </c>
      <c r="B143" s="24">
        <f>jurisdiction_covered_NCT!B143+jurisdiction_covered_NETS!B143+jurisdiction_covered_SupETS!B143</f>
        <v>0</v>
      </c>
      <c r="C143" s="24">
        <f>jurisdiction_covered_NCT!C143+jurisdiction_covered_NETS!C143+jurisdiction_covered_SupETS!C143</f>
        <v>0</v>
      </c>
      <c r="D143" s="24">
        <f>jurisdiction_covered_NCT!D143+jurisdiction_covered_NETS!D143+jurisdiction_covered_SupETS!D143</f>
        <v>0</v>
      </c>
      <c r="E143" s="24">
        <f>jurisdiction_covered_NCT!E143+jurisdiction_covered_NETS!E143+jurisdiction_covered_SupETS!E143</f>
        <v>0</v>
      </c>
      <c r="F143" s="24">
        <f>jurisdiction_covered_NCT!F143+jurisdiction_covered_NETS!F143+jurisdiction_covered_SupETS!F143</f>
        <v>0</v>
      </c>
      <c r="G143" s="24">
        <f>jurisdiction_covered_NCT!G143+jurisdiction_covered_NETS!G143+jurisdiction_covered_SupETS!G143</f>
        <v>0</v>
      </c>
      <c r="H143" s="24">
        <f>jurisdiction_covered_NCT!H143+jurisdiction_covered_NETS!H143+jurisdiction_covered_SupETS!H143</f>
        <v>0</v>
      </c>
      <c r="I143" s="24">
        <f>jurisdiction_covered_NCT!I143+jurisdiction_covered_NETS!I143+jurisdiction_covered_SupETS!I143</f>
        <v>0</v>
      </c>
      <c r="J143" s="24">
        <f>jurisdiction_covered_NCT!J143+jurisdiction_covered_NETS!J143+jurisdiction_covered_SupETS!J143</f>
        <v>0</v>
      </c>
      <c r="K143" s="24">
        <f>jurisdiction_covered_NCT!K143+jurisdiction_covered_NETS!K143+jurisdiction_covered_SupETS!K143</f>
        <v>0</v>
      </c>
      <c r="L143" s="24">
        <f>jurisdiction_covered_NCT!L143+jurisdiction_covered_NETS!L143+jurisdiction_covered_SupETS!L143</f>
        <v>0</v>
      </c>
      <c r="M143" s="24">
        <f>jurisdiction_covered_NCT!M143+jurisdiction_covered_NETS!M143+jurisdiction_covered_SupETS!M143</f>
        <v>0</v>
      </c>
      <c r="N143" s="24">
        <f>jurisdiction_covered_NCT!N143+jurisdiction_covered_NETS!N143+jurisdiction_covered_SupETS!N143</f>
        <v>0</v>
      </c>
      <c r="O143" s="24">
        <f>jurisdiction_covered_NCT!O143+jurisdiction_covered_NETS!O143+jurisdiction_covered_SupETS!O143</f>
        <v>0</v>
      </c>
      <c r="P143" s="24">
        <f>jurisdiction_covered_NCT!P143+jurisdiction_covered_NETS!P143+jurisdiction_covered_SupETS!P143</f>
        <v>0</v>
      </c>
      <c r="Q143" s="24">
        <f>jurisdiction_covered_NCT!Q143+jurisdiction_covered_NETS!Q143+jurisdiction_covered_SupETS!Q143</f>
        <v>0</v>
      </c>
      <c r="R143" s="24">
        <f>jurisdiction_covered_NCT!R143+jurisdiction_covered_NETS!R143+jurisdiction_covered_SupETS!R143</f>
        <v>0</v>
      </c>
      <c r="S143" s="24">
        <f>jurisdiction_covered_NCT!S143+jurisdiction_covered_NETS!S143+jurisdiction_covered_SupETS!S143</f>
        <v>0</v>
      </c>
      <c r="T143" s="24">
        <f>jurisdiction_covered_NCT!T143+jurisdiction_covered_NETS!T143+jurisdiction_covered_SupETS!T143</f>
        <v>0</v>
      </c>
      <c r="U143" s="24">
        <f>jurisdiction_covered_NCT!U143+jurisdiction_covered_NETS!U143+jurisdiction_covered_SupETS!U143</f>
        <v>0</v>
      </c>
      <c r="V143" s="24">
        <f>jurisdiction_covered_NCT!V143+jurisdiction_covered_NETS!V143+jurisdiction_covered_SupETS!V143</f>
        <v>0</v>
      </c>
      <c r="W143" s="24">
        <f>jurisdiction_covered_NCT!W143+jurisdiction_covered_NETS!W143+jurisdiction_covered_SupETS!W143</f>
        <v>0</v>
      </c>
      <c r="X143" s="24">
        <f>jurisdiction_covered_NCT!X143+jurisdiction_covered_NETS!X143+jurisdiction_covered_SupETS!X143</f>
        <v>0</v>
      </c>
      <c r="Y143" s="24">
        <f>jurisdiction_covered_NCT!Y143+jurisdiction_covered_NETS!Y143+jurisdiction_covered_SupETS!Y143</f>
        <v>0</v>
      </c>
      <c r="Z143" s="24">
        <f>jurisdiction_covered_NCT!Z143+jurisdiction_covered_NETS!Z143+jurisdiction_covered_SupETS!Z143</f>
        <v>0</v>
      </c>
      <c r="AA143" s="24">
        <f>jurisdiction_covered_NCT!AA143+jurisdiction_covered_NETS!AA143+jurisdiction_covered_SupETS!AA143</f>
        <v>0</v>
      </c>
    </row>
    <row r="144" spans="1:27" x14ac:dyDescent="0.2">
      <c r="A144" s="9" t="s">
        <v>507</v>
      </c>
      <c r="B144" s="24">
        <f>jurisdiction_covered_NCT!B144+jurisdiction_covered_NETS!B144+jurisdiction_covered_SupETS!B144</f>
        <v>0</v>
      </c>
      <c r="C144" s="24">
        <f>jurisdiction_covered_NCT!C144+jurisdiction_covered_NETS!C144+jurisdiction_covered_SupETS!C144</f>
        <v>0</v>
      </c>
      <c r="D144" s="24">
        <f>jurisdiction_covered_NCT!D144+jurisdiction_covered_NETS!D144+jurisdiction_covered_SupETS!D144</f>
        <v>0</v>
      </c>
      <c r="E144" s="24">
        <f>jurisdiction_covered_NCT!E144+jurisdiction_covered_NETS!E144+jurisdiction_covered_SupETS!E144</f>
        <v>0</v>
      </c>
      <c r="F144" s="24">
        <f>jurisdiction_covered_NCT!F144+jurisdiction_covered_NETS!F144+jurisdiction_covered_SupETS!F144</f>
        <v>0</v>
      </c>
      <c r="G144" s="24">
        <f>jurisdiction_covered_NCT!G144+jurisdiction_covered_NETS!G144+jurisdiction_covered_SupETS!G144</f>
        <v>0</v>
      </c>
      <c r="H144" s="24">
        <f>jurisdiction_covered_NCT!H144+jurisdiction_covered_NETS!H144+jurisdiction_covered_SupETS!H144</f>
        <v>0</v>
      </c>
      <c r="I144" s="24">
        <f>jurisdiction_covered_NCT!I144+jurisdiction_covered_NETS!I144+jurisdiction_covered_SupETS!I144</f>
        <v>0</v>
      </c>
      <c r="J144" s="24">
        <f>jurisdiction_covered_NCT!J144+jurisdiction_covered_NETS!J144+jurisdiction_covered_SupETS!J144</f>
        <v>0</v>
      </c>
      <c r="K144" s="24">
        <f>jurisdiction_covered_NCT!K144+jurisdiction_covered_NETS!K144+jurisdiction_covered_SupETS!K144</f>
        <v>0</v>
      </c>
      <c r="L144" s="24">
        <f>jurisdiction_covered_NCT!L144+jurisdiction_covered_NETS!L144+jurisdiction_covered_SupETS!L144</f>
        <v>0</v>
      </c>
      <c r="M144" s="24">
        <f>jurisdiction_covered_NCT!M144+jurisdiction_covered_NETS!M144+jurisdiction_covered_SupETS!M144</f>
        <v>0</v>
      </c>
      <c r="N144" s="24">
        <f>jurisdiction_covered_NCT!N144+jurisdiction_covered_NETS!N144+jurisdiction_covered_SupETS!N144</f>
        <v>0</v>
      </c>
      <c r="O144" s="24">
        <f>jurisdiction_covered_NCT!O144+jurisdiction_covered_NETS!O144+jurisdiction_covered_SupETS!O144</f>
        <v>0</v>
      </c>
      <c r="P144" s="24">
        <f>jurisdiction_covered_NCT!P144+jurisdiction_covered_NETS!P144+jurisdiction_covered_SupETS!P144</f>
        <v>0</v>
      </c>
      <c r="Q144" s="24">
        <f>jurisdiction_covered_NCT!Q144+jurisdiction_covered_NETS!Q144+jurisdiction_covered_SupETS!Q144</f>
        <v>0</v>
      </c>
      <c r="R144" s="24">
        <f>jurisdiction_covered_NCT!R144+jurisdiction_covered_NETS!R144+jurisdiction_covered_SupETS!R144</f>
        <v>0</v>
      </c>
      <c r="S144" s="24">
        <f>jurisdiction_covered_NCT!S144+jurisdiction_covered_NETS!S144+jurisdiction_covered_SupETS!S144</f>
        <v>0</v>
      </c>
      <c r="T144" s="24">
        <f>jurisdiction_covered_NCT!T144+jurisdiction_covered_NETS!T144+jurisdiction_covered_SupETS!T144</f>
        <v>0</v>
      </c>
      <c r="U144" s="24">
        <f>jurisdiction_covered_NCT!U144+jurisdiction_covered_NETS!U144+jurisdiction_covered_SupETS!U144</f>
        <v>0</v>
      </c>
      <c r="V144" s="24">
        <f>jurisdiction_covered_NCT!V144+jurisdiction_covered_NETS!V144+jurisdiction_covered_SupETS!V144</f>
        <v>0</v>
      </c>
      <c r="W144" s="24">
        <f>jurisdiction_covered_NCT!W144+jurisdiction_covered_NETS!W144+jurisdiction_covered_SupETS!W144</f>
        <v>0</v>
      </c>
      <c r="X144" s="24">
        <f>jurisdiction_covered_NCT!X144+jurisdiction_covered_NETS!X144+jurisdiction_covered_SupETS!X144</f>
        <v>0</v>
      </c>
      <c r="Y144" s="24">
        <f>jurisdiction_covered_NCT!Y144+jurisdiction_covered_NETS!Y144+jurisdiction_covered_SupETS!Y144</f>
        <v>0</v>
      </c>
      <c r="Z144" s="24">
        <f>jurisdiction_covered_NCT!Z144+jurisdiction_covered_NETS!Z144+jurisdiction_covered_SupETS!Z144</f>
        <v>0</v>
      </c>
      <c r="AA144" s="24">
        <f>jurisdiction_covered_NCT!AA144+jurisdiction_covered_NETS!AA144+jurisdiction_covered_SupETS!AA144</f>
        <v>0</v>
      </c>
    </row>
    <row r="145" spans="1:27" x14ac:dyDescent="0.2">
      <c r="A145" s="9" t="s">
        <v>510</v>
      </c>
      <c r="B145" s="24">
        <f>jurisdiction_covered_NCT!B145+jurisdiction_covered_NETS!B145+jurisdiction_covered_SupETS!B145</f>
        <v>0</v>
      </c>
      <c r="C145" s="24">
        <f>jurisdiction_covered_NCT!C145+jurisdiction_covered_NETS!C145+jurisdiction_covered_SupETS!C145</f>
        <v>0</v>
      </c>
      <c r="D145" s="24">
        <f>jurisdiction_covered_NCT!D145+jurisdiction_covered_NETS!D145+jurisdiction_covered_SupETS!D145</f>
        <v>0</v>
      </c>
      <c r="E145" s="24">
        <f>jurisdiction_covered_NCT!E145+jurisdiction_covered_NETS!E145+jurisdiction_covered_SupETS!E145</f>
        <v>0</v>
      </c>
      <c r="F145" s="24">
        <f>jurisdiction_covered_NCT!F145+jurisdiction_covered_NETS!F145+jurisdiction_covered_SupETS!F145</f>
        <v>0</v>
      </c>
      <c r="G145" s="24">
        <f>jurisdiction_covered_NCT!G145+jurisdiction_covered_NETS!G145+jurisdiction_covered_SupETS!G145</f>
        <v>0</v>
      </c>
      <c r="H145" s="24">
        <f>jurisdiction_covered_NCT!H145+jurisdiction_covered_NETS!H145+jurisdiction_covered_SupETS!H145</f>
        <v>0</v>
      </c>
      <c r="I145" s="24">
        <f>jurisdiction_covered_NCT!I145+jurisdiction_covered_NETS!I145+jurisdiction_covered_SupETS!I145</f>
        <v>0</v>
      </c>
      <c r="J145" s="24">
        <f>jurisdiction_covered_NCT!J145+jurisdiction_covered_NETS!J145+jurisdiction_covered_SupETS!J145</f>
        <v>0</v>
      </c>
      <c r="K145" s="24">
        <f>jurisdiction_covered_NCT!K145+jurisdiction_covered_NETS!K145+jurisdiction_covered_SupETS!K145</f>
        <v>0</v>
      </c>
      <c r="L145" s="24">
        <f>jurisdiction_covered_NCT!L145+jurisdiction_covered_NETS!L145+jurisdiction_covered_SupETS!L145</f>
        <v>0</v>
      </c>
      <c r="M145" s="24">
        <f>jurisdiction_covered_NCT!M145+jurisdiction_covered_NETS!M145+jurisdiction_covered_SupETS!M145</f>
        <v>0</v>
      </c>
      <c r="N145" s="24">
        <f>jurisdiction_covered_NCT!N145+jurisdiction_covered_NETS!N145+jurisdiction_covered_SupETS!N145</f>
        <v>0</v>
      </c>
      <c r="O145" s="24">
        <f>jurisdiction_covered_NCT!O145+jurisdiction_covered_NETS!O145+jurisdiction_covered_SupETS!O145</f>
        <v>0</v>
      </c>
      <c r="P145" s="24">
        <f>jurisdiction_covered_NCT!P145+jurisdiction_covered_NETS!P145+jurisdiction_covered_SupETS!P145</f>
        <v>0</v>
      </c>
      <c r="Q145" s="24">
        <f>jurisdiction_covered_NCT!Q145+jurisdiction_covered_NETS!Q145+jurisdiction_covered_SupETS!Q145</f>
        <v>0</v>
      </c>
      <c r="R145" s="24">
        <f>jurisdiction_covered_NCT!R145+jurisdiction_covered_NETS!R145+jurisdiction_covered_SupETS!R145</f>
        <v>0</v>
      </c>
      <c r="S145" s="24">
        <f>jurisdiction_covered_NCT!S145+jurisdiction_covered_NETS!S145+jurisdiction_covered_SupETS!S145</f>
        <v>0</v>
      </c>
      <c r="T145" s="24">
        <f>jurisdiction_covered_NCT!T145+jurisdiction_covered_NETS!T145+jurisdiction_covered_SupETS!T145</f>
        <v>0</v>
      </c>
      <c r="U145" s="24">
        <f>jurisdiction_covered_NCT!U145+jurisdiction_covered_NETS!U145+jurisdiction_covered_SupETS!U145</f>
        <v>0</v>
      </c>
      <c r="V145" s="24">
        <f>jurisdiction_covered_NCT!V145+jurisdiction_covered_NETS!V145+jurisdiction_covered_SupETS!V145</f>
        <v>0</v>
      </c>
      <c r="W145" s="24">
        <f>jurisdiction_covered_NCT!W145+jurisdiction_covered_NETS!W145+jurisdiction_covered_SupETS!W145</f>
        <v>0</v>
      </c>
      <c r="X145" s="24">
        <f>jurisdiction_covered_NCT!X145+jurisdiction_covered_NETS!X145+jurisdiction_covered_SupETS!X145</f>
        <v>0</v>
      </c>
      <c r="Y145" s="24">
        <f>jurisdiction_covered_NCT!Y145+jurisdiction_covered_NETS!Y145+jurisdiction_covered_SupETS!Y145</f>
        <v>0</v>
      </c>
      <c r="Z145" s="24">
        <f>jurisdiction_covered_NCT!Z145+jurisdiction_covered_NETS!Z145+jurisdiction_covered_SupETS!Z145</f>
        <v>0</v>
      </c>
      <c r="AA145" s="24">
        <f>jurisdiction_covered_NCT!AA145+jurisdiction_covered_NETS!AA145+jurisdiction_covered_SupETS!AA145</f>
        <v>0</v>
      </c>
    </row>
    <row r="146" spans="1:27" x14ac:dyDescent="0.2">
      <c r="A146" s="9" t="s">
        <v>513</v>
      </c>
      <c r="B146" s="24">
        <f>Federated_cases!B30</f>
        <v>0</v>
      </c>
      <c r="C146" s="24">
        <f>Federated_cases!C30</f>
        <v>0</v>
      </c>
      <c r="D146" s="24">
        <f>Federated_cases!D30</f>
        <v>0</v>
      </c>
      <c r="E146" s="24">
        <f>Federated_cases!E30</f>
        <v>0</v>
      </c>
      <c r="F146" s="24">
        <f>Federated_cases!F30</f>
        <v>0</v>
      </c>
      <c r="G146" s="24">
        <f>Federated_cases!G30</f>
        <v>0</v>
      </c>
      <c r="H146" s="24">
        <f>Federated_cases!H30</f>
        <v>0</v>
      </c>
      <c r="I146" s="24">
        <f>Federated_cases!I30</f>
        <v>0</v>
      </c>
      <c r="J146" s="24">
        <f>Federated_cases!J30</f>
        <v>0</v>
      </c>
      <c r="K146" s="24">
        <f>Federated_cases!K30</f>
        <v>0</v>
      </c>
      <c r="L146" s="24">
        <f>Federated_cases!L30</f>
        <v>0</v>
      </c>
      <c r="M146" s="24">
        <f>Federated_cases!M30</f>
        <v>0</v>
      </c>
      <c r="N146" s="24">
        <f>Federated_cases!N30</f>
        <v>0</v>
      </c>
      <c r="O146" s="24">
        <f>Federated_cases!O30</f>
        <v>0</v>
      </c>
      <c r="P146" s="24">
        <f>Federated_cases!P30</f>
        <v>0.28999999999999998</v>
      </c>
      <c r="Q146" s="24">
        <f>Federated_cases!Q30</f>
        <v>0.28999999999999998</v>
      </c>
      <c r="R146" s="24">
        <f>Federated_cases!R30</f>
        <v>0.28999999999999998</v>
      </c>
      <c r="S146" s="24">
        <f>Federated_cases!S30</f>
        <v>0.29799999999999999</v>
      </c>
      <c r="T146" s="24">
        <f>Federated_cases!T30</f>
        <v>0.29799999999999999</v>
      </c>
      <c r="U146" s="24">
        <f>Federated_cases!U30</f>
        <v>0.498</v>
      </c>
      <c r="V146" s="24">
        <f>Federated_cases!V30</f>
        <v>0.498</v>
      </c>
      <c r="W146" s="24">
        <f>Federated_cases!W30</f>
        <v>0.498</v>
      </c>
      <c r="X146" s="24">
        <f>Federated_cases!X30</f>
        <v>0.498</v>
      </c>
      <c r="Y146" s="24">
        <f>Federated_cases!Y30</f>
        <v>0.53752800000000001</v>
      </c>
      <c r="Z146" s="24">
        <f>Federated_cases!Z30</f>
        <v>0.55460799999999999</v>
      </c>
      <c r="AA146" s="24">
        <f>jurisdiction_covered_NCT!AA146+jurisdiction_covered_NETS!AA146+jurisdiction_covered_SupETS!AA146</f>
        <v>0</v>
      </c>
    </row>
    <row r="147" spans="1:27" x14ac:dyDescent="0.2">
      <c r="A147" s="9" t="s">
        <v>517</v>
      </c>
      <c r="B147" s="24">
        <f>jurisdiction_covered_NCT!B147+jurisdiction_covered_NETS!B147+jurisdiction_covered_SupETS!B147</f>
        <v>0</v>
      </c>
      <c r="C147" s="24">
        <f>jurisdiction_covered_NCT!C147+jurisdiction_covered_NETS!C147+jurisdiction_covered_SupETS!C147</f>
        <v>0</v>
      </c>
      <c r="D147" s="24">
        <f>jurisdiction_covered_NCT!D147+jurisdiction_covered_NETS!D147+jurisdiction_covered_SupETS!D147</f>
        <v>0</v>
      </c>
      <c r="E147" s="24">
        <f>jurisdiction_covered_NCT!E147+jurisdiction_covered_NETS!E147+jurisdiction_covered_SupETS!E147</f>
        <v>0</v>
      </c>
      <c r="F147" s="24">
        <f>jurisdiction_covered_NCT!F147+jurisdiction_covered_NETS!F147+jurisdiction_covered_SupETS!F147</f>
        <v>0</v>
      </c>
      <c r="G147" s="24">
        <f>jurisdiction_covered_NCT!G147+jurisdiction_covered_NETS!G147+jurisdiction_covered_SupETS!G147</f>
        <v>0</v>
      </c>
      <c r="H147" s="24">
        <f>jurisdiction_covered_NCT!H147+jurisdiction_covered_NETS!H147+jurisdiction_covered_SupETS!H147</f>
        <v>0</v>
      </c>
      <c r="I147" s="24">
        <f>jurisdiction_covered_NCT!I147+jurisdiction_covered_NETS!I147+jurisdiction_covered_SupETS!I147</f>
        <v>0</v>
      </c>
      <c r="J147" s="24">
        <f>jurisdiction_covered_NCT!J147+jurisdiction_covered_NETS!J147+jurisdiction_covered_SupETS!J147</f>
        <v>0</v>
      </c>
      <c r="K147" s="24">
        <f>jurisdiction_covered_NCT!K147+jurisdiction_covered_NETS!K147+jurisdiction_covered_SupETS!K147</f>
        <v>0</v>
      </c>
      <c r="L147" s="24">
        <f>jurisdiction_covered_NCT!L147+jurisdiction_covered_NETS!L147+jurisdiction_covered_SupETS!L147</f>
        <v>0</v>
      </c>
      <c r="M147" s="24">
        <f>jurisdiction_covered_NCT!M147+jurisdiction_covered_NETS!M147+jurisdiction_covered_SupETS!M147</f>
        <v>0</v>
      </c>
      <c r="N147" s="24">
        <f>jurisdiction_covered_NCT!N147+jurisdiction_covered_NETS!N147+jurisdiction_covered_SupETS!N147</f>
        <v>0</v>
      </c>
      <c r="O147" s="24">
        <f>jurisdiction_covered_NCT!O147+jurisdiction_covered_NETS!O147+jurisdiction_covered_SupETS!O147</f>
        <v>0</v>
      </c>
      <c r="P147" s="24">
        <f>jurisdiction_covered_NCT!P147+jurisdiction_covered_NETS!P147+jurisdiction_covered_SupETS!P147</f>
        <v>0</v>
      </c>
      <c r="Q147" s="24">
        <f>jurisdiction_covered_NCT!Q147+jurisdiction_covered_NETS!Q147+jurisdiction_covered_SupETS!Q147</f>
        <v>0</v>
      </c>
      <c r="R147" s="24">
        <f>jurisdiction_covered_NCT!R147+jurisdiction_covered_NETS!R147+jurisdiction_covered_SupETS!R147</f>
        <v>0</v>
      </c>
      <c r="S147" s="24">
        <f>jurisdiction_covered_NCT!S147+jurisdiction_covered_NETS!S147+jurisdiction_covered_SupETS!S147</f>
        <v>0</v>
      </c>
      <c r="T147" s="24">
        <f>jurisdiction_covered_NCT!T147+jurisdiction_covered_NETS!T147+jurisdiction_covered_SupETS!T147</f>
        <v>0</v>
      </c>
      <c r="U147" s="24">
        <f>jurisdiction_covered_NCT!U147+jurisdiction_covered_NETS!U147+jurisdiction_covered_SupETS!U147</f>
        <v>0</v>
      </c>
      <c r="V147" s="24">
        <f>jurisdiction_covered_NCT!V147+jurisdiction_covered_NETS!V147+jurisdiction_covered_SupETS!V147</f>
        <v>0</v>
      </c>
      <c r="W147" s="24">
        <f>jurisdiction_covered_NCT!W147+jurisdiction_covered_NETS!W147+jurisdiction_covered_SupETS!W147</f>
        <v>0</v>
      </c>
      <c r="X147" s="24">
        <f>jurisdiction_covered_NCT!X147+jurisdiction_covered_NETS!X147+jurisdiction_covered_SupETS!X147</f>
        <v>0</v>
      </c>
      <c r="Y147" s="24">
        <f>jurisdiction_covered_NCT!Y147+jurisdiction_covered_NETS!Y147+jurisdiction_covered_SupETS!Y147</f>
        <v>0</v>
      </c>
      <c r="Z147" s="24">
        <f>jurisdiction_covered_NCT!Z147+jurisdiction_covered_NETS!Z147+jurisdiction_covered_SupETS!Z147</f>
        <v>0</v>
      </c>
      <c r="AA147" s="24">
        <f>jurisdiction_covered_NCT!AA147+jurisdiction_covered_NETS!AA147+jurisdiction_covered_SupETS!AA147</f>
        <v>0</v>
      </c>
    </row>
    <row r="148" spans="1:27" x14ac:dyDescent="0.2">
      <c r="A148" s="9" t="s">
        <v>520</v>
      </c>
      <c r="B148" s="24">
        <f>jurisdiction_covered_NCT!B148+jurisdiction_covered_NETS!B148+jurisdiction_covered_SupETS!B148</f>
        <v>0</v>
      </c>
      <c r="C148" s="24">
        <f>jurisdiction_covered_NCT!C148+jurisdiction_covered_NETS!C148+jurisdiction_covered_SupETS!C148</f>
        <v>0</v>
      </c>
      <c r="D148" s="24">
        <f>jurisdiction_covered_NCT!D148+jurisdiction_covered_NETS!D148+jurisdiction_covered_SupETS!D148</f>
        <v>0</v>
      </c>
      <c r="E148" s="24">
        <f>jurisdiction_covered_NCT!E148+jurisdiction_covered_NETS!E148+jurisdiction_covered_SupETS!E148</f>
        <v>0</v>
      </c>
      <c r="F148" s="24">
        <f>jurisdiction_covered_NCT!F148+jurisdiction_covered_NETS!F148+jurisdiction_covered_SupETS!F148</f>
        <v>0</v>
      </c>
      <c r="G148" s="24">
        <f>jurisdiction_covered_NCT!G148+jurisdiction_covered_NETS!G148+jurisdiction_covered_SupETS!G148</f>
        <v>0</v>
      </c>
      <c r="H148" s="24">
        <f>jurisdiction_covered_NCT!H148+jurisdiction_covered_NETS!H148+jurisdiction_covered_SupETS!H148</f>
        <v>0</v>
      </c>
      <c r="I148" s="24">
        <f>jurisdiction_covered_NCT!I148+jurisdiction_covered_NETS!I148+jurisdiction_covered_SupETS!I148</f>
        <v>0</v>
      </c>
      <c r="J148" s="24">
        <f>jurisdiction_covered_NCT!J148+jurisdiction_covered_NETS!J148+jurisdiction_covered_SupETS!J148</f>
        <v>0</v>
      </c>
      <c r="K148" s="24">
        <f>jurisdiction_covered_NCT!K148+jurisdiction_covered_NETS!K148+jurisdiction_covered_SupETS!K148</f>
        <v>0</v>
      </c>
      <c r="L148" s="24">
        <f>jurisdiction_covered_NCT!L148+jurisdiction_covered_NETS!L148+jurisdiction_covered_SupETS!L148</f>
        <v>0</v>
      </c>
      <c r="M148" s="24">
        <f>jurisdiction_covered_NCT!M148+jurisdiction_covered_NETS!M148+jurisdiction_covered_SupETS!M148</f>
        <v>0</v>
      </c>
      <c r="N148" s="24">
        <f>jurisdiction_covered_NCT!N148+jurisdiction_covered_NETS!N148+jurisdiction_covered_SupETS!N148</f>
        <v>0</v>
      </c>
      <c r="O148" s="24">
        <f>jurisdiction_covered_NCT!O148+jurisdiction_covered_NETS!O148+jurisdiction_covered_SupETS!O148</f>
        <v>0</v>
      </c>
      <c r="P148" s="24">
        <f>jurisdiction_covered_NCT!P148+jurisdiction_covered_NETS!P148+jurisdiction_covered_SupETS!P148</f>
        <v>0</v>
      </c>
      <c r="Q148" s="24">
        <f>jurisdiction_covered_NCT!Q148+jurisdiction_covered_NETS!Q148+jurisdiction_covered_SupETS!Q148</f>
        <v>0</v>
      </c>
      <c r="R148" s="24">
        <f>jurisdiction_covered_NCT!R148+jurisdiction_covered_NETS!R148+jurisdiction_covered_SupETS!R148</f>
        <v>0</v>
      </c>
      <c r="S148" s="24">
        <f>jurisdiction_covered_NCT!S148+jurisdiction_covered_NETS!S148+jurisdiction_covered_SupETS!S148</f>
        <v>0</v>
      </c>
      <c r="T148" s="24">
        <f>jurisdiction_covered_NCT!T148+jurisdiction_covered_NETS!T148+jurisdiction_covered_SupETS!T148</f>
        <v>0</v>
      </c>
      <c r="U148" s="24">
        <f>jurisdiction_covered_NCT!U148+jurisdiction_covered_NETS!U148+jurisdiction_covered_SupETS!U148</f>
        <v>0</v>
      </c>
      <c r="V148" s="24">
        <f>jurisdiction_covered_NCT!V148+jurisdiction_covered_NETS!V148+jurisdiction_covered_SupETS!V148</f>
        <v>0</v>
      </c>
      <c r="W148" s="24">
        <f>jurisdiction_covered_NCT!W148+jurisdiction_covered_NETS!W148+jurisdiction_covered_SupETS!W148</f>
        <v>0</v>
      </c>
      <c r="X148" s="24">
        <f>jurisdiction_covered_NCT!X148+jurisdiction_covered_NETS!X148+jurisdiction_covered_SupETS!X148</f>
        <v>0</v>
      </c>
      <c r="Y148" s="24">
        <f>jurisdiction_covered_NCT!Y148+jurisdiction_covered_NETS!Y148+jurisdiction_covered_SupETS!Y148</f>
        <v>0</v>
      </c>
      <c r="Z148" s="24">
        <f>jurisdiction_covered_NCT!Z148+jurisdiction_covered_NETS!Z148+jurisdiction_covered_SupETS!Z148</f>
        <v>0</v>
      </c>
      <c r="AA148" s="24">
        <f>jurisdiction_covered_NCT!AA148+jurisdiction_covered_NETS!AA148+jurisdiction_covered_SupETS!AA148</f>
        <v>0</v>
      </c>
    </row>
    <row r="149" spans="1:27" x14ac:dyDescent="0.2">
      <c r="A149" s="9" t="s">
        <v>523</v>
      </c>
      <c r="B149" s="24">
        <f>jurisdiction_covered_NCT!B149+jurisdiction_covered_NETS!B149+jurisdiction_covered_SupETS!B149</f>
        <v>0</v>
      </c>
      <c r="C149" s="24">
        <f>jurisdiction_covered_NCT!C149+jurisdiction_covered_NETS!C149+jurisdiction_covered_SupETS!C149</f>
        <v>0</v>
      </c>
      <c r="D149" s="24">
        <f>jurisdiction_covered_NCT!D149+jurisdiction_covered_NETS!D149+jurisdiction_covered_SupETS!D149</f>
        <v>0</v>
      </c>
      <c r="E149" s="24">
        <f>jurisdiction_covered_NCT!E149+jurisdiction_covered_NETS!E149+jurisdiction_covered_SupETS!E149</f>
        <v>0</v>
      </c>
      <c r="F149" s="24">
        <f>jurisdiction_covered_NCT!F149+jurisdiction_covered_NETS!F149+jurisdiction_covered_SupETS!F149</f>
        <v>0</v>
      </c>
      <c r="G149" s="24">
        <f>jurisdiction_covered_NCT!G149+jurisdiction_covered_NETS!G149+jurisdiction_covered_SupETS!G149</f>
        <v>0</v>
      </c>
      <c r="H149" s="24">
        <f>jurisdiction_covered_NCT!H149+jurisdiction_covered_NETS!H149+jurisdiction_covered_SupETS!H149</f>
        <v>0</v>
      </c>
      <c r="I149" s="24">
        <f>jurisdiction_covered_NCT!I149+jurisdiction_covered_NETS!I149+jurisdiction_covered_SupETS!I149</f>
        <v>0</v>
      </c>
      <c r="J149" s="24">
        <f>jurisdiction_covered_NCT!J149+jurisdiction_covered_NETS!J149+jurisdiction_covered_SupETS!J149</f>
        <v>0</v>
      </c>
      <c r="K149" s="24">
        <f>jurisdiction_covered_NCT!K149+jurisdiction_covered_NETS!K149+jurisdiction_covered_SupETS!K149</f>
        <v>0</v>
      </c>
      <c r="L149" s="24">
        <f>jurisdiction_covered_NCT!L149+jurisdiction_covered_NETS!L149+jurisdiction_covered_SupETS!L149</f>
        <v>0</v>
      </c>
      <c r="M149" s="24">
        <f>jurisdiction_covered_NCT!M149+jurisdiction_covered_NETS!M149+jurisdiction_covered_SupETS!M149</f>
        <v>0</v>
      </c>
      <c r="N149" s="24">
        <f>jurisdiction_covered_NCT!N149+jurisdiction_covered_NETS!N149+jurisdiction_covered_SupETS!N149</f>
        <v>0</v>
      </c>
      <c r="O149" s="24">
        <f>jurisdiction_covered_NCT!O149+jurisdiction_covered_NETS!O149+jurisdiction_covered_SupETS!O149</f>
        <v>0</v>
      </c>
      <c r="P149" s="24">
        <f>jurisdiction_covered_NCT!P149+jurisdiction_covered_NETS!P149+jurisdiction_covered_SupETS!P149</f>
        <v>0</v>
      </c>
      <c r="Q149" s="24">
        <f>jurisdiction_covered_NCT!Q149+jurisdiction_covered_NETS!Q149+jurisdiction_covered_SupETS!Q149</f>
        <v>0</v>
      </c>
      <c r="R149" s="24">
        <f>jurisdiction_covered_NCT!R149+jurisdiction_covered_NETS!R149+jurisdiction_covered_SupETS!R149</f>
        <v>0</v>
      </c>
      <c r="S149" s="24">
        <f>jurisdiction_covered_NCT!S149+jurisdiction_covered_NETS!S149+jurisdiction_covered_SupETS!S149</f>
        <v>0</v>
      </c>
      <c r="T149" s="24">
        <f>jurisdiction_covered_NCT!T149+jurisdiction_covered_NETS!T149+jurisdiction_covered_SupETS!T149</f>
        <v>0</v>
      </c>
      <c r="U149" s="24">
        <f>jurisdiction_covered_NCT!U149+jurisdiction_covered_NETS!U149+jurisdiction_covered_SupETS!U149</f>
        <v>0</v>
      </c>
      <c r="V149" s="24">
        <f>jurisdiction_covered_NCT!V149+jurisdiction_covered_NETS!V149+jurisdiction_covered_SupETS!V149</f>
        <v>0</v>
      </c>
      <c r="W149" s="24">
        <f>jurisdiction_covered_NCT!W149+jurisdiction_covered_NETS!W149+jurisdiction_covered_SupETS!W149</f>
        <v>0</v>
      </c>
      <c r="X149" s="24">
        <f>jurisdiction_covered_NCT!X149+jurisdiction_covered_NETS!X149+jurisdiction_covered_SupETS!X149</f>
        <v>0</v>
      </c>
      <c r="Y149" s="24">
        <f>jurisdiction_covered_NCT!Y149+jurisdiction_covered_NETS!Y149+jurisdiction_covered_SupETS!Y149</f>
        <v>0</v>
      </c>
      <c r="Z149" s="24">
        <f>jurisdiction_covered_NCT!Z149+jurisdiction_covered_NETS!Z149+jurisdiction_covered_SupETS!Z149</f>
        <v>0</v>
      </c>
      <c r="AA149" s="24">
        <f>jurisdiction_covered_NCT!AA149+jurisdiction_covered_NETS!AA149+jurisdiction_covered_SupETS!AA149</f>
        <v>0</v>
      </c>
    </row>
    <row r="150" spans="1:27" x14ac:dyDescent="0.2">
      <c r="A150" s="9" t="s">
        <v>526</v>
      </c>
      <c r="B150" s="24">
        <f>jurisdiction_covered_NCT!B150+jurisdiction_covered_NETS!B150+jurisdiction_covered_SupETS!B150</f>
        <v>0</v>
      </c>
      <c r="C150" s="24">
        <f>jurisdiction_covered_NCT!C150+jurisdiction_covered_NETS!C150+jurisdiction_covered_SupETS!C150</f>
        <v>0</v>
      </c>
      <c r="D150" s="24">
        <f>jurisdiction_covered_NCT!D150+jurisdiction_covered_NETS!D150+jurisdiction_covered_SupETS!D150</f>
        <v>0</v>
      </c>
      <c r="E150" s="24">
        <f>jurisdiction_covered_NCT!E150+jurisdiction_covered_NETS!E150+jurisdiction_covered_SupETS!E150</f>
        <v>0</v>
      </c>
      <c r="F150" s="24">
        <f>jurisdiction_covered_NCT!F150+jurisdiction_covered_NETS!F150+jurisdiction_covered_SupETS!F150</f>
        <v>0</v>
      </c>
      <c r="G150" s="24">
        <f>jurisdiction_covered_NCT!G150+jurisdiction_covered_NETS!G150+jurisdiction_covered_SupETS!G150</f>
        <v>0</v>
      </c>
      <c r="H150" s="24">
        <f>jurisdiction_covered_NCT!H150+jurisdiction_covered_NETS!H150+jurisdiction_covered_SupETS!H150</f>
        <v>0</v>
      </c>
      <c r="I150" s="24">
        <f>jurisdiction_covered_NCT!I150+jurisdiction_covered_NETS!I150+jurisdiction_covered_SupETS!I150</f>
        <v>0</v>
      </c>
      <c r="J150" s="24">
        <f>jurisdiction_covered_NCT!J150+jurisdiction_covered_NETS!J150+jurisdiction_covered_SupETS!J150</f>
        <v>0</v>
      </c>
      <c r="K150" s="24">
        <f>jurisdiction_covered_NCT!K150+jurisdiction_covered_NETS!K150+jurisdiction_covered_SupETS!K150</f>
        <v>0</v>
      </c>
      <c r="L150" s="24">
        <f>jurisdiction_covered_NCT!L150+jurisdiction_covered_NETS!L150+jurisdiction_covered_SupETS!L150</f>
        <v>0</v>
      </c>
      <c r="M150" s="24">
        <f>jurisdiction_covered_NCT!M150+jurisdiction_covered_NETS!M150+jurisdiction_covered_SupETS!M150</f>
        <v>0</v>
      </c>
      <c r="N150" s="24">
        <f>jurisdiction_covered_NCT!N150+jurisdiction_covered_NETS!N150+jurisdiction_covered_SupETS!N150</f>
        <v>0</v>
      </c>
      <c r="O150" s="24">
        <f>jurisdiction_covered_NCT!O150+jurisdiction_covered_NETS!O150+jurisdiction_covered_SupETS!O150</f>
        <v>0</v>
      </c>
      <c r="P150" s="24">
        <f>jurisdiction_covered_NCT!P150+jurisdiction_covered_NETS!P150+jurisdiction_covered_SupETS!P150</f>
        <v>0</v>
      </c>
      <c r="Q150" s="24">
        <f>jurisdiction_covered_NCT!Q150+jurisdiction_covered_NETS!Q150+jurisdiction_covered_SupETS!Q150</f>
        <v>0</v>
      </c>
      <c r="R150" s="24">
        <f>jurisdiction_covered_NCT!R150+jurisdiction_covered_NETS!R150+jurisdiction_covered_SupETS!R150</f>
        <v>0</v>
      </c>
      <c r="S150" s="24">
        <f>jurisdiction_covered_NCT!S150+jurisdiction_covered_NETS!S150+jurisdiction_covered_SupETS!S150</f>
        <v>0</v>
      </c>
      <c r="T150" s="24">
        <f>jurisdiction_covered_NCT!T150+jurisdiction_covered_NETS!T150+jurisdiction_covered_SupETS!T150</f>
        <v>0</v>
      </c>
      <c r="U150" s="24">
        <f>jurisdiction_covered_NCT!U150+jurisdiction_covered_NETS!U150+jurisdiction_covered_SupETS!U150</f>
        <v>0</v>
      </c>
      <c r="V150" s="24">
        <f>jurisdiction_covered_NCT!V150+jurisdiction_covered_NETS!V150+jurisdiction_covered_SupETS!V150</f>
        <v>0</v>
      </c>
      <c r="W150" s="24">
        <f>jurisdiction_covered_NCT!W150+jurisdiction_covered_NETS!W150+jurisdiction_covered_SupETS!W150</f>
        <v>0</v>
      </c>
      <c r="X150" s="24">
        <f>jurisdiction_covered_NCT!X150+jurisdiction_covered_NETS!X150+jurisdiction_covered_SupETS!X150</f>
        <v>0</v>
      </c>
      <c r="Y150" s="24">
        <f>jurisdiction_covered_NCT!Y150+jurisdiction_covered_NETS!Y150+jurisdiction_covered_SupETS!Y150</f>
        <v>0</v>
      </c>
      <c r="Z150" s="24">
        <f>jurisdiction_covered_NCT!Z150+jurisdiction_covered_NETS!Z150+jurisdiction_covered_SupETS!Z150</f>
        <v>0</v>
      </c>
      <c r="AA150" s="24">
        <f>jurisdiction_covered_NCT!AA150+jurisdiction_covered_NETS!AA150+jurisdiction_covered_SupETS!AA150</f>
        <v>0</v>
      </c>
    </row>
    <row r="151" spans="1:27" x14ac:dyDescent="0.2">
      <c r="A151" s="9" t="s">
        <v>529</v>
      </c>
      <c r="B151" s="24">
        <f>jurisdiction_covered_NCT!B151+jurisdiction_covered_NETS!B151+jurisdiction_covered_SupETS!B151</f>
        <v>0</v>
      </c>
      <c r="C151" s="24">
        <f>jurisdiction_covered_NCT!C151+jurisdiction_covered_NETS!C151+jurisdiction_covered_SupETS!C151</f>
        <v>0</v>
      </c>
      <c r="D151" s="24">
        <f>jurisdiction_covered_NCT!D151+jurisdiction_covered_NETS!D151+jurisdiction_covered_SupETS!D151</f>
        <v>0</v>
      </c>
      <c r="E151" s="24">
        <f>jurisdiction_covered_NCT!E151+jurisdiction_covered_NETS!E151+jurisdiction_covered_SupETS!E151</f>
        <v>0</v>
      </c>
      <c r="F151" s="24">
        <f>jurisdiction_covered_NCT!F151+jurisdiction_covered_NETS!F151+jurisdiction_covered_SupETS!F151</f>
        <v>0</v>
      </c>
      <c r="G151" s="24">
        <f>jurisdiction_covered_NCT!G151+jurisdiction_covered_NETS!G151+jurisdiction_covered_SupETS!G151</f>
        <v>0</v>
      </c>
      <c r="H151" s="24">
        <f>jurisdiction_covered_NCT!H151+jurisdiction_covered_NETS!H151+jurisdiction_covered_SupETS!H151</f>
        <v>0</v>
      </c>
      <c r="I151" s="24">
        <f>jurisdiction_covered_NCT!I151+jurisdiction_covered_NETS!I151+jurisdiction_covered_SupETS!I151</f>
        <v>0</v>
      </c>
      <c r="J151" s="24">
        <f>jurisdiction_covered_NCT!J151+jurisdiction_covered_NETS!J151+jurisdiction_covered_SupETS!J151</f>
        <v>0</v>
      </c>
      <c r="K151" s="24">
        <f>jurisdiction_covered_NCT!K151+jurisdiction_covered_NETS!K151+jurisdiction_covered_SupETS!K151</f>
        <v>0</v>
      </c>
      <c r="L151" s="24">
        <f>jurisdiction_covered_NCT!L151+jurisdiction_covered_NETS!L151+jurisdiction_covered_SupETS!L151</f>
        <v>0</v>
      </c>
      <c r="M151" s="24">
        <f>jurisdiction_covered_NCT!M151+jurisdiction_covered_NETS!M151+jurisdiction_covered_SupETS!M151</f>
        <v>0</v>
      </c>
      <c r="N151" s="24">
        <f>jurisdiction_covered_NCT!N151+jurisdiction_covered_NETS!N151+jurisdiction_covered_SupETS!N151</f>
        <v>0</v>
      </c>
      <c r="O151" s="24">
        <f>jurisdiction_covered_NCT!O151+jurisdiction_covered_NETS!O151+jurisdiction_covered_SupETS!O151</f>
        <v>0</v>
      </c>
      <c r="P151" s="24">
        <f>jurisdiction_covered_NCT!P151+jurisdiction_covered_NETS!P151+jurisdiction_covered_SupETS!P151</f>
        <v>0</v>
      </c>
      <c r="Q151" s="24">
        <f>jurisdiction_covered_NCT!Q151+jurisdiction_covered_NETS!Q151+jurisdiction_covered_SupETS!Q151</f>
        <v>0</v>
      </c>
      <c r="R151" s="24">
        <f>jurisdiction_covered_NCT!R151+jurisdiction_covered_NETS!R151+jurisdiction_covered_SupETS!R151</f>
        <v>0</v>
      </c>
      <c r="S151" s="24">
        <f>jurisdiction_covered_NCT!S151+jurisdiction_covered_NETS!S151+jurisdiction_covered_SupETS!S151</f>
        <v>0</v>
      </c>
      <c r="T151" s="24">
        <f>jurisdiction_covered_NCT!T151+jurisdiction_covered_NETS!T151+jurisdiction_covered_SupETS!T151</f>
        <v>0</v>
      </c>
      <c r="U151" s="24">
        <f>jurisdiction_covered_NCT!U151+jurisdiction_covered_NETS!U151+jurisdiction_covered_SupETS!U151</f>
        <v>0</v>
      </c>
      <c r="V151" s="24">
        <f>jurisdiction_covered_NCT!V151+jurisdiction_covered_NETS!V151+jurisdiction_covered_SupETS!V151</f>
        <v>0.4294</v>
      </c>
      <c r="W151" s="24">
        <f>jurisdiction_covered_NCT!W151+jurisdiction_covered_NETS!W151+jurisdiction_covered_SupETS!W151</f>
        <v>0.4294</v>
      </c>
      <c r="X151" s="24">
        <f>jurisdiction_covered_NCT!X151+jurisdiction_covered_NETS!X151+jurisdiction_covered_SupETS!X151</f>
        <v>0.4294</v>
      </c>
      <c r="Y151" s="24">
        <f>jurisdiction_covered_NCT!Y151+jurisdiction_covered_NETS!Y151+jurisdiction_covered_SupETS!Y151</f>
        <v>0.4294</v>
      </c>
      <c r="Z151" s="24">
        <f>jurisdiction_covered_NCT!Z151+jurisdiction_covered_NETS!Z151+jurisdiction_covered_SupETS!Z151</f>
        <v>0.4294</v>
      </c>
      <c r="AA151" s="24">
        <f>jurisdiction_covered_NCT!AA151+jurisdiction_covered_NETS!AA151+jurisdiction_covered_SupETS!AA151</f>
        <v>0.4294</v>
      </c>
    </row>
    <row r="152" spans="1:27" x14ac:dyDescent="0.2">
      <c r="A152" s="9" t="s">
        <v>534</v>
      </c>
      <c r="B152" s="24">
        <f>jurisdiction_covered_NCT!B152+jurisdiction_covered_NETS!B152+jurisdiction_covered_SupETS!B152</f>
        <v>0</v>
      </c>
      <c r="C152" s="24">
        <f>jurisdiction_covered_NCT!C152+jurisdiction_covered_NETS!C152+jurisdiction_covered_SupETS!C152</f>
        <v>0</v>
      </c>
      <c r="D152" s="24">
        <f>jurisdiction_covered_NCT!D152+jurisdiction_covered_NETS!D152+jurisdiction_covered_SupETS!D152</f>
        <v>0</v>
      </c>
      <c r="E152" s="24">
        <f>jurisdiction_covered_NCT!E152+jurisdiction_covered_NETS!E152+jurisdiction_covered_SupETS!E152</f>
        <v>0</v>
      </c>
      <c r="F152" s="24">
        <f>jurisdiction_covered_NCT!F152+jurisdiction_covered_NETS!F152+jurisdiction_covered_SupETS!F152</f>
        <v>0</v>
      </c>
      <c r="G152" s="24">
        <f>jurisdiction_covered_NCT!G152+jurisdiction_covered_NETS!G152+jurisdiction_covered_SupETS!G152</f>
        <v>0</v>
      </c>
      <c r="H152" s="24">
        <f>jurisdiction_covered_NCT!H152+jurisdiction_covered_NETS!H152+jurisdiction_covered_SupETS!H152</f>
        <v>0</v>
      </c>
      <c r="I152" s="24">
        <f>jurisdiction_covered_NCT!I152+jurisdiction_covered_NETS!I152+jurisdiction_covered_SupETS!I152</f>
        <v>0</v>
      </c>
      <c r="J152" s="24">
        <f>jurisdiction_covered_NCT!J152+jurisdiction_covered_NETS!J152+jurisdiction_covered_SupETS!J152</f>
        <v>0</v>
      </c>
      <c r="K152" s="24">
        <f>jurisdiction_covered_NCT!K152+jurisdiction_covered_NETS!K152+jurisdiction_covered_SupETS!K152</f>
        <v>0</v>
      </c>
      <c r="L152" s="24">
        <f>jurisdiction_covered_NCT!L152+jurisdiction_covered_NETS!L152+jurisdiction_covered_SupETS!L152</f>
        <v>0</v>
      </c>
      <c r="M152" s="24">
        <f>jurisdiction_covered_NCT!M152+jurisdiction_covered_NETS!M152+jurisdiction_covered_SupETS!M152</f>
        <v>0</v>
      </c>
      <c r="N152" s="24">
        <f>jurisdiction_covered_NCT!N152+jurisdiction_covered_NETS!N152+jurisdiction_covered_SupETS!N152</f>
        <v>0</v>
      </c>
      <c r="O152" s="24">
        <f>jurisdiction_covered_NCT!O152+jurisdiction_covered_NETS!O152+jurisdiction_covered_SupETS!O152</f>
        <v>0</v>
      </c>
      <c r="P152" s="24">
        <f>jurisdiction_covered_NCT!P152+jurisdiction_covered_NETS!P152+jurisdiction_covered_SupETS!P152</f>
        <v>0</v>
      </c>
      <c r="Q152" s="24">
        <f>jurisdiction_covered_NCT!Q152+jurisdiction_covered_NETS!Q152+jurisdiction_covered_SupETS!Q152</f>
        <v>0</v>
      </c>
      <c r="R152" s="24">
        <f>jurisdiction_covered_NCT!R152+jurisdiction_covered_NETS!R152+jurisdiction_covered_SupETS!R152</f>
        <v>0</v>
      </c>
      <c r="S152" s="24">
        <f>jurisdiction_covered_NCT!S152+jurisdiction_covered_NETS!S152+jurisdiction_covered_SupETS!S152</f>
        <v>0</v>
      </c>
      <c r="T152" s="24">
        <f>jurisdiction_covered_NCT!T152+jurisdiction_covered_NETS!T152+jurisdiction_covered_SupETS!T152</f>
        <v>0</v>
      </c>
      <c r="U152" s="24">
        <f>jurisdiction_covered_NCT!U152+jurisdiction_covered_NETS!U152+jurisdiction_covered_SupETS!U152</f>
        <v>0</v>
      </c>
      <c r="V152" s="24">
        <f>jurisdiction_covered_NCT!V152+jurisdiction_covered_NETS!V152+jurisdiction_covered_SupETS!V152</f>
        <v>0</v>
      </c>
      <c r="W152" s="24">
        <f>jurisdiction_covered_NCT!W152+jurisdiction_covered_NETS!W152+jurisdiction_covered_SupETS!W152</f>
        <v>0</v>
      </c>
      <c r="X152" s="24">
        <f>jurisdiction_covered_NCT!X152+jurisdiction_covered_NETS!X152+jurisdiction_covered_SupETS!X152</f>
        <v>0</v>
      </c>
      <c r="Y152" s="24">
        <f>jurisdiction_covered_NCT!Y152+jurisdiction_covered_NETS!Y152+jurisdiction_covered_SupETS!Y152</f>
        <v>0</v>
      </c>
      <c r="Z152" s="24">
        <f>jurisdiction_covered_NCT!Z152+jurisdiction_covered_NETS!Z152+jurisdiction_covered_SupETS!Z152</f>
        <v>0</v>
      </c>
      <c r="AA152" s="24">
        <f>jurisdiction_covered_NCT!AA152+jurisdiction_covered_NETS!AA152+jurisdiction_covered_SupETS!AA152</f>
        <v>0</v>
      </c>
    </row>
    <row r="153" spans="1:27" x14ac:dyDescent="0.2">
      <c r="A153" s="9" t="s">
        <v>537</v>
      </c>
      <c r="B153" s="24">
        <f>jurisdiction_covered_NCT!B153+jurisdiction_covered_NETS!B153+jurisdiction_covered_SupETS!B153</f>
        <v>0</v>
      </c>
      <c r="C153" s="24">
        <f>jurisdiction_covered_NCT!C153+jurisdiction_covered_NETS!C153+jurisdiction_covered_SupETS!C153</f>
        <v>0</v>
      </c>
      <c r="D153" s="24">
        <f>jurisdiction_covered_NCT!D153+jurisdiction_covered_NETS!D153+jurisdiction_covered_SupETS!D153</f>
        <v>0</v>
      </c>
      <c r="E153" s="24">
        <f>jurisdiction_covered_NCT!E153+jurisdiction_covered_NETS!E153+jurisdiction_covered_SupETS!E153</f>
        <v>0</v>
      </c>
      <c r="F153" s="24">
        <f>jurisdiction_covered_NCT!F153+jurisdiction_covered_NETS!F153+jurisdiction_covered_SupETS!F153</f>
        <v>0</v>
      </c>
      <c r="G153" s="24">
        <f>jurisdiction_covered_NCT!G153+jurisdiction_covered_NETS!G153+jurisdiction_covered_SupETS!G153</f>
        <v>0</v>
      </c>
      <c r="H153" s="24">
        <f>jurisdiction_covered_NCT!H153+jurisdiction_covered_NETS!H153+jurisdiction_covered_SupETS!H153</f>
        <v>0</v>
      </c>
      <c r="I153" s="24">
        <f>jurisdiction_covered_NCT!I153+jurisdiction_covered_NETS!I153+jurisdiction_covered_SupETS!I153</f>
        <v>0</v>
      </c>
      <c r="J153" s="24">
        <f>jurisdiction_covered_NCT!J153+jurisdiction_covered_NETS!J153+jurisdiction_covered_SupETS!J153</f>
        <v>0</v>
      </c>
      <c r="K153" s="24">
        <f>jurisdiction_covered_NCT!K153+jurisdiction_covered_NETS!K153+jurisdiction_covered_SupETS!K153</f>
        <v>0</v>
      </c>
      <c r="L153" s="24">
        <f>jurisdiction_covered_NCT!L153+jurisdiction_covered_NETS!L153+jurisdiction_covered_SupETS!L153</f>
        <v>0</v>
      </c>
      <c r="M153" s="24">
        <f>jurisdiction_covered_NCT!M153+jurisdiction_covered_NETS!M153+jurisdiction_covered_SupETS!M153</f>
        <v>0</v>
      </c>
      <c r="N153" s="24">
        <f>jurisdiction_covered_NCT!N153+jurisdiction_covered_NETS!N153+jurisdiction_covered_SupETS!N153</f>
        <v>0</v>
      </c>
      <c r="O153" s="24">
        <f>jurisdiction_covered_NCT!O153+jurisdiction_covered_NETS!O153+jurisdiction_covered_SupETS!O153</f>
        <v>0</v>
      </c>
      <c r="P153" s="24">
        <f>jurisdiction_covered_NCT!P153+jurisdiction_covered_NETS!P153+jurisdiction_covered_SupETS!P153</f>
        <v>0</v>
      </c>
      <c r="Q153" s="24">
        <f>jurisdiction_covered_NCT!Q153+jurisdiction_covered_NETS!Q153+jurisdiction_covered_SupETS!Q153</f>
        <v>0</v>
      </c>
      <c r="R153" s="24">
        <f>jurisdiction_covered_NCT!R153+jurisdiction_covered_NETS!R153+jurisdiction_covered_SupETS!R153</f>
        <v>0</v>
      </c>
      <c r="S153" s="24">
        <f>jurisdiction_covered_NCT!S153+jurisdiction_covered_NETS!S153+jurisdiction_covered_SupETS!S153</f>
        <v>0</v>
      </c>
      <c r="T153" s="24">
        <f>jurisdiction_covered_NCT!T153+jurisdiction_covered_NETS!T153+jurisdiction_covered_SupETS!T153</f>
        <v>0</v>
      </c>
      <c r="U153" s="24">
        <f>jurisdiction_covered_NCT!U153+jurisdiction_covered_NETS!U153+jurisdiction_covered_SupETS!U153</f>
        <v>0</v>
      </c>
      <c r="V153" s="24">
        <f>jurisdiction_covered_NCT!V153+jurisdiction_covered_NETS!V153+jurisdiction_covered_SupETS!V153</f>
        <v>0</v>
      </c>
      <c r="W153" s="24">
        <f>jurisdiction_covered_NCT!W153+jurisdiction_covered_NETS!W153+jurisdiction_covered_SupETS!W153</f>
        <v>0</v>
      </c>
      <c r="X153" s="24">
        <f>jurisdiction_covered_NCT!X153+jurisdiction_covered_NETS!X153+jurisdiction_covered_SupETS!X153</f>
        <v>0</v>
      </c>
      <c r="Y153" s="24">
        <f>jurisdiction_covered_NCT!Y153+jurisdiction_covered_NETS!Y153+jurisdiction_covered_SupETS!Y153</f>
        <v>0</v>
      </c>
      <c r="Z153" s="24">
        <f>jurisdiction_covered_NCT!Z153+jurisdiction_covered_NETS!Z153+jurisdiction_covered_SupETS!Z153</f>
        <v>0</v>
      </c>
      <c r="AA153" s="24">
        <f>jurisdiction_covered_NCT!AA153+jurisdiction_covered_NETS!AA153+jurisdiction_covered_SupETS!AA153</f>
        <v>0</v>
      </c>
    </row>
    <row r="154" spans="1:27" x14ac:dyDescent="0.2">
      <c r="A154" s="9" t="s">
        <v>540</v>
      </c>
      <c r="B154" s="24">
        <f>jurisdiction_covered_NCT!B154+jurisdiction_covered_NETS!B154+jurisdiction_covered_SupETS!B154</f>
        <v>0</v>
      </c>
      <c r="C154" s="24">
        <f>jurisdiction_covered_NCT!C154+jurisdiction_covered_NETS!C154+jurisdiction_covered_SupETS!C154</f>
        <v>0</v>
      </c>
      <c r="D154" s="24">
        <f>jurisdiction_covered_NCT!D154+jurisdiction_covered_NETS!D154+jurisdiction_covered_SupETS!D154</f>
        <v>0</v>
      </c>
      <c r="E154" s="24">
        <f>jurisdiction_covered_NCT!E154+jurisdiction_covered_NETS!E154+jurisdiction_covered_SupETS!E154</f>
        <v>0</v>
      </c>
      <c r="F154" s="24">
        <f>jurisdiction_covered_NCT!F154+jurisdiction_covered_NETS!F154+jurisdiction_covered_SupETS!F154</f>
        <v>0</v>
      </c>
      <c r="G154" s="24">
        <f>jurisdiction_covered_NCT!G154+jurisdiction_covered_NETS!G154+jurisdiction_covered_SupETS!G154</f>
        <v>0</v>
      </c>
      <c r="H154" s="24">
        <f>jurisdiction_covered_NCT!H154+jurisdiction_covered_NETS!H154+jurisdiction_covered_SupETS!H154</f>
        <v>0</v>
      </c>
      <c r="I154" s="24">
        <f>jurisdiction_covered_NCT!I154+jurisdiction_covered_NETS!I154+jurisdiction_covered_SupETS!I154</f>
        <v>0</v>
      </c>
      <c r="J154" s="24">
        <f>jurisdiction_covered_NCT!J154+jurisdiction_covered_NETS!J154+jurisdiction_covered_SupETS!J154</f>
        <v>0</v>
      </c>
      <c r="K154" s="24">
        <f>jurisdiction_covered_NCT!K154+jurisdiction_covered_NETS!K154+jurisdiction_covered_SupETS!K154</f>
        <v>0</v>
      </c>
      <c r="L154" s="24">
        <f>jurisdiction_covered_NCT!L154+jurisdiction_covered_NETS!L154+jurisdiction_covered_SupETS!L154</f>
        <v>0</v>
      </c>
      <c r="M154" s="24">
        <f>jurisdiction_covered_NCT!M154+jurisdiction_covered_NETS!M154+jurisdiction_covered_SupETS!M154</f>
        <v>0</v>
      </c>
      <c r="N154" s="24">
        <f>jurisdiction_covered_NCT!N154+jurisdiction_covered_NETS!N154+jurisdiction_covered_SupETS!N154</f>
        <v>0</v>
      </c>
      <c r="O154" s="24">
        <f>jurisdiction_covered_NCT!O154+jurisdiction_covered_NETS!O154+jurisdiction_covered_SupETS!O154</f>
        <v>0</v>
      </c>
      <c r="P154" s="24">
        <f>jurisdiction_covered_NCT!P154+jurisdiction_covered_NETS!P154+jurisdiction_covered_SupETS!P154</f>
        <v>0</v>
      </c>
      <c r="Q154" s="24">
        <f>jurisdiction_covered_NCT!Q154+jurisdiction_covered_NETS!Q154+jurisdiction_covered_SupETS!Q154</f>
        <v>0</v>
      </c>
      <c r="R154" s="24">
        <f>jurisdiction_covered_NCT!R154+jurisdiction_covered_NETS!R154+jurisdiction_covered_SupETS!R154</f>
        <v>0</v>
      </c>
      <c r="S154" s="24">
        <f>jurisdiction_covered_NCT!S154+jurisdiction_covered_NETS!S154+jurisdiction_covered_SupETS!S154</f>
        <v>0</v>
      </c>
      <c r="T154" s="24">
        <f>jurisdiction_covered_NCT!T154+jurisdiction_covered_NETS!T154+jurisdiction_covered_SupETS!T154</f>
        <v>0</v>
      </c>
      <c r="U154" s="24">
        <f>jurisdiction_covered_NCT!U154+jurisdiction_covered_NETS!U154+jurisdiction_covered_SupETS!U154</f>
        <v>0</v>
      </c>
      <c r="V154" s="24">
        <f>jurisdiction_covered_NCT!V154+jurisdiction_covered_NETS!V154+jurisdiction_covered_SupETS!V154</f>
        <v>0</v>
      </c>
      <c r="W154" s="24">
        <f>jurisdiction_covered_NCT!W154+jurisdiction_covered_NETS!W154+jurisdiction_covered_SupETS!W154</f>
        <v>0</v>
      </c>
      <c r="X154" s="24">
        <f>jurisdiction_covered_NCT!X154+jurisdiction_covered_NETS!X154+jurisdiction_covered_SupETS!X154</f>
        <v>0</v>
      </c>
      <c r="Y154" s="24">
        <f>jurisdiction_covered_NCT!Y154+jurisdiction_covered_NETS!Y154+jurisdiction_covered_SupETS!Y154</f>
        <v>0</v>
      </c>
      <c r="Z154" s="24">
        <f>jurisdiction_covered_NCT!Z154+jurisdiction_covered_NETS!Z154+jurisdiction_covered_SupETS!Z154</f>
        <v>0</v>
      </c>
      <c r="AA154" s="24">
        <f>jurisdiction_covered_NCT!AA154+jurisdiction_covered_NETS!AA154+jurisdiction_covered_SupETS!AA154</f>
        <v>0</v>
      </c>
    </row>
    <row r="155" spans="1:27" x14ac:dyDescent="0.2">
      <c r="A155" s="9" t="s">
        <v>543</v>
      </c>
      <c r="B155" s="24">
        <f>jurisdiction_covered_NCT!B155+jurisdiction_covered_NETS!B155+jurisdiction_covered_SupETS!B155</f>
        <v>0</v>
      </c>
      <c r="C155" s="24">
        <f>jurisdiction_covered_NCT!C155+jurisdiction_covered_NETS!C155+jurisdiction_covered_SupETS!C155</f>
        <v>0</v>
      </c>
      <c r="D155" s="24">
        <f>jurisdiction_covered_NCT!D155+jurisdiction_covered_NETS!D155+jurisdiction_covered_SupETS!D155</f>
        <v>0</v>
      </c>
      <c r="E155" s="24">
        <f>jurisdiction_covered_NCT!E155+jurisdiction_covered_NETS!E155+jurisdiction_covered_SupETS!E155</f>
        <v>0</v>
      </c>
      <c r="F155" s="24">
        <f>jurisdiction_covered_NCT!F155+jurisdiction_covered_NETS!F155+jurisdiction_covered_SupETS!F155</f>
        <v>0</v>
      </c>
      <c r="G155" s="24">
        <f>jurisdiction_covered_NCT!G155+jurisdiction_covered_NETS!G155+jurisdiction_covered_SupETS!G155</f>
        <v>0</v>
      </c>
      <c r="H155" s="24">
        <f>jurisdiction_covered_NCT!H155+jurisdiction_covered_NETS!H155+jurisdiction_covered_SupETS!H155</f>
        <v>0</v>
      </c>
      <c r="I155" s="24">
        <f>jurisdiction_covered_NCT!I155+jurisdiction_covered_NETS!I155+jurisdiction_covered_SupETS!I155</f>
        <v>0</v>
      </c>
      <c r="J155" s="24">
        <f>jurisdiction_covered_NCT!J155+jurisdiction_covered_NETS!J155+jurisdiction_covered_SupETS!J155</f>
        <v>0</v>
      </c>
      <c r="K155" s="24">
        <f>jurisdiction_covered_NCT!K155+jurisdiction_covered_NETS!K155+jurisdiction_covered_SupETS!K155</f>
        <v>0</v>
      </c>
      <c r="L155" s="24">
        <f>jurisdiction_covered_NCT!L155+jurisdiction_covered_NETS!L155+jurisdiction_covered_SupETS!L155</f>
        <v>0</v>
      </c>
      <c r="M155" s="24">
        <f>jurisdiction_covered_NCT!M155+jurisdiction_covered_NETS!M155+jurisdiction_covered_SupETS!M155</f>
        <v>0</v>
      </c>
      <c r="N155" s="24">
        <f>jurisdiction_covered_NCT!N155+jurisdiction_covered_NETS!N155+jurisdiction_covered_SupETS!N155</f>
        <v>0</v>
      </c>
      <c r="O155" s="24">
        <f>jurisdiction_covered_NCT!O155+jurisdiction_covered_NETS!O155+jurisdiction_covered_SupETS!O155</f>
        <v>0</v>
      </c>
      <c r="P155" s="24">
        <f>jurisdiction_covered_NCT!P155+jurisdiction_covered_NETS!P155+jurisdiction_covered_SupETS!P155</f>
        <v>0</v>
      </c>
      <c r="Q155" s="24">
        <f>jurisdiction_covered_NCT!Q155+jurisdiction_covered_NETS!Q155+jurisdiction_covered_SupETS!Q155</f>
        <v>0</v>
      </c>
      <c r="R155" s="24">
        <f>jurisdiction_covered_NCT!R155+jurisdiction_covered_NETS!R155+jurisdiction_covered_SupETS!R155</f>
        <v>0</v>
      </c>
      <c r="S155" s="24">
        <f>jurisdiction_covered_NCT!S155+jurisdiction_covered_NETS!S155+jurisdiction_covered_SupETS!S155</f>
        <v>0</v>
      </c>
      <c r="T155" s="24">
        <f>jurisdiction_covered_NCT!T155+jurisdiction_covered_NETS!T155+jurisdiction_covered_SupETS!T155</f>
        <v>0</v>
      </c>
      <c r="U155" s="24">
        <f>jurisdiction_covered_NCT!U155+jurisdiction_covered_NETS!U155+jurisdiction_covered_SupETS!U155</f>
        <v>0</v>
      </c>
      <c r="V155" s="24">
        <f>jurisdiction_covered_NCT!V155+jurisdiction_covered_NETS!V155+jurisdiction_covered_SupETS!V155</f>
        <v>0</v>
      </c>
      <c r="W155" s="24">
        <f>jurisdiction_covered_NCT!W155+jurisdiction_covered_NETS!W155+jurisdiction_covered_SupETS!W155</f>
        <v>0</v>
      </c>
      <c r="X155" s="24">
        <f>jurisdiction_covered_NCT!X155+jurisdiction_covered_NETS!X155+jurisdiction_covered_SupETS!X155</f>
        <v>0</v>
      </c>
      <c r="Y155" s="24">
        <f>jurisdiction_covered_NCT!Y155+jurisdiction_covered_NETS!Y155+jurisdiction_covered_SupETS!Y155</f>
        <v>0</v>
      </c>
      <c r="Z155" s="24">
        <f>jurisdiction_covered_NCT!Z155+jurisdiction_covered_NETS!Z155+jurisdiction_covered_SupETS!Z155</f>
        <v>0</v>
      </c>
      <c r="AA155" s="24">
        <f>jurisdiction_covered_NCT!AA155+jurisdiction_covered_NETS!AA155+jurisdiction_covered_SupETS!AA155</f>
        <v>0</v>
      </c>
    </row>
    <row r="156" spans="1:27" x14ac:dyDescent="0.2">
      <c r="A156" s="9" t="s">
        <v>547</v>
      </c>
      <c r="B156" s="24">
        <f>jurisdiction_covered_NCT!B156+jurisdiction_covered_NETS!B156+jurisdiction_covered_SupETS!B156</f>
        <v>0</v>
      </c>
      <c r="C156" s="24">
        <f>jurisdiction_covered_NCT!C156+jurisdiction_covered_NETS!C156+jurisdiction_covered_SupETS!C156</f>
        <v>0</v>
      </c>
      <c r="D156" s="24">
        <f>jurisdiction_covered_NCT!D156+jurisdiction_covered_NETS!D156+jurisdiction_covered_SupETS!D156</f>
        <v>0</v>
      </c>
      <c r="E156" s="24">
        <f>jurisdiction_covered_NCT!E156+jurisdiction_covered_NETS!E156+jurisdiction_covered_SupETS!E156</f>
        <v>0</v>
      </c>
      <c r="F156" s="24">
        <f>jurisdiction_covered_NCT!F156+jurisdiction_covered_NETS!F156+jurisdiction_covered_SupETS!F156</f>
        <v>0</v>
      </c>
      <c r="G156" s="24">
        <f>jurisdiction_covered_NCT!G156+jurisdiction_covered_NETS!G156+jurisdiction_covered_SupETS!G156</f>
        <v>0</v>
      </c>
      <c r="H156" s="24">
        <f>jurisdiction_covered_NCT!H156+jurisdiction_covered_NETS!H156+jurisdiction_covered_SupETS!H156</f>
        <v>0</v>
      </c>
      <c r="I156" s="24">
        <f>jurisdiction_covered_NCT!I156+jurisdiction_covered_NETS!I156+jurisdiction_covered_SupETS!I156</f>
        <v>0</v>
      </c>
      <c r="J156" s="24">
        <f>jurisdiction_covered_NCT!J156+jurisdiction_covered_NETS!J156+jurisdiction_covered_SupETS!J156</f>
        <v>0</v>
      </c>
      <c r="K156" s="24">
        <f>jurisdiction_covered_NCT!K156+jurisdiction_covered_NETS!K156+jurisdiction_covered_SupETS!K156</f>
        <v>0</v>
      </c>
      <c r="L156" s="24">
        <f>jurisdiction_covered_NCT!L156+jurisdiction_covered_NETS!L156+jurisdiction_covered_SupETS!L156</f>
        <v>0</v>
      </c>
      <c r="M156" s="24">
        <f>jurisdiction_covered_NCT!M156+jurisdiction_covered_NETS!M156+jurisdiction_covered_SupETS!M156</f>
        <v>0</v>
      </c>
      <c r="N156" s="24">
        <f>jurisdiction_covered_NCT!N156+jurisdiction_covered_NETS!N156+jurisdiction_covered_SupETS!N156</f>
        <v>0</v>
      </c>
      <c r="O156" s="24">
        <f>jurisdiction_covered_NCT!O156+jurisdiction_covered_NETS!O156+jurisdiction_covered_SupETS!O156</f>
        <v>0</v>
      </c>
      <c r="P156" s="24">
        <f>jurisdiction_covered_NCT!P156+jurisdiction_covered_NETS!P156+jurisdiction_covered_SupETS!P156</f>
        <v>0</v>
      </c>
      <c r="Q156" s="24">
        <f>jurisdiction_covered_NCT!Q156+jurisdiction_covered_NETS!Q156+jurisdiction_covered_SupETS!Q156</f>
        <v>0</v>
      </c>
      <c r="R156" s="24">
        <f>jurisdiction_covered_NCT!R156+jurisdiction_covered_NETS!R156+jurisdiction_covered_SupETS!R156</f>
        <v>0</v>
      </c>
      <c r="S156" s="24">
        <f>jurisdiction_covered_NCT!S156+jurisdiction_covered_NETS!S156+jurisdiction_covered_SupETS!S156</f>
        <v>0</v>
      </c>
      <c r="T156" s="24">
        <f>jurisdiction_covered_NCT!T156+jurisdiction_covered_NETS!T156+jurisdiction_covered_SupETS!T156</f>
        <v>0</v>
      </c>
      <c r="U156" s="24">
        <f>jurisdiction_covered_NCT!U156+jurisdiction_covered_NETS!U156+jurisdiction_covered_SupETS!U156</f>
        <v>0</v>
      </c>
      <c r="V156" s="24">
        <f>jurisdiction_covered_NCT!V156+jurisdiction_covered_NETS!V156+jurisdiction_covered_SupETS!V156</f>
        <v>0</v>
      </c>
      <c r="W156" s="24">
        <f>jurisdiction_covered_NCT!W156+jurisdiction_covered_NETS!W156+jurisdiction_covered_SupETS!W156</f>
        <v>0</v>
      </c>
      <c r="X156" s="24">
        <f>jurisdiction_covered_NCT!X156+jurisdiction_covered_NETS!X156+jurisdiction_covered_SupETS!X156</f>
        <v>0</v>
      </c>
      <c r="Y156" s="24">
        <f>jurisdiction_covered_NCT!Y156+jurisdiction_covered_NETS!Y156+jurisdiction_covered_SupETS!Y156</f>
        <v>0</v>
      </c>
      <c r="Z156" s="24">
        <f>jurisdiction_covered_NCT!Z156+jurisdiction_covered_NETS!Z156+jurisdiction_covered_SupETS!Z156</f>
        <v>0</v>
      </c>
      <c r="AA156" s="24">
        <f>jurisdiction_covered_NCT!AA156+jurisdiction_covered_NETS!AA156+jurisdiction_covered_SupETS!AA156</f>
        <v>0</v>
      </c>
    </row>
    <row r="157" spans="1:27" x14ac:dyDescent="0.2">
      <c r="A157" s="9" t="s">
        <v>549</v>
      </c>
      <c r="B157" s="24">
        <f>jurisdiction_covered_NCT!B157+jurisdiction_covered_NETS!B157+jurisdiction_covered_SupETS!B157</f>
        <v>0</v>
      </c>
      <c r="C157" s="24">
        <f>jurisdiction_covered_NCT!C157+jurisdiction_covered_NETS!C157+jurisdiction_covered_SupETS!C157</f>
        <v>0</v>
      </c>
      <c r="D157" s="24">
        <f>jurisdiction_covered_NCT!D157+jurisdiction_covered_NETS!D157+jurisdiction_covered_SupETS!D157</f>
        <v>0</v>
      </c>
      <c r="E157" s="24">
        <f>jurisdiction_covered_NCT!E157+jurisdiction_covered_NETS!E157+jurisdiction_covered_SupETS!E157</f>
        <v>0</v>
      </c>
      <c r="F157" s="24">
        <f>jurisdiction_covered_NCT!F157+jurisdiction_covered_NETS!F157+jurisdiction_covered_SupETS!F157</f>
        <v>0</v>
      </c>
      <c r="G157" s="24">
        <f>jurisdiction_covered_NCT!G157+jurisdiction_covered_NETS!G157+jurisdiction_covered_SupETS!G157</f>
        <v>0</v>
      </c>
      <c r="H157" s="24">
        <f>jurisdiction_covered_NCT!H157+jurisdiction_covered_NETS!H157+jurisdiction_covered_SupETS!H157</f>
        <v>0</v>
      </c>
      <c r="I157" s="24">
        <f>jurisdiction_covered_NCT!I157+jurisdiction_covered_NETS!I157+jurisdiction_covered_SupETS!I157</f>
        <v>0</v>
      </c>
      <c r="J157" s="24">
        <f>jurisdiction_covered_NCT!J157+jurisdiction_covered_NETS!J157+jurisdiction_covered_SupETS!J157</f>
        <v>0</v>
      </c>
      <c r="K157" s="24">
        <f>jurisdiction_covered_NCT!K157+jurisdiction_covered_NETS!K157+jurisdiction_covered_SupETS!K157</f>
        <v>0</v>
      </c>
      <c r="L157" s="24">
        <f>jurisdiction_covered_NCT!L157+jurisdiction_covered_NETS!L157+jurisdiction_covered_SupETS!L157</f>
        <v>0</v>
      </c>
      <c r="M157" s="24">
        <f>jurisdiction_covered_NCT!M157+jurisdiction_covered_NETS!M157+jurisdiction_covered_SupETS!M157</f>
        <v>0</v>
      </c>
      <c r="N157" s="24">
        <f>jurisdiction_covered_NCT!N157+jurisdiction_covered_NETS!N157+jurisdiction_covered_SupETS!N157</f>
        <v>0</v>
      </c>
      <c r="O157" s="24">
        <f>jurisdiction_covered_NCT!O157+jurisdiction_covered_NETS!O157+jurisdiction_covered_SupETS!O157</f>
        <v>0</v>
      </c>
      <c r="P157" s="24">
        <f>jurisdiction_covered_NCT!P157+jurisdiction_covered_NETS!P157+jurisdiction_covered_SupETS!P157</f>
        <v>0</v>
      </c>
      <c r="Q157" s="24">
        <f>jurisdiction_covered_NCT!Q157+jurisdiction_covered_NETS!Q157+jurisdiction_covered_SupETS!Q157</f>
        <v>0</v>
      </c>
      <c r="R157" s="24">
        <f>jurisdiction_covered_NCT!R157+jurisdiction_covered_NETS!R157+jurisdiction_covered_SupETS!R157</f>
        <v>0</v>
      </c>
      <c r="S157" s="24">
        <f>jurisdiction_covered_NCT!S157+jurisdiction_covered_NETS!S157+jurisdiction_covered_SupETS!S157</f>
        <v>0</v>
      </c>
      <c r="T157" s="24">
        <f>jurisdiction_covered_NCT!T157+jurisdiction_covered_NETS!T157+jurisdiction_covered_SupETS!T157</f>
        <v>0</v>
      </c>
      <c r="U157" s="24">
        <f>jurisdiction_covered_NCT!U157+jurisdiction_covered_NETS!U157+jurisdiction_covered_SupETS!U157</f>
        <v>0</v>
      </c>
      <c r="V157" s="24">
        <f>jurisdiction_covered_NCT!V157+jurisdiction_covered_NETS!V157+jurisdiction_covered_SupETS!V157</f>
        <v>0</v>
      </c>
      <c r="W157" s="24">
        <f>jurisdiction_covered_NCT!W157+jurisdiction_covered_NETS!W157+jurisdiction_covered_SupETS!W157</f>
        <v>0</v>
      </c>
      <c r="X157" s="24">
        <f>jurisdiction_covered_NCT!X157+jurisdiction_covered_NETS!X157+jurisdiction_covered_SupETS!X157</f>
        <v>0</v>
      </c>
      <c r="Y157" s="24">
        <f>jurisdiction_covered_NCT!Y157+jurisdiction_covered_NETS!Y157+jurisdiction_covered_SupETS!Y157</f>
        <v>0</v>
      </c>
      <c r="Z157" s="24">
        <f>jurisdiction_covered_NCT!Z157+jurisdiction_covered_NETS!Z157+jurisdiction_covered_SupETS!Z157</f>
        <v>0</v>
      </c>
      <c r="AA157" s="24">
        <f>jurisdiction_covered_NCT!AA157+jurisdiction_covered_NETS!AA157+jurisdiction_covered_SupETS!AA157</f>
        <v>0</v>
      </c>
    </row>
    <row r="158" spans="1:27" x14ac:dyDescent="0.2">
      <c r="A158" s="9" t="s">
        <v>552</v>
      </c>
      <c r="B158" s="24">
        <f>jurisdiction_covered_NCT!B158+jurisdiction_covered_NETS!B158+jurisdiction_covered_SupETS!B158</f>
        <v>0</v>
      </c>
      <c r="C158" s="24">
        <f>jurisdiction_covered_NCT!C158+jurisdiction_covered_NETS!C158+jurisdiction_covered_SupETS!C158</f>
        <v>0</v>
      </c>
      <c r="D158" s="24">
        <f>jurisdiction_covered_NCT!D158+jurisdiction_covered_NETS!D158+jurisdiction_covered_SupETS!D158</f>
        <v>0</v>
      </c>
      <c r="E158" s="24">
        <f>jurisdiction_covered_NCT!E158+jurisdiction_covered_NETS!E158+jurisdiction_covered_SupETS!E158</f>
        <v>0</v>
      </c>
      <c r="F158" s="24">
        <f>jurisdiction_covered_NCT!F158+jurisdiction_covered_NETS!F158+jurisdiction_covered_SupETS!F158</f>
        <v>0</v>
      </c>
      <c r="G158" s="24">
        <f>jurisdiction_covered_NCT!G158+jurisdiction_covered_NETS!G158+jurisdiction_covered_SupETS!G158</f>
        <v>0</v>
      </c>
      <c r="H158" s="24">
        <f>jurisdiction_covered_NCT!H158+jurisdiction_covered_NETS!H158+jurisdiction_covered_SupETS!H158</f>
        <v>0</v>
      </c>
      <c r="I158" s="24">
        <f>jurisdiction_covered_NCT!I158+jurisdiction_covered_NETS!I158+jurisdiction_covered_SupETS!I158</f>
        <v>0</v>
      </c>
      <c r="J158" s="24">
        <f>jurisdiction_covered_NCT!J158+jurisdiction_covered_NETS!J158+jurisdiction_covered_SupETS!J158</f>
        <v>0</v>
      </c>
      <c r="K158" s="24">
        <f>jurisdiction_covered_NCT!K158+jurisdiction_covered_NETS!K158+jurisdiction_covered_SupETS!K158</f>
        <v>0</v>
      </c>
      <c r="L158" s="24">
        <f>jurisdiction_covered_NCT!L158+jurisdiction_covered_NETS!L158+jurisdiction_covered_SupETS!L158</f>
        <v>0</v>
      </c>
      <c r="M158" s="24">
        <f>jurisdiction_covered_NCT!M158+jurisdiction_covered_NETS!M158+jurisdiction_covered_SupETS!M158</f>
        <v>0</v>
      </c>
      <c r="N158" s="24">
        <f>jurisdiction_covered_NCT!N158+jurisdiction_covered_NETS!N158+jurisdiction_covered_SupETS!N158</f>
        <v>0</v>
      </c>
      <c r="O158" s="24">
        <f>jurisdiction_covered_NCT!O158+jurisdiction_covered_NETS!O158+jurisdiction_covered_SupETS!O158</f>
        <v>0</v>
      </c>
      <c r="P158" s="24">
        <f>jurisdiction_covered_NCT!P158+jurisdiction_covered_NETS!P158+jurisdiction_covered_SupETS!P158</f>
        <v>0</v>
      </c>
      <c r="Q158" s="24">
        <f>jurisdiction_covered_NCT!Q158+jurisdiction_covered_NETS!Q158+jurisdiction_covered_SupETS!Q158</f>
        <v>0</v>
      </c>
      <c r="R158" s="24">
        <f>jurisdiction_covered_NCT!R158+jurisdiction_covered_NETS!R158+jurisdiction_covered_SupETS!R158</f>
        <v>0</v>
      </c>
      <c r="S158" s="24">
        <f>jurisdiction_covered_NCT!S158+jurisdiction_covered_NETS!S158+jurisdiction_covered_SupETS!S158</f>
        <v>0</v>
      </c>
      <c r="T158" s="24">
        <f>jurisdiction_covered_NCT!T158+jurisdiction_covered_NETS!T158+jurisdiction_covered_SupETS!T158</f>
        <v>0</v>
      </c>
      <c r="U158" s="24">
        <f>jurisdiction_covered_NCT!U158+jurisdiction_covered_NETS!U158+jurisdiction_covered_SupETS!U158</f>
        <v>0</v>
      </c>
      <c r="V158" s="24">
        <f>jurisdiction_covered_NCT!V158+jurisdiction_covered_NETS!V158+jurisdiction_covered_SupETS!V158</f>
        <v>0</v>
      </c>
      <c r="W158" s="24">
        <f>jurisdiction_covered_NCT!W158+jurisdiction_covered_NETS!W158+jurisdiction_covered_SupETS!W158</f>
        <v>0</v>
      </c>
      <c r="X158" s="24">
        <f>jurisdiction_covered_NCT!X158+jurisdiction_covered_NETS!X158+jurisdiction_covered_SupETS!X158</f>
        <v>0</v>
      </c>
      <c r="Y158" s="24">
        <f>jurisdiction_covered_NCT!Y158+jurisdiction_covered_NETS!Y158+jurisdiction_covered_SupETS!Y158</f>
        <v>0</v>
      </c>
      <c r="Z158" s="24">
        <f>jurisdiction_covered_NCT!Z158+jurisdiction_covered_NETS!Z158+jurisdiction_covered_SupETS!Z158</f>
        <v>0</v>
      </c>
      <c r="AA158" s="24">
        <f>jurisdiction_covered_NCT!AA158+jurisdiction_covered_NETS!AA158+jurisdiction_covered_SupETS!AA158</f>
        <v>0</v>
      </c>
    </row>
    <row r="159" spans="1:27" x14ac:dyDescent="0.2">
      <c r="A159" s="9" t="s">
        <v>555</v>
      </c>
      <c r="B159" s="24">
        <f>jurisdiction_covered_NCT!B159+jurisdiction_covered_NETS!B159+jurisdiction_covered_SupETS!B159</f>
        <v>0</v>
      </c>
      <c r="C159" s="24">
        <f>jurisdiction_covered_NCT!C159+jurisdiction_covered_NETS!C159+jurisdiction_covered_SupETS!C159</f>
        <v>0</v>
      </c>
      <c r="D159" s="24">
        <f>jurisdiction_covered_NCT!D159+jurisdiction_covered_NETS!D159+jurisdiction_covered_SupETS!D159</f>
        <v>0</v>
      </c>
      <c r="E159" s="24">
        <f>jurisdiction_covered_NCT!E159+jurisdiction_covered_NETS!E159+jurisdiction_covered_SupETS!E159</f>
        <v>0</v>
      </c>
      <c r="F159" s="24">
        <f>jurisdiction_covered_NCT!F159+jurisdiction_covered_NETS!F159+jurisdiction_covered_SupETS!F159</f>
        <v>0</v>
      </c>
      <c r="G159" s="24">
        <f>jurisdiction_covered_NCT!G159+jurisdiction_covered_NETS!G159+jurisdiction_covered_SupETS!G159</f>
        <v>0.34692132436647155</v>
      </c>
      <c r="H159" s="24">
        <f>jurisdiction_covered_NCT!H159+jurisdiction_covered_NETS!H159+jurisdiction_covered_SupETS!H159</f>
        <v>0.3387123286726112</v>
      </c>
      <c r="I159" s="24">
        <f>jurisdiction_covered_NCT!I159+jurisdiction_covered_NETS!I159+jurisdiction_covered_SupETS!I159</f>
        <v>0.354304437332082</v>
      </c>
      <c r="J159" s="24">
        <f>jurisdiction_covered_NCT!J159+jurisdiction_covered_NETS!J159+jurisdiction_covered_SupETS!J159</f>
        <v>0.37005324912632132</v>
      </c>
      <c r="K159" s="24">
        <f>jurisdiction_covered_NCT!K159+jurisdiction_covered_NETS!K159+jurisdiction_covered_SupETS!K159</f>
        <v>0.37032621706212954</v>
      </c>
      <c r="L159" s="24">
        <f>jurisdiction_covered_NCT!L159+jurisdiction_covered_NETS!L159+jurisdiction_covered_SupETS!L159</f>
        <v>0.36817187297814563</v>
      </c>
      <c r="M159" s="24">
        <f>jurisdiction_covered_NCT!M159+jurisdiction_covered_NETS!M159+jurisdiction_covered_SupETS!M159</f>
        <v>0.36920449213816342</v>
      </c>
      <c r="N159" s="24">
        <f>jurisdiction_covered_NCT!N159+jurisdiction_covered_NETS!N159+jurisdiction_covered_SupETS!N159</f>
        <v>0.36112048573671718</v>
      </c>
      <c r="O159" s="24">
        <f>jurisdiction_covered_NCT!O159+jurisdiction_covered_NETS!O159+jurisdiction_covered_SupETS!O159</f>
        <v>0.41239665803099301</v>
      </c>
      <c r="P159" s="24">
        <f>jurisdiction_covered_NCT!P159+jurisdiction_covered_NETS!P159+jurisdiction_covered_SupETS!P159</f>
        <v>0.43671707656610564</v>
      </c>
      <c r="Q159" s="24">
        <f>jurisdiction_covered_NCT!Q159+jurisdiction_covered_NETS!Q159+jurisdiction_covered_SupETS!Q159</f>
        <v>0.44422926026864779</v>
      </c>
      <c r="R159" s="24">
        <f>jurisdiction_covered_NCT!R159+jurisdiction_covered_NETS!R159+jurisdiction_covered_SupETS!R159</f>
        <v>0.44180397483999972</v>
      </c>
      <c r="S159" s="24">
        <f>jurisdiction_covered_NCT!S159+jurisdiction_covered_NETS!S159+jurisdiction_covered_SupETS!S159</f>
        <v>0.43685731625341861</v>
      </c>
      <c r="T159" s="24">
        <f>jurisdiction_covered_NCT!T159+jurisdiction_covered_NETS!T159+jurisdiction_covered_SupETS!T159</f>
        <v>0.42816526653483422</v>
      </c>
      <c r="U159" s="24">
        <f>jurisdiction_covered_NCT!U159+jurisdiction_covered_NETS!U159+jurisdiction_covered_SupETS!U159</f>
        <v>0.42368330193803827</v>
      </c>
      <c r="V159" s="24">
        <f>jurisdiction_covered_NCT!V159+jurisdiction_covered_NETS!V159+jurisdiction_covered_SupETS!V159</f>
        <v>0.42243029608761223</v>
      </c>
      <c r="W159" s="24">
        <f>jurisdiction_covered_NCT!W159+jurisdiction_covered_NETS!W159+jurisdiction_covered_SupETS!W159</f>
        <v>0.42460638709019261</v>
      </c>
      <c r="X159" s="24">
        <f>jurisdiction_covered_NCT!X159+jurisdiction_covered_NETS!X159+jurisdiction_covered_SupETS!X159</f>
        <v>0.41763493980352262</v>
      </c>
      <c r="Y159" s="24">
        <f>jurisdiction_covered_NCT!Y159+jurisdiction_covered_NETS!Y159+jurisdiction_covered_SupETS!Y159</f>
        <v>0.44</v>
      </c>
      <c r="Z159" s="24">
        <f>jurisdiction_covered_NCT!Z159+jurisdiction_covered_NETS!Z159+jurisdiction_covered_SupETS!Z159</f>
        <v>0.42</v>
      </c>
      <c r="AA159" s="24">
        <f>jurisdiction_covered_NCT!AA159+jurisdiction_covered_NETS!AA159+jurisdiction_covered_SupETS!AA159</f>
        <v>0.42</v>
      </c>
    </row>
    <row r="160" spans="1:27" x14ac:dyDescent="0.2">
      <c r="A160" s="9" t="s">
        <v>558</v>
      </c>
      <c r="B160" s="24">
        <f>jurisdiction_covered_NCT!B160+jurisdiction_covered_NETS!B160+jurisdiction_covered_SupETS!B160</f>
        <v>0</v>
      </c>
      <c r="C160" s="24">
        <f>jurisdiction_covered_NCT!C160+jurisdiction_covered_NETS!C160+jurisdiction_covered_SupETS!C160</f>
        <v>0</v>
      </c>
      <c r="D160" s="24">
        <f>jurisdiction_covered_NCT!D160+jurisdiction_covered_NETS!D160+jurisdiction_covered_SupETS!D160</f>
        <v>0</v>
      </c>
      <c r="E160" s="24">
        <f>jurisdiction_covered_NCT!E160+jurisdiction_covered_NETS!E160+jurisdiction_covered_SupETS!E160</f>
        <v>0</v>
      </c>
      <c r="F160" s="24">
        <f>jurisdiction_covered_NCT!F160+jurisdiction_covered_NETS!F160+jurisdiction_covered_SupETS!F160</f>
        <v>0</v>
      </c>
      <c r="G160" s="24">
        <f>jurisdiction_covered_NCT!G160+jurisdiction_covered_NETS!G160+jurisdiction_covered_SupETS!G160</f>
        <v>0</v>
      </c>
      <c r="H160" s="24">
        <f>jurisdiction_covered_NCT!H160+jurisdiction_covered_NETS!H160+jurisdiction_covered_SupETS!H160</f>
        <v>0</v>
      </c>
      <c r="I160" s="24">
        <f>jurisdiction_covered_NCT!I160+jurisdiction_covered_NETS!I160+jurisdiction_covered_SupETS!I160</f>
        <v>0</v>
      </c>
      <c r="J160" s="24">
        <f>jurisdiction_covered_NCT!J160+jurisdiction_covered_NETS!J160+jurisdiction_covered_SupETS!J160</f>
        <v>0</v>
      </c>
      <c r="K160" s="24">
        <f>jurisdiction_covered_NCT!K160+jurisdiction_covered_NETS!K160+jurisdiction_covered_SupETS!K160</f>
        <v>0</v>
      </c>
      <c r="L160" s="24">
        <f>jurisdiction_covered_NCT!L160+jurisdiction_covered_NETS!L160+jurisdiction_covered_SupETS!L160</f>
        <v>0</v>
      </c>
      <c r="M160" s="24">
        <f>jurisdiction_covered_NCT!M160+jurisdiction_covered_NETS!M160+jurisdiction_covered_SupETS!M160</f>
        <v>0</v>
      </c>
      <c r="N160" s="24">
        <f>jurisdiction_covered_NCT!N160+jurisdiction_covered_NETS!N160+jurisdiction_covered_SupETS!N160</f>
        <v>0</v>
      </c>
      <c r="O160" s="24">
        <f>jurisdiction_covered_NCT!O160+jurisdiction_covered_NETS!O160+jurisdiction_covered_SupETS!O160</f>
        <v>0</v>
      </c>
      <c r="P160" s="24">
        <f>jurisdiction_covered_NCT!P160+jurisdiction_covered_NETS!P160+jurisdiction_covered_SupETS!P160</f>
        <v>0</v>
      </c>
      <c r="Q160" s="24">
        <f>jurisdiction_covered_NCT!Q160+jurisdiction_covered_NETS!Q160+jurisdiction_covered_SupETS!Q160</f>
        <v>0</v>
      </c>
      <c r="R160" s="24">
        <f>jurisdiction_covered_NCT!R160+jurisdiction_covered_NETS!R160+jurisdiction_covered_SupETS!R160</f>
        <v>0</v>
      </c>
      <c r="S160" s="24">
        <f>jurisdiction_covered_NCT!S160+jurisdiction_covered_NETS!S160+jurisdiction_covered_SupETS!S160</f>
        <v>0</v>
      </c>
      <c r="T160" s="24">
        <f>jurisdiction_covered_NCT!T160+jurisdiction_covered_NETS!T160+jurisdiction_covered_SupETS!T160</f>
        <v>0</v>
      </c>
      <c r="U160" s="24">
        <f>jurisdiction_covered_NCT!U160+jurisdiction_covered_NETS!U160+jurisdiction_covered_SupETS!U160</f>
        <v>0</v>
      </c>
      <c r="V160" s="24">
        <f>jurisdiction_covered_NCT!V160+jurisdiction_covered_NETS!V160+jurisdiction_covered_SupETS!V160</f>
        <v>0</v>
      </c>
      <c r="W160" s="24">
        <f>jurisdiction_covered_NCT!W160+jurisdiction_covered_NETS!W160+jurisdiction_covered_SupETS!W160</f>
        <v>0</v>
      </c>
      <c r="X160" s="24">
        <f>jurisdiction_covered_NCT!X160+jurisdiction_covered_NETS!X160+jurisdiction_covered_SupETS!X160</f>
        <v>0</v>
      </c>
      <c r="Y160" s="24">
        <f>jurisdiction_covered_NCT!Y160+jurisdiction_covered_NETS!Y160+jurisdiction_covered_SupETS!Y160</f>
        <v>0</v>
      </c>
      <c r="Z160" s="24">
        <f>jurisdiction_covered_NCT!Z160+jurisdiction_covered_NETS!Z160+jurisdiction_covered_SupETS!Z160</f>
        <v>0</v>
      </c>
      <c r="AA160" s="24">
        <f>jurisdiction_covered_NCT!AA160+jurisdiction_covered_NETS!AA160+jurisdiction_covered_SupETS!AA160</f>
        <v>0</v>
      </c>
    </row>
    <row r="161" spans="1:27" x14ac:dyDescent="0.2">
      <c r="A161" s="9" t="s">
        <v>561</v>
      </c>
      <c r="B161" s="24">
        <f>jurisdiction_covered_NCT!B161+jurisdiction_covered_NETS!B161+jurisdiction_covered_SupETS!B161</f>
        <v>0</v>
      </c>
      <c r="C161" s="24">
        <f>jurisdiction_covered_NCT!C161+jurisdiction_covered_NETS!C161+jurisdiction_covered_SupETS!C161</f>
        <v>0</v>
      </c>
      <c r="D161" s="24">
        <f>jurisdiction_covered_NCT!D161+jurisdiction_covered_NETS!D161+jurisdiction_covered_SupETS!D161</f>
        <v>0</v>
      </c>
      <c r="E161" s="24">
        <f>jurisdiction_covered_NCT!E161+jurisdiction_covered_NETS!E161+jurisdiction_covered_SupETS!E161</f>
        <v>0</v>
      </c>
      <c r="F161" s="24">
        <f>jurisdiction_covered_NCT!F161+jurisdiction_covered_NETS!F161+jurisdiction_covered_SupETS!F161</f>
        <v>0</v>
      </c>
      <c r="G161" s="24">
        <f>jurisdiction_covered_NCT!G161+jurisdiction_covered_NETS!G161+jurisdiction_covered_SupETS!G161</f>
        <v>0</v>
      </c>
      <c r="H161" s="24">
        <f>jurisdiction_covered_NCT!H161+jurisdiction_covered_NETS!H161+jurisdiction_covered_SupETS!H161</f>
        <v>0</v>
      </c>
      <c r="I161" s="24">
        <f>jurisdiction_covered_NCT!I161+jurisdiction_covered_NETS!I161+jurisdiction_covered_SupETS!I161</f>
        <v>0</v>
      </c>
      <c r="J161" s="24">
        <f>jurisdiction_covered_NCT!J161+jurisdiction_covered_NETS!J161+jurisdiction_covered_SupETS!J161</f>
        <v>0</v>
      </c>
      <c r="K161" s="24">
        <f>jurisdiction_covered_NCT!K161+jurisdiction_covered_NETS!K161+jurisdiction_covered_SupETS!K161</f>
        <v>0</v>
      </c>
      <c r="L161" s="24">
        <f>jurisdiction_covered_NCT!L161+jurisdiction_covered_NETS!L161+jurisdiction_covered_SupETS!L161</f>
        <v>0</v>
      </c>
      <c r="M161" s="24">
        <f>jurisdiction_covered_NCT!M161+jurisdiction_covered_NETS!M161+jurisdiction_covered_SupETS!M161</f>
        <v>0</v>
      </c>
      <c r="N161" s="24">
        <f>jurisdiction_covered_NCT!N161+jurisdiction_covered_NETS!N161+jurisdiction_covered_SupETS!N161</f>
        <v>0</v>
      </c>
      <c r="O161" s="24">
        <f>jurisdiction_covered_NCT!O161+jurisdiction_covered_NETS!O161+jurisdiction_covered_SupETS!O161</f>
        <v>0</v>
      </c>
      <c r="P161" s="24">
        <f>jurisdiction_covered_NCT!P161+jurisdiction_covered_NETS!P161+jurisdiction_covered_SupETS!P161</f>
        <v>0</v>
      </c>
      <c r="Q161" s="24">
        <f>jurisdiction_covered_NCT!Q161+jurisdiction_covered_NETS!Q161+jurisdiction_covered_SupETS!Q161</f>
        <v>0</v>
      </c>
      <c r="R161" s="24">
        <f>jurisdiction_covered_NCT!R161+jurisdiction_covered_NETS!R161+jurisdiction_covered_SupETS!R161</f>
        <v>0</v>
      </c>
      <c r="S161" s="24">
        <f>jurisdiction_covered_NCT!S161+jurisdiction_covered_NETS!S161+jurisdiction_covered_SupETS!S161</f>
        <v>0</v>
      </c>
      <c r="T161" s="24">
        <f>jurisdiction_covered_NCT!T161+jurisdiction_covered_NETS!T161+jurisdiction_covered_SupETS!T161</f>
        <v>0</v>
      </c>
      <c r="U161" s="24">
        <f>jurisdiction_covered_NCT!U161+jurisdiction_covered_NETS!U161+jurisdiction_covered_SupETS!U161</f>
        <v>0</v>
      </c>
      <c r="V161" s="24">
        <f>jurisdiction_covered_NCT!V161+jurisdiction_covered_NETS!V161+jurisdiction_covered_SupETS!V161</f>
        <v>0</v>
      </c>
      <c r="W161" s="24">
        <f>jurisdiction_covered_NCT!W161+jurisdiction_covered_NETS!W161+jurisdiction_covered_SupETS!W161</f>
        <v>0</v>
      </c>
      <c r="X161" s="24">
        <f>jurisdiction_covered_NCT!X161+jurisdiction_covered_NETS!X161+jurisdiction_covered_SupETS!X161</f>
        <v>0</v>
      </c>
      <c r="Y161" s="24">
        <f>jurisdiction_covered_NCT!Y161+jurisdiction_covered_NETS!Y161+jurisdiction_covered_SupETS!Y161</f>
        <v>0</v>
      </c>
      <c r="Z161" s="24">
        <f>jurisdiction_covered_NCT!Z161+jurisdiction_covered_NETS!Z161+jurisdiction_covered_SupETS!Z161</f>
        <v>0</v>
      </c>
      <c r="AA161" s="24">
        <f>jurisdiction_covered_NCT!AA161+jurisdiction_covered_NETS!AA161+jurisdiction_covered_SupETS!AA161</f>
        <v>0</v>
      </c>
    </row>
    <row r="162" spans="1:27" x14ac:dyDescent="0.2">
      <c r="A162" s="9" t="s">
        <v>564</v>
      </c>
      <c r="B162" s="24">
        <f>jurisdiction_covered_NCT!B162+jurisdiction_covered_NETS!B162+jurisdiction_covered_SupETS!B162</f>
        <v>0</v>
      </c>
      <c r="C162" s="24">
        <f>jurisdiction_covered_NCT!C162+jurisdiction_covered_NETS!C162+jurisdiction_covered_SupETS!C162</f>
        <v>0</v>
      </c>
      <c r="D162" s="24">
        <f>jurisdiction_covered_NCT!D162+jurisdiction_covered_NETS!D162+jurisdiction_covered_SupETS!D162</f>
        <v>0</v>
      </c>
      <c r="E162" s="24">
        <f>jurisdiction_covered_NCT!E162+jurisdiction_covered_NETS!E162+jurisdiction_covered_SupETS!E162</f>
        <v>0</v>
      </c>
      <c r="F162" s="24">
        <f>jurisdiction_covered_NCT!F162+jurisdiction_covered_NETS!F162+jurisdiction_covered_SupETS!F162</f>
        <v>0</v>
      </c>
      <c r="G162" s="24">
        <f>jurisdiction_covered_NCT!G162+jurisdiction_covered_NETS!G162+jurisdiction_covered_SupETS!G162</f>
        <v>0</v>
      </c>
      <c r="H162" s="24">
        <f>jurisdiction_covered_NCT!H162+jurisdiction_covered_NETS!H162+jurisdiction_covered_SupETS!H162</f>
        <v>0</v>
      </c>
      <c r="I162" s="24">
        <f>jurisdiction_covered_NCT!I162+jurisdiction_covered_NETS!I162+jurisdiction_covered_SupETS!I162</f>
        <v>0</v>
      </c>
      <c r="J162" s="24">
        <f>jurisdiction_covered_NCT!J162+jurisdiction_covered_NETS!J162+jurisdiction_covered_SupETS!J162</f>
        <v>0.44</v>
      </c>
      <c r="K162" s="24">
        <f>jurisdiction_covered_NCT!K162+jurisdiction_covered_NETS!K162+jurisdiction_covered_SupETS!K162</f>
        <v>0.44</v>
      </c>
      <c r="L162" s="24">
        <f>jurisdiction_covered_NCT!L162+jurisdiction_covered_NETS!L162+jurisdiction_covered_SupETS!L162</f>
        <v>0.44</v>
      </c>
      <c r="M162" s="24">
        <f>jurisdiction_covered_NCT!M162+jurisdiction_covered_NETS!M162+jurisdiction_covered_SupETS!M162</f>
        <v>0.44</v>
      </c>
      <c r="N162" s="24">
        <f>jurisdiction_covered_NCT!N162+jurisdiction_covered_NETS!N162+jurisdiction_covered_SupETS!N162</f>
        <v>0.44</v>
      </c>
      <c r="O162" s="24">
        <f>jurisdiction_covered_NCT!O162+jurisdiction_covered_NETS!O162+jurisdiction_covered_SupETS!O162</f>
        <v>0.44</v>
      </c>
      <c r="P162" s="24">
        <f>jurisdiction_covered_NCT!P162+jurisdiction_covered_NETS!P162+jurisdiction_covered_SupETS!P162</f>
        <v>0.44</v>
      </c>
      <c r="Q162" s="24">
        <f>jurisdiction_covered_NCT!Q162+jurisdiction_covered_NETS!Q162+jurisdiction_covered_SupETS!Q162</f>
        <v>0.44</v>
      </c>
      <c r="R162" s="24">
        <f>jurisdiction_covered_NCT!R162+jurisdiction_covered_NETS!R162+jurisdiction_covered_SupETS!R162</f>
        <v>0.44</v>
      </c>
      <c r="S162" s="24">
        <f>jurisdiction_covered_NCT!S162+jurisdiction_covered_NETS!S162+jurisdiction_covered_SupETS!S162</f>
        <v>0.44</v>
      </c>
      <c r="T162" s="24">
        <f>jurisdiction_covered_NCT!T162+jurisdiction_covered_NETS!T162+jurisdiction_covered_SupETS!T162</f>
        <v>0.44</v>
      </c>
      <c r="U162" s="24">
        <f>jurisdiction_covered_NCT!U162+jurisdiction_covered_NETS!U162+jurisdiction_covered_SupETS!U162</f>
        <v>0.44</v>
      </c>
      <c r="V162" s="24">
        <f>jurisdiction_covered_NCT!V162+jurisdiction_covered_NETS!V162+jurisdiction_covered_SupETS!V162</f>
        <v>0.44</v>
      </c>
      <c r="W162" s="24">
        <f>jurisdiction_covered_NCT!W162+jurisdiction_covered_NETS!W162+jurisdiction_covered_SupETS!W162</f>
        <v>0.44</v>
      </c>
      <c r="X162" s="24">
        <f>jurisdiction_covered_NCT!X162+jurisdiction_covered_NETS!X162+jurisdiction_covered_SupETS!X162</f>
        <v>0.44</v>
      </c>
      <c r="Y162" s="24">
        <f>jurisdiction_covered_NCT!Y162+jurisdiction_covered_NETS!Y162+jurisdiction_covered_SupETS!Y162</f>
        <v>0.44</v>
      </c>
      <c r="Z162" s="24">
        <f>jurisdiction_covered_NCT!Z162+jurisdiction_covered_NETS!Z162+jurisdiction_covered_SupETS!Z162</f>
        <v>0.44</v>
      </c>
      <c r="AA162" s="24">
        <f>jurisdiction_covered_NCT!AA162+jurisdiction_covered_NETS!AA162+jurisdiction_covered_SupETS!AA162</f>
        <v>0.44</v>
      </c>
    </row>
    <row r="163" spans="1:27" x14ac:dyDescent="0.2">
      <c r="A163" s="9" t="s">
        <v>567</v>
      </c>
      <c r="B163" s="24">
        <f>jurisdiction_covered_NCT!B163+jurisdiction_covered_NETS!B163+jurisdiction_covered_SupETS!B163</f>
        <v>0</v>
      </c>
      <c r="C163" s="24">
        <f>jurisdiction_covered_NCT!C163+jurisdiction_covered_NETS!C163+jurisdiction_covered_SupETS!C163</f>
        <v>0</v>
      </c>
      <c r="D163" s="24">
        <f>jurisdiction_covered_NCT!D163+jurisdiction_covered_NETS!D163+jurisdiction_covered_SupETS!D163</f>
        <v>0</v>
      </c>
      <c r="E163" s="24">
        <f>jurisdiction_covered_NCT!E163+jurisdiction_covered_NETS!E163+jurisdiction_covered_SupETS!E163</f>
        <v>0</v>
      </c>
      <c r="F163" s="24">
        <f>jurisdiction_covered_NCT!F163+jurisdiction_covered_NETS!F163+jurisdiction_covered_SupETS!F163</f>
        <v>0</v>
      </c>
      <c r="G163" s="24">
        <f>jurisdiction_covered_NCT!G163+jurisdiction_covered_NETS!G163+jurisdiction_covered_SupETS!G163</f>
        <v>0</v>
      </c>
      <c r="H163" s="24">
        <f>jurisdiction_covered_NCT!H163+jurisdiction_covered_NETS!H163+jurisdiction_covered_SupETS!H163</f>
        <v>0</v>
      </c>
      <c r="I163" s="24">
        <f>jurisdiction_covered_NCT!I163+jurisdiction_covered_NETS!I163+jurisdiction_covered_SupETS!I163</f>
        <v>0</v>
      </c>
      <c r="J163" s="24">
        <f>jurisdiction_covered_NCT!J163+jurisdiction_covered_NETS!J163+jurisdiction_covered_SupETS!J163</f>
        <v>0</v>
      </c>
      <c r="K163" s="24">
        <f>jurisdiction_covered_NCT!K163+jurisdiction_covered_NETS!K163+jurisdiction_covered_SupETS!K163</f>
        <v>0</v>
      </c>
      <c r="L163" s="24">
        <f>jurisdiction_covered_NCT!L163+jurisdiction_covered_NETS!L163+jurisdiction_covered_SupETS!L163</f>
        <v>0</v>
      </c>
      <c r="M163" s="24">
        <f>jurisdiction_covered_NCT!M163+jurisdiction_covered_NETS!M163+jurisdiction_covered_SupETS!M163</f>
        <v>0</v>
      </c>
      <c r="N163" s="24">
        <f>jurisdiction_covered_NCT!N163+jurisdiction_covered_NETS!N163+jurisdiction_covered_SupETS!N163</f>
        <v>0</v>
      </c>
      <c r="O163" s="24">
        <f>jurisdiction_covered_NCT!O163+jurisdiction_covered_NETS!O163+jurisdiction_covered_SupETS!O163</f>
        <v>0</v>
      </c>
      <c r="P163" s="24">
        <f>jurisdiction_covered_NCT!P163+jurisdiction_covered_NETS!P163+jurisdiction_covered_SupETS!P163</f>
        <v>0</v>
      </c>
      <c r="Q163" s="24">
        <f>jurisdiction_covered_NCT!Q163+jurisdiction_covered_NETS!Q163+jurisdiction_covered_SupETS!Q163</f>
        <v>0</v>
      </c>
      <c r="R163" s="24">
        <f>jurisdiction_covered_NCT!R163+jurisdiction_covered_NETS!R163+jurisdiction_covered_SupETS!R163</f>
        <v>0</v>
      </c>
      <c r="S163" s="24">
        <f>jurisdiction_covered_NCT!S163+jurisdiction_covered_NETS!S163+jurisdiction_covered_SupETS!S163</f>
        <v>0</v>
      </c>
      <c r="T163" s="24">
        <f>jurisdiction_covered_NCT!T163+jurisdiction_covered_NETS!T163+jurisdiction_covered_SupETS!T163</f>
        <v>0</v>
      </c>
      <c r="U163" s="24">
        <f>jurisdiction_covered_NCT!U163+jurisdiction_covered_NETS!U163+jurisdiction_covered_SupETS!U163</f>
        <v>0</v>
      </c>
      <c r="V163" s="24">
        <f>jurisdiction_covered_NCT!V163+jurisdiction_covered_NETS!V163+jurisdiction_covered_SupETS!V163</f>
        <v>0</v>
      </c>
      <c r="W163" s="24">
        <f>jurisdiction_covered_NCT!W163+jurisdiction_covered_NETS!W163+jurisdiction_covered_SupETS!W163</f>
        <v>0</v>
      </c>
      <c r="X163" s="24">
        <f>jurisdiction_covered_NCT!X163+jurisdiction_covered_NETS!X163+jurisdiction_covered_SupETS!X163</f>
        <v>0</v>
      </c>
      <c r="Y163" s="24">
        <f>jurisdiction_covered_NCT!Y163+jurisdiction_covered_NETS!Y163+jurisdiction_covered_SupETS!Y163</f>
        <v>0</v>
      </c>
      <c r="Z163" s="24">
        <f>jurisdiction_covered_NCT!Z163+jurisdiction_covered_NETS!Z163+jurisdiction_covered_SupETS!Z163</f>
        <v>0</v>
      </c>
      <c r="AA163" s="24">
        <f>jurisdiction_covered_NCT!AA163+jurisdiction_covered_NETS!AA163+jurisdiction_covered_SupETS!AA163</f>
        <v>0</v>
      </c>
    </row>
    <row r="164" spans="1:27" x14ac:dyDescent="0.2">
      <c r="A164" s="9" t="s">
        <v>570</v>
      </c>
      <c r="B164" s="24">
        <f>jurisdiction_covered_NCT!B164+jurisdiction_covered_NETS!B164+jurisdiction_covered_SupETS!B164</f>
        <v>0</v>
      </c>
      <c r="C164" s="24">
        <f>jurisdiction_covered_NCT!C164+jurisdiction_covered_NETS!C164+jurisdiction_covered_SupETS!C164</f>
        <v>0</v>
      </c>
      <c r="D164" s="24">
        <f>jurisdiction_covered_NCT!D164+jurisdiction_covered_NETS!D164+jurisdiction_covered_SupETS!D164</f>
        <v>0</v>
      </c>
      <c r="E164" s="24">
        <f>jurisdiction_covered_NCT!E164+jurisdiction_covered_NETS!E164+jurisdiction_covered_SupETS!E164</f>
        <v>0</v>
      </c>
      <c r="F164" s="24">
        <f>jurisdiction_covered_NCT!F164+jurisdiction_covered_NETS!F164+jurisdiction_covered_SupETS!F164</f>
        <v>0</v>
      </c>
      <c r="G164" s="24">
        <f>jurisdiction_covered_NCT!G164+jurisdiction_covered_NETS!G164+jurisdiction_covered_SupETS!G164</f>
        <v>0</v>
      </c>
      <c r="H164" s="24">
        <f>jurisdiction_covered_NCT!H164+jurisdiction_covered_NETS!H164+jurisdiction_covered_SupETS!H164</f>
        <v>0</v>
      </c>
      <c r="I164" s="24">
        <f>jurisdiction_covered_NCT!I164+jurisdiction_covered_NETS!I164+jurisdiction_covered_SupETS!I164</f>
        <v>0</v>
      </c>
      <c r="J164" s="24">
        <f>jurisdiction_covered_NCT!J164+jurisdiction_covered_NETS!J164+jurisdiction_covered_SupETS!J164</f>
        <v>0</v>
      </c>
      <c r="K164" s="24">
        <f>jurisdiction_covered_NCT!K164+jurisdiction_covered_NETS!K164+jurisdiction_covered_SupETS!K164</f>
        <v>0</v>
      </c>
      <c r="L164" s="24">
        <f>jurisdiction_covered_NCT!L164+jurisdiction_covered_NETS!L164+jurisdiction_covered_SupETS!L164</f>
        <v>0</v>
      </c>
      <c r="M164" s="24">
        <f>jurisdiction_covered_NCT!M164+jurisdiction_covered_NETS!M164+jurisdiction_covered_SupETS!M164</f>
        <v>0</v>
      </c>
      <c r="N164" s="24">
        <f>jurisdiction_covered_NCT!N164+jurisdiction_covered_NETS!N164+jurisdiction_covered_SupETS!N164</f>
        <v>0</v>
      </c>
      <c r="O164" s="24">
        <f>jurisdiction_covered_NCT!O164+jurisdiction_covered_NETS!O164+jurisdiction_covered_SupETS!O164</f>
        <v>0</v>
      </c>
      <c r="P164" s="24">
        <f>jurisdiction_covered_NCT!P164+jurisdiction_covered_NETS!P164+jurisdiction_covered_SupETS!P164</f>
        <v>0</v>
      </c>
      <c r="Q164" s="24">
        <f>jurisdiction_covered_NCT!Q164+jurisdiction_covered_NETS!Q164+jurisdiction_covered_SupETS!Q164</f>
        <v>0</v>
      </c>
      <c r="R164" s="24">
        <f>jurisdiction_covered_NCT!R164+jurisdiction_covered_NETS!R164+jurisdiction_covered_SupETS!R164</f>
        <v>0</v>
      </c>
      <c r="S164" s="24">
        <f>jurisdiction_covered_NCT!S164+jurisdiction_covered_NETS!S164+jurisdiction_covered_SupETS!S164</f>
        <v>0</v>
      </c>
      <c r="T164" s="24">
        <f>jurisdiction_covered_NCT!T164+jurisdiction_covered_NETS!T164+jurisdiction_covered_SupETS!T164</f>
        <v>0</v>
      </c>
      <c r="U164" s="24">
        <f>jurisdiction_covered_NCT!U164+jurisdiction_covered_NETS!U164+jurisdiction_covered_SupETS!U164</f>
        <v>0</v>
      </c>
      <c r="V164" s="24">
        <f>jurisdiction_covered_NCT!V164+jurisdiction_covered_NETS!V164+jurisdiction_covered_SupETS!V164</f>
        <v>0</v>
      </c>
      <c r="W164" s="24">
        <f>jurisdiction_covered_NCT!W164+jurisdiction_covered_NETS!W164+jurisdiction_covered_SupETS!W164</f>
        <v>0</v>
      </c>
      <c r="X164" s="24">
        <f>jurisdiction_covered_NCT!X164+jurisdiction_covered_NETS!X164+jurisdiction_covered_SupETS!X164</f>
        <v>0</v>
      </c>
      <c r="Y164" s="24">
        <f>jurisdiction_covered_NCT!Y164+jurisdiction_covered_NETS!Y164+jurisdiction_covered_SupETS!Y164</f>
        <v>0</v>
      </c>
      <c r="Z164" s="24">
        <f>jurisdiction_covered_NCT!Z164+jurisdiction_covered_NETS!Z164+jurisdiction_covered_SupETS!Z164</f>
        <v>0</v>
      </c>
      <c r="AA164" s="24">
        <f>jurisdiction_covered_NCT!AA164+jurisdiction_covered_NETS!AA164+jurisdiction_covered_SupETS!AA164</f>
        <v>0</v>
      </c>
    </row>
    <row r="165" spans="1:27" x14ac:dyDescent="0.2">
      <c r="A165" s="9" t="s">
        <v>573</v>
      </c>
      <c r="B165" s="24">
        <f>jurisdiction_covered_NCT!B165+jurisdiction_covered_NETS!B165+jurisdiction_covered_SupETS!B165</f>
        <v>0</v>
      </c>
      <c r="C165" s="24">
        <f>jurisdiction_covered_NCT!C165+jurisdiction_covered_NETS!C165+jurisdiction_covered_SupETS!C165</f>
        <v>0</v>
      </c>
      <c r="D165" s="24">
        <f>jurisdiction_covered_NCT!D165+jurisdiction_covered_NETS!D165+jurisdiction_covered_SupETS!D165</f>
        <v>0</v>
      </c>
      <c r="E165" s="24">
        <f>jurisdiction_covered_NCT!E165+jurisdiction_covered_NETS!E165+jurisdiction_covered_SupETS!E165</f>
        <v>0</v>
      </c>
      <c r="F165" s="24">
        <f>jurisdiction_covered_NCT!F165+jurisdiction_covered_NETS!F165+jurisdiction_covered_SupETS!F165</f>
        <v>0</v>
      </c>
      <c r="G165" s="24">
        <f>jurisdiction_covered_NCT!G165+jurisdiction_covered_NETS!G165+jurisdiction_covered_SupETS!G165</f>
        <v>0</v>
      </c>
      <c r="H165" s="24">
        <f>jurisdiction_covered_NCT!H165+jurisdiction_covered_NETS!H165+jurisdiction_covered_SupETS!H165</f>
        <v>0</v>
      </c>
      <c r="I165" s="24">
        <f>jurisdiction_covered_NCT!I165+jurisdiction_covered_NETS!I165+jurisdiction_covered_SupETS!I165</f>
        <v>0</v>
      </c>
      <c r="J165" s="24">
        <f>jurisdiction_covered_NCT!J165+jurisdiction_covered_NETS!J165+jurisdiction_covered_SupETS!J165</f>
        <v>0</v>
      </c>
      <c r="K165" s="24">
        <f>jurisdiction_covered_NCT!K165+jurisdiction_covered_NETS!K165+jurisdiction_covered_SupETS!K165</f>
        <v>0</v>
      </c>
      <c r="L165" s="24">
        <f>jurisdiction_covered_NCT!L165+jurisdiction_covered_NETS!L165+jurisdiction_covered_SupETS!L165</f>
        <v>0</v>
      </c>
      <c r="M165" s="24">
        <f>jurisdiction_covered_NCT!M165+jurisdiction_covered_NETS!M165+jurisdiction_covered_SupETS!M165</f>
        <v>0</v>
      </c>
      <c r="N165" s="24">
        <f>jurisdiction_covered_NCT!N165+jurisdiction_covered_NETS!N165+jurisdiction_covered_SupETS!N165</f>
        <v>0</v>
      </c>
      <c r="O165" s="24">
        <f>jurisdiction_covered_NCT!O165+jurisdiction_covered_NETS!O165+jurisdiction_covered_SupETS!O165</f>
        <v>0</v>
      </c>
      <c r="P165" s="24">
        <f>jurisdiction_covered_NCT!P165+jurisdiction_covered_NETS!P165+jurisdiction_covered_SupETS!P165</f>
        <v>0</v>
      </c>
      <c r="Q165" s="24">
        <f>jurisdiction_covered_NCT!Q165+jurisdiction_covered_NETS!Q165+jurisdiction_covered_SupETS!Q165</f>
        <v>0</v>
      </c>
      <c r="R165" s="24">
        <f>jurisdiction_covered_NCT!R165+jurisdiction_covered_NETS!R165+jurisdiction_covered_SupETS!R165</f>
        <v>0</v>
      </c>
      <c r="S165" s="24">
        <f>jurisdiction_covered_NCT!S165+jurisdiction_covered_NETS!S165+jurisdiction_covered_SupETS!S165</f>
        <v>0</v>
      </c>
      <c r="T165" s="24">
        <f>jurisdiction_covered_NCT!T165+jurisdiction_covered_NETS!T165+jurisdiction_covered_SupETS!T165</f>
        <v>0</v>
      </c>
      <c r="U165" s="24">
        <f>jurisdiction_covered_NCT!U165+jurisdiction_covered_NETS!U165+jurisdiction_covered_SupETS!U165</f>
        <v>0</v>
      </c>
      <c r="V165" s="24">
        <f>jurisdiction_covered_NCT!V165+jurisdiction_covered_NETS!V165+jurisdiction_covered_SupETS!V165</f>
        <v>0</v>
      </c>
      <c r="W165" s="24">
        <f>jurisdiction_covered_NCT!W165+jurisdiction_covered_NETS!W165+jurisdiction_covered_SupETS!W165</f>
        <v>0</v>
      </c>
      <c r="X165" s="24">
        <f>jurisdiction_covered_NCT!X165+jurisdiction_covered_NETS!X165+jurisdiction_covered_SupETS!X165</f>
        <v>0</v>
      </c>
      <c r="Y165" s="24">
        <f>jurisdiction_covered_NCT!Y165+jurisdiction_covered_NETS!Y165+jurisdiction_covered_SupETS!Y165</f>
        <v>0</v>
      </c>
      <c r="Z165" s="24">
        <f>jurisdiction_covered_NCT!Z165+jurisdiction_covered_NETS!Z165+jurisdiction_covered_SupETS!Z165</f>
        <v>0</v>
      </c>
      <c r="AA165" s="24">
        <f>jurisdiction_covered_NCT!AA165+jurisdiction_covered_NETS!AA165+jurisdiction_covered_SupETS!AA165</f>
        <v>0</v>
      </c>
    </row>
    <row r="166" spans="1:27" x14ac:dyDescent="0.2">
      <c r="A166" s="9" t="s">
        <v>576</v>
      </c>
      <c r="B166" s="24">
        <f>jurisdiction_covered_NCT!B166+jurisdiction_covered_NETS!B166+jurisdiction_covered_SupETS!B166</f>
        <v>0</v>
      </c>
      <c r="C166" s="24">
        <f>jurisdiction_covered_NCT!C166+jurisdiction_covered_NETS!C166+jurisdiction_covered_SupETS!C166</f>
        <v>0</v>
      </c>
      <c r="D166" s="24">
        <f>jurisdiction_covered_NCT!D166+jurisdiction_covered_NETS!D166+jurisdiction_covered_SupETS!D166</f>
        <v>0</v>
      </c>
      <c r="E166" s="24">
        <f>jurisdiction_covered_NCT!E166+jurisdiction_covered_NETS!E166+jurisdiction_covered_SupETS!E166</f>
        <v>0</v>
      </c>
      <c r="F166" s="24">
        <f>jurisdiction_covered_NCT!F166+jurisdiction_covered_NETS!F166+jurisdiction_covered_SupETS!F166</f>
        <v>0</v>
      </c>
      <c r="G166" s="24">
        <f>jurisdiction_covered_NCT!G166+jurisdiction_covered_NETS!G166+jurisdiction_covered_SupETS!G166</f>
        <v>0</v>
      </c>
      <c r="H166" s="24">
        <f>jurisdiction_covered_NCT!H166+jurisdiction_covered_NETS!H166+jurisdiction_covered_SupETS!H166</f>
        <v>0</v>
      </c>
      <c r="I166" s="24">
        <f>jurisdiction_covered_NCT!I166+jurisdiction_covered_NETS!I166+jurisdiction_covered_SupETS!I166</f>
        <v>0</v>
      </c>
      <c r="J166" s="24">
        <f>jurisdiction_covered_NCT!J166+jurisdiction_covered_NETS!J166+jurisdiction_covered_SupETS!J166</f>
        <v>0</v>
      </c>
      <c r="K166" s="24">
        <f>jurisdiction_covered_NCT!K166+jurisdiction_covered_NETS!K166+jurisdiction_covered_SupETS!K166</f>
        <v>0</v>
      </c>
      <c r="L166" s="24">
        <f>jurisdiction_covered_NCT!L166+jurisdiction_covered_NETS!L166+jurisdiction_covered_SupETS!L166</f>
        <v>0</v>
      </c>
      <c r="M166" s="24">
        <f>jurisdiction_covered_NCT!M166+jurisdiction_covered_NETS!M166+jurisdiction_covered_SupETS!M166</f>
        <v>0</v>
      </c>
      <c r="N166" s="24">
        <f>jurisdiction_covered_NCT!N166+jurisdiction_covered_NETS!N166+jurisdiction_covered_SupETS!N166</f>
        <v>0</v>
      </c>
      <c r="O166" s="24">
        <f>jurisdiction_covered_NCT!O166+jurisdiction_covered_NETS!O166+jurisdiction_covered_SupETS!O166</f>
        <v>0</v>
      </c>
      <c r="P166" s="24">
        <f>jurisdiction_covered_NCT!P166+jurisdiction_covered_NETS!P166+jurisdiction_covered_SupETS!P166</f>
        <v>0</v>
      </c>
      <c r="Q166" s="24">
        <f>jurisdiction_covered_NCT!Q166+jurisdiction_covered_NETS!Q166+jurisdiction_covered_SupETS!Q166</f>
        <v>0</v>
      </c>
      <c r="R166" s="24">
        <f>jurisdiction_covered_NCT!R166+jurisdiction_covered_NETS!R166+jurisdiction_covered_SupETS!R166</f>
        <v>0</v>
      </c>
      <c r="S166" s="24">
        <f>jurisdiction_covered_NCT!S166+jurisdiction_covered_NETS!S166+jurisdiction_covered_SupETS!S166</f>
        <v>0</v>
      </c>
      <c r="T166" s="24">
        <f>jurisdiction_covered_NCT!T166+jurisdiction_covered_NETS!T166+jurisdiction_covered_SupETS!T166</f>
        <v>0</v>
      </c>
      <c r="U166" s="24">
        <f>jurisdiction_covered_NCT!U166+jurisdiction_covered_NETS!U166+jurisdiction_covered_SupETS!U166</f>
        <v>0</v>
      </c>
      <c r="V166" s="24">
        <f>jurisdiction_covered_NCT!V166+jurisdiction_covered_NETS!V166+jurisdiction_covered_SupETS!V166</f>
        <v>0</v>
      </c>
      <c r="W166" s="24">
        <f>jurisdiction_covered_NCT!W166+jurisdiction_covered_NETS!W166+jurisdiction_covered_SupETS!W166</f>
        <v>0</v>
      </c>
      <c r="X166" s="24">
        <f>jurisdiction_covered_NCT!X166+jurisdiction_covered_NETS!X166+jurisdiction_covered_SupETS!X166</f>
        <v>0</v>
      </c>
      <c r="Y166" s="24">
        <f>jurisdiction_covered_NCT!Y166+jurisdiction_covered_NETS!Y166+jurisdiction_covered_SupETS!Y166</f>
        <v>0</v>
      </c>
      <c r="Z166" s="24">
        <f>jurisdiction_covered_NCT!Z166+jurisdiction_covered_NETS!Z166+jurisdiction_covered_SupETS!Z166</f>
        <v>0</v>
      </c>
      <c r="AA166" s="24">
        <f>jurisdiction_covered_NCT!AA166+jurisdiction_covered_NETS!AA166+jurisdiction_covered_SupETS!AA166</f>
        <v>0</v>
      </c>
    </row>
    <row r="167" spans="1:27" x14ac:dyDescent="0.2">
      <c r="A167" s="9" t="s">
        <v>579</v>
      </c>
      <c r="B167" s="24">
        <f>jurisdiction_covered_NCT!B167+jurisdiction_covered_NETS!B167+jurisdiction_covered_SupETS!B167</f>
        <v>0</v>
      </c>
      <c r="C167" s="24">
        <f>jurisdiction_covered_NCT!C167+jurisdiction_covered_NETS!C167+jurisdiction_covered_SupETS!C167</f>
        <v>0</v>
      </c>
      <c r="D167" s="24">
        <f>jurisdiction_covered_NCT!D167+jurisdiction_covered_NETS!D167+jurisdiction_covered_SupETS!D167</f>
        <v>0</v>
      </c>
      <c r="E167" s="24">
        <f>jurisdiction_covered_NCT!E167+jurisdiction_covered_NETS!E167+jurisdiction_covered_SupETS!E167</f>
        <v>0</v>
      </c>
      <c r="F167" s="24">
        <f>jurisdiction_covered_NCT!F167+jurisdiction_covered_NETS!F167+jurisdiction_covered_SupETS!F167</f>
        <v>0</v>
      </c>
      <c r="G167" s="24">
        <f>jurisdiction_covered_NCT!G167+jurisdiction_covered_NETS!G167+jurisdiction_covered_SupETS!G167</f>
        <v>0</v>
      </c>
      <c r="H167" s="24">
        <f>jurisdiction_covered_NCT!H167+jurisdiction_covered_NETS!H167+jurisdiction_covered_SupETS!H167</f>
        <v>0</v>
      </c>
      <c r="I167" s="24">
        <f>jurisdiction_covered_NCT!I167+jurisdiction_covered_NETS!I167+jurisdiction_covered_SupETS!I167</f>
        <v>0</v>
      </c>
      <c r="J167" s="24">
        <f>jurisdiction_covered_NCT!J167+jurisdiction_covered_NETS!J167+jurisdiction_covered_SupETS!J167</f>
        <v>0</v>
      </c>
      <c r="K167" s="24">
        <f>jurisdiction_covered_NCT!K167+jurisdiction_covered_NETS!K167+jurisdiction_covered_SupETS!K167</f>
        <v>0</v>
      </c>
      <c r="L167" s="24">
        <f>jurisdiction_covered_NCT!L167+jurisdiction_covered_NETS!L167+jurisdiction_covered_SupETS!L167</f>
        <v>0</v>
      </c>
      <c r="M167" s="24">
        <f>jurisdiction_covered_NCT!M167+jurisdiction_covered_NETS!M167+jurisdiction_covered_SupETS!M167</f>
        <v>0</v>
      </c>
      <c r="N167" s="24">
        <f>jurisdiction_covered_NCT!N167+jurisdiction_covered_NETS!N167+jurisdiction_covered_SupETS!N167</f>
        <v>0</v>
      </c>
      <c r="O167" s="24">
        <f>jurisdiction_covered_NCT!O167+jurisdiction_covered_NETS!O167+jurisdiction_covered_SupETS!O167</f>
        <v>0</v>
      </c>
      <c r="P167" s="24">
        <f>jurisdiction_covered_NCT!P167+jurisdiction_covered_NETS!P167+jurisdiction_covered_SupETS!P167</f>
        <v>0</v>
      </c>
      <c r="Q167" s="24">
        <f>jurisdiction_covered_NCT!Q167+jurisdiction_covered_NETS!Q167+jurisdiction_covered_SupETS!Q167</f>
        <v>0</v>
      </c>
      <c r="R167" s="24">
        <f>jurisdiction_covered_NCT!R167+jurisdiction_covered_NETS!R167+jurisdiction_covered_SupETS!R167</f>
        <v>0</v>
      </c>
      <c r="S167" s="24">
        <f>jurisdiction_covered_NCT!S167+jurisdiction_covered_NETS!S167+jurisdiction_covered_SupETS!S167</f>
        <v>0</v>
      </c>
      <c r="T167" s="24">
        <f>jurisdiction_covered_NCT!T167+jurisdiction_covered_NETS!T167+jurisdiction_covered_SupETS!T167</f>
        <v>0</v>
      </c>
      <c r="U167" s="24">
        <f>jurisdiction_covered_NCT!U167+jurisdiction_covered_NETS!U167+jurisdiction_covered_SupETS!U167</f>
        <v>0</v>
      </c>
      <c r="V167" s="24">
        <f>jurisdiction_covered_NCT!V167+jurisdiction_covered_NETS!V167+jurisdiction_covered_SupETS!V167</f>
        <v>0</v>
      </c>
      <c r="W167" s="24">
        <f>jurisdiction_covered_NCT!W167+jurisdiction_covered_NETS!W167+jurisdiction_covered_SupETS!W167</f>
        <v>0</v>
      </c>
      <c r="X167" s="24">
        <f>jurisdiction_covered_NCT!X167+jurisdiction_covered_NETS!X167+jurisdiction_covered_SupETS!X167</f>
        <v>0</v>
      </c>
      <c r="Y167" s="24">
        <f>jurisdiction_covered_NCT!Y167+jurisdiction_covered_NETS!Y167+jurisdiction_covered_SupETS!Y167</f>
        <v>0</v>
      </c>
      <c r="Z167" s="24">
        <f>jurisdiction_covered_NCT!Z167+jurisdiction_covered_NETS!Z167+jurisdiction_covered_SupETS!Z167</f>
        <v>0</v>
      </c>
      <c r="AA167" s="24">
        <f>jurisdiction_covered_NCT!AA167+jurisdiction_covered_NETS!AA167+jurisdiction_covered_SupETS!AA167</f>
        <v>0</v>
      </c>
    </row>
    <row r="168" spans="1:27" x14ac:dyDescent="0.2">
      <c r="A168" s="9" t="s">
        <v>582</v>
      </c>
      <c r="B168" s="24">
        <f>jurisdiction_covered_NCT!B168+jurisdiction_covered_NETS!B168+jurisdiction_covered_SupETS!B168</f>
        <v>0</v>
      </c>
      <c r="C168" s="24">
        <f>jurisdiction_covered_NCT!C168+jurisdiction_covered_NETS!C168+jurisdiction_covered_SupETS!C168</f>
        <v>0</v>
      </c>
      <c r="D168" s="24">
        <f>jurisdiction_covered_NCT!D168+jurisdiction_covered_NETS!D168+jurisdiction_covered_SupETS!D168</f>
        <v>0</v>
      </c>
      <c r="E168" s="24">
        <f>jurisdiction_covered_NCT!E168+jurisdiction_covered_NETS!E168+jurisdiction_covered_SupETS!E168</f>
        <v>0</v>
      </c>
      <c r="F168" s="24">
        <f>jurisdiction_covered_NCT!F168+jurisdiction_covered_NETS!F168+jurisdiction_covered_SupETS!F168</f>
        <v>0</v>
      </c>
      <c r="G168" s="24">
        <f>jurisdiction_covered_NCT!G168+jurisdiction_covered_NETS!G168+jurisdiction_covered_SupETS!G168</f>
        <v>0</v>
      </c>
      <c r="H168" s="24">
        <f>jurisdiction_covered_NCT!H168+jurisdiction_covered_NETS!H168+jurisdiction_covered_SupETS!H168</f>
        <v>0</v>
      </c>
      <c r="I168" s="24">
        <f>jurisdiction_covered_NCT!I168+jurisdiction_covered_NETS!I168+jurisdiction_covered_SupETS!I168</f>
        <v>0</v>
      </c>
      <c r="J168" s="24">
        <f>jurisdiction_covered_NCT!J168+jurisdiction_covered_NETS!J168+jurisdiction_covered_SupETS!J168</f>
        <v>0</v>
      </c>
      <c r="K168" s="24">
        <f>jurisdiction_covered_NCT!K168+jurisdiction_covered_NETS!K168+jurisdiction_covered_SupETS!K168</f>
        <v>0</v>
      </c>
      <c r="L168" s="24">
        <f>jurisdiction_covered_NCT!L168+jurisdiction_covered_NETS!L168+jurisdiction_covered_SupETS!L168</f>
        <v>0</v>
      </c>
      <c r="M168" s="24">
        <f>jurisdiction_covered_NCT!M168+jurisdiction_covered_NETS!M168+jurisdiction_covered_SupETS!M168</f>
        <v>0</v>
      </c>
      <c r="N168" s="24">
        <f>jurisdiction_covered_NCT!N168+jurisdiction_covered_NETS!N168+jurisdiction_covered_SupETS!N168</f>
        <v>0</v>
      </c>
      <c r="O168" s="24">
        <f>jurisdiction_covered_NCT!O168+jurisdiction_covered_NETS!O168+jurisdiction_covered_SupETS!O168</f>
        <v>0</v>
      </c>
      <c r="P168" s="24">
        <f>jurisdiction_covered_NCT!P168+jurisdiction_covered_NETS!P168+jurisdiction_covered_SupETS!P168</f>
        <v>0</v>
      </c>
      <c r="Q168" s="24">
        <f>jurisdiction_covered_NCT!Q168+jurisdiction_covered_NETS!Q168+jurisdiction_covered_SupETS!Q168</f>
        <v>0</v>
      </c>
      <c r="R168" s="24">
        <f>jurisdiction_covered_NCT!R168+jurisdiction_covered_NETS!R168+jurisdiction_covered_SupETS!R168</f>
        <v>0</v>
      </c>
      <c r="S168" s="24">
        <f>jurisdiction_covered_NCT!S168+jurisdiction_covered_NETS!S168+jurisdiction_covered_SupETS!S168</f>
        <v>0</v>
      </c>
      <c r="T168" s="24">
        <f>jurisdiction_covered_NCT!T168+jurisdiction_covered_NETS!T168+jurisdiction_covered_SupETS!T168</f>
        <v>0</v>
      </c>
      <c r="U168" s="24">
        <f>jurisdiction_covered_NCT!U168+jurisdiction_covered_NETS!U168+jurisdiction_covered_SupETS!U168</f>
        <v>0</v>
      </c>
      <c r="V168" s="24">
        <f>jurisdiction_covered_NCT!V168+jurisdiction_covered_NETS!V168+jurisdiction_covered_SupETS!V168</f>
        <v>0</v>
      </c>
      <c r="W168" s="24">
        <f>jurisdiction_covered_NCT!W168+jurisdiction_covered_NETS!W168+jurisdiction_covered_SupETS!W168</f>
        <v>0</v>
      </c>
      <c r="X168" s="24">
        <f>jurisdiction_covered_NCT!X168+jurisdiction_covered_NETS!X168+jurisdiction_covered_SupETS!X168</f>
        <v>0</v>
      </c>
      <c r="Y168" s="24">
        <f>jurisdiction_covered_NCT!Y168+jurisdiction_covered_NETS!Y168+jurisdiction_covered_SupETS!Y168</f>
        <v>0</v>
      </c>
      <c r="Z168" s="24">
        <f>jurisdiction_covered_NCT!Z168+jurisdiction_covered_NETS!Z168+jurisdiction_covered_SupETS!Z168</f>
        <v>0</v>
      </c>
      <c r="AA168" s="24">
        <f>jurisdiction_covered_NCT!AA168+jurisdiction_covered_NETS!AA168+jurisdiction_covered_SupETS!AA168</f>
        <v>0</v>
      </c>
    </row>
    <row r="169" spans="1:27" x14ac:dyDescent="0.2">
      <c r="A169" s="9" t="s">
        <v>585</v>
      </c>
      <c r="B169" s="24">
        <f>jurisdiction_covered_NCT!B169+jurisdiction_covered_NETS!B169+jurisdiction_covered_SupETS!B169</f>
        <v>0.41</v>
      </c>
      <c r="C169" s="24">
        <f>jurisdiction_covered_NCT!C169+jurisdiction_covered_NETS!C169+jurisdiction_covered_SupETS!C169</f>
        <v>0.41</v>
      </c>
      <c r="D169" s="24">
        <f>jurisdiction_covered_NCT!D169+jurisdiction_covered_NETS!D169+jurisdiction_covered_SupETS!D169</f>
        <v>0.41</v>
      </c>
      <c r="E169" s="24">
        <f>jurisdiction_covered_NCT!E169+jurisdiction_covered_NETS!E169+jurisdiction_covered_SupETS!E169</f>
        <v>0.41</v>
      </c>
      <c r="F169" s="24">
        <f>jurisdiction_covered_NCT!F169+jurisdiction_covered_NETS!F169+jurisdiction_covered_SupETS!F169</f>
        <v>0.41</v>
      </c>
      <c r="G169" s="24">
        <f>jurisdiction_covered_NCT!G169+jurisdiction_covered_NETS!G169+jurisdiction_covered_SupETS!G169</f>
        <v>0.41</v>
      </c>
      <c r="H169" s="24">
        <f>jurisdiction_covered_NCT!H169+jurisdiction_covered_NETS!H169+jurisdiction_covered_SupETS!H169</f>
        <v>0.41</v>
      </c>
      <c r="I169" s="24">
        <f>jurisdiction_covered_NCT!I169+jurisdiction_covered_NETS!I169+jurisdiction_covered_SupETS!I169</f>
        <v>0.41</v>
      </c>
      <c r="J169" s="24">
        <f>jurisdiction_covered_NCT!J169+jurisdiction_covered_NETS!J169+jurisdiction_covered_SupETS!J169</f>
        <v>0.76</v>
      </c>
      <c r="K169" s="24">
        <f>jurisdiction_covered_NCT!K169+jurisdiction_covered_NETS!K169+jurisdiction_covered_SupETS!K169</f>
        <v>0.78</v>
      </c>
      <c r="L169" s="24">
        <f>jurisdiction_covered_NCT!L169+jurisdiction_covered_NETS!L169+jurisdiction_covered_SupETS!L169</f>
        <v>0.76</v>
      </c>
      <c r="M169" s="24">
        <f>jurisdiction_covered_NCT!M169+jurisdiction_covered_NETS!M169+jurisdiction_covered_SupETS!M169</f>
        <v>0.77</v>
      </c>
      <c r="N169" s="24">
        <f>jurisdiction_covered_NCT!N169+jurisdiction_covered_NETS!N169+jurisdiction_covered_SupETS!N169</f>
        <v>0.76</v>
      </c>
      <c r="O169" s="24">
        <f>jurisdiction_covered_NCT!O169+jurisdiction_covered_NETS!O169+jurisdiction_covered_SupETS!O169</f>
        <v>0.87</v>
      </c>
      <c r="P169" s="24">
        <f>jurisdiction_covered_NCT!P169+jurisdiction_covered_NETS!P169+jurisdiction_covered_SupETS!P169</f>
        <v>0.87</v>
      </c>
      <c r="Q169" s="24">
        <f>jurisdiction_covered_NCT!Q169+jurisdiction_covered_NETS!Q169+jurisdiction_covered_SupETS!Q169</f>
        <v>0.87999999999999989</v>
      </c>
      <c r="R169" s="24">
        <f>jurisdiction_covered_NCT!R169+jurisdiction_covered_NETS!R169+jurisdiction_covered_SupETS!R169</f>
        <v>0.87999999999999989</v>
      </c>
      <c r="S169" s="24">
        <f>jurisdiction_covered_NCT!S169+jurisdiction_covered_NETS!S169+jurisdiction_covered_SupETS!S169</f>
        <v>0.8899999999999999</v>
      </c>
      <c r="T169" s="24">
        <f>jurisdiction_covered_NCT!T169+jurisdiction_covered_NETS!T169+jurisdiction_covered_SupETS!T169</f>
        <v>0.8899999999999999</v>
      </c>
      <c r="U169" s="24">
        <f>jurisdiction_covered_NCT!U169+jurisdiction_covered_NETS!U169+jurisdiction_covered_SupETS!U169</f>
        <v>0.8899999999999999</v>
      </c>
      <c r="V169" s="24">
        <f>jurisdiction_covered_NCT!V169+jurisdiction_covered_NETS!V169+jurisdiction_covered_SupETS!V169</f>
        <v>0.8899999999999999</v>
      </c>
      <c r="W169" s="24">
        <f>jurisdiction_covered_NCT!W169+jurisdiction_covered_NETS!W169+jurisdiction_covered_SupETS!W169</f>
        <v>0.87999999999999989</v>
      </c>
      <c r="X169" s="24">
        <f>jurisdiction_covered_NCT!X169+jurisdiction_covered_NETS!X169+jurisdiction_covered_SupETS!X169</f>
        <v>0.87</v>
      </c>
      <c r="Y169" s="24">
        <f>jurisdiction_covered_NCT!Y169+jurisdiction_covered_NETS!Y169+jurisdiction_covered_SupETS!Y169</f>
        <v>0.87</v>
      </c>
      <c r="Z169" s="24">
        <f>jurisdiction_covered_NCT!Z169+jurisdiction_covered_NETS!Z169+jurisdiction_covered_SupETS!Z169</f>
        <v>0.87</v>
      </c>
      <c r="AA169" s="24">
        <f>jurisdiction_covered_NCT!AA169+jurisdiction_covered_NETS!AA169+jurisdiction_covered_SupETS!AA169</f>
        <v>0.87</v>
      </c>
    </row>
    <row r="170" spans="1:27" x14ac:dyDescent="0.2">
      <c r="A170" s="9" t="s">
        <v>586</v>
      </c>
      <c r="B170" s="24">
        <f>jurisdiction_covered_NCT!B170+jurisdiction_covered_NETS!B170+jurisdiction_covered_SupETS!B170</f>
        <v>0</v>
      </c>
      <c r="C170" s="24">
        <f>jurisdiction_covered_NCT!C170+jurisdiction_covered_NETS!C170+jurisdiction_covered_SupETS!C170</f>
        <v>0</v>
      </c>
      <c r="D170" s="24">
        <f>jurisdiction_covered_NCT!D170+jurisdiction_covered_NETS!D170+jurisdiction_covered_SupETS!D170</f>
        <v>0</v>
      </c>
      <c r="E170" s="24">
        <f>jurisdiction_covered_NCT!E170+jurisdiction_covered_NETS!E170+jurisdiction_covered_SupETS!E170</f>
        <v>0</v>
      </c>
      <c r="F170" s="24">
        <f>jurisdiction_covered_NCT!F170+jurisdiction_covered_NETS!F170+jurisdiction_covered_SupETS!F170</f>
        <v>0</v>
      </c>
      <c r="G170" s="24">
        <f>jurisdiction_covered_NCT!G170+jurisdiction_covered_NETS!G170+jurisdiction_covered_SupETS!G170</f>
        <v>0</v>
      </c>
      <c r="H170" s="24">
        <f>jurisdiction_covered_NCT!H170+jurisdiction_covered_NETS!H170+jurisdiction_covered_SupETS!H170</f>
        <v>0</v>
      </c>
      <c r="I170" s="24">
        <f>jurisdiction_covered_NCT!I170+jurisdiction_covered_NETS!I170+jurisdiction_covered_SupETS!I170</f>
        <v>0</v>
      </c>
      <c r="J170" s="24">
        <f>jurisdiction_covered_NCT!J170+jurisdiction_covered_NETS!J170+jurisdiction_covered_SupETS!J170</f>
        <v>0</v>
      </c>
      <c r="K170" s="24">
        <f>jurisdiction_covered_NCT!K170+jurisdiction_covered_NETS!K170+jurisdiction_covered_SupETS!K170</f>
        <v>0</v>
      </c>
      <c r="L170" s="24">
        <f>jurisdiction_covered_NCT!L170+jurisdiction_covered_NETS!L170+jurisdiction_covered_SupETS!L170</f>
        <v>0</v>
      </c>
      <c r="M170" s="24">
        <f>jurisdiction_covered_NCT!M170+jurisdiction_covered_NETS!M170+jurisdiction_covered_SupETS!M170</f>
        <v>0</v>
      </c>
      <c r="N170" s="24">
        <f>jurisdiction_covered_NCT!N170+jurisdiction_covered_NETS!N170+jurisdiction_covered_SupETS!N170</f>
        <v>0</v>
      </c>
      <c r="O170" s="24">
        <f>jurisdiction_covered_NCT!O170+jurisdiction_covered_NETS!O170+jurisdiction_covered_SupETS!O170</f>
        <v>0</v>
      </c>
      <c r="P170" s="24">
        <f>jurisdiction_covered_NCT!P170+jurisdiction_covered_NETS!P170+jurisdiction_covered_SupETS!P170</f>
        <v>0</v>
      </c>
      <c r="Q170" s="24">
        <f>jurisdiction_covered_NCT!Q170+jurisdiction_covered_NETS!Q170+jurisdiction_covered_SupETS!Q170</f>
        <v>0</v>
      </c>
      <c r="R170" s="24">
        <f>jurisdiction_covered_NCT!R170+jurisdiction_covered_NETS!R170+jurisdiction_covered_SupETS!R170</f>
        <v>0</v>
      </c>
      <c r="S170" s="24">
        <f>jurisdiction_covered_NCT!S170+jurisdiction_covered_NETS!S170+jurisdiction_covered_SupETS!S170</f>
        <v>0</v>
      </c>
      <c r="T170" s="24">
        <f>jurisdiction_covered_NCT!T170+jurisdiction_covered_NETS!T170+jurisdiction_covered_SupETS!T170</f>
        <v>0</v>
      </c>
      <c r="U170" s="24">
        <f>jurisdiction_covered_NCT!U170+jurisdiction_covered_NETS!U170+jurisdiction_covered_SupETS!U170</f>
        <v>0</v>
      </c>
      <c r="V170" s="24">
        <f>jurisdiction_covered_NCT!V170+jurisdiction_covered_NETS!V170+jurisdiction_covered_SupETS!V170</f>
        <v>0</v>
      </c>
      <c r="W170" s="24">
        <f>jurisdiction_covered_NCT!W170+jurisdiction_covered_NETS!W170+jurisdiction_covered_SupETS!W170</f>
        <v>0</v>
      </c>
      <c r="X170" s="24">
        <f>jurisdiction_covered_NCT!X170+jurisdiction_covered_NETS!X170+jurisdiction_covered_SupETS!X170</f>
        <v>0</v>
      </c>
      <c r="Y170" s="24">
        <f>jurisdiction_covered_NCT!Y170+jurisdiction_covered_NETS!Y170+jurisdiction_covered_SupETS!Y170</f>
        <v>0</v>
      </c>
      <c r="Z170" s="24">
        <f>jurisdiction_covered_NCT!Z170+jurisdiction_covered_NETS!Z170+jurisdiction_covered_SupETS!Z170</f>
        <v>0</v>
      </c>
      <c r="AA170" s="24">
        <f>jurisdiction_covered_NCT!AA170+jurisdiction_covered_NETS!AA170+jurisdiction_covered_SupETS!AA170</f>
        <v>0</v>
      </c>
    </row>
    <row r="171" spans="1:27" x14ac:dyDescent="0.2">
      <c r="A171" s="9" t="s">
        <v>589</v>
      </c>
      <c r="B171" s="24">
        <f>jurisdiction_covered_NCT!B171+jurisdiction_covered_NETS!B171+jurisdiction_covered_SupETS!B171</f>
        <v>0</v>
      </c>
      <c r="C171" s="24">
        <f>jurisdiction_covered_NCT!C171+jurisdiction_covered_NETS!C171+jurisdiction_covered_SupETS!C171</f>
        <v>0</v>
      </c>
      <c r="D171" s="24">
        <f>jurisdiction_covered_NCT!D171+jurisdiction_covered_NETS!D171+jurisdiction_covered_SupETS!D171</f>
        <v>0</v>
      </c>
      <c r="E171" s="24">
        <f>jurisdiction_covered_NCT!E171+jurisdiction_covered_NETS!E171+jurisdiction_covered_SupETS!E171</f>
        <v>0</v>
      </c>
      <c r="F171" s="24">
        <f>jurisdiction_covered_NCT!F171+jurisdiction_covered_NETS!F171+jurisdiction_covered_SupETS!F171</f>
        <v>0</v>
      </c>
      <c r="G171" s="24">
        <f>jurisdiction_covered_NCT!G171+jurisdiction_covered_NETS!G171+jurisdiction_covered_SupETS!G171</f>
        <v>0</v>
      </c>
      <c r="H171" s="24">
        <f>jurisdiction_covered_NCT!H171+jurisdiction_covered_NETS!H171+jurisdiction_covered_SupETS!H171</f>
        <v>0</v>
      </c>
      <c r="I171" s="24">
        <f>jurisdiction_covered_NCT!I171+jurisdiction_covered_NETS!I171+jurisdiction_covered_SupETS!I171</f>
        <v>0</v>
      </c>
      <c r="J171" s="24">
        <f>jurisdiction_covered_NCT!J171+jurisdiction_covered_NETS!J171+jurisdiction_covered_SupETS!J171</f>
        <v>0</v>
      </c>
      <c r="K171" s="24">
        <f>jurisdiction_covered_NCT!K171+jurisdiction_covered_NETS!K171+jurisdiction_covered_SupETS!K171</f>
        <v>0</v>
      </c>
      <c r="L171" s="24">
        <f>jurisdiction_covered_NCT!L171+jurisdiction_covered_NETS!L171+jurisdiction_covered_SupETS!L171</f>
        <v>0</v>
      </c>
      <c r="M171" s="24">
        <f>jurisdiction_covered_NCT!M171+jurisdiction_covered_NETS!M171+jurisdiction_covered_SupETS!M171</f>
        <v>0</v>
      </c>
      <c r="N171" s="24">
        <f>jurisdiction_covered_NCT!N171+jurisdiction_covered_NETS!N171+jurisdiction_covered_SupETS!N171</f>
        <v>0</v>
      </c>
      <c r="O171" s="24">
        <f>jurisdiction_covered_NCT!O171+jurisdiction_covered_NETS!O171+jurisdiction_covered_SupETS!O171</f>
        <v>0</v>
      </c>
      <c r="P171" s="24">
        <f>jurisdiction_covered_NCT!P171+jurisdiction_covered_NETS!P171+jurisdiction_covered_SupETS!P171</f>
        <v>0</v>
      </c>
      <c r="Q171" s="24">
        <f>jurisdiction_covered_NCT!Q171+jurisdiction_covered_NETS!Q171+jurisdiction_covered_SupETS!Q171</f>
        <v>0</v>
      </c>
      <c r="R171" s="24">
        <f>jurisdiction_covered_NCT!R171+jurisdiction_covered_NETS!R171+jurisdiction_covered_SupETS!R171</f>
        <v>0</v>
      </c>
      <c r="S171" s="24">
        <f>jurisdiction_covered_NCT!S171+jurisdiction_covered_NETS!S171+jurisdiction_covered_SupETS!S171</f>
        <v>0</v>
      </c>
      <c r="T171" s="24">
        <f>jurisdiction_covered_NCT!T171+jurisdiction_covered_NETS!T171+jurisdiction_covered_SupETS!T171</f>
        <v>0</v>
      </c>
      <c r="U171" s="24">
        <f>jurisdiction_covered_NCT!U171+jurisdiction_covered_NETS!U171+jurisdiction_covered_SupETS!U171</f>
        <v>0</v>
      </c>
      <c r="V171" s="24">
        <f>jurisdiction_covered_NCT!V171+jurisdiction_covered_NETS!V171+jurisdiction_covered_SupETS!V171</f>
        <v>0</v>
      </c>
      <c r="W171" s="24">
        <f>jurisdiction_covered_NCT!W171+jurisdiction_covered_NETS!W171+jurisdiction_covered_SupETS!W171</f>
        <v>0</v>
      </c>
      <c r="X171" s="24">
        <f>jurisdiction_covered_NCT!X171+jurisdiction_covered_NETS!X171+jurisdiction_covered_SupETS!X171</f>
        <v>0</v>
      </c>
      <c r="Y171" s="24">
        <f>jurisdiction_covered_NCT!Y171+jurisdiction_covered_NETS!Y171+jurisdiction_covered_SupETS!Y171</f>
        <v>0</v>
      </c>
      <c r="Z171" s="24">
        <f>jurisdiction_covered_NCT!Z171+jurisdiction_covered_NETS!Z171+jurisdiction_covered_SupETS!Z171</f>
        <v>0</v>
      </c>
      <c r="AA171" s="24">
        <f>jurisdiction_covered_NCT!AA171+jurisdiction_covered_NETS!AA171+jurisdiction_covered_SupETS!AA171</f>
        <v>0</v>
      </c>
    </row>
    <row r="172" spans="1:27" x14ac:dyDescent="0.2">
      <c r="A172" s="9" t="s">
        <v>592</v>
      </c>
      <c r="B172" s="24">
        <f>jurisdiction_covered_NCT!B172+jurisdiction_covered_NETS!B172+jurisdiction_covered_SupETS!B172</f>
        <v>0</v>
      </c>
      <c r="C172" s="24">
        <f>jurisdiction_covered_NCT!C172+jurisdiction_covered_NETS!C172+jurisdiction_covered_SupETS!C172</f>
        <v>0</v>
      </c>
      <c r="D172" s="24">
        <f>jurisdiction_covered_NCT!D172+jurisdiction_covered_NETS!D172+jurisdiction_covered_SupETS!D172</f>
        <v>0</v>
      </c>
      <c r="E172" s="24">
        <f>jurisdiction_covered_NCT!E172+jurisdiction_covered_NETS!E172+jurisdiction_covered_SupETS!E172</f>
        <v>0</v>
      </c>
      <c r="F172" s="24">
        <f>jurisdiction_covered_NCT!F172+jurisdiction_covered_NETS!F172+jurisdiction_covered_SupETS!F172</f>
        <v>0</v>
      </c>
      <c r="G172" s="24">
        <f>jurisdiction_covered_NCT!G172+jurisdiction_covered_NETS!G172+jurisdiction_covered_SupETS!G172</f>
        <v>0</v>
      </c>
      <c r="H172" s="24">
        <f>jurisdiction_covered_NCT!H172+jurisdiction_covered_NETS!H172+jurisdiction_covered_SupETS!H172</f>
        <v>0</v>
      </c>
      <c r="I172" s="24">
        <f>jurisdiction_covered_NCT!I172+jurisdiction_covered_NETS!I172+jurisdiction_covered_SupETS!I172</f>
        <v>0</v>
      </c>
      <c r="J172" s="24">
        <f>jurisdiction_covered_NCT!J172+jurisdiction_covered_NETS!J172+jurisdiction_covered_SupETS!J172</f>
        <v>0</v>
      </c>
      <c r="K172" s="24">
        <f>jurisdiction_covered_NCT!K172+jurisdiction_covered_NETS!K172+jurisdiction_covered_SupETS!K172</f>
        <v>0</v>
      </c>
      <c r="L172" s="24">
        <f>jurisdiction_covered_NCT!L172+jurisdiction_covered_NETS!L172+jurisdiction_covered_SupETS!L172</f>
        <v>0</v>
      </c>
      <c r="M172" s="24">
        <f>jurisdiction_covered_NCT!M172+jurisdiction_covered_NETS!M172+jurisdiction_covered_SupETS!M172</f>
        <v>0</v>
      </c>
      <c r="N172" s="24">
        <f>jurisdiction_covered_NCT!N172+jurisdiction_covered_NETS!N172+jurisdiction_covered_SupETS!N172</f>
        <v>0</v>
      </c>
      <c r="O172" s="24">
        <f>jurisdiction_covered_NCT!O172+jurisdiction_covered_NETS!O172+jurisdiction_covered_SupETS!O172</f>
        <v>0</v>
      </c>
      <c r="P172" s="24">
        <f>jurisdiction_covered_NCT!P172+jurisdiction_covered_NETS!P172+jurisdiction_covered_SupETS!P172</f>
        <v>0</v>
      </c>
      <c r="Q172" s="24">
        <f>jurisdiction_covered_NCT!Q172+jurisdiction_covered_NETS!Q172+jurisdiction_covered_SupETS!Q172</f>
        <v>0</v>
      </c>
      <c r="R172" s="24">
        <f>jurisdiction_covered_NCT!R172+jurisdiction_covered_NETS!R172+jurisdiction_covered_SupETS!R172</f>
        <v>0</v>
      </c>
      <c r="S172" s="24">
        <f>jurisdiction_covered_NCT!S172+jurisdiction_covered_NETS!S172+jurisdiction_covered_SupETS!S172</f>
        <v>0</v>
      </c>
      <c r="T172" s="24">
        <f>jurisdiction_covered_NCT!T172+jurisdiction_covered_NETS!T172+jurisdiction_covered_SupETS!T172</f>
        <v>0</v>
      </c>
      <c r="U172" s="24">
        <f>jurisdiction_covered_NCT!U172+jurisdiction_covered_NETS!U172+jurisdiction_covered_SupETS!U172</f>
        <v>0</v>
      </c>
      <c r="V172" s="24">
        <f>jurisdiction_covered_NCT!V172+jurisdiction_covered_NETS!V172+jurisdiction_covered_SupETS!V172</f>
        <v>0</v>
      </c>
      <c r="W172" s="24">
        <f>jurisdiction_covered_NCT!W172+jurisdiction_covered_NETS!W172+jurisdiction_covered_SupETS!W172</f>
        <v>0</v>
      </c>
      <c r="X172" s="24">
        <f>jurisdiction_covered_NCT!X172+jurisdiction_covered_NETS!X172+jurisdiction_covered_SupETS!X172</f>
        <v>0</v>
      </c>
      <c r="Y172" s="24">
        <f>jurisdiction_covered_NCT!Y172+jurisdiction_covered_NETS!Y172+jurisdiction_covered_SupETS!Y172</f>
        <v>0</v>
      </c>
      <c r="Z172" s="24">
        <f>jurisdiction_covered_NCT!Z172+jurisdiction_covered_NETS!Z172+jurisdiction_covered_SupETS!Z172</f>
        <v>0</v>
      </c>
      <c r="AA172" s="24">
        <f>jurisdiction_covered_NCT!AA172+jurisdiction_covered_NETS!AA172+jurisdiction_covered_SupETS!AA172</f>
        <v>0</v>
      </c>
    </row>
    <row r="173" spans="1:27" x14ac:dyDescent="0.2">
      <c r="A173" s="9" t="s">
        <v>595</v>
      </c>
      <c r="B173" s="24">
        <f>jurisdiction_covered_NCT!B173+jurisdiction_covered_NETS!B173+jurisdiction_covered_SupETS!B173</f>
        <v>0</v>
      </c>
      <c r="C173" s="24">
        <f>jurisdiction_covered_NCT!C173+jurisdiction_covered_NETS!C173+jurisdiction_covered_SupETS!C173</f>
        <v>0</v>
      </c>
      <c r="D173" s="24">
        <f>jurisdiction_covered_NCT!D173+jurisdiction_covered_NETS!D173+jurisdiction_covered_SupETS!D173</f>
        <v>0</v>
      </c>
      <c r="E173" s="24">
        <f>jurisdiction_covered_NCT!E173+jurisdiction_covered_NETS!E173+jurisdiction_covered_SupETS!E173</f>
        <v>0</v>
      </c>
      <c r="F173" s="24">
        <f>jurisdiction_covered_NCT!F173+jurisdiction_covered_NETS!F173+jurisdiction_covered_SupETS!F173</f>
        <v>0</v>
      </c>
      <c r="G173" s="24">
        <f>jurisdiction_covered_NCT!G173+jurisdiction_covered_NETS!G173+jurisdiction_covered_SupETS!G173</f>
        <v>0</v>
      </c>
      <c r="H173" s="24">
        <f>jurisdiction_covered_NCT!H173+jurisdiction_covered_NETS!H173+jurisdiction_covered_SupETS!H173</f>
        <v>0</v>
      </c>
      <c r="I173" s="24">
        <f>jurisdiction_covered_NCT!I173+jurisdiction_covered_NETS!I173+jurisdiction_covered_SupETS!I173</f>
        <v>0</v>
      </c>
      <c r="J173" s="24">
        <f>jurisdiction_covered_NCT!J173+jurisdiction_covered_NETS!J173+jurisdiction_covered_SupETS!J173</f>
        <v>0</v>
      </c>
      <c r="K173" s="24">
        <f>jurisdiction_covered_NCT!K173+jurisdiction_covered_NETS!K173+jurisdiction_covered_SupETS!K173</f>
        <v>0</v>
      </c>
      <c r="L173" s="24">
        <f>jurisdiction_covered_NCT!L173+jurisdiction_covered_NETS!L173+jurisdiction_covered_SupETS!L173</f>
        <v>0</v>
      </c>
      <c r="M173" s="24">
        <f>jurisdiction_covered_NCT!M173+jurisdiction_covered_NETS!M173+jurisdiction_covered_SupETS!M173</f>
        <v>0</v>
      </c>
      <c r="N173" s="24">
        <f>jurisdiction_covered_NCT!N173+jurisdiction_covered_NETS!N173+jurisdiction_covered_SupETS!N173</f>
        <v>0</v>
      </c>
      <c r="O173" s="24">
        <f>jurisdiction_covered_NCT!O173+jurisdiction_covered_NETS!O173+jurisdiction_covered_SupETS!O173</f>
        <v>0</v>
      </c>
      <c r="P173" s="24">
        <f>jurisdiction_covered_NCT!P173+jurisdiction_covered_NETS!P173+jurisdiction_covered_SupETS!P173</f>
        <v>0</v>
      </c>
      <c r="Q173" s="24">
        <f>jurisdiction_covered_NCT!Q173+jurisdiction_covered_NETS!Q173+jurisdiction_covered_SupETS!Q173</f>
        <v>0</v>
      </c>
      <c r="R173" s="24">
        <f>jurisdiction_covered_NCT!R173+jurisdiction_covered_NETS!R173+jurisdiction_covered_SupETS!R173</f>
        <v>0</v>
      </c>
      <c r="S173" s="24">
        <f>jurisdiction_covered_NCT!S173+jurisdiction_covered_NETS!S173+jurisdiction_covered_SupETS!S173</f>
        <v>0</v>
      </c>
      <c r="T173" s="24">
        <f>jurisdiction_covered_NCT!T173+jurisdiction_covered_NETS!T173+jurisdiction_covered_SupETS!T173</f>
        <v>0</v>
      </c>
      <c r="U173" s="24">
        <f>jurisdiction_covered_NCT!U173+jurisdiction_covered_NETS!U173+jurisdiction_covered_SupETS!U173</f>
        <v>0</v>
      </c>
      <c r="V173" s="24">
        <f>jurisdiction_covered_NCT!V173+jurisdiction_covered_NETS!V173+jurisdiction_covered_SupETS!V173</f>
        <v>0</v>
      </c>
      <c r="W173" s="24">
        <f>jurisdiction_covered_NCT!W173+jurisdiction_covered_NETS!W173+jurisdiction_covered_SupETS!W173</f>
        <v>0</v>
      </c>
      <c r="X173" s="24">
        <f>jurisdiction_covered_NCT!X173+jurisdiction_covered_NETS!X173+jurisdiction_covered_SupETS!X173</f>
        <v>0</v>
      </c>
      <c r="Y173" s="24">
        <f>jurisdiction_covered_NCT!Y173+jurisdiction_covered_NETS!Y173+jurisdiction_covered_SupETS!Y173</f>
        <v>0</v>
      </c>
      <c r="Z173" s="24">
        <f>jurisdiction_covered_NCT!Z173+jurisdiction_covered_NETS!Z173+jurisdiction_covered_SupETS!Z173</f>
        <v>0</v>
      </c>
      <c r="AA173" s="24">
        <f>jurisdiction_covered_NCT!AA173+jurisdiction_covered_NETS!AA173+jurisdiction_covered_SupETS!AA173</f>
        <v>0</v>
      </c>
    </row>
    <row r="174" spans="1:27" x14ac:dyDescent="0.2">
      <c r="A174" s="9" t="s">
        <v>599</v>
      </c>
      <c r="B174" s="24">
        <f>jurisdiction_covered_NCT!B174+jurisdiction_covered_NETS!B174+jurisdiction_covered_SupETS!B174</f>
        <v>0</v>
      </c>
      <c r="C174" s="24">
        <f>jurisdiction_covered_NCT!C174+jurisdiction_covered_NETS!C174+jurisdiction_covered_SupETS!C174</f>
        <v>0</v>
      </c>
      <c r="D174" s="24">
        <f>jurisdiction_covered_NCT!D174+jurisdiction_covered_NETS!D174+jurisdiction_covered_SupETS!D174</f>
        <v>0</v>
      </c>
      <c r="E174" s="24">
        <f>jurisdiction_covered_NCT!E174+jurisdiction_covered_NETS!E174+jurisdiction_covered_SupETS!E174</f>
        <v>0</v>
      </c>
      <c r="F174" s="24">
        <f>jurisdiction_covered_NCT!F174+jurisdiction_covered_NETS!F174+jurisdiction_covered_SupETS!F174</f>
        <v>0</v>
      </c>
      <c r="G174" s="24">
        <f>jurisdiction_covered_NCT!G174+jurisdiction_covered_NETS!G174+jurisdiction_covered_SupETS!G174</f>
        <v>0</v>
      </c>
      <c r="H174" s="24">
        <f>jurisdiction_covered_NCT!H174+jurisdiction_covered_NETS!H174+jurisdiction_covered_SupETS!H174</f>
        <v>0</v>
      </c>
      <c r="I174" s="24">
        <f>jurisdiction_covered_NCT!I174+jurisdiction_covered_NETS!I174+jurisdiction_covered_SupETS!I174</f>
        <v>0</v>
      </c>
      <c r="J174" s="24">
        <f>jurisdiction_covered_NCT!J174+jurisdiction_covered_NETS!J174+jurisdiction_covered_SupETS!J174</f>
        <v>0</v>
      </c>
      <c r="K174" s="24">
        <f>jurisdiction_covered_NCT!K174+jurisdiction_covered_NETS!K174+jurisdiction_covered_SupETS!K174</f>
        <v>0</v>
      </c>
      <c r="L174" s="24">
        <f>jurisdiction_covered_NCT!L174+jurisdiction_covered_NETS!L174+jurisdiction_covered_SupETS!L174</f>
        <v>0</v>
      </c>
      <c r="M174" s="24">
        <f>jurisdiction_covered_NCT!M174+jurisdiction_covered_NETS!M174+jurisdiction_covered_SupETS!M174</f>
        <v>0</v>
      </c>
      <c r="N174" s="24">
        <f>jurisdiction_covered_NCT!N174+jurisdiction_covered_NETS!N174+jurisdiction_covered_SupETS!N174</f>
        <v>0</v>
      </c>
      <c r="O174" s="24">
        <f>jurisdiction_covered_NCT!O174+jurisdiction_covered_NETS!O174+jurisdiction_covered_SupETS!O174</f>
        <v>0</v>
      </c>
      <c r="P174" s="24">
        <f>jurisdiction_covered_NCT!P174+jurisdiction_covered_NETS!P174+jurisdiction_covered_SupETS!P174</f>
        <v>0</v>
      </c>
      <c r="Q174" s="24">
        <f>jurisdiction_covered_NCT!Q174+jurisdiction_covered_NETS!Q174+jurisdiction_covered_SupETS!Q174</f>
        <v>0</v>
      </c>
      <c r="R174" s="24">
        <f>jurisdiction_covered_NCT!R174+jurisdiction_covered_NETS!R174+jurisdiction_covered_SupETS!R174</f>
        <v>0</v>
      </c>
      <c r="S174" s="24">
        <f>jurisdiction_covered_NCT!S174+jurisdiction_covered_NETS!S174+jurisdiction_covered_SupETS!S174</f>
        <v>0</v>
      </c>
      <c r="T174" s="24">
        <f>jurisdiction_covered_NCT!T174+jurisdiction_covered_NETS!T174+jurisdiction_covered_SupETS!T174</f>
        <v>0</v>
      </c>
      <c r="U174" s="24">
        <f>jurisdiction_covered_NCT!U174+jurisdiction_covered_NETS!U174+jurisdiction_covered_SupETS!U174</f>
        <v>0</v>
      </c>
      <c r="V174" s="24">
        <f>jurisdiction_covered_NCT!V174+jurisdiction_covered_NETS!V174+jurisdiction_covered_SupETS!V174</f>
        <v>0</v>
      </c>
      <c r="W174" s="24">
        <f>jurisdiction_covered_NCT!W174+jurisdiction_covered_NETS!W174+jurisdiction_covered_SupETS!W174</f>
        <v>0</v>
      </c>
      <c r="X174" s="24">
        <f>jurisdiction_covered_NCT!X174+jurisdiction_covered_NETS!X174+jurisdiction_covered_SupETS!X174</f>
        <v>0</v>
      </c>
      <c r="Y174" s="24">
        <f>jurisdiction_covered_NCT!Y174+jurisdiction_covered_NETS!Y174+jurisdiction_covered_SupETS!Y174</f>
        <v>0</v>
      </c>
      <c r="Z174" s="24">
        <f>jurisdiction_covered_NCT!Z174+jurisdiction_covered_NETS!Z174+jurisdiction_covered_SupETS!Z174</f>
        <v>0</v>
      </c>
      <c r="AA174" s="24">
        <f>jurisdiction_covered_NCT!AA174+jurisdiction_covered_NETS!AA174+jurisdiction_covered_SupETS!AA174</f>
        <v>0</v>
      </c>
    </row>
    <row r="175" spans="1:27" x14ac:dyDescent="0.2">
      <c r="A175" s="9" t="s">
        <v>602</v>
      </c>
      <c r="B175" s="24">
        <f>jurisdiction_covered_NCT!B175+jurisdiction_covered_NETS!B175+jurisdiction_covered_SupETS!B175</f>
        <v>0</v>
      </c>
      <c r="C175" s="24">
        <f>jurisdiction_covered_NCT!C175+jurisdiction_covered_NETS!C175+jurisdiction_covered_SupETS!C175</f>
        <v>0</v>
      </c>
      <c r="D175" s="24">
        <f>jurisdiction_covered_NCT!D175+jurisdiction_covered_NETS!D175+jurisdiction_covered_SupETS!D175</f>
        <v>0</v>
      </c>
      <c r="E175" s="24">
        <f>jurisdiction_covered_NCT!E175+jurisdiction_covered_NETS!E175+jurisdiction_covered_SupETS!E175</f>
        <v>0</v>
      </c>
      <c r="F175" s="24">
        <f>jurisdiction_covered_NCT!F175+jurisdiction_covered_NETS!F175+jurisdiction_covered_SupETS!F175</f>
        <v>0</v>
      </c>
      <c r="G175" s="24">
        <f>jurisdiction_covered_NCT!G175+jurisdiction_covered_NETS!G175+jurisdiction_covered_SupETS!G175</f>
        <v>0</v>
      </c>
      <c r="H175" s="24">
        <f>jurisdiction_covered_NCT!H175+jurisdiction_covered_NETS!H175+jurisdiction_covered_SupETS!H175</f>
        <v>0</v>
      </c>
      <c r="I175" s="24">
        <f>jurisdiction_covered_NCT!I175+jurisdiction_covered_NETS!I175+jurisdiction_covered_SupETS!I175</f>
        <v>0</v>
      </c>
      <c r="J175" s="24">
        <f>jurisdiction_covered_NCT!J175+jurisdiction_covered_NETS!J175+jurisdiction_covered_SupETS!J175</f>
        <v>0</v>
      </c>
      <c r="K175" s="24">
        <f>jurisdiction_covered_NCT!K175+jurisdiction_covered_NETS!K175+jurisdiction_covered_SupETS!K175</f>
        <v>0</v>
      </c>
      <c r="L175" s="24">
        <f>jurisdiction_covered_NCT!L175+jurisdiction_covered_NETS!L175+jurisdiction_covered_SupETS!L175</f>
        <v>0</v>
      </c>
      <c r="M175" s="24">
        <f>jurisdiction_covered_NCT!M175+jurisdiction_covered_NETS!M175+jurisdiction_covered_SupETS!M175</f>
        <v>0</v>
      </c>
      <c r="N175" s="24">
        <f>jurisdiction_covered_NCT!N175+jurisdiction_covered_NETS!N175+jurisdiction_covered_SupETS!N175</f>
        <v>0</v>
      </c>
      <c r="O175" s="24">
        <f>jurisdiction_covered_NCT!O175+jurisdiction_covered_NETS!O175+jurisdiction_covered_SupETS!O175</f>
        <v>0</v>
      </c>
      <c r="P175" s="24">
        <f>jurisdiction_covered_NCT!P175+jurisdiction_covered_NETS!P175+jurisdiction_covered_SupETS!P175</f>
        <v>0</v>
      </c>
      <c r="Q175" s="24">
        <f>jurisdiction_covered_NCT!Q175+jurisdiction_covered_NETS!Q175+jurisdiction_covered_SupETS!Q175</f>
        <v>0</v>
      </c>
      <c r="R175" s="24">
        <f>jurisdiction_covered_NCT!R175+jurisdiction_covered_NETS!R175+jurisdiction_covered_SupETS!R175</f>
        <v>0</v>
      </c>
      <c r="S175" s="24">
        <f>jurisdiction_covered_NCT!S175+jurisdiction_covered_NETS!S175+jurisdiction_covered_SupETS!S175</f>
        <v>0</v>
      </c>
      <c r="T175" s="24">
        <f>jurisdiction_covered_NCT!T175+jurisdiction_covered_NETS!T175+jurisdiction_covered_SupETS!T175</f>
        <v>0</v>
      </c>
      <c r="U175" s="24">
        <f>jurisdiction_covered_NCT!U175+jurisdiction_covered_NETS!U175+jurisdiction_covered_SupETS!U175</f>
        <v>0</v>
      </c>
      <c r="V175" s="24">
        <f>jurisdiction_covered_NCT!V175+jurisdiction_covered_NETS!V175+jurisdiction_covered_SupETS!V175</f>
        <v>0</v>
      </c>
      <c r="W175" s="24">
        <f>jurisdiction_covered_NCT!W175+jurisdiction_covered_NETS!W175+jurisdiction_covered_SupETS!W175</f>
        <v>0</v>
      </c>
      <c r="X175" s="24">
        <f>jurisdiction_covered_NCT!X175+jurisdiction_covered_NETS!X175+jurisdiction_covered_SupETS!X175</f>
        <v>0</v>
      </c>
      <c r="Y175" s="24">
        <f>jurisdiction_covered_NCT!Y175+jurisdiction_covered_NETS!Y175+jurisdiction_covered_SupETS!Y175</f>
        <v>0</v>
      </c>
      <c r="Z175" s="24">
        <f>jurisdiction_covered_NCT!Z175+jurisdiction_covered_NETS!Z175+jurisdiction_covered_SupETS!Z175</f>
        <v>0</v>
      </c>
      <c r="AA175" s="24">
        <f>jurisdiction_covered_NCT!AA175+jurisdiction_covered_NETS!AA175+jurisdiction_covered_SupETS!AA175</f>
        <v>0</v>
      </c>
    </row>
    <row r="176" spans="1:27" x14ac:dyDescent="0.2">
      <c r="A176" s="9" t="s">
        <v>605</v>
      </c>
      <c r="B176" s="24">
        <f>jurisdiction_covered_NCT!B176+jurisdiction_covered_NETS!B176+jurisdiction_covered_SupETS!B176</f>
        <v>0</v>
      </c>
      <c r="C176" s="24">
        <f>jurisdiction_covered_NCT!C176+jurisdiction_covered_NETS!C176+jurisdiction_covered_SupETS!C176</f>
        <v>0</v>
      </c>
      <c r="D176" s="24">
        <f>jurisdiction_covered_NCT!D176+jurisdiction_covered_NETS!D176+jurisdiction_covered_SupETS!D176</f>
        <v>0</v>
      </c>
      <c r="E176" s="24">
        <f>jurisdiction_covered_NCT!E176+jurisdiction_covered_NETS!E176+jurisdiction_covered_SupETS!E176</f>
        <v>0</v>
      </c>
      <c r="F176" s="24">
        <f>jurisdiction_covered_NCT!F176+jurisdiction_covered_NETS!F176+jurisdiction_covered_SupETS!F176</f>
        <v>0</v>
      </c>
      <c r="G176" s="24">
        <f>jurisdiction_covered_NCT!G176+jurisdiction_covered_NETS!G176+jurisdiction_covered_SupETS!G176</f>
        <v>0</v>
      </c>
      <c r="H176" s="24">
        <f>jurisdiction_covered_NCT!H176+jurisdiction_covered_NETS!H176+jurisdiction_covered_SupETS!H176</f>
        <v>0</v>
      </c>
      <c r="I176" s="24">
        <f>jurisdiction_covered_NCT!I176+jurisdiction_covered_NETS!I176+jurisdiction_covered_SupETS!I176</f>
        <v>0</v>
      </c>
      <c r="J176" s="24">
        <f>jurisdiction_covered_NCT!J176+jurisdiction_covered_NETS!J176+jurisdiction_covered_SupETS!J176</f>
        <v>0</v>
      </c>
      <c r="K176" s="24">
        <f>jurisdiction_covered_NCT!K176+jurisdiction_covered_NETS!K176+jurisdiction_covered_SupETS!K176</f>
        <v>0</v>
      </c>
      <c r="L176" s="24">
        <f>jurisdiction_covered_NCT!L176+jurisdiction_covered_NETS!L176+jurisdiction_covered_SupETS!L176</f>
        <v>0</v>
      </c>
      <c r="M176" s="24">
        <f>jurisdiction_covered_NCT!M176+jurisdiction_covered_NETS!M176+jurisdiction_covered_SupETS!M176</f>
        <v>0</v>
      </c>
      <c r="N176" s="24">
        <f>jurisdiction_covered_NCT!N176+jurisdiction_covered_NETS!N176+jurisdiction_covered_SupETS!N176</f>
        <v>0</v>
      </c>
      <c r="O176" s="24">
        <f>jurisdiction_covered_NCT!O176+jurisdiction_covered_NETS!O176+jurisdiction_covered_SupETS!O176</f>
        <v>0</v>
      </c>
      <c r="P176" s="24">
        <f>jurisdiction_covered_NCT!P176+jurisdiction_covered_NETS!P176+jurisdiction_covered_SupETS!P176</f>
        <v>0</v>
      </c>
      <c r="Q176" s="24">
        <f>jurisdiction_covered_NCT!Q176+jurisdiction_covered_NETS!Q176+jurisdiction_covered_SupETS!Q176</f>
        <v>0</v>
      </c>
      <c r="R176" s="24">
        <f>jurisdiction_covered_NCT!R176+jurisdiction_covered_NETS!R176+jurisdiction_covered_SupETS!R176</f>
        <v>0</v>
      </c>
      <c r="S176" s="24">
        <f>jurisdiction_covered_NCT!S176+jurisdiction_covered_NETS!S176+jurisdiction_covered_SupETS!S176</f>
        <v>0</v>
      </c>
      <c r="T176" s="24">
        <f>jurisdiction_covered_NCT!T176+jurisdiction_covered_NETS!T176+jurisdiction_covered_SupETS!T176</f>
        <v>0</v>
      </c>
      <c r="U176" s="24">
        <f>jurisdiction_covered_NCT!U176+jurisdiction_covered_NETS!U176+jurisdiction_covered_SupETS!U176</f>
        <v>0</v>
      </c>
      <c r="V176" s="24">
        <f>jurisdiction_covered_NCT!V176+jurisdiction_covered_NETS!V176+jurisdiction_covered_SupETS!V176</f>
        <v>0</v>
      </c>
      <c r="W176" s="24">
        <f>jurisdiction_covered_NCT!W176+jurisdiction_covered_NETS!W176+jurisdiction_covered_SupETS!W176</f>
        <v>0</v>
      </c>
      <c r="X176" s="24">
        <f>jurisdiction_covered_NCT!X176+jurisdiction_covered_NETS!X176+jurisdiction_covered_SupETS!X176</f>
        <v>0</v>
      </c>
      <c r="Y176" s="24">
        <f>jurisdiction_covered_NCT!Y176+jurisdiction_covered_NETS!Y176+jurisdiction_covered_SupETS!Y176</f>
        <v>0</v>
      </c>
      <c r="Z176" s="24">
        <f>jurisdiction_covered_NCT!Z176+jurisdiction_covered_NETS!Z176+jurisdiction_covered_SupETS!Z176</f>
        <v>0</v>
      </c>
      <c r="AA176" s="24">
        <f>jurisdiction_covered_NCT!AA176+jurisdiction_covered_NETS!AA176+jurisdiction_covered_SupETS!AA176</f>
        <v>0</v>
      </c>
    </row>
    <row r="177" spans="1:27" x14ac:dyDescent="0.2">
      <c r="A177" s="9" t="s">
        <v>608</v>
      </c>
      <c r="B177" s="24">
        <f>jurisdiction_covered_NCT!B177+jurisdiction_covered_NETS!B177+jurisdiction_covered_SupETS!B177</f>
        <v>0</v>
      </c>
      <c r="C177" s="24">
        <f>jurisdiction_covered_NCT!C177+jurisdiction_covered_NETS!C177+jurisdiction_covered_SupETS!C177</f>
        <v>0</v>
      </c>
      <c r="D177" s="24">
        <f>jurisdiction_covered_NCT!D177+jurisdiction_covered_NETS!D177+jurisdiction_covered_SupETS!D177</f>
        <v>0</v>
      </c>
      <c r="E177" s="24">
        <f>jurisdiction_covered_NCT!E177+jurisdiction_covered_NETS!E177+jurisdiction_covered_SupETS!E177</f>
        <v>0</v>
      </c>
      <c r="F177" s="24">
        <f>jurisdiction_covered_NCT!F177+jurisdiction_covered_NETS!F177+jurisdiction_covered_SupETS!F177</f>
        <v>0</v>
      </c>
      <c r="G177" s="24">
        <f>jurisdiction_covered_NCT!G177+jurisdiction_covered_NETS!G177+jurisdiction_covered_SupETS!G177</f>
        <v>0</v>
      </c>
      <c r="H177" s="24">
        <f>jurisdiction_covered_NCT!H177+jurisdiction_covered_NETS!H177+jurisdiction_covered_SupETS!H177</f>
        <v>0</v>
      </c>
      <c r="I177" s="24">
        <f>jurisdiction_covered_NCT!I177+jurisdiction_covered_NETS!I177+jurisdiction_covered_SupETS!I177</f>
        <v>0</v>
      </c>
      <c r="J177" s="24">
        <f>jurisdiction_covered_NCT!J177+jurisdiction_covered_NETS!J177+jurisdiction_covered_SupETS!J177</f>
        <v>0</v>
      </c>
      <c r="K177" s="24">
        <f>jurisdiction_covered_NCT!K177+jurisdiction_covered_NETS!K177+jurisdiction_covered_SupETS!K177</f>
        <v>0</v>
      </c>
      <c r="L177" s="24">
        <f>jurisdiction_covered_NCT!L177+jurisdiction_covered_NETS!L177+jurisdiction_covered_SupETS!L177</f>
        <v>0</v>
      </c>
      <c r="M177" s="24">
        <f>jurisdiction_covered_NCT!M177+jurisdiction_covered_NETS!M177+jurisdiction_covered_SupETS!M177</f>
        <v>0</v>
      </c>
      <c r="N177" s="24">
        <f>jurisdiction_covered_NCT!N177+jurisdiction_covered_NETS!N177+jurisdiction_covered_SupETS!N177</f>
        <v>0</v>
      </c>
      <c r="O177" s="24">
        <f>jurisdiction_covered_NCT!O177+jurisdiction_covered_NETS!O177+jurisdiction_covered_SupETS!O177</f>
        <v>0</v>
      </c>
      <c r="P177" s="24">
        <f>jurisdiction_covered_NCT!P177+jurisdiction_covered_NETS!P177+jurisdiction_covered_SupETS!P177</f>
        <v>0</v>
      </c>
      <c r="Q177" s="24">
        <f>jurisdiction_covered_NCT!Q177+jurisdiction_covered_NETS!Q177+jurisdiction_covered_SupETS!Q177</f>
        <v>0</v>
      </c>
      <c r="R177" s="24">
        <f>jurisdiction_covered_NCT!R177+jurisdiction_covered_NETS!R177+jurisdiction_covered_SupETS!R177</f>
        <v>0</v>
      </c>
      <c r="S177" s="24">
        <f>jurisdiction_covered_NCT!S177+jurisdiction_covered_NETS!S177+jurisdiction_covered_SupETS!S177</f>
        <v>0</v>
      </c>
      <c r="T177" s="24">
        <f>jurisdiction_covered_NCT!T177+jurisdiction_covered_NETS!T177+jurisdiction_covered_SupETS!T177</f>
        <v>0</v>
      </c>
      <c r="U177" s="24">
        <f>jurisdiction_covered_NCT!U177+jurisdiction_covered_NETS!U177+jurisdiction_covered_SupETS!U177</f>
        <v>0</v>
      </c>
      <c r="V177" s="24">
        <f>jurisdiction_covered_NCT!V177+jurisdiction_covered_NETS!V177+jurisdiction_covered_SupETS!V177</f>
        <v>0</v>
      </c>
      <c r="W177" s="24">
        <f>jurisdiction_covered_NCT!W177+jurisdiction_covered_NETS!W177+jurisdiction_covered_SupETS!W177</f>
        <v>0</v>
      </c>
      <c r="X177" s="24">
        <f>jurisdiction_covered_NCT!X177+jurisdiction_covered_NETS!X177+jurisdiction_covered_SupETS!X177</f>
        <v>0</v>
      </c>
      <c r="Y177" s="24">
        <f>jurisdiction_covered_NCT!Y177+jurisdiction_covered_NETS!Y177+jurisdiction_covered_SupETS!Y177</f>
        <v>0</v>
      </c>
      <c r="Z177" s="24">
        <f>jurisdiction_covered_NCT!Z177+jurisdiction_covered_NETS!Z177+jurisdiction_covered_SupETS!Z177</f>
        <v>0</v>
      </c>
      <c r="AA177" s="24">
        <f>jurisdiction_covered_NCT!AA177+jurisdiction_covered_NETS!AA177+jurisdiction_covered_SupETS!AA177</f>
        <v>0</v>
      </c>
    </row>
    <row r="178" spans="1:27" x14ac:dyDescent="0.2">
      <c r="A178" s="9" t="s">
        <v>611</v>
      </c>
      <c r="B178" s="24">
        <f>jurisdiction_covered_NCT!B178+jurisdiction_covered_NETS!B178+jurisdiction_covered_SupETS!B178</f>
        <v>0</v>
      </c>
      <c r="C178" s="24">
        <f>jurisdiction_covered_NCT!C178+jurisdiction_covered_NETS!C178+jurisdiction_covered_SupETS!C178</f>
        <v>0</v>
      </c>
      <c r="D178" s="24">
        <f>jurisdiction_covered_NCT!D178+jurisdiction_covered_NETS!D178+jurisdiction_covered_SupETS!D178</f>
        <v>0</v>
      </c>
      <c r="E178" s="24">
        <f>jurisdiction_covered_NCT!E178+jurisdiction_covered_NETS!E178+jurisdiction_covered_SupETS!E178</f>
        <v>0</v>
      </c>
      <c r="F178" s="24">
        <f>jurisdiction_covered_NCT!F178+jurisdiction_covered_NETS!F178+jurisdiction_covered_SupETS!F178</f>
        <v>0</v>
      </c>
      <c r="G178" s="24">
        <f>jurisdiction_covered_NCT!G178+jurisdiction_covered_NETS!G178+jurisdiction_covered_SupETS!G178</f>
        <v>0</v>
      </c>
      <c r="H178" s="24">
        <f>jurisdiction_covered_NCT!H178+jurisdiction_covered_NETS!H178+jurisdiction_covered_SupETS!H178</f>
        <v>0</v>
      </c>
      <c r="I178" s="24">
        <f>jurisdiction_covered_NCT!I178+jurisdiction_covered_NETS!I178+jurisdiction_covered_SupETS!I178</f>
        <v>0</v>
      </c>
      <c r="J178" s="24">
        <f>jurisdiction_covered_NCT!J178+jurisdiction_covered_NETS!J178+jurisdiction_covered_SupETS!J178</f>
        <v>0</v>
      </c>
      <c r="K178" s="24">
        <f>jurisdiction_covered_NCT!K178+jurisdiction_covered_NETS!K178+jurisdiction_covered_SupETS!K178</f>
        <v>0</v>
      </c>
      <c r="L178" s="24">
        <f>jurisdiction_covered_NCT!L178+jurisdiction_covered_NETS!L178+jurisdiction_covered_SupETS!L178</f>
        <v>0</v>
      </c>
      <c r="M178" s="24">
        <f>jurisdiction_covered_NCT!M178+jurisdiction_covered_NETS!M178+jurisdiction_covered_SupETS!M178</f>
        <v>0</v>
      </c>
      <c r="N178" s="24">
        <f>jurisdiction_covered_NCT!N178+jurisdiction_covered_NETS!N178+jurisdiction_covered_SupETS!N178</f>
        <v>0</v>
      </c>
      <c r="O178" s="24">
        <f>jurisdiction_covered_NCT!O178+jurisdiction_covered_NETS!O178+jurisdiction_covered_SupETS!O178</f>
        <v>0</v>
      </c>
      <c r="P178" s="24">
        <f>jurisdiction_covered_NCT!P178+jurisdiction_covered_NETS!P178+jurisdiction_covered_SupETS!P178</f>
        <v>0</v>
      </c>
      <c r="Q178" s="24">
        <f>jurisdiction_covered_NCT!Q178+jurisdiction_covered_NETS!Q178+jurisdiction_covered_SupETS!Q178</f>
        <v>0</v>
      </c>
      <c r="R178" s="24">
        <f>jurisdiction_covered_NCT!R178+jurisdiction_covered_NETS!R178+jurisdiction_covered_SupETS!R178</f>
        <v>0</v>
      </c>
      <c r="S178" s="24">
        <f>jurisdiction_covered_NCT!S178+jurisdiction_covered_NETS!S178+jurisdiction_covered_SupETS!S178</f>
        <v>0</v>
      </c>
      <c r="T178" s="24">
        <f>jurisdiction_covered_NCT!T178+jurisdiction_covered_NETS!T178+jurisdiction_covered_SupETS!T178</f>
        <v>0</v>
      </c>
      <c r="U178" s="24">
        <f>jurisdiction_covered_NCT!U178+jurisdiction_covered_NETS!U178+jurisdiction_covered_SupETS!U178</f>
        <v>0</v>
      </c>
      <c r="V178" s="24">
        <f>jurisdiction_covered_NCT!V178+jurisdiction_covered_NETS!V178+jurisdiction_covered_SupETS!V178</f>
        <v>0</v>
      </c>
      <c r="W178" s="24">
        <f>jurisdiction_covered_NCT!W178+jurisdiction_covered_NETS!W178+jurisdiction_covered_SupETS!W178</f>
        <v>0</v>
      </c>
      <c r="X178" s="24">
        <f>jurisdiction_covered_NCT!X178+jurisdiction_covered_NETS!X178+jurisdiction_covered_SupETS!X178</f>
        <v>0</v>
      </c>
      <c r="Y178" s="24">
        <f>jurisdiction_covered_NCT!Y178+jurisdiction_covered_NETS!Y178+jurisdiction_covered_SupETS!Y178</f>
        <v>0</v>
      </c>
      <c r="Z178" s="24">
        <f>jurisdiction_covered_NCT!Z178+jurisdiction_covered_NETS!Z178+jurisdiction_covered_SupETS!Z178</f>
        <v>0</v>
      </c>
      <c r="AA178" s="24">
        <f>jurisdiction_covered_NCT!AA178+jurisdiction_covered_NETS!AA178+jurisdiction_covered_SupETS!AA178</f>
        <v>0</v>
      </c>
    </row>
    <row r="179" spans="1:27" x14ac:dyDescent="0.2">
      <c r="A179" s="9" t="s">
        <v>614</v>
      </c>
      <c r="B179" s="24">
        <f>jurisdiction_covered_NCT!B179+jurisdiction_covered_NETS!B179+jurisdiction_covered_SupETS!B179</f>
        <v>0</v>
      </c>
      <c r="C179" s="24">
        <f>jurisdiction_covered_NCT!C179+jurisdiction_covered_NETS!C179+jurisdiction_covered_SupETS!C179</f>
        <v>0</v>
      </c>
      <c r="D179" s="24">
        <f>jurisdiction_covered_NCT!D179+jurisdiction_covered_NETS!D179+jurisdiction_covered_SupETS!D179</f>
        <v>0</v>
      </c>
      <c r="E179" s="24">
        <f>jurisdiction_covered_NCT!E179+jurisdiction_covered_NETS!E179+jurisdiction_covered_SupETS!E179</f>
        <v>0</v>
      </c>
      <c r="F179" s="24">
        <f>jurisdiction_covered_NCT!F179+jurisdiction_covered_NETS!F179+jurisdiction_covered_SupETS!F179</f>
        <v>0</v>
      </c>
      <c r="G179" s="24">
        <f>jurisdiction_covered_NCT!G179+jurisdiction_covered_NETS!G179+jurisdiction_covered_SupETS!G179</f>
        <v>0</v>
      </c>
      <c r="H179" s="24">
        <f>jurisdiction_covered_NCT!H179+jurisdiction_covered_NETS!H179+jurisdiction_covered_SupETS!H179</f>
        <v>0</v>
      </c>
      <c r="I179" s="24">
        <f>jurisdiction_covered_NCT!I179+jurisdiction_covered_NETS!I179+jurisdiction_covered_SupETS!I179</f>
        <v>0</v>
      </c>
      <c r="J179" s="24">
        <f>jurisdiction_covered_NCT!J179+jurisdiction_covered_NETS!J179+jurisdiction_covered_SupETS!J179</f>
        <v>0</v>
      </c>
      <c r="K179" s="24">
        <f>jurisdiction_covered_NCT!K179+jurisdiction_covered_NETS!K179+jurisdiction_covered_SupETS!K179</f>
        <v>0</v>
      </c>
      <c r="L179" s="24">
        <f>jurisdiction_covered_NCT!L179+jurisdiction_covered_NETS!L179+jurisdiction_covered_SupETS!L179</f>
        <v>0</v>
      </c>
      <c r="M179" s="24">
        <f>jurisdiction_covered_NCT!M179+jurisdiction_covered_NETS!M179+jurisdiction_covered_SupETS!M179</f>
        <v>0</v>
      </c>
      <c r="N179" s="24">
        <f>jurisdiction_covered_NCT!N179+jurisdiction_covered_NETS!N179+jurisdiction_covered_SupETS!N179</f>
        <v>0</v>
      </c>
      <c r="O179" s="24">
        <f>jurisdiction_covered_NCT!O179+jurisdiction_covered_NETS!O179+jurisdiction_covered_SupETS!O179</f>
        <v>0</v>
      </c>
      <c r="P179" s="24">
        <f>jurisdiction_covered_NCT!P179+jurisdiction_covered_NETS!P179+jurisdiction_covered_SupETS!P179</f>
        <v>0</v>
      </c>
      <c r="Q179" s="24">
        <f>jurisdiction_covered_NCT!Q179+jurisdiction_covered_NETS!Q179+jurisdiction_covered_SupETS!Q179</f>
        <v>0</v>
      </c>
      <c r="R179" s="24">
        <f>jurisdiction_covered_NCT!R179+jurisdiction_covered_NETS!R179+jurisdiction_covered_SupETS!R179</f>
        <v>0</v>
      </c>
      <c r="S179" s="24">
        <f>jurisdiction_covered_NCT!S179+jurisdiction_covered_NETS!S179+jurisdiction_covered_SupETS!S179</f>
        <v>0</v>
      </c>
      <c r="T179" s="24">
        <f>jurisdiction_covered_NCT!T179+jurisdiction_covered_NETS!T179+jurisdiction_covered_SupETS!T179</f>
        <v>0</v>
      </c>
      <c r="U179" s="24">
        <f>jurisdiction_covered_NCT!U179+jurisdiction_covered_NETS!U179+jurisdiction_covered_SupETS!U179</f>
        <v>0</v>
      </c>
      <c r="V179" s="24">
        <f>jurisdiction_covered_NCT!V179+jurisdiction_covered_NETS!V179+jurisdiction_covered_SupETS!V179</f>
        <v>0</v>
      </c>
      <c r="W179" s="24">
        <f>jurisdiction_covered_NCT!W179+jurisdiction_covered_NETS!W179+jurisdiction_covered_SupETS!W179</f>
        <v>0</v>
      </c>
      <c r="X179" s="24">
        <f>jurisdiction_covered_NCT!X179+jurisdiction_covered_NETS!X179+jurisdiction_covered_SupETS!X179</f>
        <v>0</v>
      </c>
      <c r="Y179" s="24">
        <f>jurisdiction_covered_NCT!Y179+jurisdiction_covered_NETS!Y179+jurisdiction_covered_SupETS!Y179</f>
        <v>0</v>
      </c>
      <c r="Z179" s="24">
        <f>jurisdiction_covered_NCT!Z179+jurisdiction_covered_NETS!Z179+jurisdiction_covered_SupETS!Z179</f>
        <v>0</v>
      </c>
      <c r="AA179" s="24">
        <f>jurisdiction_covered_NCT!AA179+jurisdiction_covered_NETS!AA179+jurisdiction_covered_SupETS!AA179</f>
        <v>0</v>
      </c>
    </row>
    <row r="180" spans="1:27" x14ac:dyDescent="0.2">
      <c r="A180" s="9" t="s">
        <v>617</v>
      </c>
      <c r="B180" s="24">
        <f>jurisdiction_covered_NCT!B180+jurisdiction_covered_NETS!B180+jurisdiction_covered_SupETS!B180</f>
        <v>0.24</v>
      </c>
      <c r="C180" s="24">
        <f>jurisdiction_covered_NCT!C180+jurisdiction_covered_NETS!C180+jurisdiction_covered_SupETS!C180</f>
        <v>0.24</v>
      </c>
      <c r="D180" s="24">
        <f>jurisdiction_covered_NCT!D180+jurisdiction_covered_NETS!D180+jurisdiction_covered_SupETS!D180</f>
        <v>0.24</v>
      </c>
      <c r="E180" s="24">
        <f>jurisdiction_covered_NCT!E180+jurisdiction_covered_NETS!E180+jurisdiction_covered_SupETS!E180</f>
        <v>0.24</v>
      </c>
      <c r="F180" s="24">
        <f>jurisdiction_covered_NCT!F180+jurisdiction_covered_NETS!F180+jurisdiction_covered_SupETS!F180</f>
        <v>0.24</v>
      </c>
      <c r="G180" s="24">
        <f>jurisdiction_covered_NCT!G180+jurisdiction_covered_NETS!G180+jurisdiction_covered_SupETS!G180</f>
        <v>0.81665254238733098</v>
      </c>
      <c r="H180" s="24">
        <f>jurisdiction_covered_NCT!H180+jurisdiction_covered_NETS!H180+jurisdiction_covered_SupETS!H180</f>
        <v>0.80181681936758231</v>
      </c>
      <c r="I180" s="24">
        <f>jurisdiction_covered_NCT!I180+jurisdiction_covered_NETS!I180+jurisdiction_covered_SupETS!I180</f>
        <v>0.79314619390369867</v>
      </c>
      <c r="J180" s="24">
        <f>jurisdiction_covered_NCT!J180+jurisdiction_covered_NETS!J180+jurisdiction_covered_SupETS!J180</f>
        <v>0.78840129000906745</v>
      </c>
      <c r="K180" s="24">
        <f>jurisdiction_covered_NCT!K180+jurisdiction_covered_NETS!K180+jurisdiction_covered_SupETS!K180</f>
        <v>0.78063502175790112</v>
      </c>
      <c r="L180" s="24">
        <f>jurisdiction_covered_NCT!L180+jurisdiction_covered_NETS!L180+jurisdiction_covered_SupETS!L180</f>
        <v>0.77641746985888838</v>
      </c>
      <c r="M180" s="24">
        <f>jurisdiction_covered_NCT!M180+jurisdiction_covered_NETS!M180+jurisdiction_covered_SupETS!M180</f>
        <v>0.79582012645551781</v>
      </c>
      <c r="N180" s="24">
        <f>jurisdiction_covered_NCT!N180+jurisdiction_covered_NETS!N180+jurisdiction_covered_SupETS!N180</f>
        <v>0.79077281758107199</v>
      </c>
      <c r="O180" s="24">
        <f>jurisdiction_covered_NCT!O180+jurisdiction_covered_NETS!O180+jurisdiction_covered_SupETS!O180</f>
        <v>0.82730825646729145</v>
      </c>
      <c r="P180" s="24">
        <f>jurisdiction_covered_NCT!P180+jurisdiction_covered_NETS!P180+jurisdiction_covered_SupETS!P180</f>
        <v>0.81102712169989288</v>
      </c>
      <c r="Q180" s="24">
        <f>jurisdiction_covered_NCT!Q180+jurisdiction_covered_NETS!Q180+jurisdiction_covered_SupETS!Q180</f>
        <v>0.80569867443545107</v>
      </c>
      <c r="R180" s="24">
        <f>jurisdiction_covered_NCT!R180+jurisdiction_covered_NETS!R180+jurisdiction_covered_SupETS!R180</f>
        <v>0.79702781441893689</v>
      </c>
      <c r="S180" s="24">
        <f>jurisdiction_covered_NCT!S180+jurisdiction_covered_NETS!S180+jurisdiction_covered_SupETS!S180</f>
        <v>0.78668689545050741</v>
      </c>
      <c r="T180" s="24">
        <f>jurisdiction_covered_NCT!T180+jurisdiction_covered_NETS!T180+jurisdiction_covered_SupETS!T180</f>
        <v>0.77894582868419104</v>
      </c>
      <c r="U180" s="24">
        <f>jurisdiction_covered_NCT!U180+jurisdiction_covered_NETS!U180+jurisdiction_covered_SupETS!U180</f>
        <v>0.74044787523374056</v>
      </c>
      <c r="V180" s="24">
        <f>jurisdiction_covered_NCT!V180+jurisdiction_covered_NETS!V180+jurisdiction_covered_SupETS!V180</f>
        <v>0.73137110306005693</v>
      </c>
      <c r="W180" s="24">
        <f>jurisdiction_covered_NCT!W180+jurisdiction_covered_NETS!W180+jurisdiction_covered_SupETS!W180</f>
        <v>0.74911485397218902</v>
      </c>
      <c r="X180" s="24">
        <f>jurisdiction_covered_NCT!X180+jurisdiction_covered_NETS!X180+jurisdiction_covered_SupETS!X180</f>
        <v>0.76947469027808446</v>
      </c>
      <c r="Y180" s="24">
        <f>jurisdiction_covered_NCT!Y180+jurisdiction_covered_NETS!Y180+jurisdiction_covered_SupETS!Y180</f>
        <v>0.76947469027808446</v>
      </c>
      <c r="Z180" s="24">
        <f>jurisdiction_covered_NCT!Z180+jurisdiction_covered_NETS!Z180+jurisdiction_covered_SupETS!Z180</f>
        <v>0.67999999999999994</v>
      </c>
      <c r="AA180" s="24">
        <f>jurisdiction_covered_NCT!AA180+jurisdiction_covered_NETS!AA180+jurisdiction_covered_SupETS!AA180</f>
        <v>0.67999999999999994</v>
      </c>
    </row>
    <row r="181" spans="1:27" x14ac:dyDescent="0.2">
      <c r="A181" s="9" t="s">
        <v>620</v>
      </c>
      <c r="B181" s="24">
        <f>jurisdiction_covered_NCT!B181+jurisdiction_covered_NETS!B181+jurisdiction_covered_SupETS!B181</f>
        <v>0</v>
      </c>
      <c r="C181" s="24">
        <f>jurisdiction_covered_NCT!C181+jurisdiction_covered_NETS!C181+jurisdiction_covered_SupETS!C181</f>
        <v>0</v>
      </c>
      <c r="D181" s="24">
        <f>jurisdiction_covered_NCT!D181+jurisdiction_covered_NETS!D181+jurisdiction_covered_SupETS!D181</f>
        <v>0</v>
      </c>
      <c r="E181" s="24">
        <f>jurisdiction_covered_NCT!E181+jurisdiction_covered_NETS!E181+jurisdiction_covered_SupETS!E181</f>
        <v>0</v>
      </c>
      <c r="F181" s="24">
        <f>jurisdiction_covered_NCT!F181+jurisdiction_covered_NETS!F181+jurisdiction_covered_SupETS!F181</f>
        <v>0</v>
      </c>
      <c r="G181" s="24">
        <f>jurisdiction_covered_NCT!G181+jurisdiction_covered_NETS!G181+jurisdiction_covered_SupETS!G181</f>
        <v>0.39657416798472711</v>
      </c>
      <c r="H181" s="24">
        <f>jurisdiction_covered_NCT!H181+jurisdiction_covered_NETS!H181+jurisdiction_covered_SupETS!H181</f>
        <v>0.40470950014795448</v>
      </c>
      <c r="I181" s="24">
        <f>jurisdiction_covered_NCT!I181+jurisdiction_covered_NETS!I181+jurisdiction_covered_SupETS!I181</f>
        <v>0.40012559456215369</v>
      </c>
      <c r="J181" s="24">
        <f>jurisdiction_covered_NCT!J181+jurisdiction_covered_NETS!J181+jurisdiction_covered_SupETS!J181</f>
        <v>0.42964435130169104</v>
      </c>
      <c r="K181" s="24">
        <f>jurisdiction_covered_NCT!K181+jurisdiction_covered_NETS!K181+jurisdiction_covered_SupETS!K181</f>
        <v>0.43209678491093073</v>
      </c>
      <c r="L181" s="24">
        <f>jurisdiction_covered_NCT!L181+jurisdiction_covered_NETS!L181+jurisdiction_covered_SupETS!L181</f>
        <v>0.37146596527146541</v>
      </c>
      <c r="M181" s="24">
        <f>jurisdiction_covered_NCT!M181+jurisdiction_covered_NETS!M181+jurisdiction_covered_SupETS!M181</f>
        <v>0.37183373816352389</v>
      </c>
      <c r="N181" s="24">
        <f>jurisdiction_covered_NCT!N181+jurisdiction_covered_NETS!N181+jurisdiction_covered_SupETS!N181</f>
        <v>0.37630681640477587</v>
      </c>
      <c r="O181" s="24">
        <f>jurisdiction_covered_NCT!O181+jurisdiction_covered_NETS!O181+jurisdiction_covered_SupETS!O181</f>
        <v>0.37122414858924951</v>
      </c>
      <c r="P181" s="24">
        <f>jurisdiction_covered_NCT!P181+jurisdiction_covered_NETS!P181+jurisdiction_covered_SupETS!P181</f>
        <v>0.3941337964258389</v>
      </c>
      <c r="Q181" s="24">
        <f>jurisdiction_covered_NCT!Q181+jurisdiction_covered_NETS!Q181+jurisdiction_covered_SupETS!Q181</f>
        <v>0.81691862790735237</v>
      </c>
      <c r="R181" s="24">
        <f>jurisdiction_covered_NCT!R181+jurisdiction_covered_NETS!R181+jurisdiction_covered_SupETS!R181</f>
        <v>0.76651219686822414</v>
      </c>
      <c r="S181" s="24">
        <f>jurisdiction_covered_NCT!S181+jurisdiction_covered_NETS!S181+jurisdiction_covered_SupETS!S181</f>
        <v>0.71222538731890106</v>
      </c>
      <c r="T181" s="24">
        <f>jurisdiction_covered_NCT!T181+jurisdiction_covered_NETS!T181+jurisdiction_covered_SupETS!T181</f>
        <v>0.78671987249129471</v>
      </c>
      <c r="U181" s="24">
        <f>jurisdiction_covered_NCT!U181+jurisdiction_covered_NETS!U181+jurisdiction_covered_SupETS!U181</f>
        <v>0.73914967152997257</v>
      </c>
      <c r="V181" s="24">
        <f>jurisdiction_covered_NCT!V181+jurisdiction_covered_NETS!V181+jurisdiction_covered_SupETS!V181</f>
        <v>0.74363981265630452</v>
      </c>
      <c r="W181" s="24">
        <f>jurisdiction_covered_NCT!W181+jurisdiction_covered_NETS!W181+jurisdiction_covered_SupETS!W181</f>
        <v>0.70667959076057119</v>
      </c>
      <c r="X181" s="24">
        <f>jurisdiction_covered_NCT!X181+jurisdiction_covered_NETS!X181+jurisdiction_covered_SupETS!X181</f>
        <v>0.69623758611649211</v>
      </c>
      <c r="Y181" s="24">
        <f>jurisdiction_covered_NCT!Y181+jurisdiction_covered_NETS!Y181+jurisdiction_covered_SupETS!Y181</f>
        <v>0.69623758611649211</v>
      </c>
      <c r="Z181" s="24">
        <f>jurisdiction_covered_NCT!Z181+jurisdiction_covered_NETS!Z181+jurisdiction_covered_SupETS!Z181</f>
        <v>0.64</v>
      </c>
      <c r="AA181" s="24">
        <f>jurisdiction_covered_NCT!AA181+jurisdiction_covered_NETS!AA181+jurisdiction_covered_SupETS!AA181</f>
        <v>0.64</v>
      </c>
    </row>
    <row r="182" spans="1:27" x14ac:dyDescent="0.2">
      <c r="A182" s="9" t="s">
        <v>623</v>
      </c>
      <c r="B182" s="24">
        <f>jurisdiction_covered_NCT!B182+jurisdiction_covered_NETS!B182+jurisdiction_covered_SupETS!B182</f>
        <v>0</v>
      </c>
      <c r="C182" s="24">
        <f>jurisdiction_covered_NCT!C182+jurisdiction_covered_NETS!C182+jurisdiction_covered_SupETS!C182</f>
        <v>0</v>
      </c>
      <c r="D182" s="24">
        <f>jurisdiction_covered_NCT!D182+jurisdiction_covered_NETS!D182+jurisdiction_covered_SupETS!D182</f>
        <v>0</v>
      </c>
      <c r="E182" s="24">
        <f>jurisdiction_covered_NCT!E182+jurisdiction_covered_NETS!E182+jurisdiction_covered_SupETS!E182</f>
        <v>0</v>
      </c>
      <c r="F182" s="24">
        <f>jurisdiction_covered_NCT!F182+jurisdiction_covered_NETS!F182+jurisdiction_covered_SupETS!F182</f>
        <v>0</v>
      </c>
      <c r="G182" s="24">
        <f>jurisdiction_covered_NCT!G182+jurisdiction_covered_NETS!G182+jurisdiction_covered_SupETS!G182</f>
        <v>0</v>
      </c>
      <c r="H182" s="24">
        <f>jurisdiction_covered_NCT!H182+jurisdiction_covered_NETS!H182+jurisdiction_covered_SupETS!H182</f>
        <v>0</v>
      </c>
      <c r="I182" s="24">
        <f>jurisdiction_covered_NCT!I182+jurisdiction_covered_NETS!I182+jurisdiction_covered_SupETS!I182</f>
        <v>0</v>
      </c>
      <c r="J182" s="24">
        <f>jurisdiction_covered_NCT!J182+jurisdiction_covered_NETS!J182+jurisdiction_covered_SupETS!J182</f>
        <v>0</v>
      </c>
      <c r="K182" s="24">
        <f>jurisdiction_covered_NCT!K182+jurisdiction_covered_NETS!K182+jurisdiction_covered_SupETS!K182</f>
        <v>0</v>
      </c>
      <c r="L182" s="24">
        <f>jurisdiction_covered_NCT!L182+jurisdiction_covered_NETS!L182+jurisdiction_covered_SupETS!L182</f>
        <v>0</v>
      </c>
      <c r="M182" s="24">
        <f>jurisdiction_covered_NCT!M182+jurisdiction_covered_NETS!M182+jurisdiction_covered_SupETS!M182</f>
        <v>0</v>
      </c>
      <c r="N182" s="24">
        <f>jurisdiction_covered_NCT!N182+jurisdiction_covered_NETS!N182+jurisdiction_covered_SupETS!N182</f>
        <v>0</v>
      </c>
      <c r="O182" s="24">
        <f>jurisdiction_covered_NCT!O182+jurisdiction_covered_NETS!O182+jurisdiction_covered_SupETS!O182</f>
        <v>0</v>
      </c>
      <c r="P182" s="24">
        <f>jurisdiction_covered_NCT!P182+jurisdiction_covered_NETS!P182+jurisdiction_covered_SupETS!P182</f>
        <v>0</v>
      </c>
      <c r="Q182" s="24">
        <f>jurisdiction_covered_NCT!Q182+jurisdiction_covered_NETS!Q182+jurisdiction_covered_SupETS!Q182</f>
        <v>0</v>
      </c>
      <c r="R182" s="24">
        <f>jurisdiction_covered_NCT!R182+jurisdiction_covered_NETS!R182+jurisdiction_covered_SupETS!R182</f>
        <v>0</v>
      </c>
      <c r="S182" s="24">
        <f>jurisdiction_covered_NCT!S182+jurisdiction_covered_NETS!S182+jurisdiction_covered_SupETS!S182</f>
        <v>0</v>
      </c>
      <c r="T182" s="24">
        <f>jurisdiction_covered_NCT!T182+jurisdiction_covered_NETS!T182+jurisdiction_covered_SupETS!T182</f>
        <v>0</v>
      </c>
      <c r="U182" s="24">
        <f>jurisdiction_covered_NCT!U182+jurisdiction_covered_NETS!U182+jurisdiction_covered_SupETS!U182</f>
        <v>0</v>
      </c>
      <c r="V182" s="24">
        <f>jurisdiction_covered_NCT!V182+jurisdiction_covered_NETS!V182+jurisdiction_covered_SupETS!V182</f>
        <v>0</v>
      </c>
      <c r="W182" s="24">
        <f>jurisdiction_covered_NCT!W182+jurisdiction_covered_NETS!W182+jurisdiction_covered_SupETS!W182</f>
        <v>0</v>
      </c>
      <c r="X182" s="24">
        <f>jurisdiction_covered_NCT!X182+jurisdiction_covered_NETS!X182+jurisdiction_covered_SupETS!X182</f>
        <v>0</v>
      </c>
      <c r="Y182" s="24">
        <f>jurisdiction_covered_NCT!Y182+jurisdiction_covered_NETS!Y182+jurisdiction_covered_SupETS!Y182</f>
        <v>0</v>
      </c>
      <c r="Z182" s="24">
        <f>jurisdiction_covered_NCT!Z182+jurisdiction_covered_NETS!Z182+jurisdiction_covered_SupETS!Z182</f>
        <v>0</v>
      </c>
      <c r="AA182" s="24">
        <f>jurisdiction_covered_NCT!AA182+jurisdiction_covered_NETS!AA182+jurisdiction_covered_SupETS!AA182</f>
        <v>0</v>
      </c>
    </row>
    <row r="183" spans="1:27" x14ac:dyDescent="0.2">
      <c r="A183" s="9" t="s">
        <v>626</v>
      </c>
      <c r="B183" s="24">
        <f>jurisdiction_covered_NCT!B183+jurisdiction_covered_NETS!B183+jurisdiction_covered_SupETS!B183</f>
        <v>0</v>
      </c>
      <c r="C183" s="24">
        <f>jurisdiction_covered_NCT!C183+jurisdiction_covered_NETS!C183+jurisdiction_covered_SupETS!C183</f>
        <v>0</v>
      </c>
      <c r="D183" s="24">
        <f>jurisdiction_covered_NCT!D183+jurisdiction_covered_NETS!D183+jurisdiction_covered_SupETS!D183</f>
        <v>0</v>
      </c>
      <c r="E183" s="24">
        <f>jurisdiction_covered_NCT!E183+jurisdiction_covered_NETS!E183+jurisdiction_covered_SupETS!E183</f>
        <v>0</v>
      </c>
      <c r="F183" s="24">
        <f>jurisdiction_covered_NCT!F183+jurisdiction_covered_NETS!F183+jurisdiction_covered_SupETS!F183</f>
        <v>0</v>
      </c>
      <c r="G183" s="24">
        <f>jurisdiction_covered_NCT!G183+jurisdiction_covered_NETS!G183+jurisdiction_covered_SupETS!G183</f>
        <v>0</v>
      </c>
      <c r="H183" s="24">
        <f>jurisdiction_covered_NCT!H183+jurisdiction_covered_NETS!H183+jurisdiction_covered_SupETS!H183</f>
        <v>0</v>
      </c>
      <c r="I183" s="24">
        <f>jurisdiction_covered_NCT!I183+jurisdiction_covered_NETS!I183+jurisdiction_covered_SupETS!I183</f>
        <v>0</v>
      </c>
      <c r="J183" s="24">
        <f>jurisdiction_covered_NCT!J183+jurisdiction_covered_NETS!J183+jurisdiction_covered_SupETS!J183</f>
        <v>0</v>
      </c>
      <c r="K183" s="24">
        <f>jurisdiction_covered_NCT!K183+jurisdiction_covered_NETS!K183+jurisdiction_covered_SupETS!K183</f>
        <v>0</v>
      </c>
      <c r="L183" s="24">
        <f>jurisdiction_covered_NCT!L183+jurisdiction_covered_NETS!L183+jurisdiction_covered_SupETS!L183</f>
        <v>0</v>
      </c>
      <c r="M183" s="24">
        <f>jurisdiction_covered_NCT!M183+jurisdiction_covered_NETS!M183+jurisdiction_covered_SupETS!M183</f>
        <v>0</v>
      </c>
      <c r="N183" s="24">
        <f>jurisdiction_covered_NCT!N183+jurisdiction_covered_NETS!N183+jurisdiction_covered_SupETS!N183</f>
        <v>0</v>
      </c>
      <c r="O183" s="24">
        <f>jurisdiction_covered_NCT!O183+jurisdiction_covered_NETS!O183+jurisdiction_covered_SupETS!O183</f>
        <v>0</v>
      </c>
      <c r="P183" s="24">
        <f>jurisdiction_covered_NCT!P183+jurisdiction_covered_NETS!P183+jurisdiction_covered_SupETS!P183</f>
        <v>0</v>
      </c>
      <c r="Q183" s="24">
        <f>jurisdiction_covered_NCT!Q183+jurisdiction_covered_NETS!Q183+jurisdiction_covered_SupETS!Q183</f>
        <v>0</v>
      </c>
      <c r="R183" s="24">
        <f>jurisdiction_covered_NCT!R183+jurisdiction_covered_NETS!R183+jurisdiction_covered_SupETS!R183</f>
        <v>0</v>
      </c>
      <c r="S183" s="24">
        <f>jurisdiction_covered_NCT!S183+jurisdiction_covered_NETS!S183+jurisdiction_covered_SupETS!S183</f>
        <v>0</v>
      </c>
      <c r="T183" s="24">
        <f>jurisdiction_covered_NCT!T183+jurisdiction_covered_NETS!T183+jurisdiction_covered_SupETS!T183</f>
        <v>0</v>
      </c>
      <c r="U183" s="24">
        <f>jurisdiction_covered_NCT!U183+jurisdiction_covered_NETS!U183+jurisdiction_covered_SupETS!U183</f>
        <v>0</v>
      </c>
      <c r="V183" s="24">
        <f>jurisdiction_covered_NCT!V183+jurisdiction_covered_NETS!V183+jurisdiction_covered_SupETS!V183</f>
        <v>0</v>
      </c>
      <c r="W183" s="24">
        <f>jurisdiction_covered_NCT!W183+jurisdiction_covered_NETS!W183+jurisdiction_covered_SupETS!W183</f>
        <v>0</v>
      </c>
      <c r="X183" s="24">
        <f>jurisdiction_covered_NCT!X183+jurisdiction_covered_NETS!X183+jurisdiction_covered_SupETS!X183</f>
        <v>0</v>
      </c>
      <c r="Y183" s="24">
        <f>jurisdiction_covered_NCT!Y183+jurisdiction_covered_NETS!Y183+jurisdiction_covered_SupETS!Y183</f>
        <v>0</v>
      </c>
      <c r="Z183" s="24">
        <f>jurisdiction_covered_NCT!Z183+jurisdiction_covered_NETS!Z183+jurisdiction_covered_SupETS!Z183</f>
        <v>0</v>
      </c>
      <c r="AA183" s="24">
        <f>jurisdiction_covered_NCT!AA183+jurisdiction_covered_NETS!AA183+jurisdiction_covered_SupETS!AA183</f>
        <v>0</v>
      </c>
    </row>
    <row r="184" spans="1:27" x14ac:dyDescent="0.2">
      <c r="A184" s="9" t="s">
        <v>629</v>
      </c>
      <c r="B184" s="24">
        <f>jurisdiction_covered_NCT!B184+jurisdiction_covered_NETS!B184+jurisdiction_covered_SupETS!B184</f>
        <v>0</v>
      </c>
      <c r="C184" s="24">
        <f>jurisdiction_covered_NCT!C184+jurisdiction_covered_NETS!C184+jurisdiction_covered_SupETS!C184</f>
        <v>0</v>
      </c>
      <c r="D184" s="24">
        <f>jurisdiction_covered_NCT!D184+jurisdiction_covered_NETS!D184+jurisdiction_covered_SupETS!D184</f>
        <v>0</v>
      </c>
      <c r="E184" s="24">
        <f>jurisdiction_covered_NCT!E184+jurisdiction_covered_NETS!E184+jurisdiction_covered_SupETS!E184</f>
        <v>0</v>
      </c>
      <c r="F184" s="24">
        <f>jurisdiction_covered_NCT!F184+jurisdiction_covered_NETS!F184+jurisdiction_covered_SupETS!F184</f>
        <v>0</v>
      </c>
      <c r="G184" s="24">
        <f>jurisdiction_covered_NCT!G184+jurisdiction_covered_NETS!G184+jurisdiction_covered_SupETS!G184</f>
        <v>0</v>
      </c>
      <c r="H184" s="24">
        <f>jurisdiction_covered_NCT!H184+jurisdiction_covered_NETS!H184+jurisdiction_covered_SupETS!H184</f>
        <v>0</v>
      </c>
      <c r="I184" s="24">
        <f>jurisdiction_covered_NCT!I184+jurisdiction_covered_NETS!I184+jurisdiction_covered_SupETS!I184</f>
        <v>0</v>
      </c>
      <c r="J184" s="24">
        <f>jurisdiction_covered_NCT!J184+jurisdiction_covered_NETS!J184+jurisdiction_covered_SupETS!J184</f>
        <v>0</v>
      </c>
      <c r="K184" s="24">
        <f>jurisdiction_covered_NCT!K184+jurisdiction_covered_NETS!K184+jurisdiction_covered_SupETS!K184</f>
        <v>0</v>
      </c>
      <c r="L184" s="24">
        <f>jurisdiction_covered_NCT!L184+jurisdiction_covered_NETS!L184+jurisdiction_covered_SupETS!L184</f>
        <v>0</v>
      </c>
      <c r="M184" s="24">
        <f>jurisdiction_covered_NCT!M184+jurisdiction_covered_NETS!M184+jurisdiction_covered_SupETS!M184</f>
        <v>0</v>
      </c>
      <c r="N184" s="24">
        <f>jurisdiction_covered_NCT!N184+jurisdiction_covered_NETS!N184+jurisdiction_covered_SupETS!N184</f>
        <v>0</v>
      </c>
      <c r="O184" s="24">
        <f>jurisdiction_covered_NCT!O184+jurisdiction_covered_NETS!O184+jurisdiction_covered_SupETS!O184</f>
        <v>0</v>
      </c>
      <c r="P184" s="24">
        <f>jurisdiction_covered_NCT!P184+jurisdiction_covered_NETS!P184+jurisdiction_covered_SupETS!P184</f>
        <v>0</v>
      </c>
      <c r="Q184" s="24">
        <f>jurisdiction_covered_NCT!Q184+jurisdiction_covered_NETS!Q184+jurisdiction_covered_SupETS!Q184</f>
        <v>0</v>
      </c>
      <c r="R184" s="24">
        <f>jurisdiction_covered_NCT!R184+jurisdiction_covered_NETS!R184+jurisdiction_covered_SupETS!R184</f>
        <v>0</v>
      </c>
      <c r="S184" s="24">
        <f>jurisdiction_covered_NCT!S184+jurisdiction_covered_NETS!S184+jurisdiction_covered_SupETS!S184</f>
        <v>0</v>
      </c>
      <c r="T184" s="24">
        <f>jurisdiction_covered_NCT!T184+jurisdiction_covered_NETS!T184+jurisdiction_covered_SupETS!T184</f>
        <v>0</v>
      </c>
      <c r="U184" s="24">
        <f>jurisdiction_covered_NCT!U184+jurisdiction_covered_NETS!U184+jurisdiction_covered_SupETS!U184</f>
        <v>0</v>
      </c>
      <c r="V184" s="24">
        <f>jurisdiction_covered_NCT!V184+jurisdiction_covered_NETS!V184+jurisdiction_covered_SupETS!V184</f>
        <v>0</v>
      </c>
      <c r="W184" s="24">
        <f>jurisdiction_covered_NCT!W184+jurisdiction_covered_NETS!W184+jurisdiction_covered_SupETS!W184</f>
        <v>0</v>
      </c>
      <c r="X184" s="24">
        <f>jurisdiction_covered_NCT!X184+jurisdiction_covered_NETS!X184+jurisdiction_covered_SupETS!X184</f>
        <v>0</v>
      </c>
      <c r="Y184" s="24">
        <f>jurisdiction_covered_NCT!Y184+jurisdiction_covered_NETS!Y184+jurisdiction_covered_SupETS!Y184</f>
        <v>0</v>
      </c>
      <c r="Z184" s="24">
        <f>jurisdiction_covered_NCT!Z184+jurisdiction_covered_NETS!Z184+jurisdiction_covered_SupETS!Z184</f>
        <v>0</v>
      </c>
      <c r="AA184" s="24">
        <f>jurisdiction_covered_NCT!AA184+jurisdiction_covered_NETS!AA184+jurisdiction_covered_SupETS!AA184</f>
        <v>0</v>
      </c>
    </row>
    <row r="185" spans="1:27" x14ac:dyDescent="0.2">
      <c r="A185" s="9" t="s">
        <v>632</v>
      </c>
      <c r="B185" s="24">
        <f>jurisdiction_covered_NCT!B185+jurisdiction_covered_NETS!B185+jurisdiction_covered_SupETS!B185</f>
        <v>0</v>
      </c>
      <c r="C185" s="24">
        <f>jurisdiction_covered_NCT!C185+jurisdiction_covered_NETS!C185+jurisdiction_covered_SupETS!C185</f>
        <v>0</v>
      </c>
      <c r="D185" s="24">
        <f>jurisdiction_covered_NCT!D185+jurisdiction_covered_NETS!D185+jurisdiction_covered_SupETS!D185</f>
        <v>0</v>
      </c>
      <c r="E185" s="24">
        <f>jurisdiction_covered_NCT!E185+jurisdiction_covered_NETS!E185+jurisdiction_covered_SupETS!E185</f>
        <v>0</v>
      </c>
      <c r="F185" s="24">
        <f>jurisdiction_covered_NCT!F185+jurisdiction_covered_NETS!F185+jurisdiction_covered_SupETS!F185</f>
        <v>0</v>
      </c>
      <c r="G185" s="24">
        <f>jurisdiction_covered_NCT!G185+jurisdiction_covered_NETS!G185+jurisdiction_covered_SupETS!G185</f>
        <v>0</v>
      </c>
      <c r="H185" s="24">
        <f>jurisdiction_covered_NCT!H185+jurisdiction_covered_NETS!H185+jurisdiction_covered_SupETS!H185</f>
        <v>0</v>
      </c>
      <c r="I185" s="24">
        <f>jurisdiction_covered_NCT!I185+jurisdiction_covered_NETS!I185+jurisdiction_covered_SupETS!I185</f>
        <v>0.56301245745413497</v>
      </c>
      <c r="J185" s="24">
        <f>jurisdiction_covered_NCT!J185+jurisdiction_covered_NETS!J185+jurisdiction_covered_SupETS!J185</f>
        <v>0.53275742088697553</v>
      </c>
      <c r="K185" s="24">
        <f>jurisdiction_covered_NCT!K185+jurisdiction_covered_NETS!K185+jurisdiction_covered_SupETS!K185</f>
        <v>0.48340267199492837</v>
      </c>
      <c r="L185" s="24">
        <f>jurisdiction_covered_NCT!L185+jurisdiction_covered_NETS!L185+jurisdiction_covered_SupETS!L185</f>
        <v>0.52526869618331096</v>
      </c>
      <c r="M185" s="24">
        <f>jurisdiction_covered_NCT!M185+jurisdiction_covered_NETS!M185+jurisdiction_covered_SupETS!M185</f>
        <v>0.52836273088021046</v>
      </c>
      <c r="N185" s="24">
        <f>jurisdiction_covered_NCT!N185+jurisdiction_covered_NETS!N185+jurisdiction_covered_SupETS!N185</f>
        <v>0.52392566856681078</v>
      </c>
      <c r="O185" s="24">
        <f>jurisdiction_covered_NCT!O185+jurisdiction_covered_NETS!O185+jurisdiction_covered_SupETS!O185</f>
        <v>0.53020236192851622</v>
      </c>
      <c r="P185" s="24">
        <f>jurisdiction_covered_NCT!P185+jurisdiction_covered_NETS!P185+jurisdiction_covered_SupETS!P185</f>
        <v>0.61400831761279273</v>
      </c>
      <c r="Q185" s="24">
        <f>jurisdiction_covered_NCT!Q185+jurisdiction_covered_NETS!Q185+jurisdiction_covered_SupETS!Q185</f>
        <v>0.61449098916194933</v>
      </c>
      <c r="R185" s="24">
        <f>jurisdiction_covered_NCT!R185+jurisdiction_covered_NETS!R185+jurisdiction_covered_SupETS!R185</f>
        <v>0.61137443290316251</v>
      </c>
      <c r="S185" s="24">
        <f>jurisdiction_covered_NCT!S185+jurisdiction_covered_NETS!S185+jurisdiction_covered_SupETS!S185</f>
        <v>0.58051749849690082</v>
      </c>
      <c r="T185" s="24">
        <f>jurisdiction_covered_NCT!T185+jurisdiction_covered_NETS!T185+jurisdiction_covered_SupETS!T185</f>
        <v>0.54984540552242545</v>
      </c>
      <c r="U185" s="24">
        <f>jurisdiction_covered_NCT!U185+jurisdiction_covered_NETS!U185+jurisdiction_covered_SupETS!U185</f>
        <v>0.53028616660608263</v>
      </c>
      <c r="V185" s="24">
        <f>jurisdiction_covered_NCT!V185+jurisdiction_covered_NETS!V185+jurisdiction_covered_SupETS!V185</f>
        <v>0.52342946465845885</v>
      </c>
      <c r="W185" s="24">
        <f>jurisdiction_covered_NCT!W185+jurisdiction_covered_NETS!W185+jurisdiction_covered_SupETS!W185</f>
        <v>0.47945738624050649</v>
      </c>
      <c r="X185" s="24">
        <f>jurisdiction_covered_NCT!X185+jurisdiction_covered_NETS!X185+jurisdiction_covered_SupETS!X185</f>
        <v>0.44329433057010942</v>
      </c>
      <c r="Y185" s="24">
        <f>jurisdiction_covered_NCT!Y185+jurisdiction_covered_NETS!Y185+jurisdiction_covered_SupETS!Y185</f>
        <v>0.44</v>
      </c>
      <c r="Z185" s="24">
        <f>jurisdiction_covered_NCT!Z185+jurisdiction_covered_NETS!Z185+jurisdiction_covered_SupETS!Z185</f>
        <v>0.41</v>
      </c>
      <c r="AA185" s="24">
        <f>jurisdiction_covered_NCT!AA185+jurisdiction_covered_NETS!AA185+jurisdiction_covered_SupETS!AA185</f>
        <v>0.41</v>
      </c>
    </row>
    <row r="186" spans="1:27" x14ac:dyDescent="0.2">
      <c r="A186" s="9" t="s">
        <v>635</v>
      </c>
      <c r="B186" s="24">
        <f>jurisdiction_covered_NCT!B186+jurisdiction_covered_NETS!B186+jurisdiction_covered_SupETS!B186</f>
        <v>0</v>
      </c>
      <c r="C186" s="24">
        <f>jurisdiction_covered_NCT!C186+jurisdiction_covered_NETS!C186+jurisdiction_covered_SupETS!C186</f>
        <v>0</v>
      </c>
      <c r="D186" s="24">
        <f>jurisdiction_covered_NCT!D186+jurisdiction_covered_NETS!D186+jurisdiction_covered_SupETS!D186</f>
        <v>0</v>
      </c>
      <c r="E186" s="24">
        <f>jurisdiction_covered_NCT!E186+jurisdiction_covered_NETS!E186+jurisdiction_covered_SupETS!E186</f>
        <v>0</v>
      </c>
      <c r="F186" s="24">
        <f>jurisdiction_covered_NCT!F186+jurisdiction_covered_NETS!F186+jurisdiction_covered_SupETS!F186</f>
        <v>0</v>
      </c>
      <c r="G186" s="24">
        <f>jurisdiction_covered_NCT!G186+jurisdiction_covered_NETS!G186+jurisdiction_covered_SupETS!G186</f>
        <v>0</v>
      </c>
      <c r="H186" s="24">
        <f>jurisdiction_covered_NCT!H186+jurisdiction_covered_NETS!H186+jurisdiction_covered_SupETS!H186</f>
        <v>0</v>
      </c>
      <c r="I186" s="24">
        <f>jurisdiction_covered_NCT!I186+jurisdiction_covered_NETS!I186+jurisdiction_covered_SupETS!I186</f>
        <v>0</v>
      </c>
      <c r="J186" s="24">
        <f>jurisdiction_covered_NCT!J186+jurisdiction_covered_NETS!J186+jurisdiction_covered_SupETS!J186</f>
        <v>0</v>
      </c>
      <c r="K186" s="24">
        <f>jurisdiction_covered_NCT!K186+jurisdiction_covered_NETS!K186+jurisdiction_covered_SupETS!K186</f>
        <v>0</v>
      </c>
      <c r="L186" s="24">
        <f>jurisdiction_covered_NCT!L186+jurisdiction_covered_NETS!L186+jurisdiction_covered_SupETS!L186</f>
        <v>0</v>
      </c>
      <c r="M186" s="24">
        <f>jurisdiction_covered_NCT!M186+jurisdiction_covered_NETS!M186+jurisdiction_covered_SupETS!M186</f>
        <v>0</v>
      </c>
      <c r="N186" s="24">
        <f>jurisdiction_covered_NCT!N186+jurisdiction_covered_NETS!N186+jurisdiction_covered_SupETS!N186</f>
        <v>0</v>
      </c>
      <c r="O186" s="24">
        <f>jurisdiction_covered_NCT!O186+jurisdiction_covered_NETS!O186+jurisdiction_covered_SupETS!O186</f>
        <v>0</v>
      </c>
      <c r="P186" s="24">
        <f>jurisdiction_covered_NCT!P186+jurisdiction_covered_NETS!P186+jurisdiction_covered_SupETS!P186</f>
        <v>0</v>
      </c>
      <c r="Q186" s="24">
        <f>jurisdiction_covered_NCT!Q186+jurisdiction_covered_NETS!Q186+jurisdiction_covered_SupETS!Q186</f>
        <v>0</v>
      </c>
      <c r="R186" s="24">
        <f>jurisdiction_covered_NCT!R186+jurisdiction_covered_NETS!R186+jurisdiction_covered_SupETS!R186</f>
        <v>0</v>
      </c>
      <c r="S186" s="24">
        <f>jurisdiction_covered_NCT!S186+jurisdiction_covered_NETS!S186+jurisdiction_covered_SupETS!S186</f>
        <v>0</v>
      </c>
      <c r="T186" s="24">
        <f>jurisdiction_covered_NCT!T186+jurisdiction_covered_NETS!T186+jurisdiction_covered_SupETS!T186</f>
        <v>0</v>
      </c>
      <c r="U186" s="24">
        <f>jurisdiction_covered_NCT!U186+jurisdiction_covered_NETS!U186+jurisdiction_covered_SupETS!U186</f>
        <v>0</v>
      </c>
      <c r="V186" s="24">
        <f>jurisdiction_covered_NCT!V186+jurisdiction_covered_NETS!V186+jurisdiction_covered_SupETS!V186</f>
        <v>0</v>
      </c>
      <c r="W186" s="24">
        <f>jurisdiction_covered_NCT!W186+jurisdiction_covered_NETS!W186+jurisdiction_covered_SupETS!W186</f>
        <v>0</v>
      </c>
      <c r="X186" s="24">
        <f>jurisdiction_covered_NCT!X186+jurisdiction_covered_NETS!X186+jurisdiction_covered_SupETS!X186</f>
        <v>0</v>
      </c>
      <c r="Y186" s="24">
        <f>jurisdiction_covered_NCT!Y186+jurisdiction_covered_NETS!Y186+jurisdiction_covered_SupETS!Y186</f>
        <v>0</v>
      </c>
      <c r="Z186" s="24">
        <f>jurisdiction_covered_NCT!Z186+jurisdiction_covered_NETS!Z186+jurisdiction_covered_SupETS!Z186</f>
        <v>0</v>
      </c>
      <c r="AA186" s="24">
        <f>jurisdiction_covered_NCT!AA186+jurisdiction_covered_NETS!AA186+jurisdiction_covered_SupETS!AA186</f>
        <v>0</v>
      </c>
    </row>
    <row r="187" spans="1:27" x14ac:dyDescent="0.2">
      <c r="A187" s="9" t="s">
        <v>639</v>
      </c>
      <c r="B187" s="24">
        <f>jurisdiction_covered_NCT!B187+jurisdiction_covered_NETS!B187+jurisdiction_covered_SupETS!B187</f>
        <v>0</v>
      </c>
      <c r="C187" s="24">
        <f>jurisdiction_covered_NCT!C187+jurisdiction_covered_NETS!C187+jurisdiction_covered_SupETS!C187</f>
        <v>0</v>
      </c>
      <c r="D187" s="24">
        <f>jurisdiction_covered_NCT!D187+jurisdiction_covered_NETS!D187+jurisdiction_covered_SupETS!D187</f>
        <v>0</v>
      </c>
      <c r="E187" s="24">
        <f>jurisdiction_covered_NCT!E187+jurisdiction_covered_NETS!E187+jurisdiction_covered_SupETS!E187</f>
        <v>0</v>
      </c>
      <c r="F187" s="24">
        <f>jurisdiction_covered_NCT!F187+jurisdiction_covered_NETS!F187+jurisdiction_covered_SupETS!F187</f>
        <v>0</v>
      </c>
      <c r="G187" s="24">
        <f>jurisdiction_covered_NCT!G187+jurisdiction_covered_NETS!G187+jurisdiction_covered_SupETS!G187</f>
        <v>0</v>
      </c>
      <c r="H187" s="24">
        <f>jurisdiction_covered_NCT!H187+jurisdiction_covered_NETS!H187+jurisdiction_covered_SupETS!H187</f>
        <v>0</v>
      </c>
      <c r="I187" s="24">
        <f>jurisdiction_covered_NCT!I187+jurisdiction_covered_NETS!I187+jurisdiction_covered_SupETS!I187</f>
        <v>0</v>
      </c>
      <c r="J187" s="24">
        <f>jurisdiction_covered_NCT!J187+jurisdiction_covered_NETS!J187+jurisdiction_covered_SupETS!J187</f>
        <v>0</v>
      </c>
      <c r="K187" s="24">
        <f>jurisdiction_covered_NCT!K187+jurisdiction_covered_NETS!K187+jurisdiction_covered_SupETS!K187</f>
        <v>0</v>
      </c>
      <c r="L187" s="24">
        <f>jurisdiction_covered_NCT!L187+jurisdiction_covered_NETS!L187+jurisdiction_covered_SupETS!L187</f>
        <v>0</v>
      </c>
      <c r="M187" s="24">
        <f>jurisdiction_covered_NCT!M187+jurisdiction_covered_NETS!M187+jurisdiction_covered_SupETS!M187</f>
        <v>0</v>
      </c>
      <c r="N187" s="24">
        <f>jurisdiction_covered_NCT!N187+jurisdiction_covered_NETS!N187+jurisdiction_covered_SupETS!N187</f>
        <v>0</v>
      </c>
      <c r="O187" s="24">
        <f>jurisdiction_covered_NCT!O187+jurisdiction_covered_NETS!O187+jurisdiction_covered_SupETS!O187</f>
        <v>0</v>
      </c>
      <c r="P187" s="24">
        <f>jurisdiction_covered_NCT!P187+jurisdiction_covered_NETS!P187+jurisdiction_covered_SupETS!P187</f>
        <v>0</v>
      </c>
      <c r="Q187" s="24">
        <f>jurisdiction_covered_NCT!Q187+jurisdiction_covered_NETS!Q187+jurisdiction_covered_SupETS!Q187</f>
        <v>0</v>
      </c>
      <c r="R187" s="24">
        <f>jurisdiction_covered_NCT!R187+jurisdiction_covered_NETS!R187+jurisdiction_covered_SupETS!R187</f>
        <v>0</v>
      </c>
      <c r="S187" s="24">
        <f>jurisdiction_covered_NCT!S187+jurisdiction_covered_NETS!S187+jurisdiction_covered_SupETS!S187</f>
        <v>0</v>
      </c>
      <c r="T187" s="24">
        <f>jurisdiction_covered_NCT!T187+jurisdiction_covered_NETS!T187+jurisdiction_covered_SupETS!T187</f>
        <v>0</v>
      </c>
      <c r="U187" s="24">
        <f>jurisdiction_covered_NCT!U187+jurisdiction_covered_NETS!U187+jurisdiction_covered_SupETS!U187</f>
        <v>0</v>
      </c>
      <c r="V187" s="24">
        <f>jurisdiction_covered_NCT!V187+jurisdiction_covered_NETS!V187+jurisdiction_covered_SupETS!V187</f>
        <v>0</v>
      </c>
      <c r="W187" s="24">
        <f>jurisdiction_covered_NCT!W187+jurisdiction_covered_NETS!W187+jurisdiction_covered_SupETS!W187</f>
        <v>0</v>
      </c>
      <c r="X187" s="24">
        <f>jurisdiction_covered_NCT!X187+jurisdiction_covered_NETS!X187+jurisdiction_covered_SupETS!X187</f>
        <v>0</v>
      </c>
      <c r="Y187" s="24">
        <f>jurisdiction_covered_NCT!Y187+jurisdiction_covered_NETS!Y187+jurisdiction_covered_SupETS!Y187</f>
        <v>0</v>
      </c>
      <c r="Z187" s="24">
        <f>jurisdiction_covered_NCT!Z187+jurisdiction_covered_NETS!Z187+jurisdiction_covered_SupETS!Z187</f>
        <v>0</v>
      </c>
      <c r="AA187" s="24">
        <f>jurisdiction_covered_NCT!AA187+jurisdiction_covered_NETS!AA187+jurisdiction_covered_SupETS!AA187</f>
        <v>0</v>
      </c>
    </row>
    <row r="188" spans="1:27" x14ac:dyDescent="0.2">
      <c r="A188" s="9" t="s">
        <v>642</v>
      </c>
      <c r="B188" s="24">
        <f>jurisdiction_covered_NCT!B188+jurisdiction_covered_NETS!B188+jurisdiction_covered_SupETS!B188</f>
        <v>0</v>
      </c>
      <c r="C188" s="24">
        <f>jurisdiction_covered_NCT!C188+jurisdiction_covered_NETS!C188+jurisdiction_covered_SupETS!C188</f>
        <v>0</v>
      </c>
      <c r="D188" s="24">
        <f>jurisdiction_covered_NCT!D188+jurisdiction_covered_NETS!D188+jurisdiction_covered_SupETS!D188</f>
        <v>0</v>
      </c>
      <c r="E188" s="24">
        <f>jurisdiction_covered_NCT!E188+jurisdiction_covered_NETS!E188+jurisdiction_covered_SupETS!E188</f>
        <v>0</v>
      </c>
      <c r="F188" s="24">
        <f>jurisdiction_covered_NCT!F188+jurisdiction_covered_NETS!F188+jurisdiction_covered_SupETS!F188</f>
        <v>0</v>
      </c>
      <c r="G188" s="24">
        <f>jurisdiction_covered_NCT!G188+jurisdiction_covered_NETS!G188+jurisdiction_covered_SupETS!G188</f>
        <v>0</v>
      </c>
      <c r="H188" s="24">
        <f>jurisdiction_covered_NCT!H188+jurisdiction_covered_NETS!H188+jurisdiction_covered_SupETS!H188</f>
        <v>0</v>
      </c>
      <c r="I188" s="24">
        <f>jurisdiction_covered_NCT!I188+jurisdiction_covered_NETS!I188+jurisdiction_covered_SupETS!I188</f>
        <v>0</v>
      </c>
      <c r="J188" s="24">
        <f>jurisdiction_covered_NCT!J188+jurisdiction_covered_NETS!J188+jurisdiction_covered_SupETS!J188</f>
        <v>0</v>
      </c>
      <c r="K188" s="24">
        <f>jurisdiction_covered_NCT!K188+jurisdiction_covered_NETS!K188+jurisdiction_covered_SupETS!K188</f>
        <v>0</v>
      </c>
      <c r="L188" s="24">
        <f>jurisdiction_covered_NCT!L188+jurisdiction_covered_NETS!L188+jurisdiction_covered_SupETS!L188</f>
        <v>0</v>
      </c>
      <c r="M188" s="24">
        <f>jurisdiction_covered_NCT!M188+jurisdiction_covered_NETS!M188+jurisdiction_covered_SupETS!M188</f>
        <v>0</v>
      </c>
      <c r="N188" s="24">
        <f>jurisdiction_covered_NCT!N188+jurisdiction_covered_NETS!N188+jurisdiction_covered_SupETS!N188</f>
        <v>0</v>
      </c>
      <c r="O188" s="24">
        <f>jurisdiction_covered_NCT!O188+jurisdiction_covered_NETS!O188+jurisdiction_covered_SupETS!O188</f>
        <v>0</v>
      </c>
      <c r="P188" s="24">
        <f>jurisdiction_covered_NCT!P188+jurisdiction_covered_NETS!P188+jurisdiction_covered_SupETS!P188</f>
        <v>0</v>
      </c>
      <c r="Q188" s="24">
        <f>jurisdiction_covered_NCT!Q188+jurisdiction_covered_NETS!Q188+jurisdiction_covered_SupETS!Q188</f>
        <v>0</v>
      </c>
      <c r="R188" s="24">
        <f>jurisdiction_covered_NCT!R188+jurisdiction_covered_NETS!R188+jurisdiction_covered_SupETS!R188</f>
        <v>0</v>
      </c>
      <c r="S188" s="24">
        <f>jurisdiction_covered_NCT!S188+jurisdiction_covered_NETS!S188+jurisdiction_covered_SupETS!S188</f>
        <v>0</v>
      </c>
      <c r="T188" s="24">
        <f>jurisdiction_covered_NCT!T188+jurisdiction_covered_NETS!T188+jurisdiction_covered_SupETS!T188</f>
        <v>0</v>
      </c>
      <c r="U188" s="24">
        <f>jurisdiction_covered_NCT!U188+jurisdiction_covered_NETS!U188+jurisdiction_covered_SupETS!U188</f>
        <v>0</v>
      </c>
      <c r="V188" s="24">
        <f>jurisdiction_covered_NCT!V188+jurisdiction_covered_NETS!V188+jurisdiction_covered_SupETS!V188</f>
        <v>0</v>
      </c>
      <c r="W188" s="24">
        <f>jurisdiction_covered_NCT!W188+jurisdiction_covered_NETS!W188+jurisdiction_covered_SupETS!W188</f>
        <v>0</v>
      </c>
      <c r="X188" s="24">
        <f>jurisdiction_covered_NCT!X188+jurisdiction_covered_NETS!X188+jurisdiction_covered_SupETS!X188</f>
        <v>0</v>
      </c>
      <c r="Y188" s="24">
        <f>jurisdiction_covered_NCT!Y188+jurisdiction_covered_NETS!Y188+jurisdiction_covered_SupETS!Y188</f>
        <v>0</v>
      </c>
      <c r="Z188" s="24">
        <f>jurisdiction_covered_NCT!Z188+jurisdiction_covered_NETS!Z188+jurisdiction_covered_SupETS!Z188</f>
        <v>0</v>
      </c>
      <c r="AA188" s="24">
        <f>jurisdiction_covered_NCT!AA188+jurisdiction_covered_NETS!AA188+jurisdiction_covered_SupETS!AA188</f>
        <v>0</v>
      </c>
    </row>
    <row r="189" spans="1:27" x14ac:dyDescent="0.2">
      <c r="A189" s="9" t="s">
        <v>645</v>
      </c>
      <c r="B189" s="24">
        <f>jurisdiction_covered_NCT!B189+jurisdiction_covered_NETS!B189+jurisdiction_covered_SupETS!B189</f>
        <v>0</v>
      </c>
      <c r="C189" s="24">
        <f>jurisdiction_covered_NCT!C189+jurisdiction_covered_NETS!C189+jurisdiction_covered_SupETS!C189</f>
        <v>0</v>
      </c>
      <c r="D189" s="24">
        <f>jurisdiction_covered_NCT!D189+jurisdiction_covered_NETS!D189+jurisdiction_covered_SupETS!D189</f>
        <v>0</v>
      </c>
      <c r="E189" s="24">
        <f>jurisdiction_covered_NCT!E189+jurisdiction_covered_NETS!E189+jurisdiction_covered_SupETS!E189</f>
        <v>0</v>
      </c>
      <c r="F189" s="24">
        <f>jurisdiction_covered_NCT!F189+jurisdiction_covered_NETS!F189+jurisdiction_covered_SupETS!F189</f>
        <v>0</v>
      </c>
      <c r="G189" s="24">
        <f>jurisdiction_covered_NCT!G189+jurisdiction_covered_NETS!G189+jurisdiction_covered_SupETS!G189</f>
        <v>0</v>
      </c>
      <c r="H189" s="24">
        <f>jurisdiction_covered_NCT!H189+jurisdiction_covered_NETS!H189+jurisdiction_covered_SupETS!H189</f>
        <v>0</v>
      </c>
      <c r="I189" s="24">
        <f>jurisdiction_covered_NCT!I189+jurisdiction_covered_NETS!I189+jurisdiction_covered_SupETS!I189</f>
        <v>0</v>
      </c>
      <c r="J189" s="24">
        <f>jurisdiction_covered_NCT!J189+jurisdiction_covered_NETS!J189+jurisdiction_covered_SupETS!J189</f>
        <v>0</v>
      </c>
      <c r="K189" s="24">
        <f>jurisdiction_covered_NCT!K189+jurisdiction_covered_NETS!K189+jurisdiction_covered_SupETS!K189</f>
        <v>0</v>
      </c>
      <c r="L189" s="24">
        <f>jurisdiction_covered_NCT!L189+jurisdiction_covered_NETS!L189+jurisdiction_covered_SupETS!L189</f>
        <v>0</v>
      </c>
      <c r="M189" s="24">
        <f>jurisdiction_covered_NCT!M189+jurisdiction_covered_NETS!M189+jurisdiction_covered_SupETS!M189</f>
        <v>0</v>
      </c>
      <c r="N189" s="24">
        <f>jurisdiction_covered_NCT!N189+jurisdiction_covered_NETS!N189+jurisdiction_covered_SupETS!N189</f>
        <v>0</v>
      </c>
      <c r="O189" s="24">
        <f>jurisdiction_covered_NCT!O189+jurisdiction_covered_NETS!O189+jurisdiction_covered_SupETS!O189</f>
        <v>0</v>
      </c>
      <c r="P189" s="24">
        <f>jurisdiction_covered_NCT!P189+jurisdiction_covered_NETS!P189+jurisdiction_covered_SupETS!P189</f>
        <v>0</v>
      </c>
      <c r="Q189" s="24">
        <f>jurisdiction_covered_NCT!Q189+jurisdiction_covered_NETS!Q189+jurisdiction_covered_SupETS!Q189</f>
        <v>0</v>
      </c>
      <c r="R189" s="24">
        <f>jurisdiction_covered_NCT!R189+jurisdiction_covered_NETS!R189+jurisdiction_covered_SupETS!R189</f>
        <v>0</v>
      </c>
      <c r="S189" s="24">
        <f>jurisdiction_covered_NCT!S189+jurisdiction_covered_NETS!S189+jurisdiction_covered_SupETS!S189</f>
        <v>0</v>
      </c>
      <c r="T189" s="24">
        <f>jurisdiction_covered_NCT!T189+jurisdiction_covered_NETS!T189+jurisdiction_covered_SupETS!T189</f>
        <v>0</v>
      </c>
      <c r="U189" s="24">
        <f>jurisdiction_covered_NCT!U189+jurisdiction_covered_NETS!U189+jurisdiction_covered_SupETS!U189</f>
        <v>0</v>
      </c>
      <c r="V189" s="24">
        <f>jurisdiction_covered_NCT!V189+jurisdiction_covered_NETS!V189+jurisdiction_covered_SupETS!V189</f>
        <v>0</v>
      </c>
      <c r="W189" s="24">
        <f>jurisdiction_covered_NCT!W189+jurisdiction_covered_NETS!W189+jurisdiction_covered_SupETS!W189</f>
        <v>0</v>
      </c>
      <c r="X189" s="24">
        <f>jurisdiction_covered_NCT!X189+jurisdiction_covered_NETS!X189+jurisdiction_covered_SupETS!X189</f>
        <v>0</v>
      </c>
      <c r="Y189" s="24">
        <f>jurisdiction_covered_NCT!Y189+jurisdiction_covered_NETS!Y189+jurisdiction_covered_SupETS!Y189</f>
        <v>0</v>
      </c>
      <c r="Z189" s="24">
        <f>jurisdiction_covered_NCT!Z189+jurisdiction_covered_NETS!Z189+jurisdiction_covered_SupETS!Z189</f>
        <v>0</v>
      </c>
      <c r="AA189" s="24">
        <f>jurisdiction_covered_NCT!AA189+jurisdiction_covered_NETS!AA189+jurisdiction_covered_SupETS!AA189</f>
        <v>0</v>
      </c>
    </row>
    <row r="190" spans="1:27" x14ac:dyDescent="0.2">
      <c r="A190" s="9" t="s">
        <v>648</v>
      </c>
      <c r="B190" s="24">
        <f>jurisdiction_covered_NCT!B190+jurisdiction_covered_NETS!B190+jurisdiction_covered_SupETS!B190</f>
        <v>0</v>
      </c>
      <c r="C190" s="24">
        <f>jurisdiction_covered_NCT!C190+jurisdiction_covered_NETS!C190+jurisdiction_covered_SupETS!C190</f>
        <v>0</v>
      </c>
      <c r="D190" s="24">
        <f>jurisdiction_covered_NCT!D190+jurisdiction_covered_NETS!D190+jurisdiction_covered_SupETS!D190</f>
        <v>0</v>
      </c>
      <c r="E190" s="24">
        <f>jurisdiction_covered_NCT!E190+jurisdiction_covered_NETS!E190+jurisdiction_covered_SupETS!E190</f>
        <v>0</v>
      </c>
      <c r="F190" s="24">
        <f>jurisdiction_covered_NCT!F190+jurisdiction_covered_NETS!F190+jurisdiction_covered_SupETS!F190</f>
        <v>0</v>
      </c>
      <c r="G190" s="24">
        <f>jurisdiction_covered_NCT!G190+jurisdiction_covered_NETS!G190+jurisdiction_covered_SupETS!G190</f>
        <v>0</v>
      </c>
      <c r="H190" s="24">
        <f>jurisdiction_covered_NCT!H190+jurisdiction_covered_NETS!H190+jurisdiction_covered_SupETS!H190</f>
        <v>0</v>
      </c>
      <c r="I190" s="24">
        <f>jurisdiction_covered_NCT!I190+jurisdiction_covered_NETS!I190+jurisdiction_covered_SupETS!I190</f>
        <v>0</v>
      </c>
      <c r="J190" s="24">
        <f>jurisdiction_covered_NCT!J190+jurisdiction_covered_NETS!J190+jurisdiction_covered_SupETS!J190</f>
        <v>0</v>
      </c>
      <c r="K190" s="24">
        <f>jurisdiction_covered_NCT!K190+jurisdiction_covered_NETS!K190+jurisdiction_covered_SupETS!K190</f>
        <v>0</v>
      </c>
      <c r="L190" s="24">
        <f>jurisdiction_covered_NCT!L190+jurisdiction_covered_NETS!L190+jurisdiction_covered_SupETS!L190</f>
        <v>0</v>
      </c>
      <c r="M190" s="24">
        <f>jurisdiction_covered_NCT!M190+jurisdiction_covered_NETS!M190+jurisdiction_covered_SupETS!M190</f>
        <v>0</v>
      </c>
      <c r="N190" s="24">
        <f>jurisdiction_covered_NCT!N190+jurisdiction_covered_NETS!N190+jurisdiction_covered_SupETS!N190</f>
        <v>0</v>
      </c>
      <c r="O190" s="24">
        <f>jurisdiction_covered_NCT!O190+jurisdiction_covered_NETS!O190+jurisdiction_covered_SupETS!O190</f>
        <v>0</v>
      </c>
      <c r="P190" s="24">
        <f>jurisdiction_covered_NCT!P190+jurisdiction_covered_NETS!P190+jurisdiction_covered_SupETS!P190</f>
        <v>0</v>
      </c>
      <c r="Q190" s="24">
        <f>jurisdiction_covered_NCT!Q190+jurisdiction_covered_NETS!Q190+jurisdiction_covered_SupETS!Q190</f>
        <v>0</v>
      </c>
      <c r="R190" s="24">
        <f>jurisdiction_covered_NCT!R190+jurisdiction_covered_NETS!R190+jurisdiction_covered_SupETS!R190</f>
        <v>0</v>
      </c>
      <c r="S190" s="24">
        <f>jurisdiction_covered_NCT!S190+jurisdiction_covered_NETS!S190+jurisdiction_covered_SupETS!S190</f>
        <v>0</v>
      </c>
      <c r="T190" s="24">
        <f>jurisdiction_covered_NCT!T190+jurisdiction_covered_NETS!T190+jurisdiction_covered_SupETS!T190</f>
        <v>0</v>
      </c>
      <c r="U190" s="24">
        <f>jurisdiction_covered_NCT!U190+jurisdiction_covered_NETS!U190+jurisdiction_covered_SupETS!U190</f>
        <v>0</v>
      </c>
      <c r="V190" s="24">
        <f>jurisdiction_covered_NCT!V190+jurisdiction_covered_NETS!V190+jurisdiction_covered_SupETS!V190</f>
        <v>0</v>
      </c>
      <c r="W190" s="24">
        <f>jurisdiction_covered_NCT!W190+jurisdiction_covered_NETS!W190+jurisdiction_covered_SupETS!W190</f>
        <v>0</v>
      </c>
      <c r="X190" s="24">
        <f>jurisdiction_covered_NCT!X190+jurisdiction_covered_NETS!X190+jurisdiction_covered_SupETS!X190</f>
        <v>0</v>
      </c>
      <c r="Y190" s="24">
        <f>jurisdiction_covered_NCT!Y190+jurisdiction_covered_NETS!Y190+jurisdiction_covered_SupETS!Y190</f>
        <v>0</v>
      </c>
      <c r="Z190" s="24">
        <f>jurisdiction_covered_NCT!Z190+jurisdiction_covered_NETS!Z190+jurisdiction_covered_SupETS!Z190</f>
        <v>0</v>
      </c>
      <c r="AA190" s="24">
        <f>jurisdiction_covered_NCT!AA190+jurisdiction_covered_NETS!AA190+jurisdiction_covered_SupETS!AA190</f>
        <v>0</v>
      </c>
    </row>
    <row r="191" spans="1:27" x14ac:dyDescent="0.2">
      <c r="A191" s="9" t="s">
        <v>651</v>
      </c>
      <c r="B191" s="24">
        <f>jurisdiction_covered_NCT!B191+jurisdiction_covered_NETS!B191+jurisdiction_covered_SupETS!B191</f>
        <v>0</v>
      </c>
      <c r="C191" s="24">
        <f>jurisdiction_covered_NCT!C191+jurisdiction_covered_NETS!C191+jurisdiction_covered_SupETS!C191</f>
        <v>0</v>
      </c>
      <c r="D191" s="24">
        <f>jurisdiction_covered_NCT!D191+jurisdiction_covered_NETS!D191+jurisdiction_covered_SupETS!D191</f>
        <v>0</v>
      </c>
      <c r="E191" s="24">
        <f>jurisdiction_covered_NCT!E191+jurisdiction_covered_NETS!E191+jurisdiction_covered_SupETS!E191</f>
        <v>0</v>
      </c>
      <c r="F191" s="24">
        <f>jurisdiction_covered_NCT!F191+jurisdiction_covered_NETS!F191+jurisdiction_covered_SupETS!F191</f>
        <v>0</v>
      </c>
      <c r="G191" s="24">
        <f>jurisdiction_covered_NCT!G191+jurisdiction_covered_NETS!G191+jurisdiction_covered_SupETS!G191</f>
        <v>0</v>
      </c>
      <c r="H191" s="24">
        <f>jurisdiction_covered_NCT!H191+jurisdiction_covered_NETS!H191+jurisdiction_covered_SupETS!H191</f>
        <v>0</v>
      </c>
      <c r="I191" s="24">
        <f>jurisdiction_covered_NCT!I191+jurisdiction_covered_NETS!I191+jurisdiction_covered_SupETS!I191</f>
        <v>0</v>
      </c>
      <c r="J191" s="24">
        <f>jurisdiction_covered_NCT!J191+jurisdiction_covered_NETS!J191+jurisdiction_covered_SupETS!J191</f>
        <v>0</v>
      </c>
      <c r="K191" s="24">
        <f>jurisdiction_covered_NCT!K191+jurisdiction_covered_NETS!K191+jurisdiction_covered_SupETS!K191</f>
        <v>0</v>
      </c>
      <c r="L191" s="24">
        <f>jurisdiction_covered_NCT!L191+jurisdiction_covered_NETS!L191+jurisdiction_covered_SupETS!L191</f>
        <v>0</v>
      </c>
      <c r="M191" s="24">
        <f>jurisdiction_covered_NCT!M191+jurisdiction_covered_NETS!M191+jurisdiction_covered_SupETS!M191</f>
        <v>0</v>
      </c>
      <c r="N191" s="24">
        <f>jurisdiction_covered_NCT!N191+jurisdiction_covered_NETS!N191+jurisdiction_covered_SupETS!N191</f>
        <v>0</v>
      </c>
      <c r="O191" s="24">
        <f>jurisdiction_covered_NCT!O191+jurisdiction_covered_NETS!O191+jurisdiction_covered_SupETS!O191</f>
        <v>0</v>
      </c>
      <c r="P191" s="24">
        <f>jurisdiction_covered_NCT!P191+jurisdiction_covered_NETS!P191+jurisdiction_covered_SupETS!P191</f>
        <v>0</v>
      </c>
      <c r="Q191" s="24">
        <f>jurisdiction_covered_NCT!Q191+jurisdiction_covered_NETS!Q191+jurisdiction_covered_SupETS!Q191</f>
        <v>0</v>
      </c>
      <c r="R191" s="24">
        <f>jurisdiction_covered_NCT!R191+jurisdiction_covered_NETS!R191+jurisdiction_covered_SupETS!R191</f>
        <v>0</v>
      </c>
      <c r="S191" s="24">
        <f>jurisdiction_covered_NCT!S191+jurisdiction_covered_NETS!S191+jurisdiction_covered_SupETS!S191</f>
        <v>0</v>
      </c>
      <c r="T191" s="24">
        <f>jurisdiction_covered_NCT!T191+jurisdiction_covered_NETS!T191+jurisdiction_covered_SupETS!T191</f>
        <v>0</v>
      </c>
      <c r="U191" s="24">
        <f>jurisdiction_covered_NCT!U191+jurisdiction_covered_NETS!U191+jurisdiction_covered_SupETS!U191</f>
        <v>0</v>
      </c>
      <c r="V191" s="24">
        <f>jurisdiction_covered_NCT!V191+jurisdiction_covered_NETS!V191+jurisdiction_covered_SupETS!V191</f>
        <v>0</v>
      </c>
      <c r="W191" s="24">
        <f>jurisdiction_covered_NCT!W191+jurisdiction_covered_NETS!W191+jurisdiction_covered_SupETS!W191</f>
        <v>0</v>
      </c>
      <c r="X191" s="24">
        <f>jurisdiction_covered_NCT!X191+jurisdiction_covered_NETS!X191+jurisdiction_covered_SupETS!X191</f>
        <v>0</v>
      </c>
      <c r="Y191" s="24">
        <f>jurisdiction_covered_NCT!Y191+jurisdiction_covered_NETS!Y191+jurisdiction_covered_SupETS!Y191</f>
        <v>0</v>
      </c>
      <c r="Z191" s="24">
        <f>jurisdiction_covered_NCT!Z191+jurisdiction_covered_NETS!Z191+jurisdiction_covered_SupETS!Z191</f>
        <v>0</v>
      </c>
      <c r="AA191" s="24">
        <f>jurisdiction_covered_NCT!AA191+jurisdiction_covered_NETS!AA191+jurisdiction_covered_SupETS!AA191</f>
        <v>0</v>
      </c>
    </row>
    <row r="192" spans="1:27" x14ac:dyDescent="0.2">
      <c r="A192" s="9" t="s">
        <v>654</v>
      </c>
      <c r="B192" s="24">
        <f>jurisdiction_covered_NCT!B192+jurisdiction_covered_NETS!B192+jurisdiction_covered_SupETS!B192</f>
        <v>0</v>
      </c>
      <c r="C192" s="24">
        <f>jurisdiction_covered_NCT!C192+jurisdiction_covered_NETS!C192+jurisdiction_covered_SupETS!C192</f>
        <v>0</v>
      </c>
      <c r="D192" s="24">
        <f>jurisdiction_covered_NCT!D192+jurisdiction_covered_NETS!D192+jurisdiction_covered_SupETS!D192</f>
        <v>0</v>
      </c>
      <c r="E192" s="24">
        <f>jurisdiction_covered_NCT!E192+jurisdiction_covered_NETS!E192+jurisdiction_covered_SupETS!E192</f>
        <v>0</v>
      </c>
      <c r="F192" s="24">
        <f>jurisdiction_covered_NCT!F192+jurisdiction_covered_NETS!F192+jurisdiction_covered_SupETS!F192</f>
        <v>0</v>
      </c>
      <c r="G192" s="24">
        <f>jurisdiction_covered_NCT!G192+jurisdiction_covered_NETS!G192+jurisdiction_covered_SupETS!G192</f>
        <v>0</v>
      </c>
      <c r="H192" s="24">
        <f>jurisdiction_covered_NCT!H192+jurisdiction_covered_NETS!H192+jurisdiction_covered_SupETS!H192</f>
        <v>0</v>
      </c>
      <c r="I192" s="24">
        <f>jurisdiction_covered_NCT!I192+jurisdiction_covered_NETS!I192+jurisdiction_covered_SupETS!I192</f>
        <v>0</v>
      </c>
      <c r="J192" s="24">
        <f>jurisdiction_covered_NCT!J192+jurisdiction_covered_NETS!J192+jurisdiction_covered_SupETS!J192</f>
        <v>0</v>
      </c>
      <c r="K192" s="24">
        <f>jurisdiction_covered_NCT!K192+jurisdiction_covered_NETS!K192+jurisdiction_covered_SupETS!K192</f>
        <v>0</v>
      </c>
      <c r="L192" s="24">
        <f>jurisdiction_covered_NCT!L192+jurisdiction_covered_NETS!L192+jurisdiction_covered_SupETS!L192</f>
        <v>0</v>
      </c>
      <c r="M192" s="24">
        <f>jurisdiction_covered_NCT!M192+jurisdiction_covered_NETS!M192+jurisdiction_covered_SupETS!M192</f>
        <v>0</v>
      </c>
      <c r="N192" s="24">
        <f>jurisdiction_covered_NCT!N192+jurisdiction_covered_NETS!N192+jurisdiction_covered_SupETS!N192</f>
        <v>0</v>
      </c>
      <c r="O192" s="24">
        <f>jurisdiction_covered_NCT!O192+jurisdiction_covered_NETS!O192+jurisdiction_covered_SupETS!O192</f>
        <v>0</v>
      </c>
      <c r="P192" s="24">
        <f>jurisdiction_covered_NCT!P192+jurisdiction_covered_NETS!P192+jurisdiction_covered_SupETS!P192</f>
        <v>0</v>
      </c>
      <c r="Q192" s="24">
        <f>jurisdiction_covered_NCT!Q192+jurisdiction_covered_NETS!Q192+jurisdiction_covered_SupETS!Q192</f>
        <v>0</v>
      </c>
      <c r="R192" s="24">
        <f>jurisdiction_covered_NCT!R192+jurisdiction_covered_NETS!R192+jurisdiction_covered_SupETS!R192</f>
        <v>0</v>
      </c>
      <c r="S192" s="24">
        <f>jurisdiction_covered_NCT!S192+jurisdiction_covered_NETS!S192+jurisdiction_covered_SupETS!S192</f>
        <v>0</v>
      </c>
      <c r="T192" s="24">
        <f>jurisdiction_covered_NCT!T192+jurisdiction_covered_NETS!T192+jurisdiction_covered_SupETS!T192</f>
        <v>0</v>
      </c>
      <c r="U192" s="24">
        <f>jurisdiction_covered_NCT!U192+jurisdiction_covered_NETS!U192+jurisdiction_covered_SupETS!U192</f>
        <v>0</v>
      </c>
      <c r="V192" s="24">
        <f>jurisdiction_covered_NCT!V192+jurisdiction_covered_NETS!V192+jurisdiction_covered_SupETS!V192</f>
        <v>0</v>
      </c>
      <c r="W192" s="24">
        <f>jurisdiction_covered_NCT!W192+jurisdiction_covered_NETS!W192+jurisdiction_covered_SupETS!W192</f>
        <v>0</v>
      </c>
      <c r="X192" s="24">
        <f>jurisdiction_covered_NCT!X192+jurisdiction_covered_NETS!X192+jurisdiction_covered_SupETS!X192</f>
        <v>0</v>
      </c>
      <c r="Y192" s="24">
        <f>jurisdiction_covered_NCT!Y192+jurisdiction_covered_NETS!Y192+jurisdiction_covered_SupETS!Y192</f>
        <v>0</v>
      </c>
      <c r="Z192" s="24">
        <f>jurisdiction_covered_NCT!Z192+jurisdiction_covered_NETS!Z192+jurisdiction_covered_SupETS!Z192</f>
        <v>0</v>
      </c>
      <c r="AA192" s="24">
        <f>jurisdiction_covered_NCT!AA192+jurisdiction_covered_NETS!AA192+jurisdiction_covered_SupETS!AA192</f>
        <v>0</v>
      </c>
    </row>
    <row r="193" spans="1:27" x14ac:dyDescent="0.2">
      <c r="A193" s="9" t="s">
        <v>657</v>
      </c>
      <c r="B193" s="24">
        <f>jurisdiction_covered_NCT!B193+jurisdiction_covered_NETS!B193+jurisdiction_covered_SupETS!B193</f>
        <v>0</v>
      </c>
      <c r="C193" s="24">
        <f>jurisdiction_covered_NCT!C193+jurisdiction_covered_NETS!C193+jurisdiction_covered_SupETS!C193</f>
        <v>0</v>
      </c>
      <c r="D193" s="24">
        <f>jurisdiction_covered_NCT!D193+jurisdiction_covered_NETS!D193+jurisdiction_covered_SupETS!D193</f>
        <v>0</v>
      </c>
      <c r="E193" s="24">
        <f>jurisdiction_covered_NCT!E193+jurisdiction_covered_NETS!E193+jurisdiction_covered_SupETS!E193</f>
        <v>0</v>
      </c>
      <c r="F193" s="24">
        <f>jurisdiction_covered_NCT!F193+jurisdiction_covered_NETS!F193+jurisdiction_covered_SupETS!F193</f>
        <v>0</v>
      </c>
      <c r="G193" s="24">
        <f>jurisdiction_covered_NCT!G193+jurisdiction_covered_NETS!G193+jurisdiction_covered_SupETS!G193</f>
        <v>0</v>
      </c>
      <c r="H193" s="24">
        <f>jurisdiction_covered_NCT!H193+jurisdiction_covered_NETS!H193+jurisdiction_covered_SupETS!H193</f>
        <v>0</v>
      </c>
      <c r="I193" s="24">
        <f>jurisdiction_covered_NCT!I193+jurisdiction_covered_NETS!I193+jurisdiction_covered_SupETS!I193</f>
        <v>0</v>
      </c>
      <c r="J193" s="24">
        <f>jurisdiction_covered_NCT!J193+jurisdiction_covered_NETS!J193+jurisdiction_covered_SupETS!J193</f>
        <v>0</v>
      </c>
      <c r="K193" s="24">
        <f>jurisdiction_covered_NCT!K193+jurisdiction_covered_NETS!K193+jurisdiction_covered_SupETS!K193</f>
        <v>0</v>
      </c>
      <c r="L193" s="24">
        <f>jurisdiction_covered_NCT!L193+jurisdiction_covered_NETS!L193+jurisdiction_covered_SupETS!L193</f>
        <v>0</v>
      </c>
      <c r="M193" s="24">
        <f>jurisdiction_covered_NCT!M193+jurisdiction_covered_NETS!M193+jurisdiction_covered_SupETS!M193</f>
        <v>0</v>
      </c>
      <c r="N193" s="24">
        <f>jurisdiction_covered_NCT!N193+jurisdiction_covered_NETS!N193+jurisdiction_covered_SupETS!N193</f>
        <v>0</v>
      </c>
      <c r="O193" s="24">
        <f>jurisdiction_covered_NCT!O193+jurisdiction_covered_NETS!O193+jurisdiction_covered_SupETS!O193</f>
        <v>0</v>
      </c>
      <c r="P193" s="24">
        <f>jurisdiction_covered_NCT!P193+jurisdiction_covered_NETS!P193+jurisdiction_covered_SupETS!P193</f>
        <v>0</v>
      </c>
      <c r="Q193" s="24">
        <f>jurisdiction_covered_NCT!Q193+jurisdiction_covered_NETS!Q193+jurisdiction_covered_SupETS!Q193</f>
        <v>0</v>
      </c>
      <c r="R193" s="24">
        <f>jurisdiction_covered_NCT!R193+jurisdiction_covered_NETS!R193+jurisdiction_covered_SupETS!R193</f>
        <v>0</v>
      </c>
      <c r="S193" s="24">
        <f>jurisdiction_covered_NCT!S193+jurisdiction_covered_NETS!S193+jurisdiction_covered_SupETS!S193</f>
        <v>0</v>
      </c>
      <c r="T193" s="24">
        <f>jurisdiction_covered_NCT!T193+jurisdiction_covered_NETS!T193+jurisdiction_covered_SupETS!T193</f>
        <v>0</v>
      </c>
      <c r="U193" s="24">
        <f>jurisdiction_covered_NCT!U193+jurisdiction_covered_NETS!U193+jurisdiction_covered_SupETS!U193</f>
        <v>0</v>
      </c>
      <c r="V193" s="24">
        <f>jurisdiction_covered_NCT!V193+jurisdiction_covered_NETS!V193+jurisdiction_covered_SupETS!V193</f>
        <v>0</v>
      </c>
      <c r="W193" s="24">
        <f>jurisdiction_covered_NCT!W193+jurisdiction_covered_NETS!W193+jurisdiction_covered_SupETS!W193</f>
        <v>0</v>
      </c>
      <c r="X193" s="24">
        <f>jurisdiction_covered_NCT!X193+jurisdiction_covered_NETS!X193+jurisdiction_covered_SupETS!X193</f>
        <v>0</v>
      </c>
      <c r="Y193" s="24">
        <f>jurisdiction_covered_NCT!Y193+jurisdiction_covered_NETS!Y193+jurisdiction_covered_SupETS!Y193</f>
        <v>0</v>
      </c>
      <c r="Z193" s="24">
        <f>jurisdiction_covered_NCT!Z193+jurisdiction_covered_NETS!Z193+jurisdiction_covered_SupETS!Z193</f>
        <v>0</v>
      </c>
      <c r="AA193" s="24">
        <f>jurisdiction_covered_NCT!AA193+jurisdiction_covered_NETS!AA193+jurisdiction_covered_SupETS!AA193</f>
        <v>0</v>
      </c>
    </row>
    <row r="194" spans="1:27" x14ac:dyDescent="0.2">
      <c r="A194" s="9" t="s">
        <v>660</v>
      </c>
      <c r="B194" s="24">
        <f>jurisdiction_covered_NCT!B194+jurisdiction_covered_NETS!B194+jurisdiction_covered_SupETS!B194</f>
        <v>0</v>
      </c>
      <c r="C194" s="24">
        <f>jurisdiction_covered_NCT!C194+jurisdiction_covered_NETS!C194+jurisdiction_covered_SupETS!C194</f>
        <v>0</v>
      </c>
      <c r="D194" s="24">
        <f>jurisdiction_covered_NCT!D194+jurisdiction_covered_NETS!D194+jurisdiction_covered_SupETS!D194</f>
        <v>0</v>
      </c>
      <c r="E194" s="24">
        <f>jurisdiction_covered_NCT!E194+jurisdiction_covered_NETS!E194+jurisdiction_covered_SupETS!E194</f>
        <v>0</v>
      </c>
      <c r="F194" s="24">
        <f>jurisdiction_covered_NCT!F194+jurisdiction_covered_NETS!F194+jurisdiction_covered_SupETS!F194</f>
        <v>0</v>
      </c>
      <c r="G194" s="24">
        <f>jurisdiction_covered_NCT!G194+jurisdiction_covered_NETS!G194+jurisdiction_covered_SupETS!G194</f>
        <v>0</v>
      </c>
      <c r="H194" s="24">
        <f>jurisdiction_covered_NCT!H194+jurisdiction_covered_NETS!H194+jurisdiction_covered_SupETS!H194</f>
        <v>0</v>
      </c>
      <c r="I194" s="24">
        <f>jurisdiction_covered_NCT!I194+jurisdiction_covered_NETS!I194+jurisdiction_covered_SupETS!I194</f>
        <v>0</v>
      </c>
      <c r="J194" s="24">
        <f>jurisdiction_covered_NCT!J194+jurisdiction_covered_NETS!J194+jurisdiction_covered_SupETS!J194</f>
        <v>0</v>
      </c>
      <c r="K194" s="24">
        <f>jurisdiction_covered_NCT!K194+jurisdiction_covered_NETS!K194+jurisdiction_covered_SupETS!K194</f>
        <v>0</v>
      </c>
      <c r="L194" s="24">
        <f>jurisdiction_covered_NCT!L194+jurisdiction_covered_NETS!L194+jurisdiction_covered_SupETS!L194</f>
        <v>0</v>
      </c>
      <c r="M194" s="24">
        <f>jurisdiction_covered_NCT!M194+jurisdiction_covered_NETS!M194+jurisdiction_covered_SupETS!M194</f>
        <v>0</v>
      </c>
      <c r="N194" s="24">
        <f>jurisdiction_covered_NCT!N194+jurisdiction_covered_NETS!N194+jurisdiction_covered_SupETS!N194</f>
        <v>0</v>
      </c>
      <c r="O194" s="24">
        <f>jurisdiction_covered_NCT!O194+jurisdiction_covered_NETS!O194+jurisdiction_covered_SupETS!O194</f>
        <v>0</v>
      </c>
      <c r="P194" s="24">
        <f>jurisdiction_covered_NCT!P194+jurisdiction_covered_NETS!P194+jurisdiction_covered_SupETS!P194</f>
        <v>0</v>
      </c>
      <c r="Q194" s="24">
        <f>jurisdiction_covered_NCT!Q194+jurisdiction_covered_NETS!Q194+jurisdiction_covered_SupETS!Q194</f>
        <v>0</v>
      </c>
      <c r="R194" s="24">
        <f>jurisdiction_covered_NCT!R194+jurisdiction_covered_NETS!R194+jurisdiction_covered_SupETS!R194</f>
        <v>0</v>
      </c>
      <c r="S194" s="24">
        <f>jurisdiction_covered_NCT!S194+jurisdiction_covered_NETS!S194+jurisdiction_covered_SupETS!S194</f>
        <v>0</v>
      </c>
      <c r="T194" s="24">
        <f>jurisdiction_covered_NCT!T194+jurisdiction_covered_NETS!T194+jurisdiction_covered_SupETS!T194</f>
        <v>0</v>
      </c>
      <c r="U194" s="24">
        <f>jurisdiction_covered_NCT!U194+jurisdiction_covered_NETS!U194+jurisdiction_covered_SupETS!U194</f>
        <v>0</v>
      </c>
      <c r="V194" s="24">
        <f>jurisdiction_covered_NCT!V194+jurisdiction_covered_NETS!V194+jurisdiction_covered_SupETS!V194</f>
        <v>0</v>
      </c>
      <c r="W194" s="24">
        <f>jurisdiction_covered_NCT!W194+jurisdiction_covered_NETS!W194+jurisdiction_covered_SupETS!W194</f>
        <v>0</v>
      </c>
      <c r="X194" s="24">
        <f>jurisdiction_covered_NCT!X194+jurisdiction_covered_NETS!X194+jurisdiction_covered_SupETS!X194</f>
        <v>0</v>
      </c>
      <c r="Y194" s="24">
        <f>jurisdiction_covered_NCT!Y194+jurisdiction_covered_NETS!Y194+jurisdiction_covered_SupETS!Y194</f>
        <v>0</v>
      </c>
      <c r="Z194" s="24">
        <f>jurisdiction_covered_NCT!Z194+jurisdiction_covered_NETS!Z194+jurisdiction_covered_SupETS!Z194</f>
        <v>0</v>
      </c>
      <c r="AA194" s="24">
        <f>jurisdiction_covered_NCT!AA194+jurisdiction_covered_NETS!AA194+jurisdiction_covered_SupETS!AA194</f>
        <v>0</v>
      </c>
    </row>
    <row r="195" spans="1:27" x14ac:dyDescent="0.2">
      <c r="A195" s="9" t="s">
        <v>663</v>
      </c>
      <c r="B195" s="24">
        <f>jurisdiction_covered_NCT!B195+jurisdiction_covered_NETS!B195+jurisdiction_covered_SupETS!B195</f>
        <v>0</v>
      </c>
      <c r="C195" s="24">
        <f>jurisdiction_covered_NCT!C195+jurisdiction_covered_NETS!C195+jurisdiction_covered_SupETS!C195</f>
        <v>0</v>
      </c>
      <c r="D195" s="24">
        <f>jurisdiction_covered_NCT!D195+jurisdiction_covered_NETS!D195+jurisdiction_covered_SupETS!D195</f>
        <v>0</v>
      </c>
      <c r="E195" s="24">
        <f>jurisdiction_covered_NCT!E195+jurisdiction_covered_NETS!E195+jurisdiction_covered_SupETS!E195</f>
        <v>0</v>
      </c>
      <c r="F195" s="24">
        <f>jurisdiction_covered_NCT!F195+jurisdiction_covered_NETS!F195+jurisdiction_covered_SupETS!F195</f>
        <v>0</v>
      </c>
      <c r="G195" s="24">
        <f>jurisdiction_covered_NCT!G195+jurisdiction_covered_NETS!G195+jurisdiction_covered_SupETS!G195</f>
        <v>0</v>
      </c>
      <c r="H195" s="24">
        <f>jurisdiction_covered_NCT!H195+jurisdiction_covered_NETS!H195+jurisdiction_covered_SupETS!H195</f>
        <v>0</v>
      </c>
      <c r="I195" s="24">
        <f>jurisdiction_covered_NCT!I195+jurisdiction_covered_NETS!I195+jurisdiction_covered_SupETS!I195</f>
        <v>0</v>
      </c>
      <c r="J195" s="24">
        <f>jurisdiction_covered_NCT!J195+jurisdiction_covered_NETS!J195+jurisdiction_covered_SupETS!J195</f>
        <v>0</v>
      </c>
      <c r="K195" s="24">
        <f>jurisdiction_covered_NCT!K195+jurisdiction_covered_NETS!K195+jurisdiction_covered_SupETS!K195</f>
        <v>0</v>
      </c>
      <c r="L195" s="24">
        <f>jurisdiction_covered_NCT!L195+jurisdiction_covered_NETS!L195+jurisdiction_covered_SupETS!L195</f>
        <v>0</v>
      </c>
      <c r="M195" s="24">
        <f>jurisdiction_covered_NCT!M195+jurisdiction_covered_NETS!M195+jurisdiction_covered_SupETS!M195</f>
        <v>0</v>
      </c>
      <c r="N195" s="24">
        <f>jurisdiction_covered_NCT!N195+jurisdiction_covered_NETS!N195+jurisdiction_covered_SupETS!N195</f>
        <v>0</v>
      </c>
      <c r="O195" s="24">
        <f>jurisdiction_covered_NCT!O195+jurisdiction_covered_NETS!O195+jurisdiction_covered_SupETS!O195</f>
        <v>0</v>
      </c>
      <c r="P195" s="24">
        <f>jurisdiction_covered_NCT!P195+jurisdiction_covered_NETS!P195+jurisdiction_covered_SupETS!P195</f>
        <v>0</v>
      </c>
      <c r="Q195" s="24">
        <f>jurisdiction_covered_NCT!Q195+jurisdiction_covered_NETS!Q195+jurisdiction_covered_SupETS!Q195</f>
        <v>0</v>
      </c>
      <c r="R195" s="24">
        <f>jurisdiction_covered_NCT!R195+jurisdiction_covered_NETS!R195+jurisdiction_covered_SupETS!R195</f>
        <v>0</v>
      </c>
      <c r="S195" s="24">
        <f>jurisdiction_covered_NCT!S195+jurisdiction_covered_NETS!S195+jurisdiction_covered_SupETS!S195</f>
        <v>0</v>
      </c>
      <c r="T195" s="24">
        <f>jurisdiction_covered_NCT!T195+jurisdiction_covered_NETS!T195+jurisdiction_covered_SupETS!T195</f>
        <v>0</v>
      </c>
      <c r="U195" s="24">
        <f>jurisdiction_covered_NCT!U195+jurisdiction_covered_NETS!U195+jurisdiction_covered_SupETS!U195</f>
        <v>0</v>
      </c>
      <c r="V195" s="24">
        <f>jurisdiction_covered_NCT!V195+jurisdiction_covered_NETS!V195+jurisdiction_covered_SupETS!V195</f>
        <v>0</v>
      </c>
      <c r="W195" s="24">
        <f>jurisdiction_covered_NCT!W195+jurisdiction_covered_NETS!W195+jurisdiction_covered_SupETS!W195</f>
        <v>0</v>
      </c>
      <c r="X195" s="24">
        <f>jurisdiction_covered_NCT!X195+jurisdiction_covered_NETS!X195+jurisdiction_covered_SupETS!X195</f>
        <v>0</v>
      </c>
      <c r="Y195" s="24">
        <f>jurisdiction_covered_NCT!Y195+jurisdiction_covered_NETS!Y195+jurisdiction_covered_SupETS!Y195</f>
        <v>0</v>
      </c>
      <c r="Z195" s="24">
        <f>jurisdiction_covered_NCT!Z195+jurisdiction_covered_NETS!Z195+jurisdiction_covered_SupETS!Z195</f>
        <v>0</v>
      </c>
      <c r="AA195" s="24">
        <f>jurisdiction_covered_NCT!AA195+jurisdiction_covered_NETS!AA195+jurisdiction_covered_SupETS!AA195</f>
        <v>0</v>
      </c>
    </row>
    <row r="196" spans="1:27" x14ac:dyDescent="0.2">
      <c r="A196" s="9" t="s">
        <v>666</v>
      </c>
      <c r="B196" s="24">
        <f>jurisdiction_covered_NCT!B196+jurisdiction_covered_NETS!B196+jurisdiction_covered_SupETS!B196</f>
        <v>0</v>
      </c>
      <c r="C196" s="24">
        <f>jurisdiction_covered_NCT!C196+jurisdiction_covered_NETS!C196+jurisdiction_covered_SupETS!C196</f>
        <v>0</v>
      </c>
      <c r="D196" s="24">
        <f>jurisdiction_covered_NCT!D196+jurisdiction_covered_NETS!D196+jurisdiction_covered_SupETS!D196</f>
        <v>0</v>
      </c>
      <c r="E196" s="24">
        <f>jurisdiction_covered_NCT!E196+jurisdiction_covered_NETS!E196+jurisdiction_covered_SupETS!E196</f>
        <v>0</v>
      </c>
      <c r="F196" s="24">
        <f>jurisdiction_covered_NCT!F196+jurisdiction_covered_NETS!F196+jurisdiction_covered_SupETS!F196</f>
        <v>0</v>
      </c>
      <c r="G196" s="24">
        <f>jurisdiction_covered_NCT!G196+jurisdiction_covered_NETS!G196+jurisdiction_covered_SupETS!G196</f>
        <v>0</v>
      </c>
      <c r="H196" s="24">
        <f>jurisdiction_covered_NCT!H196+jurisdiction_covered_NETS!H196+jurisdiction_covered_SupETS!H196</f>
        <v>0</v>
      </c>
      <c r="I196" s="24">
        <f>jurisdiction_covered_NCT!I196+jurisdiction_covered_NETS!I196+jurisdiction_covered_SupETS!I196</f>
        <v>0</v>
      </c>
      <c r="J196" s="24">
        <f>jurisdiction_covered_NCT!J196+jurisdiction_covered_NETS!J196+jurisdiction_covered_SupETS!J196</f>
        <v>0</v>
      </c>
      <c r="K196" s="24">
        <f>jurisdiction_covered_NCT!K196+jurisdiction_covered_NETS!K196+jurisdiction_covered_SupETS!K196</f>
        <v>0</v>
      </c>
      <c r="L196" s="24">
        <f>jurisdiction_covered_NCT!L196+jurisdiction_covered_NETS!L196+jurisdiction_covered_SupETS!L196</f>
        <v>0</v>
      </c>
      <c r="M196" s="24">
        <f>jurisdiction_covered_NCT!M196+jurisdiction_covered_NETS!M196+jurisdiction_covered_SupETS!M196</f>
        <v>0</v>
      </c>
      <c r="N196" s="24">
        <f>jurisdiction_covered_NCT!N196+jurisdiction_covered_NETS!N196+jurisdiction_covered_SupETS!N196</f>
        <v>0</v>
      </c>
      <c r="O196" s="24">
        <f>jurisdiction_covered_NCT!O196+jurisdiction_covered_NETS!O196+jurisdiction_covered_SupETS!O196</f>
        <v>0</v>
      </c>
      <c r="P196" s="24">
        <f>jurisdiction_covered_NCT!P196+jurisdiction_covered_NETS!P196+jurisdiction_covered_SupETS!P196</f>
        <v>0</v>
      </c>
      <c r="Q196" s="24">
        <f>jurisdiction_covered_NCT!Q196+jurisdiction_covered_NETS!Q196+jurisdiction_covered_SupETS!Q196</f>
        <v>0</v>
      </c>
      <c r="R196" s="24">
        <f>jurisdiction_covered_NCT!R196+jurisdiction_covered_NETS!R196+jurisdiction_covered_SupETS!R196</f>
        <v>0</v>
      </c>
      <c r="S196" s="24">
        <f>jurisdiction_covered_NCT!S196+jurisdiction_covered_NETS!S196+jurisdiction_covered_SupETS!S196</f>
        <v>0</v>
      </c>
      <c r="T196" s="24">
        <f>jurisdiction_covered_NCT!T196+jurisdiction_covered_NETS!T196+jurisdiction_covered_SupETS!T196</f>
        <v>0</v>
      </c>
      <c r="U196" s="24">
        <f>jurisdiction_covered_NCT!U196+jurisdiction_covered_NETS!U196+jurisdiction_covered_SupETS!U196</f>
        <v>0</v>
      </c>
      <c r="V196" s="24">
        <f>jurisdiction_covered_NCT!V196+jurisdiction_covered_NETS!V196+jurisdiction_covered_SupETS!V196</f>
        <v>0</v>
      </c>
      <c r="W196" s="24">
        <f>jurisdiction_covered_NCT!W196+jurisdiction_covered_NETS!W196+jurisdiction_covered_SupETS!W196</f>
        <v>0</v>
      </c>
      <c r="X196" s="24">
        <f>jurisdiction_covered_NCT!X196+jurisdiction_covered_NETS!X196+jurisdiction_covered_SupETS!X196</f>
        <v>0</v>
      </c>
      <c r="Y196" s="24">
        <f>jurisdiction_covered_NCT!Y196+jurisdiction_covered_NETS!Y196+jurisdiction_covered_SupETS!Y196</f>
        <v>0</v>
      </c>
      <c r="Z196" s="24">
        <f>jurisdiction_covered_NCT!Z196+jurisdiction_covered_NETS!Z196+jurisdiction_covered_SupETS!Z196</f>
        <v>0</v>
      </c>
      <c r="AA196" s="24">
        <f>jurisdiction_covered_NCT!AA196+jurisdiction_covered_NETS!AA196+jurisdiction_covered_SupETS!AA196</f>
        <v>0</v>
      </c>
    </row>
    <row r="197" spans="1:27" x14ac:dyDescent="0.2">
      <c r="A197" s="9" t="s">
        <v>669</v>
      </c>
      <c r="B197" s="24">
        <f>jurisdiction_covered_NCT!B197+jurisdiction_covered_NETS!B197+jurisdiction_covered_SupETS!B197</f>
        <v>0</v>
      </c>
      <c r="C197" s="24">
        <f>jurisdiction_covered_NCT!C197+jurisdiction_covered_NETS!C197+jurisdiction_covered_SupETS!C197</f>
        <v>0</v>
      </c>
      <c r="D197" s="24">
        <f>jurisdiction_covered_NCT!D197+jurisdiction_covered_NETS!D197+jurisdiction_covered_SupETS!D197</f>
        <v>0</v>
      </c>
      <c r="E197" s="24">
        <f>jurisdiction_covered_NCT!E197+jurisdiction_covered_NETS!E197+jurisdiction_covered_SupETS!E197</f>
        <v>0</v>
      </c>
      <c r="F197" s="24">
        <f>jurisdiction_covered_NCT!F197+jurisdiction_covered_NETS!F197+jurisdiction_covered_SupETS!F197</f>
        <v>0</v>
      </c>
      <c r="G197" s="24">
        <f>jurisdiction_covered_NCT!G197+jurisdiction_covered_NETS!G197+jurisdiction_covered_SupETS!G197</f>
        <v>0</v>
      </c>
      <c r="H197" s="24">
        <f>jurisdiction_covered_NCT!H197+jurisdiction_covered_NETS!H197+jurisdiction_covered_SupETS!H197</f>
        <v>0</v>
      </c>
      <c r="I197" s="24">
        <f>jurisdiction_covered_NCT!I197+jurisdiction_covered_NETS!I197+jurisdiction_covered_SupETS!I197</f>
        <v>0</v>
      </c>
      <c r="J197" s="24">
        <f>jurisdiction_covered_NCT!J197+jurisdiction_covered_NETS!J197+jurisdiction_covered_SupETS!J197</f>
        <v>0</v>
      </c>
      <c r="K197" s="24">
        <f>jurisdiction_covered_NCT!K197+jurisdiction_covered_NETS!K197+jurisdiction_covered_SupETS!K197</f>
        <v>0</v>
      </c>
      <c r="L197" s="24">
        <f>jurisdiction_covered_NCT!L197+jurisdiction_covered_NETS!L197+jurisdiction_covered_SupETS!L197</f>
        <v>0</v>
      </c>
      <c r="M197" s="24">
        <f>jurisdiction_covered_NCT!M197+jurisdiction_covered_NETS!M197+jurisdiction_covered_SupETS!M197</f>
        <v>0</v>
      </c>
      <c r="N197" s="24">
        <f>jurisdiction_covered_NCT!N197+jurisdiction_covered_NETS!N197+jurisdiction_covered_SupETS!N197</f>
        <v>0</v>
      </c>
      <c r="O197" s="24">
        <f>jurisdiction_covered_NCT!O197+jurisdiction_covered_NETS!O197+jurisdiction_covered_SupETS!O197</f>
        <v>0</v>
      </c>
      <c r="P197" s="24">
        <f>jurisdiction_covered_NCT!P197+jurisdiction_covered_NETS!P197+jurisdiction_covered_SupETS!P197</f>
        <v>0</v>
      </c>
      <c r="Q197" s="24">
        <f>jurisdiction_covered_NCT!Q197+jurisdiction_covered_NETS!Q197+jurisdiction_covered_SupETS!Q197</f>
        <v>0</v>
      </c>
      <c r="R197" s="24">
        <f>jurisdiction_covered_NCT!R197+jurisdiction_covered_NETS!R197+jurisdiction_covered_SupETS!R197</f>
        <v>0</v>
      </c>
      <c r="S197" s="24">
        <f>jurisdiction_covered_NCT!S197+jurisdiction_covered_NETS!S197+jurisdiction_covered_SupETS!S197</f>
        <v>0</v>
      </c>
      <c r="T197" s="24">
        <f>jurisdiction_covered_NCT!T197+jurisdiction_covered_NETS!T197+jurisdiction_covered_SupETS!T197</f>
        <v>0</v>
      </c>
      <c r="U197" s="24">
        <f>jurisdiction_covered_NCT!U197+jurisdiction_covered_NETS!U197+jurisdiction_covered_SupETS!U197</f>
        <v>0</v>
      </c>
      <c r="V197" s="24">
        <f>jurisdiction_covered_NCT!V197+jurisdiction_covered_NETS!V197+jurisdiction_covered_SupETS!V197</f>
        <v>0</v>
      </c>
      <c r="W197" s="24">
        <f>jurisdiction_covered_NCT!W197+jurisdiction_covered_NETS!W197+jurisdiction_covered_SupETS!W197</f>
        <v>0</v>
      </c>
      <c r="X197" s="24">
        <f>jurisdiction_covered_NCT!X197+jurisdiction_covered_NETS!X197+jurisdiction_covered_SupETS!X197</f>
        <v>0</v>
      </c>
      <c r="Y197" s="24">
        <f>jurisdiction_covered_NCT!Y197+jurisdiction_covered_NETS!Y197+jurisdiction_covered_SupETS!Y197</f>
        <v>0</v>
      </c>
      <c r="Z197" s="24">
        <f>jurisdiction_covered_NCT!Z197+jurisdiction_covered_NETS!Z197+jurisdiction_covered_SupETS!Z197</f>
        <v>0</v>
      </c>
      <c r="AA197" s="24">
        <f>jurisdiction_covered_NCT!AA197+jurisdiction_covered_NETS!AA197+jurisdiction_covered_SupETS!AA197</f>
        <v>0</v>
      </c>
    </row>
    <row r="198" spans="1:27" x14ac:dyDescent="0.2">
      <c r="A198" s="9" t="s">
        <v>672</v>
      </c>
      <c r="B198" s="24">
        <f>jurisdiction_covered_NCT!B198+jurisdiction_covered_NETS!B198+jurisdiction_covered_SupETS!B198</f>
        <v>0</v>
      </c>
      <c r="C198" s="24">
        <f>jurisdiction_covered_NCT!C198+jurisdiction_covered_NETS!C198+jurisdiction_covered_SupETS!C198</f>
        <v>0</v>
      </c>
      <c r="D198" s="24">
        <f>jurisdiction_covered_NCT!D198+jurisdiction_covered_NETS!D198+jurisdiction_covered_SupETS!D198</f>
        <v>0</v>
      </c>
      <c r="E198" s="24">
        <f>jurisdiction_covered_NCT!E198+jurisdiction_covered_NETS!E198+jurisdiction_covered_SupETS!E198</f>
        <v>0</v>
      </c>
      <c r="F198" s="24">
        <f>jurisdiction_covered_NCT!F198+jurisdiction_covered_NETS!F198+jurisdiction_covered_SupETS!F198</f>
        <v>0</v>
      </c>
      <c r="G198" s="24">
        <f>jurisdiction_covered_NCT!G198+jurisdiction_covered_NETS!G198+jurisdiction_covered_SupETS!G198</f>
        <v>0</v>
      </c>
      <c r="H198" s="24">
        <f>jurisdiction_covered_NCT!H198+jurisdiction_covered_NETS!H198+jurisdiction_covered_SupETS!H198</f>
        <v>0</v>
      </c>
      <c r="I198" s="24">
        <f>jurisdiction_covered_NCT!I198+jurisdiction_covered_NETS!I198+jurisdiction_covered_SupETS!I198</f>
        <v>0</v>
      </c>
      <c r="J198" s="24">
        <f>jurisdiction_covered_NCT!J198+jurisdiction_covered_NETS!J198+jurisdiction_covered_SupETS!J198</f>
        <v>0</v>
      </c>
      <c r="K198" s="24">
        <f>jurisdiction_covered_NCT!K198+jurisdiction_covered_NETS!K198+jurisdiction_covered_SupETS!K198</f>
        <v>0</v>
      </c>
      <c r="L198" s="24">
        <f>jurisdiction_covered_NCT!L198+jurisdiction_covered_NETS!L198+jurisdiction_covered_SupETS!L198</f>
        <v>0</v>
      </c>
      <c r="M198" s="24">
        <f>jurisdiction_covered_NCT!M198+jurisdiction_covered_NETS!M198+jurisdiction_covered_SupETS!M198</f>
        <v>0</v>
      </c>
      <c r="N198" s="24">
        <f>jurisdiction_covered_NCT!N198+jurisdiction_covered_NETS!N198+jurisdiction_covered_SupETS!N198</f>
        <v>0</v>
      </c>
      <c r="O198" s="24">
        <f>jurisdiction_covered_NCT!O198+jurisdiction_covered_NETS!O198+jurisdiction_covered_SupETS!O198</f>
        <v>0</v>
      </c>
      <c r="P198" s="24">
        <f>jurisdiction_covered_NCT!P198+jurisdiction_covered_NETS!P198+jurisdiction_covered_SupETS!P198</f>
        <v>0</v>
      </c>
      <c r="Q198" s="24">
        <f>jurisdiction_covered_NCT!Q198+jurisdiction_covered_NETS!Q198+jurisdiction_covered_SupETS!Q198</f>
        <v>0</v>
      </c>
      <c r="R198" s="24">
        <f>jurisdiction_covered_NCT!R198+jurisdiction_covered_NETS!R198+jurisdiction_covered_SupETS!R198</f>
        <v>0</v>
      </c>
      <c r="S198" s="24">
        <f>jurisdiction_covered_NCT!S198+jurisdiction_covered_NETS!S198+jurisdiction_covered_SupETS!S198</f>
        <v>0</v>
      </c>
      <c r="T198" s="24">
        <f>jurisdiction_covered_NCT!T198+jurisdiction_covered_NETS!T198+jurisdiction_covered_SupETS!T198</f>
        <v>0</v>
      </c>
      <c r="U198" s="24">
        <f>jurisdiction_covered_NCT!U198+jurisdiction_covered_NETS!U198+jurisdiction_covered_SupETS!U198</f>
        <v>0</v>
      </c>
      <c r="V198" s="24">
        <f>jurisdiction_covered_NCT!V198+jurisdiction_covered_NETS!V198+jurisdiction_covered_SupETS!V198</f>
        <v>0</v>
      </c>
      <c r="W198" s="24">
        <f>jurisdiction_covered_NCT!W198+jurisdiction_covered_NETS!W198+jurisdiction_covered_SupETS!W198</f>
        <v>0</v>
      </c>
      <c r="X198" s="24">
        <f>jurisdiction_covered_NCT!X198+jurisdiction_covered_NETS!X198+jurisdiction_covered_SupETS!X198</f>
        <v>0</v>
      </c>
      <c r="Y198" s="24">
        <f>jurisdiction_covered_NCT!Y198+jurisdiction_covered_NETS!Y198+jurisdiction_covered_SupETS!Y198</f>
        <v>0</v>
      </c>
      <c r="Z198" s="24">
        <f>jurisdiction_covered_NCT!Z198+jurisdiction_covered_NETS!Z198+jurisdiction_covered_SupETS!Z198</f>
        <v>0</v>
      </c>
      <c r="AA198" s="24">
        <f>jurisdiction_covered_NCT!AA198+jurisdiction_covered_NETS!AA198+jurisdiction_covered_SupETS!AA198</f>
        <v>0</v>
      </c>
    </row>
    <row r="199" spans="1:27" x14ac:dyDescent="0.2">
      <c r="A199" s="9" t="s">
        <v>675</v>
      </c>
      <c r="B199" s="24">
        <f>jurisdiction_covered_NCT!B199+jurisdiction_covered_NETS!B199+jurisdiction_covered_SupETS!B199</f>
        <v>0</v>
      </c>
      <c r="C199" s="24">
        <f>jurisdiction_covered_NCT!C199+jurisdiction_covered_NETS!C199+jurisdiction_covered_SupETS!C199</f>
        <v>0</v>
      </c>
      <c r="D199" s="24">
        <f>jurisdiction_covered_NCT!D199+jurisdiction_covered_NETS!D199+jurisdiction_covered_SupETS!D199</f>
        <v>0</v>
      </c>
      <c r="E199" s="24">
        <f>jurisdiction_covered_NCT!E199+jurisdiction_covered_NETS!E199+jurisdiction_covered_SupETS!E199</f>
        <v>0</v>
      </c>
      <c r="F199" s="24">
        <f>jurisdiction_covered_NCT!F199+jurisdiction_covered_NETS!F199+jurisdiction_covered_SupETS!F199</f>
        <v>0</v>
      </c>
      <c r="G199" s="24">
        <f>jurisdiction_covered_NCT!G199+jurisdiction_covered_NETS!G199+jurisdiction_covered_SupETS!G199</f>
        <v>0</v>
      </c>
      <c r="H199" s="24">
        <f>jurisdiction_covered_NCT!H199+jurisdiction_covered_NETS!H199+jurisdiction_covered_SupETS!H199</f>
        <v>0</v>
      </c>
      <c r="I199" s="24">
        <f>jurisdiction_covered_NCT!I199+jurisdiction_covered_NETS!I199+jurisdiction_covered_SupETS!I199</f>
        <v>0</v>
      </c>
      <c r="J199" s="24">
        <f>jurisdiction_covered_NCT!J199+jurisdiction_covered_NETS!J199+jurisdiction_covered_SupETS!J199</f>
        <v>0</v>
      </c>
      <c r="K199" s="24">
        <f>jurisdiction_covered_NCT!K199+jurisdiction_covered_NETS!K199+jurisdiction_covered_SupETS!K199</f>
        <v>0</v>
      </c>
      <c r="L199" s="24">
        <f>jurisdiction_covered_NCT!L199+jurisdiction_covered_NETS!L199+jurisdiction_covered_SupETS!L199</f>
        <v>0</v>
      </c>
      <c r="M199" s="24">
        <f>jurisdiction_covered_NCT!M199+jurisdiction_covered_NETS!M199+jurisdiction_covered_SupETS!M199</f>
        <v>0</v>
      </c>
      <c r="N199" s="24">
        <f>jurisdiction_covered_NCT!N199+jurisdiction_covered_NETS!N199+jurisdiction_covered_SupETS!N199</f>
        <v>0</v>
      </c>
      <c r="O199" s="24">
        <f>jurisdiction_covered_NCT!O199+jurisdiction_covered_NETS!O199+jurisdiction_covered_SupETS!O199</f>
        <v>0</v>
      </c>
      <c r="P199" s="24">
        <f>jurisdiction_covered_NCT!P199+jurisdiction_covered_NETS!P199+jurisdiction_covered_SupETS!P199</f>
        <v>0</v>
      </c>
      <c r="Q199" s="24">
        <f>jurisdiction_covered_NCT!Q199+jurisdiction_covered_NETS!Q199+jurisdiction_covered_SupETS!Q199</f>
        <v>0</v>
      </c>
      <c r="R199" s="24">
        <f>jurisdiction_covered_NCT!R199+jurisdiction_covered_NETS!R199+jurisdiction_covered_SupETS!R199</f>
        <v>0</v>
      </c>
      <c r="S199" s="24">
        <f>jurisdiction_covered_NCT!S199+jurisdiction_covered_NETS!S199+jurisdiction_covered_SupETS!S199</f>
        <v>0</v>
      </c>
      <c r="T199" s="24">
        <f>jurisdiction_covered_NCT!T199+jurisdiction_covered_NETS!T199+jurisdiction_covered_SupETS!T199</f>
        <v>0</v>
      </c>
      <c r="U199" s="24">
        <f>jurisdiction_covered_NCT!U199+jurisdiction_covered_NETS!U199+jurisdiction_covered_SupETS!U199</f>
        <v>0</v>
      </c>
      <c r="V199" s="24">
        <f>jurisdiction_covered_NCT!V199+jurisdiction_covered_NETS!V199+jurisdiction_covered_SupETS!V199</f>
        <v>0</v>
      </c>
      <c r="W199" s="24">
        <f>jurisdiction_covered_NCT!W199+jurisdiction_covered_NETS!W199+jurisdiction_covered_SupETS!W199</f>
        <v>0</v>
      </c>
      <c r="X199" s="24">
        <f>jurisdiction_covered_NCT!X199+jurisdiction_covered_NETS!X199+jurisdiction_covered_SupETS!X199</f>
        <v>0</v>
      </c>
      <c r="Y199" s="24">
        <f>jurisdiction_covered_NCT!Y199+jurisdiction_covered_NETS!Y199+jurisdiction_covered_SupETS!Y199</f>
        <v>0</v>
      </c>
      <c r="Z199" s="24">
        <f>jurisdiction_covered_NCT!Z199+jurisdiction_covered_NETS!Z199+jurisdiction_covered_SupETS!Z199</f>
        <v>0</v>
      </c>
      <c r="AA199" s="24">
        <f>jurisdiction_covered_NCT!AA199+jurisdiction_covered_NETS!AA199+jurisdiction_covered_SupETS!AA199</f>
        <v>0</v>
      </c>
    </row>
    <row r="200" spans="1:27" x14ac:dyDescent="0.2">
      <c r="A200" s="9" t="s">
        <v>678</v>
      </c>
      <c r="B200" s="24">
        <f>jurisdiction_covered_NCT!B200+jurisdiction_covered_NETS!B200+jurisdiction_covered_SupETS!B200</f>
        <v>0</v>
      </c>
      <c r="C200" s="24">
        <f>jurisdiction_covered_NCT!C200+jurisdiction_covered_NETS!C200+jurisdiction_covered_SupETS!C200</f>
        <v>0</v>
      </c>
      <c r="D200" s="24">
        <f>jurisdiction_covered_NCT!D200+jurisdiction_covered_NETS!D200+jurisdiction_covered_SupETS!D200</f>
        <v>0</v>
      </c>
      <c r="E200" s="24">
        <f>jurisdiction_covered_NCT!E200+jurisdiction_covered_NETS!E200+jurisdiction_covered_SupETS!E200</f>
        <v>0</v>
      </c>
      <c r="F200" s="24">
        <f>jurisdiction_covered_NCT!F200+jurisdiction_covered_NETS!F200+jurisdiction_covered_SupETS!F200</f>
        <v>0</v>
      </c>
      <c r="G200" s="24">
        <f>jurisdiction_covered_NCT!G200+jurisdiction_covered_NETS!G200+jurisdiction_covered_SupETS!G200</f>
        <v>0</v>
      </c>
      <c r="H200" s="24">
        <f>jurisdiction_covered_NCT!H200+jurisdiction_covered_NETS!H200+jurisdiction_covered_SupETS!H200</f>
        <v>0</v>
      </c>
      <c r="I200" s="24">
        <f>jurisdiction_covered_NCT!I200+jurisdiction_covered_NETS!I200+jurisdiction_covered_SupETS!I200</f>
        <v>0</v>
      </c>
      <c r="J200" s="24">
        <f>jurisdiction_covered_NCT!J200+jurisdiction_covered_NETS!J200+jurisdiction_covered_SupETS!J200</f>
        <v>0</v>
      </c>
      <c r="K200" s="24">
        <f>jurisdiction_covered_NCT!K200+jurisdiction_covered_NETS!K200+jurisdiction_covered_SupETS!K200</f>
        <v>0</v>
      </c>
      <c r="L200" s="24">
        <f>jurisdiction_covered_NCT!L200+jurisdiction_covered_NETS!L200+jurisdiction_covered_SupETS!L200</f>
        <v>0</v>
      </c>
      <c r="M200" s="24">
        <f>jurisdiction_covered_NCT!M200+jurisdiction_covered_NETS!M200+jurisdiction_covered_SupETS!M200</f>
        <v>0</v>
      </c>
      <c r="N200" s="24">
        <f>jurisdiction_covered_NCT!N200+jurisdiction_covered_NETS!N200+jurisdiction_covered_SupETS!N200</f>
        <v>0</v>
      </c>
      <c r="O200" s="24">
        <f>jurisdiction_covered_NCT!O200+jurisdiction_covered_NETS!O200+jurisdiction_covered_SupETS!O200</f>
        <v>0</v>
      </c>
      <c r="P200" s="24">
        <f>jurisdiction_covered_NCT!P200+jurisdiction_covered_NETS!P200+jurisdiction_covered_SupETS!P200</f>
        <v>0</v>
      </c>
      <c r="Q200" s="24">
        <f>jurisdiction_covered_NCT!Q200+jurisdiction_covered_NETS!Q200+jurisdiction_covered_SupETS!Q200</f>
        <v>0</v>
      </c>
      <c r="R200" s="24">
        <f>jurisdiction_covered_NCT!R200+jurisdiction_covered_NETS!R200+jurisdiction_covered_SupETS!R200</f>
        <v>0</v>
      </c>
      <c r="S200" s="24">
        <f>jurisdiction_covered_NCT!S200+jurisdiction_covered_NETS!S200+jurisdiction_covered_SupETS!S200</f>
        <v>0</v>
      </c>
      <c r="T200" s="24">
        <f>jurisdiction_covered_NCT!T200+jurisdiction_covered_NETS!T200+jurisdiction_covered_SupETS!T200</f>
        <v>0</v>
      </c>
      <c r="U200" s="24">
        <f>jurisdiction_covered_NCT!U200+jurisdiction_covered_NETS!U200+jurisdiction_covered_SupETS!U200</f>
        <v>0</v>
      </c>
      <c r="V200" s="24">
        <f>jurisdiction_covered_NCT!V200+jurisdiction_covered_NETS!V200+jurisdiction_covered_SupETS!V200</f>
        <v>0</v>
      </c>
      <c r="W200" s="24">
        <f>jurisdiction_covered_NCT!W200+jurisdiction_covered_NETS!W200+jurisdiction_covered_SupETS!W200</f>
        <v>0</v>
      </c>
      <c r="X200" s="24">
        <f>jurisdiction_covered_NCT!X200+jurisdiction_covered_NETS!X200+jurisdiction_covered_SupETS!X200</f>
        <v>0</v>
      </c>
      <c r="Y200" s="24">
        <f>jurisdiction_covered_NCT!Y200+jurisdiction_covered_NETS!Y200+jurisdiction_covered_SupETS!Y200</f>
        <v>0</v>
      </c>
      <c r="Z200" s="24">
        <f>jurisdiction_covered_NCT!Z200+jurisdiction_covered_NETS!Z200+jurisdiction_covered_SupETS!Z200</f>
        <v>0</v>
      </c>
      <c r="AA200" s="24">
        <f>jurisdiction_covered_NCT!AA200+jurisdiction_covered_NETS!AA200+jurisdiction_covered_SupETS!AA200</f>
        <v>0</v>
      </c>
    </row>
    <row r="201" spans="1:27" x14ac:dyDescent="0.2">
      <c r="A201" s="9" t="s">
        <v>682</v>
      </c>
      <c r="B201" s="24">
        <f>jurisdiction_covered_NCT!B201+jurisdiction_covered_NETS!B201+jurisdiction_covered_SupETS!B201</f>
        <v>0</v>
      </c>
      <c r="C201" s="24">
        <f>jurisdiction_covered_NCT!C201+jurisdiction_covered_NETS!C201+jurisdiction_covered_SupETS!C201</f>
        <v>0</v>
      </c>
      <c r="D201" s="24">
        <f>jurisdiction_covered_NCT!D201+jurisdiction_covered_NETS!D201+jurisdiction_covered_SupETS!D201</f>
        <v>0</v>
      </c>
      <c r="E201" s="24">
        <f>jurisdiction_covered_NCT!E201+jurisdiction_covered_NETS!E201+jurisdiction_covered_SupETS!E201</f>
        <v>0</v>
      </c>
      <c r="F201" s="24">
        <f>jurisdiction_covered_NCT!F201+jurisdiction_covered_NETS!F201+jurisdiction_covered_SupETS!F201</f>
        <v>0</v>
      </c>
      <c r="G201" s="24">
        <f>jurisdiction_covered_NCT!G201+jurisdiction_covered_NETS!G201+jurisdiction_covered_SupETS!G201</f>
        <v>0</v>
      </c>
      <c r="H201" s="24">
        <f>jurisdiction_covered_NCT!H201+jurisdiction_covered_NETS!H201+jurisdiction_covered_SupETS!H201</f>
        <v>0</v>
      </c>
      <c r="I201" s="24">
        <f>jurisdiction_covered_NCT!I201+jurisdiction_covered_NETS!I201+jurisdiction_covered_SupETS!I201</f>
        <v>0</v>
      </c>
      <c r="J201" s="24">
        <f>jurisdiction_covered_NCT!J201+jurisdiction_covered_NETS!J201+jurisdiction_covered_SupETS!J201</f>
        <v>0</v>
      </c>
      <c r="K201" s="24">
        <f>jurisdiction_covered_NCT!K201+jurisdiction_covered_NETS!K201+jurisdiction_covered_SupETS!K201</f>
        <v>0</v>
      </c>
      <c r="L201" s="24">
        <f>jurisdiction_covered_NCT!L201+jurisdiction_covered_NETS!L201+jurisdiction_covered_SupETS!L201</f>
        <v>0</v>
      </c>
      <c r="M201" s="24">
        <f>jurisdiction_covered_NCT!M201+jurisdiction_covered_NETS!M201+jurisdiction_covered_SupETS!M201</f>
        <v>0</v>
      </c>
      <c r="N201" s="24">
        <f>jurisdiction_covered_NCT!N201+jurisdiction_covered_NETS!N201+jurisdiction_covered_SupETS!N201</f>
        <v>0</v>
      </c>
      <c r="O201" s="24">
        <f>jurisdiction_covered_NCT!O201+jurisdiction_covered_NETS!O201+jurisdiction_covered_SupETS!O201</f>
        <v>0</v>
      </c>
      <c r="P201" s="24">
        <f>jurisdiction_covered_NCT!P201+jurisdiction_covered_NETS!P201+jurisdiction_covered_SupETS!P201</f>
        <v>0</v>
      </c>
      <c r="Q201" s="24">
        <f>jurisdiction_covered_NCT!Q201+jurisdiction_covered_NETS!Q201+jurisdiction_covered_SupETS!Q201</f>
        <v>0</v>
      </c>
      <c r="R201" s="24">
        <f>jurisdiction_covered_NCT!R201+jurisdiction_covered_NETS!R201+jurisdiction_covered_SupETS!R201</f>
        <v>0</v>
      </c>
      <c r="S201" s="24">
        <f>jurisdiction_covered_NCT!S201+jurisdiction_covered_NETS!S201+jurisdiction_covered_SupETS!S201</f>
        <v>0</v>
      </c>
      <c r="T201" s="24">
        <f>jurisdiction_covered_NCT!T201+jurisdiction_covered_NETS!T201+jurisdiction_covered_SupETS!T201</f>
        <v>0</v>
      </c>
      <c r="U201" s="24">
        <f>jurisdiction_covered_NCT!U201+jurisdiction_covered_NETS!U201+jurisdiction_covered_SupETS!U201</f>
        <v>0</v>
      </c>
      <c r="V201" s="24">
        <f>jurisdiction_covered_NCT!V201+jurisdiction_covered_NETS!V201+jurisdiction_covered_SupETS!V201</f>
        <v>0</v>
      </c>
      <c r="W201" s="24">
        <f>jurisdiction_covered_NCT!W201+jurisdiction_covered_NETS!W201+jurisdiction_covered_SupETS!W201</f>
        <v>0</v>
      </c>
      <c r="X201" s="24">
        <f>jurisdiction_covered_NCT!X201+jurisdiction_covered_NETS!X201+jurisdiction_covered_SupETS!X201</f>
        <v>0</v>
      </c>
      <c r="Y201" s="24">
        <f>jurisdiction_covered_NCT!Y201+jurisdiction_covered_NETS!Y201+jurisdiction_covered_SupETS!Y201</f>
        <v>0</v>
      </c>
      <c r="Z201" s="24">
        <f>jurisdiction_covered_NCT!Z201+jurisdiction_covered_NETS!Z201+jurisdiction_covered_SupETS!Z201</f>
        <v>0</v>
      </c>
      <c r="AA201" s="24">
        <f>jurisdiction_covered_NCT!AA201+jurisdiction_covered_NETS!AA201+jurisdiction_covered_SupETS!AA201</f>
        <v>0</v>
      </c>
    </row>
    <row r="202" spans="1:27" x14ac:dyDescent="0.2">
      <c r="A202" s="9" t="s">
        <v>685</v>
      </c>
      <c r="B202" s="24">
        <f>jurisdiction_covered_NCT!B202+jurisdiction_covered_NETS!B202+jurisdiction_covered_SupETS!B202</f>
        <v>0</v>
      </c>
      <c r="C202" s="24">
        <f>jurisdiction_covered_NCT!C202+jurisdiction_covered_NETS!C202+jurisdiction_covered_SupETS!C202</f>
        <v>0</v>
      </c>
      <c r="D202" s="24">
        <f>jurisdiction_covered_NCT!D202+jurisdiction_covered_NETS!D202+jurisdiction_covered_SupETS!D202</f>
        <v>0</v>
      </c>
      <c r="E202" s="24">
        <f>jurisdiction_covered_NCT!E202+jurisdiction_covered_NETS!E202+jurisdiction_covered_SupETS!E202</f>
        <v>0</v>
      </c>
      <c r="F202" s="24">
        <f>jurisdiction_covered_NCT!F202+jurisdiction_covered_NETS!F202+jurisdiction_covered_SupETS!F202</f>
        <v>0</v>
      </c>
      <c r="G202" s="24">
        <f>jurisdiction_covered_NCT!G202+jurisdiction_covered_NETS!G202+jurisdiction_covered_SupETS!G202</f>
        <v>0</v>
      </c>
      <c r="H202" s="24">
        <f>jurisdiction_covered_NCT!H202+jurisdiction_covered_NETS!H202+jurisdiction_covered_SupETS!H202</f>
        <v>0</v>
      </c>
      <c r="I202" s="24">
        <f>jurisdiction_covered_NCT!I202+jurisdiction_covered_NETS!I202+jurisdiction_covered_SupETS!I202</f>
        <v>0</v>
      </c>
      <c r="J202" s="24">
        <f>jurisdiction_covered_NCT!J202+jurisdiction_covered_NETS!J202+jurisdiction_covered_SupETS!J202</f>
        <v>0</v>
      </c>
      <c r="K202" s="24">
        <f>jurisdiction_covered_NCT!K202+jurisdiction_covered_NETS!K202+jurisdiction_covered_SupETS!K202</f>
        <v>0</v>
      </c>
      <c r="L202" s="24">
        <f>jurisdiction_covered_NCT!L202+jurisdiction_covered_NETS!L202+jurisdiction_covered_SupETS!L202</f>
        <v>0</v>
      </c>
      <c r="M202" s="24">
        <f>jurisdiction_covered_NCT!M202+jurisdiction_covered_NETS!M202+jurisdiction_covered_SupETS!M202</f>
        <v>0</v>
      </c>
      <c r="N202" s="24">
        <f>jurisdiction_covered_NCT!N202+jurisdiction_covered_NETS!N202+jurisdiction_covered_SupETS!N202</f>
        <v>0</v>
      </c>
      <c r="O202" s="24">
        <f>jurisdiction_covered_NCT!O202+jurisdiction_covered_NETS!O202+jurisdiction_covered_SupETS!O202</f>
        <v>0</v>
      </c>
      <c r="P202" s="24">
        <f>jurisdiction_covered_NCT!P202+jurisdiction_covered_NETS!P202+jurisdiction_covered_SupETS!P202</f>
        <v>0</v>
      </c>
      <c r="Q202" s="24">
        <f>jurisdiction_covered_NCT!Q202+jurisdiction_covered_NETS!Q202+jurisdiction_covered_SupETS!Q202</f>
        <v>0</v>
      </c>
      <c r="R202" s="24">
        <f>jurisdiction_covered_NCT!R202+jurisdiction_covered_NETS!R202+jurisdiction_covered_SupETS!R202</f>
        <v>0</v>
      </c>
      <c r="S202" s="24">
        <f>jurisdiction_covered_NCT!S202+jurisdiction_covered_NETS!S202+jurisdiction_covered_SupETS!S202</f>
        <v>0</v>
      </c>
      <c r="T202" s="24">
        <f>jurisdiction_covered_NCT!T202+jurisdiction_covered_NETS!T202+jurisdiction_covered_SupETS!T202</f>
        <v>0</v>
      </c>
      <c r="U202" s="24">
        <f>jurisdiction_covered_NCT!U202+jurisdiction_covered_NETS!U202+jurisdiction_covered_SupETS!U202</f>
        <v>0</v>
      </c>
      <c r="V202" s="24">
        <f>jurisdiction_covered_NCT!V202+jurisdiction_covered_NETS!V202+jurisdiction_covered_SupETS!V202</f>
        <v>0</v>
      </c>
      <c r="W202" s="24">
        <f>jurisdiction_covered_NCT!W202+jurisdiction_covered_NETS!W202+jurisdiction_covered_SupETS!W202</f>
        <v>0</v>
      </c>
      <c r="X202" s="24">
        <f>jurisdiction_covered_NCT!X202+jurisdiction_covered_NETS!X202+jurisdiction_covered_SupETS!X202</f>
        <v>0</v>
      </c>
      <c r="Y202" s="24">
        <f>jurisdiction_covered_NCT!Y202+jurisdiction_covered_NETS!Y202+jurisdiction_covered_SupETS!Y202</f>
        <v>0</v>
      </c>
      <c r="Z202" s="24">
        <f>jurisdiction_covered_NCT!Z202+jurisdiction_covered_NETS!Z202+jurisdiction_covered_SupETS!Z202</f>
        <v>0</v>
      </c>
      <c r="AA202" s="24">
        <f>jurisdiction_covered_NCT!AA202+jurisdiction_covered_NETS!AA202+jurisdiction_covered_SupETS!AA202</f>
        <v>0</v>
      </c>
    </row>
    <row r="203" spans="1:27" x14ac:dyDescent="0.2">
      <c r="A203" s="9" t="s">
        <v>688</v>
      </c>
      <c r="B203" s="24">
        <f>jurisdiction_covered_NCT!B203+jurisdiction_covered_NETS!B203+jurisdiction_covered_SupETS!B203</f>
        <v>0</v>
      </c>
      <c r="C203" s="24">
        <f>jurisdiction_covered_NCT!C203+jurisdiction_covered_NETS!C203+jurisdiction_covered_SupETS!C203</f>
        <v>0</v>
      </c>
      <c r="D203" s="24">
        <f>jurisdiction_covered_NCT!D203+jurisdiction_covered_NETS!D203+jurisdiction_covered_SupETS!D203</f>
        <v>0</v>
      </c>
      <c r="E203" s="24">
        <f>jurisdiction_covered_NCT!E203+jurisdiction_covered_NETS!E203+jurisdiction_covered_SupETS!E203</f>
        <v>0</v>
      </c>
      <c r="F203" s="24">
        <f>jurisdiction_covered_NCT!F203+jurisdiction_covered_NETS!F203+jurisdiction_covered_SupETS!F203</f>
        <v>0</v>
      </c>
      <c r="G203" s="24">
        <f>jurisdiction_covered_NCT!G203+jurisdiction_covered_NETS!G203+jurisdiction_covered_SupETS!G203</f>
        <v>0</v>
      </c>
      <c r="H203" s="24">
        <f>jurisdiction_covered_NCT!H203+jurisdiction_covered_NETS!H203+jurisdiction_covered_SupETS!H203</f>
        <v>0</v>
      </c>
      <c r="I203" s="24">
        <f>jurisdiction_covered_NCT!I203+jurisdiction_covered_NETS!I203+jurisdiction_covered_SupETS!I203</f>
        <v>0</v>
      </c>
      <c r="J203" s="24">
        <f>jurisdiction_covered_NCT!J203+jurisdiction_covered_NETS!J203+jurisdiction_covered_SupETS!J203</f>
        <v>0</v>
      </c>
      <c r="K203" s="24">
        <f>jurisdiction_covered_NCT!K203+jurisdiction_covered_NETS!K203+jurisdiction_covered_SupETS!K203</f>
        <v>0</v>
      </c>
      <c r="L203" s="24">
        <f>jurisdiction_covered_NCT!L203+jurisdiction_covered_NETS!L203+jurisdiction_covered_SupETS!L203</f>
        <v>0</v>
      </c>
      <c r="M203" s="24">
        <f>jurisdiction_covered_NCT!M203+jurisdiction_covered_NETS!M203+jurisdiction_covered_SupETS!M203</f>
        <v>0</v>
      </c>
      <c r="N203" s="24">
        <f>jurisdiction_covered_NCT!N203+jurisdiction_covered_NETS!N203+jurisdiction_covered_SupETS!N203</f>
        <v>0</v>
      </c>
      <c r="O203" s="24">
        <f>jurisdiction_covered_NCT!O203+jurisdiction_covered_NETS!O203+jurisdiction_covered_SupETS!O203</f>
        <v>0</v>
      </c>
      <c r="P203" s="24">
        <f>jurisdiction_covered_NCT!P203+jurisdiction_covered_NETS!P203+jurisdiction_covered_SupETS!P203</f>
        <v>0</v>
      </c>
      <c r="Q203" s="24">
        <f>jurisdiction_covered_NCT!Q203+jurisdiction_covered_NETS!Q203+jurisdiction_covered_SupETS!Q203</f>
        <v>0</v>
      </c>
      <c r="R203" s="24">
        <f>jurisdiction_covered_NCT!R203+jurisdiction_covered_NETS!R203+jurisdiction_covered_SupETS!R203</f>
        <v>0</v>
      </c>
      <c r="S203" s="24">
        <f>jurisdiction_covered_NCT!S203+jurisdiction_covered_NETS!S203+jurisdiction_covered_SupETS!S203</f>
        <v>0</v>
      </c>
      <c r="T203" s="24">
        <f>jurisdiction_covered_NCT!T203+jurisdiction_covered_NETS!T203+jurisdiction_covered_SupETS!T203</f>
        <v>0</v>
      </c>
      <c r="U203" s="24">
        <f>jurisdiction_covered_NCT!U203+jurisdiction_covered_NETS!U203+jurisdiction_covered_SupETS!U203</f>
        <v>0.71</v>
      </c>
      <c r="V203" s="24">
        <f>jurisdiction_covered_NCT!V203+jurisdiction_covered_NETS!V203+jurisdiction_covered_SupETS!V203</f>
        <v>0.71</v>
      </c>
      <c r="W203" s="24">
        <f>jurisdiction_covered_NCT!W203+jurisdiction_covered_NETS!W203+jurisdiction_covered_SupETS!W203</f>
        <v>0.71</v>
      </c>
      <c r="X203" s="24">
        <f>jurisdiction_covered_NCT!X203+jurisdiction_covered_NETS!X203+jurisdiction_covered_SupETS!X203</f>
        <v>0.71</v>
      </c>
      <c r="Y203" s="24">
        <f>jurisdiction_covered_NCT!Y203+jurisdiction_covered_NETS!Y203+jurisdiction_covered_SupETS!Y203</f>
        <v>0.71</v>
      </c>
      <c r="Z203" s="24">
        <f>jurisdiction_covered_NCT!Z203+jurisdiction_covered_NETS!Z203+jurisdiction_covered_SupETS!Z203</f>
        <v>0.71</v>
      </c>
      <c r="AA203" s="24">
        <f>jurisdiction_covered_NCT!AA203+jurisdiction_covered_NETS!AA203+jurisdiction_covered_SupETS!AA203</f>
        <v>0.71</v>
      </c>
    </row>
    <row r="204" spans="1:27" x14ac:dyDescent="0.2">
      <c r="A204" s="9" t="s">
        <v>691</v>
      </c>
      <c r="B204" s="24">
        <f>jurisdiction_covered_NCT!B204+jurisdiction_covered_NETS!B204+jurisdiction_covered_SupETS!B204</f>
        <v>0</v>
      </c>
      <c r="C204" s="24">
        <f>jurisdiction_covered_NCT!C204+jurisdiction_covered_NETS!C204+jurisdiction_covered_SupETS!C204</f>
        <v>0</v>
      </c>
      <c r="D204" s="24">
        <f>jurisdiction_covered_NCT!D204+jurisdiction_covered_NETS!D204+jurisdiction_covered_SupETS!D204</f>
        <v>0</v>
      </c>
      <c r="E204" s="24">
        <f>jurisdiction_covered_NCT!E204+jurisdiction_covered_NETS!E204+jurisdiction_covered_SupETS!E204</f>
        <v>0</v>
      </c>
      <c r="F204" s="24">
        <f>jurisdiction_covered_NCT!F204+jurisdiction_covered_NETS!F204+jurisdiction_covered_SupETS!F204</f>
        <v>0</v>
      </c>
      <c r="G204" s="24">
        <f>jurisdiction_covered_NCT!G204+jurisdiction_covered_NETS!G204+jurisdiction_covered_SupETS!G204</f>
        <v>0.54194058919460819</v>
      </c>
      <c r="H204" s="24">
        <f>jurisdiction_covered_NCT!H204+jurisdiction_covered_NETS!H204+jurisdiction_covered_SupETS!H204</f>
        <v>0.58698843619329699</v>
      </c>
      <c r="I204" s="24">
        <f>jurisdiction_covered_NCT!I204+jurisdiction_covered_NETS!I204+jurisdiction_covered_SupETS!I204</f>
        <v>0.58163641904430585</v>
      </c>
      <c r="J204" s="24">
        <f>jurisdiction_covered_NCT!J204+jurisdiction_covered_NETS!J204+jurisdiction_covered_SupETS!J204</f>
        <v>0.5791613477867531</v>
      </c>
      <c r="K204" s="24">
        <f>jurisdiction_covered_NCT!K204+jurisdiction_covered_NETS!K204+jurisdiction_covered_SupETS!K204</f>
        <v>0.54394614106594119</v>
      </c>
      <c r="L204" s="24">
        <f>jurisdiction_covered_NCT!L204+jurisdiction_covered_NETS!L204+jurisdiction_covered_SupETS!L204</f>
        <v>0.52516734275756027</v>
      </c>
      <c r="M204" s="24">
        <f>jurisdiction_covered_NCT!M204+jurisdiction_covered_NETS!M204+jurisdiction_covered_SupETS!M204</f>
        <v>0.55720450965348267</v>
      </c>
      <c r="N204" s="24">
        <f>jurisdiction_covered_NCT!N204+jurisdiction_covered_NETS!N204+jurisdiction_covered_SupETS!N204</f>
        <v>0.57526210833902536</v>
      </c>
      <c r="O204" s="24">
        <f>jurisdiction_covered_NCT!O204+jurisdiction_covered_NETS!O204+jurisdiction_covered_SupETS!O204</f>
        <v>0.61854007100840125</v>
      </c>
      <c r="P204" s="24">
        <f>jurisdiction_covered_NCT!P204+jurisdiction_covered_NETS!P204+jurisdiction_covered_SupETS!P204</f>
        <v>0.58978221749790738</v>
      </c>
      <c r="Q204" s="24">
        <f>jurisdiction_covered_NCT!Q204+jurisdiction_covered_NETS!Q204+jurisdiction_covered_SupETS!Q204</f>
        <v>0.59242010996576089</v>
      </c>
      <c r="R204" s="24">
        <f>jurisdiction_covered_NCT!R204+jurisdiction_covered_NETS!R204+jurisdiction_covered_SupETS!R204</f>
        <v>0.5886871715823544</v>
      </c>
      <c r="S204" s="24">
        <f>jurisdiction_covered_NCT!S204+jurisdiction_covered_NETS!S204+jurisdiction_covered_SupETS!S204</f>
        <v>0.59049584601402028</v>
      </c>
      <c r="T204" s="24">
        <f>jurisdiction_covered_NCT!T204+jurisdiction_covered_NETS!T204+jurisdiction_covered_SupETS!T204</f>
        <v>0.58138252481318609</v>
      </c>
      <c r="U204" s="24">
        <f>jurisdiction_covered_NCT!U204+jurisdiction_covered_NETS!U204+jurisdiction_covered_SupETS!U204</f>
        <v>0.56701008893739513</v>
      </c>
      <c r="V204" s="24">
        <f>jurisdiction_covered_NCT!V204+jurisdiction_covered_NETS!V204+jurisdiction_covered_SupETS!V204</f>
        <v>0.60459866738023327</v>
      </c>
      <c r="W204" s="24">
        <f>jurisdiction_covered_NCT!W204+jurisdiction_covered_NETS!W204+jurisdiction_covered_SupETS!W204</f>
        <v>0.61358278609608163</v>
      </c>
      <c r="X204" s="24">
        <f>jurisdiction_covered_NCT!X204+jurisdiction_covered_NETS!X204+jurisdiction_covered_SupETS!X204</f>
        <v>0.58142151242708062</v>
      </c>
      <c r="Y204" s="24">
        <f>jurisdiction_covered_NCT!Y204+jurisdiction_covered_NETS!Y204+jurisdiction_covered_SupETS!Y204</f>
        <v>0.57999999999999996</v>
      </c>
      <c r="Z204" s="24">
        <f>jurisdiction_covered_NCT!Z204+jurisdiction_covered_NETS!Z204+jurisdiction_covered_SupETS!Z204</f>
        <v>0.6</v>
      </c>
      <c r="AA204" s="24">
        <f>jurisdiction_covered_NCT!AA204+jurisdiction_covered_NETS!AA204+jurisdiction_covered_SupETS!AA204</f>
        <v>0.6</v>
      </c>
    </row>
    <row r="205" spans="1:27" x14ac:dyDescent="0.2">
      <c r="A205" s="9" t="s">
        <v>695</v>
      </c>
      <c r="B205" s="24">
        <f>jurisdiction_covered_NCT!B205+jurisdiction_covered_NETS!B205+jurisdiction_covered_SupETS!B205</f>
        <v>0.45700000000000002</v>
      </c>
      <c r="C205" s="24">
        <f>jurisdiction_covered_NCT!C205+jurisdiction_covered_NETS!C205+jurisdiction_covered_SupETS!C205</f>
        <v>0.45700000000000002</v>
      </c>
      <c r="D205" s="24">
        <f>jurisdiction_covered_NCT!D205+jurisdiction_covered_NETS!D205+jurisdiction_covered_SupETS!D205</f>
        <v>0.45700000000000002</v>
      </c>
      <c r="E205" s="24">
        <f>jurisdiction_covered_NCT!E205+jurisdiction_covered_NETS!E205+jurisdiction_covered_SupETS!E205</f>
        <v>0.45700000000000002</v>
      </c>
      <c r="F205" s="24">
        <f>jurisdiction_covered_NCT!F205+jurisdiction_covered_NETS!F205+jurisdiction_covered_SupETS!F205</f>
        <v>0.45700000000000002</v>
      </c>
      <c r="G205" s="24">
        <f>jurisdiction_covered_NCT!G205+jurisdiction_covered_NETS!G205+jurisdiction_covered_SupETS!G205</f>
        <v>0.88041358586353935</v>
      </c>
      <c r="H205" s="24">
        <f>jurisdiction_covered_NCT!H205+jurisdiction_covered_NETS!H205+jurisdiction_covered_SupETS!H205</f>
        <v>0.88273101498790774</v>
      </c>
      <c r="I205" s="24">
        <f>jurisdiction_covered_NCT!I205+jurisdiction_covered_NETS!I205+jurisdiction_covered_SupETS!I205</f>
        <v>0.88882274364802616</v>
      </c>
      <c r="J205" s="24">
        <f>jurisdiction_covered_NCT!J205+jurisdiction_covered_NETS!J205+jurisdiction_covered_SupETS!J205</f>
        <v>0.86568528976412318</v>
      </c>
      <c r="K205" s="24">
        <f>jurisdiction_covered_NCT!K205+jurisdiction_covered_NETS!K205+jurisdiction_covered_SupETS!K205</f>
        <v>0.87046767022113558</v>
      </c>
      <c r="L205" s="24">
        <f>jurisdiction_covered_NCT!L205+jurisdiction_covered_NETS!L205+jurisdiction_covered_SupETS!L205</f>
        <v>0.86881837338625778</v>
      </c>
      <c r="M205" s="24">
        <f>jurisdiction_covered_NCT!M205+jurisdiction_covered_NETS!M205+jurisdiction_covered_SupETS!M205</f>
        <v>0.86347694645745277</v>
      </c>
      <c r="N205" s="24">
        <f>jurisdiction_covered_NCT!N205+jurisdiction_covered_NETS!N205+jurisdiction_covered_SupETS!N205</f>
        <v>0.85674703916060702</v>
      </c>
      <c r="O205" s="24">
        <f>jurisdiction_covered_NCT!O205+jurisdiction_covered_NETS!O205+jurisdiction_covered_SupETS!O205</f>
        <v>0.85996246170758284</v>
      </c>
      <c r="P205" s="24">
        <f>jurisdiction_covered_NCT!P205+jurisdiction_covered_NETS!P205+jurisdiction_covered_SupETS!P205</f>
        <v>0.82365315639676306</v>
      </c>
      <c r="Q205" s="24">
        <f>jurisdiction_covered_NCT!Q205+jurisdiction_covered_NETS!Q205+jurisdiction_covered_SupETS!Q205</f>
        <v>0.81923438315230279</v>
      </c>
      <c r="R205" s="24">
        <f>jurisdiction_covered_NCT!R205+jurisdiction_covered_NETS!R205+jurisdiction_covered_SupETS!R205</f>
        <v>0.82196173306999598</v>
      </c>
      <c r="S205" s="24">
        <f>jurisdiction_covered_NCT!S205+jurisdiction_covered_NETS!S205+jurisdiction_covered_SupETS!S205</f>
        <v>0.8255274330286777</v>
      </c>
      <c r="T205" s="24">
        <f>jurisdiction_covered_NCT!T205+jurisdiction_covered_NETS!T205+jurisdiction_covered_SupETS!T205</f>
        <v>0.83549410708403427</v>
      </c>
      <c r="U205" s="24">
        <f>jurisdiction_covered_NCT!U205+jurisdiction_covered_NETS!U205+jurisdiction_covered_SupETS!U205</f>
        <v>0.82160028964687348</v>
      </c>
      <c r="V205" s="24">
        <f>jurisdiction_covered_NCT!V205+jurisdiction_covered_NETS!V205+jurisdiction_covered_SupETS!V205</f>
        <v>0.83895332041086157</v>
      </c>
      <c r="W205" s="24">
        <f>jurisdiction_covered_NCT!W205+jurisdiction_covered_NETS!W205+jurisdiction_covered_SupETS!W205</f>
        <v>0.81041893130283904</v>
      </c>
      <c r="X205" s="24">
        <f>jurisdiction_covered_NCT!X205+jurisdiction_covered_NETS!X205+jurisdiction_covered_SupETS!X205</f>
        <v>0.7683129671362765</v>
      </c>
      <c r="Y205" s="24">
        <f>jurisdiction_covered_NCT!Y205+jurisdiction_covered_NETS!Y205+jurisdiction_covered_SupETS!Y205</f>
        <v>0.7683129671362765</v>
      </c>
      <c r="Z205" s="24">
        <f>jurisdiction_covered_NCT!Z205+jurisdiction_covered_NETS!Z205+jurisdiction_covered_SupETS!Z205</f>
        <v>0.7683129671362765</v>
      </c>
      <c r="AA205" s="24">
        <f>jurisdiction_covered_NCT!AA205+jurisdiction_covered_NETS!AA205+jurisdiction_covered_SupETS!AA205</f>
        <v>0.76700000000000002</v>
      </c>
    </row>
    <row r="206" spans="1:27" x14ac:dyDescent="0.2">
      <c r="A206" s="9" t="s">
        <v>698</v>
      </c>
      <c r="B206" s="24">
        <f>jurisdiction_covered_NCT!B206+jurisdiction_covered_NETS!B206+jurisdiction_covered_SupETS!B206</f>
        <v>0</v>
      </c>
      <c r="C206" s="24">
        <f>jurisdiction_covered_NCT!C206+jurisdiction_covered_NETS!C206+jurisdiction_covered_SupETS!C206</f>
        <v>0</v>
      </c>
      <c r="D206" s="24">
        <f>jurisdiction_covered_NCT!D206+jurisdiction_covered_NETS!D206+jurisdiction_covered_SupETS!D206</f>
        <v>0</v>
      </c>
      <c r="E206" s="24">
        <f>jurisdiction_covered_NCT!E206+jurisdiction_covered_NETS!E206+jurisdiction_covered_SupETS!E206</f>
        <v>0</v>
      </c>
      <c r="F206" s="24">
        <f>jurisdiction_covered_NCT!F206+jurisdiction_covered_NETS!F206+jurisdiction_covered_SupETS!F206</f>
        <v>0</v>
      </c>
      <c r="G206" s="24">
        <f>jurisdiction_covered_NCT!G206+jurisdiction_covered_NETS!G206+jurisdiction_covered_SupETS!G206</f>
        <v>0</v>
      </c>
      <c r="H206" s="24">
        <f>jurisdiction_covered_NCT!H206+jurisdiction_covered_NETS!H206+jurisdiction_covered_SupETS!H206</f>
        <v>0</v>
      </c>
      <c r="I206" s="24">
        <f>jurisdiction_covered_NCT!I206+jurisdiction_covered_NETS!I206+jurisdiction_covered_SupETS!I206</f>
        <v>0</v>
      </c>
      <c r="J206" s="24">
        <f>jurisdiction_covered_NCT!J206+jurisdiction_covered_NETS!J206+jurisdiction_covered_SupETS!J206</f>
        <v>0</v>
      </c>
      <c r="K206" s="24">
        <f>jurisdiction_covered_NCT!K206+jurisdiction_covered_NETS!K206+jurisdiction_covered_SupETS!K206</f>
        <v>0</v>
      </c>
      <c r="L206" s="24">
        <f>jurisdiction_covered_NCT!L206+jurisdiction_covered_NETS!L206+jurisdiction_covered_SupETS!L206</f>
        <v>0</v>
      </c>
      <c r="M206" s="24">
        <f>jurisdiction_covered_NCT!M206+jurisdiction_covered_NETS!M206+jurisdiction_covered_SupETS!M206</f>
        <v>0</v>
      </c>
      <c r="N206" s="24">
        <f>jurisdiction_covered_NCT!N206+jurisdiction_covered_NETS!N206+jurisdiction_covered_SupETS!N206</f>
        <v>0</v>
      </c>
      <c r="O206" s="24">
        <f>jurisdiction_covered_NCT!O206+jurisdiction_covered_NETS!O206+jurisdiction_covered_SupETS!O206</f>
        <v>0</v>
      </c>
      <c r="P206" s="24">
        <f>jurisdiction_covered_NCT!P206+jurisdiction_covered_NETS!P206+jurisdiction_covered_SupETS!P206</f>
        <v>0</v>
      </c>
      <c r="Q206" s="24">
        <f>jurisdiction_covered_NCT!Q206+jurisdiction_covered_NETS!Q206+jurisdiction_covered_SupETS!Q206</f>
        <v>0</v>
      </c>
      <c r="R206" s="24">
        <f>jurisdiction_covered_NCT!R206+jurisdiction_covered_NETS!R206+jurisdiction_covered_SupETS!R206</f>
        <v>0</v>
      </c>
      <c r="S206" s="24">
        <f>jurisdiction_covered_NCT!S206+jurisdiction_covered_NETS!S206+jurisdiction_covered_SupETS!S206</f>
        <v>0</v>
      </c>
      <c r="T206" s="24">
        <f>jurisdiction_covered_NCT!T206+jurisdiction_covered_NETS!T206+jurisdiction_covered_SupETS!T206</f>
        <v>0</v>
      </c>
      <c r="U206" s="24">
        <f>jurisdiction_covered_NCT!U206+jurisdiction_covered_NETS!U206+jurisdiction_covered_SupETS!U206</f>
        <v>0</v>
      </c>
      <c r="V206" s="24">
        <f>jurisdiction_covered_NCT!V206+jurisdiction_covered_NETS!V206+jurisdiction_covered_SupETS!V206</f>
        <v>0</v>
      </c>
      <c r="W206" s="24">
        <f>jurisdiction_covered_NCT!W206+jurisdiction_covered_NETS!W206+jurisdiction_covered_SupETS!W206</f>
        <v>0</v>
      </c>
      <c r="X206" s="24">
        <f>jurisdiction_covered_NCT!X206+jurisdiction_covered_NETS!X206+jurisdiction_covered_SupETS!X206</f>
        <v>0</v>
      </c>
      <c r="Y206" s="24">
        <f>jurisdiction_covered_NCT!Y206+jurisdiction_covered_NETS!Y206+jurisdiction_covered_SupETS!Y206</f>
        <v>0</v>
      </c>
      <c r="Z206" s="24">
        <f>jurisdiction_covered_NCT!Z206+jurisdiction_covered_NETS!Z206+jurisdiction_covered_SupETS!Z206</f>
        <v>0</v>
      </c>
      <c r="AA206" s="24">
        <f>jurisdiction_covered_NCT!AA206+jurisdiction_covered_NETS!AA206+jurisdiction_covered_SupETS!AA206</f>
        <v>0</v>
      </c>
    </row>
    <row r="207" spans="1:27" x14ac:dyDescent="0.2">
      <c r="A207" s="9" t="s">
        <v>701</v>
      </c>
      <c r="B207" s="24">
        <f>jurisdiction_covered_NCT!B207+jurisdiction_covered_NETS!B207+jurisdiction_covered_SupETS!B207</f>
        <v>0</v>
      </c>
      <c r="C207" s="24">
        <f>jurisdiction_covered_NCT!C207+jurisdiction_covered_NETS!C207+jurisdiction_covered_SupETS!C207</f>
        <v>0</v>
      </c>
      <c r="D207" s="24">
        <f>jurisdiction_covered_NCT!D207+jurisdiction_covered_NETS!D207+jurisdiction_covered_SupETS!D207</f>
        <v>0</v>
      </c>
      <c r="E207" s="24">
        <f>jurisdiction_covered_NCT!E207+jurisdiction_covered_NETS!E207+jurisdiction_covered_SupETS!E207</f>
        <v>0</v>
      </c>
      <c r="F207" s="24">
        <f>jurisdiction_covered_NCT!F207+jurisdiction_covered_NETS!F207+jurisdiction_covered_SupETS!F207</f>
        <v>0</v>
      </c>
      <c r="G207" s="24">
        <f>jurisdiction_covered_NCT!G207+jurisdiction_covered_NETS!G207+jurisdiction_covered_SupETS!G207</f>
        <v>0</v>
      </c>
      <c r="H207" s="24">
        <f>jurisdiction_covered_NCT!H207+jurisdiction_covered_NETS!H207+jurisdiction_covered_SupETS!H207</f>
        <v>0</v>
      </c>
      <c r="I207" s="24">
        <f>jurisdiction_covered_NCT!I207+jurisdiction_covered_NETS!I207+jurisdiction_covered_SupETS!I207</f>
        <v>0</v>
      </c>
      <c r="J207" s="24">
        <f>jurisdiction_covered_NCT!J207+jurisdiction_covered_NETS!J207+jurisdiction_covered_SupETS!J207</f>
        <v>0</v>
      </c>
      <c r="K207" s="24">
        <f>jurisdiction_covered_NCT!K207+jurisdiction_covered_NETS!K207+jurisdiction_covered_SupETS!K207</f>
        <v>0</v>
      </c>
      <c r="L207" s="24">
        <f>jurisdiction_covered_NCT!L207+jurisdiction_covered_NETS!L207+jurisdiction_covered_SupETS!L207</f>
        <v>0</v>
      </c>
      <c r="M207" s="24">
        <f>jurisdiction_covered_NCT!M207+jurisdiction_covered_NETS!M207+jurisdiction_covered_SupETS!M207</f>
        <v>0</v>
      </c>
      <c r="N207" s="24">
        <f>jurisdiction_covered_NCT!N207+jurisdiction_covered_NETS!N207+jurisdiction_covered_SupETS!N207</f>
        <v>0</v>
      </c>
      <c r="O207" s="24">
        <f>jurisdiction_covered_NCT!O207+jurisdiction_covered_NETS!O207+jurisdiction_covered_SupETS!O207</f>
        <v>0</v>
      </c>
      <c r="P207" s="24">
        <f>jurisdiction_covered_NCT!P207+jurisdiction_covered_NETS!P207+jurisdiction_covered_SupETS!P207</f>
        <v>0</v>
      </c>
      <c r="Q207" s="24">
        <f>jurisdiction_covered_NCT!Q207+jurisdiction_covered_NETS!Q207+jurisdiction_covered_SupETS!Q207</f>
        <v>0</v>
      </c>
      <c r="R207" s="24">
        <f>jurisdiction_covered_NCT!R207+jurisdiction_covered_NETS!R207+jurisdiction_covered_SupETS!R207</f>
        <v>0</v>
      </c>
      <c r="S207" s="24">
        <f>jurisdiction_covered_NCT!S207+jurisdiction_covered_NETS!S207+jurisdiction_covered_SupETS!S207</f>
        <v>0</v>
      </c>
      <c r="T207" s="24">
        <f>jurisdiction_covered_NCT!T207+jurisdiction_covered_NETS!T207+jurisdiction_covered_SupETS!T207</f>
        <v>0</v>
      </c>
      <c r="U207" s="24">
        <f>jurisdiction_covered_NCT!U207+jurisdiction_covered_NETS!U207+jurisdiction_covered_SupETS!U207</f>
        <v>0</v>
      </c>
      <c r="V207" s="24">
        <f>jurisdiction_covered_NCT!V207+jurisdiction_covered_NETS!V207+jurisdiction_covered_SupETS!V207</f>
        <v>0</v>
      </c>
      <c r="W207" s="24">
        <f>jurisdiction_covered_NCT!W207+jurisdiction_covered_NETS!W207+jurisdiction_covered_SupETS!W207</f>
        <v>0</v>
      </c>
      <c r="X207" s="24">
        <f>jurisdiction_covered_NCT!X207+jurisdiction_covered_NETS!X207+jurisdiction_covered_SupETS!X207</f>
        <v>0</v>
      </c>
      <c r="Y207" s="24">
        <f>jurisdiction_covered_NCT!Y207+jurisdiction_covered_NETS!Y207+jurisdiction_covered_SupETS!Y207</f>
        <v>0</v>
      </c>
      <c r="Z207" s="24">
        <f>jurisdiction_covered_NCT!Z207+jurisdiction_covered_NETS!Z207+jurisdiction_covered_SupETS!Z207</f>
        <v>0</v>
      </c>
      <c r="AA207" s="24">
        <f>jurisdiction_covered_NCT!AA207+jurisdiction_covered_NETS!AA207+jurisdiction_covered_SupETS!AA207</f>
        <v>0</v>
      </c>
    </row>
    <row r="208" spans="1:27" x14ac:dyDescent="0.2">
      <c r="A208" s="9" t="s">
        <v>704</v>
      </c>
      <c r="B208" s="24">
        <f>jurisdiction_covered_NCT!B208+jurisdiction_covered_NETS!B208+jurisdiction_covered_SupETS!B208</f>
        <v>0</v>
      </c>
      <c r="C208" s="24">
        <f>jurisdiction_covered_NCT!C208+jurisdiction_covered_NETS!C208+jurisdiction_covered_SupETS!C208</f>
        <v>0</v>
      </c>
      <c r="D208" s="24">
        <f>jurisdiction_covered_NCT!D208+jurisdiction_covered_NETS!D208+jurisdiction_covered_SupETS!D208</f>
        <v>0</v>
      </c>
      <c r="E208" s="24">
        <f>jurisdiction_covered_NCT!E208+jurisdiction_covered_NETS!E208+jurisdiction_covered_SupETS!E208</f>
        <v>0</v>
      </c>
      <c r="F208" s="24">
        <f>jurisdiction_covered_NCT!F208+jurisdiction_covered_NETS!F208+jurisdiction_covered_SupETS!F208</f>
        <v>0</v>
      </c>
      <c r="G208" s="24">
        <f>jurisdiction_covered_NCT!G208+jurisdiction_covered_NETS!G208+jurisdiction_covered_SupETS!G208</f>
        <v>0</v>
      </c>
      <c r="H208" s="24">
        <f>jurisdiction_covered_NCT!H208+jurisdiction_covered_NETS!H208+jurisdiction_covered_SupETS!H208</f>
        <v>0</v>
      </c>
      <c r="I208" s="24">
        <f>jurisdiction_covered_NCT!I208+jurisdiction_covered_NETS!I208+jurisdiction_covered_SupETS!I208</f>
        <v>0</v>
      </c>
      <c r="J208" s="24">
        <f>jurisdiction_covered_NCT!J208+jurisdiction_covered_NETS!J208+jurisdiction_covered_SupETS!J208</f>
        <v>0</v>
      </c>
      <c r="K208" s="24">
        <f>jurisdiction_covered_NCT!K208+jurisdiction_covered_NETS!K208+jurisdiction_covered_SupETS!K208</f>
        <v>0</v>
      </c>
      <c r="L208" s="24">
        <f>jurisdiction_covered_NCT!L208+jurisdiction_covered_NETS!L208+jurisdiction_covered_SupETS!L208</f>
        <v>0</v>
      </c>
      <c r="M208" s="24">
        <f>jurisdiction_covered_NCT!M208+jurisdiction_covered_NETS!M208+jurisdiction_covered_SupETS!M208</f>
        <v>0</v>
      </c>
      <c r="N208" s="24">
        <f>jurisdiction_covered_NCT!N208+jurisdiction_covered_NETS!N208+jurisdiction_covered_SupETS!N208</f>
        <v>0</v>
      </c>
      <c r="O208" s="24">
        <f>jurisdiction_covered_NCT!O208+jurisdiction_covered_NETS!O208+jurisdiction_covered_SupETS!O208</f>
        <v>0</v>
      </c>
      <c r="P208" s="24">
        <f>jurisdiction_covered_NCT!P208+jurisdiction_covered_NETS!P208+jurisdiction_covered_SupETS!P208</f>
        <v>0</v>
      </c>
      <c r="Q208" s="24">
        <f>jurisdiction_covered_NCT!Q208+jurisdiction_covered_NETS!Q208+jurisdiction_covered_SupETS!Q208</f>
        <v>0</v>
      </c>
      <c r="R208" s="24">
        <f>jurisdiction_covered_NCT!R208+jurisdiction_covered_NETS!R208+jurisdiction_covered_SupETS!R208</f>
        <v>0</v>
      </c>
      <c r="S208" s="24">
        <f>jurisdiction_covered_NCT!S208+jurisdiction_covered_NETS!S208+jurisdiction_covered_SupETS!S208</f>
        <v>0</v>
      </c>
      <c r="T208" s="24">
        <f>jurisdiction_covered_NCT!T208+jurisdiction_covered_NETS!T208+jurisdiction_covered_SupETS!T208</f>
        <v>0</v>
      </c>
      <c r="U208" s="24">
        <f>jurisdiction_covered_NCT!U208+jurisdiction_covered_NETS!U208+jurisdiction_covered_SupETS!U208</f>
        <v>0.82</v>
      </c>
      <c r="V208" s="24">
        <f>jurisdiction_covered_NCT!V208+jurisdiction_covered_NETS!V208+jurisdiction_covered_SupETS!V208</f>
        <v>0.82</v>
      </c>
      <c r="W208" s="24">
        <f>jurisdiction_covered_NCT!W208+jurisdiction_covered_NETS!W208+jurisdiction_covered_SupETS!W208</f>
        <v>0.82</v>
      </c>
      <c r="X208" s="24">
        <f>jurisdiction_covered_NCT!X208+jurisdiction_covered_NETS!X208+jurisdiction_covered_SupETS!X208</f>
        <v>0.82</v>
      </c>
      <c r="Y208" s="24">
        <f>jurisdiction_covered_NCT!Y208+jurisdiction_covered_NETS!Y208+jurisdiction_covered_SupETS!Y208</f>
        <v>0.82</v>
      </c>
      <c r="Z208" s="24">
        <f>jurisdiction_covered_NCT!Z208+jurisdiction_covered_NETS!Z208+jurisdiction_covered_SupETS!Z208</f>
        <v>0.82</v>
      </c>
      <c r="AA208" s="24">
        <f>jurisdiction_covered_NCT!AA208+jurisdiction_covered_NETS!AA208+jurisdiction_covered_SupETS!AA208</f>
        <v>0.82</v>
      </c>
    </row>
    <row r="209" spans="1:27" x14ac:dyDescent="0.2">
      <c r="A209" s="9" t="s">
        <v>707</v>
      </c>
      <c r="B209" s="24">
        <f>jurisdiction_covered_NCT!B209+jurisdiction_covered_NETS!B209+jurisdiction_covered_SupETS!B209</f>
        <v>0</v>
      </c>
      <c r="C209" s="24">
        <f>jurisdiction_covered_NCT!C209+jurisdiction_covered_NETS!C209+jurisdiction_covered_SupETS!C209</f>
        <v>0</v>
      </c>
      <c r="D209" s="24">
        <f>jurisdiction_covered_NCT!D209+jurisdiction_covered_NETS!D209+jurisdiction_covered_SupETS!D209</f>
        <v>0</v>
      </c>
      <c r="E209" s="24">
        <f>jurisdiction_covered_NCT!E209+jurisdiction_covered_NETS!E209+jurisdiction_covered_SupETS!E209</f>
        <v>0</v>
      </c>
      <c r="F209" s="24">
        <f>jurisdiction_covered_NCT!F209+jurisdiction_covered_NETS!F209+jurisdiction_covered_SupETS!F209</f>
        <v>0</v>
      </c>
      <c r="G209" s="24">
        <f>jurisdiction_covered_NCT!G209+jurisdiction_covered_NETS!G209+jurisdiction_covered_SupETS!G209</f>
        <v>0</v>
      </c>
      <c r="H209" s="24">
        <f>jurisdiction_covered_NCT!H209+jurisdiction_covered_NETS!H209+jurisdiction_covered_SupETS!H209</f>
        <v>0</v>
      </c>
      <c r="I209" s="24">
        <f>jurisdiction_covered_NCT!I209+jurisdiction_covered_NETS!I209+jurisdiction_covered_SupETS!I209</f>
        <v>0</v>
      </c>
      <c r="J209" s="24">
        <f>jurisdiction_covered_NCT!J209+jurisdiction_covered_NETS!J209+jurisdiction_covered_SupETS!J209</f>
        <v>0</v>
      </c>
      <c r="K209" s="24">
        <f>jurisdiction_covered_NCT!K209+jurisdiction_covered_NETS!K209+jurisdiction_covered_SupETS!K209</f>
        <v>0</v>
      </c>
      <c r="L209" s="24">
        <f>jurisdiction_covered_NCT!L209+jurisdiction_covered_NETS!L209+jurisdiction_covered_SupETS!L209</f>
        <v>0</v>
      </c>
      <c r="M209" s="24">
        <f>jurisdiction_covered_NCT!M209+jurisdiction_covered_NETS!M209+jurisdiction_covered_SupETS!M209</f>
        <v>0</v>
      </c>
      <c r="N209" s="24">
        <f>jurisdiction_covered_NCT!N209+jurisdiction_covered_NETS!N209+jurisdiction_covered_SupETS!N209</f>
        <v>0</v>
      </c>
      <c r="O209" s="24">
        <f>jurisdiction_covered_NCT!O209+jurisdiction_covered_NETS!O209+jurisdiction_covered_SupETS!O209</f>
        <v>0</v>
      </c>
      <c r="P209" s="24">
        <f>jurisdiction_covered_NCT!P209+jurisdiction_covered_NETS!P209+jurisdiction_covered_SupETS!P209</f>
        <v>0</v>
      </c>
      <c r="Q209" s="24">
        <f>jurisdiction_covered_NCT!Q209+jurisdiction_covered_NETS!Q209+jurisdiction_covered_SupETS!Q209</f>
        <v>0</v>
      </c>
      <c r="R209" s="24">
        <f>jurisdiction_covered_NCT!R209+jurisdiction_covered_NETS!R209+jurisdiction_covered_SupETS!R209</f>
        <v>0</v>
      </c>
      <c r="S209" s="24">
        <f>jurisdiction_covered_NCT!S209+jurisdiction_covered_NETS!S209+jurisdiction_covered_SupETS!S209</f>
        <v>0</v>
      </c>
      <c r="T209" s="24">
        <f>jurisdiction_covered_NCT!T209+jurisdiction_covered_NETS!T209+jurisdiction_covered_SupETS!T209</f>
        <v>0</v>
      </c>
      <c r="U209" s="24">
        <f>jurisdiction_covered_NCT!U209+jurisdiction_covered_NETS!U209+jurisdiction_covered_SupETS!U209</f>
        <v>0</v>
      </c>
      <c r="V209" s="24">
        <f>jurisdiction_covered_NCT!V209+jurisdiction_covered_NETS!V209+jurisdiction_covered_SupETS!V209</f>
        <v>0</v>
      </c>
      <c r="W209" s="24">
        <f>jurisdiction_covered_NCT!W209+jurisdiction_covered_NETS!W209+jurisdiction_covered_SupETS!W209</f>
        <v>0</v>
      </c>
      <c r="X209" s="24">
        <f>jurisdiction_covered_NCT!X209+jurisdiction_covered_NETS!X209+jurisdiction_covered_SupETS!X209</f>
        <v>0</v>
      </c>
      <c r="Y209" s="24">
        <f>jurisdiction_covered_NCT!Y209+jurisdiction_covered_NETS!Y209+jurisdiction_covered_SupETS!Y209</f>
        <v>0</v>
      </c>
      <c r="Z209" s="24">
        <f>jurisdiction_covered_NCT!Z209+jurisdiction_covered_NETS!Z209+jurisdiction_covered_SupETS!Z209</f>
        <v>0</v>
      </c>
      <c r="AA209" s="24">
        <f>jurisdiction_covered_NCT!AA209+jurisdiction_covered_NETS!AA209+jurisdiction_covered_SupETS!AA209</f>
        <v>0</v>
      </c>
    </row>
    <row r="210" spans="1:27" x14ac:dyDescent="0.2">
      <c r="A210" s="9" t="s">
        <v>710</v>
      </c>
      <c r="B210" s="24">
        <f>jurisdiction_covered_NCT!B210+jurisdiction_covered_NETS!B210+jurisdiction_covered_SupETS!B210</f>
        <v>0</v>
      </c>
      <c r="C210" s="24">
        <f>jurisdiction_covered_NCT!C210+jurisdiction_covered_NETS!C210+jurisdiction_covered_SupETS!C210</f>
        <v>0</v>
      </c>
      <c r="D210" s="24">
        <f>jurisdiction_covered_NCT!D210+jurisdiction_covered_NETS!D210+jurisdiction_covered_SupETS!D210</f>
        <v>0</v>
      </c>
      <c r="E210" s="24">
        <f>jurisdiction_covered_NCT!E210+jurisdiction_covered_NETS!E210+jurisdiction_covered_SupETS!E210</f>
        <v>0</v>
      </c>
      <c r="F210" s="24">
        <f>jurisdiction_covered_NCT!F210+jurisdiction_covered_NETS!F210+jurisdiction_covered_SupETS!F210</f>
        <v>0</v>
      </c>
      <c r="G210" s="24">
        <f>jurisdiction_covered_NCT!G210+jurisdiction_covered_NETS!G210+jurisdiction_covered_SupETS!G210</f>
        <v>0</v>
      </c>
      <c r="H210" s="24">
        <f>jurisdiction_covered_NCT!H210+jurisdiction_covered_NETS!H210+jurisdiction_covered_SupETS!H210</f>
        <v>0</v>
      </c>
      <c r="I210" s="24">
        <f>jurisdiction_covered_NCT!I210+jurisdiction_covered_NETS!I210+jurisdiction_covered_SupETS!I210</f>
        <v>0</v>
      </c>
      <c r="J210" s="24">
        <f>jurisdiction_covered_NCT!J210+jurisdiction_covered_NETS!J210+jurisdiction_covered_SupETS!J210</f>
        <v>0</v>
      </c>
      <c r="K210" s="24">
        <f>jurisdiction_covered_NCT!K210+jurisdiction_covered_NETS!K210+jurisdiction_covered_SupETS!K210</f>
        <v>0</v>
      </c>
      <c r="L210" s="24">
        <f>jurisdiction_covered_NCT!L210+jurisdiction_covered_NETS!L210+jurisdiction_covered_SupETS!L210</f>
        <v>0</v>
      </c>
      <c r="M210" s="24">
        <f>jurisdiction_covered_NCT!M210+jurisdiction_covered_NETS!M210+jurisdiction_covered_SupETS!M210</f>
        <v>0</v>
      </c>
      <c r="N210" s="24">
        <f>jurisdiction_covered_NCT!N210+jurisdiction_covered_NETS!N210+jurisdiction_covered_SupETS!N210</f>
        <v>0</v>
      </c>
      <c r="O210" s="24">
        <f>jurisdiction_covered_NCT!O210+jurisdiction_covered_NETS!O210+jurisdiction_covered_SupETS!O210</f>
        <v>0</v>
      </c>
      <c r="P210" s="24">
        <f>jurisdiction_covered_NCT!P210+jurisdiction_covered_NETS!P210+jurisdiction_covered_SupETS!P210</f>
        <v>0</v>
      </c>
      <c r="Q210" s="24">
        <f>jurisdiction_covered_NCT!Q210+jurisdiction_covered_NETS!Q210+jurisdiction_covered_SupETS!Q210</f>
        <v>0</v>
      </c>
      <c r="R210" s="24">
        <f>jurisdiction_covered_NCT!R210+jurisdiction_covered_NETS!R210+jurisdiction_covered_SupETS!R210</f>
        <v>0</v>
      </c>
      <c r="S210" s="24">
        <f>jurisdiction_covered_NCT!S210+jurisdiction_covered_NETS!S210+jurisdiction_covered_SupETS!S210</f>
        <v>0</v>
      </c>
      <c r="T210" s="24">
        <f>jurisdiction_covered_NCT!T210+jurisdiction_covered_NETS!T210+jurisdiction_covered_SupETS!T210</f>
        <v>0</v>
      </c>
      <c r="U210" s="24">
        <f>jurisdiction_covered_NCT!U210+jurisdiction_covered_NETS!U210+jurisdiction_covered_SupETS!U210</f>
        <v>0</v>
      </c>
      <c r="V210" s="24">
        <f>jurisdiction_covered_NCT!V210+jurisdiction_covered_NETS!V210+jurisdiction_covered_SupETS!V210</f>
        <v>0</v>
      </c>
      <c r="W210" s="24">
        <f>jurisdiction_covered_NCT!W210+jurisdiction_covered_NETS!W210+jurisdiction_covered_SupETS!W210</f>
        <v>0</v>
      </c>
      <c r="X210" s="24">
        <f>jurisdiction_covered_NCT!X210+jurisdiction_covered_NETS!X210+jurisdiction_covered_SupETS!X210</f>
        <v>0</v>
      </c>
      <c r="Y210" s="24">
        <f>jurisdiction_covered_NCT!Y210+jurisdiction_covered_NETS!Y210+jurisdiction_covered_SupETS!Y210</f>
        <v>0</v>
      </c>
      <c r="Z210" s="24">
        <f>jurisdiction_covered_NCT!Z210+jurisdiction_covered_NETS!Z210+jurisdiction_covered_SupETS!Z210</f>
        <v>0</v>
      </c>
      <c r="AA210" s="24">
        <f>jurisdiction_covered_NCT!AA210+jurisdiction_covered_NETS!AA210+jurisdiction_covered_SupETS!AA210</f>
        <v>0</v>
      </c>
    </row>
    <row r="211" spans="1:27" x14ac:dyDescent="0.2">
      <c r="A211" s="9" t="s">
        <v>713</v>
      </c>
      <c r="B211" s="24">
        <f>jurisdiction_covered_NCT!B211+jurisdiction_covered_NETS!B211+jurisdiction_covered_SupETS!B211</f>
        <v>0</v>
      </c>
      <c r="C211" s="24">
        <f>jurisdiction_covered_NCT!C211+jurisdiction_covered_NETS!C211+jurisdiction_covered_SupETS!C211</f>
        <v>0</v>
      </c>
      <c r="D211" s="24">
        <f>jurisdiction_covered_NCT!D211+jurisdiction_covered_NETS!D211+jurisdiction_covered_SupETS!D211</f>
        <v>0</v>
      </c>
      <c r="E211" s="24">
        <f>jurisdiction_covered_NCT!E211+jurisdiction_covered_NETS!E211+jurisdiction_covered_SupETS!E211</f>
        <v>0</v>
      </c>
      <c r="F211" s="24">
        <f>jurisdiction_covered_NCT!F211+jurisdiction_covered_NETS!F211+jurisdiction_covered_SupETS!F211</f>
        <v>0</v>
      </c>
      <c r="G211" s="24">
        <f>jurisdiction_covered_NCT!G211+jurisdiction_covered_NETS!G211+jurisdiction_covered_SupETS!G211</f>
        <v>0.4552251562126986</v>
      </c>
      <c r="H211" s="24">
        <f>jurisdiction_covered_NCT!H211+jurisdiction_covered_NETS!H211+jurisdiction_covered_SupETS!H211</f>
        <v>0.45425711281783615</v>
      </c>
      <c r="I211" s="24">
        <f>jurisdiction_covered_NCT!I211+jurisdiction_covered_NETS!I211+jurisdiction_covered_SupETS!I211</f>
        <v>0.45519177874587241</v>
      </c>
      <c r="J211" s="24">
        <f>jurisdiction_covered_NCT!J211+jurisdiction_covered_NETS!J211+jurisdiction_covered_SupETS!J211</f>
        <v>0.43431073041138829</v>
      </c>
      <c r="K211" s="24">
        <f>jurisdiction_covered_NCT!K211+jurisdiction_covered_NETS!K211+jurisdiction_covered_SupETS!K211</f>
        <v>0.40472469643620207</v>
      </c>
      <c r="L211" s="24">
        <f>jurisdiction_covered_NCT!L211+jurisdiction_covered_NETS!L211+jurisdiction_covered_SupETS!L211</f>
        <v>0.37805598621377778</v>
      </c>
      <c r="M211" s="24">
        <f>jurisdiction_covered_NCT!M211+jurisdiction_covered_NETS!M211+jurisdiction_covered_SupETS!M211</f>
        <v>0.41101118588516872</v>
      </c>
      <c r="N211" s="24">
        <f>jurisdiction_covered_NCT!N211+jurisdiction_covered_NETS!N211+jurisdiction_covered_SupETS!N211</f>
        <v>0.42679170287961959</v>
      </c>
      <c r="O211" s="24">
        <f>jurisdiction_covered_NCT!O211+jurisdiction_covered_NETS!O211+jurisdiction_covered_SupETS!O211</f>
        <v>0.42105812540235688</v>
      </c>
      <c r="P211" s="24">
        <f>jurisdiction_covered_NCT!P211+jurisdiction_covered_NETS!P211+jurisdiction_covered_SupETS!P211</f>
        <v>0.44686892878001144</v>
      </c>
      <c r="Q211" s="24">
        <f>jurisdiction_covered_NCT!Q211+jurisdiction_covered_NETS!Q211+jurisdiction_covered_SupETS!Q211</f>
        <v>0.4750142543391993</v>
      </c>
      <c r="R211" s="24">
        <f>jurisdiction_covered_NCT!R211+jurisdiction_covered_NETS!R211+jurisdiction_covered_SupETS!R211</f>
        <v>0.44432808829259779</v>
      </c>
      <c r="S211" s="24">
        <f>jurisdiction_covered_NCT!S211+jurisdiction_covered_NETS!S211+jurisdiction_covered_SupETS!S211</f>
        <v>0.46697841880084728</v>
      </c>
      <c r="T211" s="24">
        <f>jurisdiction_covered_NCT!T211+jurisdiction_covered_NETS!T211+jurisdiction_covered_SupETS!T211</f>
        <v>0.44567353512429053</v>
      </c>
      <c r="U211" s="24">
        <f>jurisdiction_covered_NCT!U211+jurisdiction_covered_NETS!U211+jurisdiction_covered_SupETS!U211</f>
        <v>0.4085515235397742</v>
      </c>
      <c r="V211" s="24">
        <f>jurisdiction_covered_NCT!V211+jurisdiction_covered_NETS!V211+jurisdiction_covered_SupETS!V211</f>
        <v>0.4054144714836459</v>
      </c>
      <c r="W211" s="24">
        <f>jurisdiction_covered_NCT!W211+jurisdiction_covered_NETS!W211+jurisdiction_covered_SupETS!W211</f>
        <v>0.38675575927669209</v>
      </c>
      <c r="X211" s="24">
        <f>jurisdiction_covered_NCT!X211+jurisdiction_covered_NETS!X211+jurisdiction_covered_SupETS!X211</f>
        <v>0.38683191261412259</v>
      </c>
      <c r="Y211" s="24">
        <f>jurisdiction_covered_NCT!Y211+jurisdiction_covered_NETS!Y211+jurisdiction_covered_SupETS!Y211</f>
        <v>0.40900000000000003</v>
      </c>
      <c r="Z211" s="24">
        <f>jurisdiction_covered_NCT!Z211+jurisdiction_covered_NETS!Z211+jurisdiction_covered_SupETS!Z211</f>
        <v>0.31900000000000001</v>
      </c>
      <c r="AA211" s="24">
        <f>jurisdiction_covered_NCT!AA211+jurisdiction_covered_NETS!AA211+jurisdiction_covered_SupETS!AA211</f>
        <v>0.31900000000000001</v>
      </c>
    </row>
    <row r="212" spans="1:27" x14ac:dyDescent="0.2">
      <c r="A212" s="9" t="s">
        <v>717</v>
      </c>
      <c r="B212" s="24">
        <f>jurisdiction_covered_NCT!B212+jurisdiction_covered_NETS!B212+jurisdiction_covered_SupETS!B212</f>
        <v>0</v>
      </c>
      <c r="C212" s="24">
        <f>jurisdiction_covered_NCT!C212+jurisdiction_covered_NETS!C212+jurisdiction_covered_SupETS!C212</f>
        <v>0</v>
      </c>
      <c r="D212" s="24">
        <f>jurisdiction_covered_NCT!D212+jurisdiction_covered_NETS!D212+jurisdiction_covered_SupETS!D212</f>
        <v>0</v>
      </c>
      <c r="E212" s="24">
        <f>jurisdiction_covered_NCT!E212+jurisdiction_covered_NETS!E212+jurisdiction_covered_SupETS!E212</f>
        <v>0</v>
      </c>
      <c r="F212" s="24">
        <f>jurisdiction_covered_NCT!F212+jurisdiction_covered_NETS!F212+jurisdiction_covered_SupETS!F212</f>
        <v>0</v>
      </c>
      <c r="G212" s="24">
        <f>jurisdiction_covered_NCT!G212+jurisdiction_covered_NETS!G212+jurisdiction_covered_SupETS!G212</f>
        <v>0</v>
      </c>
      <c r="H212" s="24">
        <f>jurisdiction_covered_NCT!H212+jurisdiction_covered_NETS!H212+jurisdiction_covered_SupETS!H212</f>
        <v>0</v>
      </c>
      <c r="I212" s="24">
        <f>jurisdiction_covered_NCT!I212+jurisdiction_covered_NETS!I212+jurisdiction_covered_SupETS!I212</f>
        <v>0</v>
      </c>
      <c r="J212" s="24">
        <f>jurisdiction_covered_NCT!J212+jurisdiction_covered_NETS!J212+jurisdiction_covered_SupETS!J212</f>
        <v>0</v>
      </c>
      <c r="K212" s="24">
        <f>jurisdiction_covered_NCT!K212+jurisdiction_covered_NETS!K212+jurisdiction_covered_SupETS!K212</f>
        <v>0</v>
      </c>
      <c r="L212" s="24">
        <f>jurisdiction_covered_NCT!L212+jurisdiction_covered_NETS!L212+jurisdiction_covered_SupETS!L212</f>
        <v>0</v>
      </c>
      <c r="M212" s="24">
        <f>jurisdiction_covered_NCT!M212+jurisdiction_covered_NETS!M212+jurisdiction_covered_SupETS!M212</f>
        <v>0</v>
      </c>
      <c r="N212" s="24">
        <f>jurisdiction_covered_NCT!N212+jurisdiction_covered_NETS!N212+jurisdiction_covered_SupETS!N212</f>
        <v>0</v>
      </c>
      <c r="O212" s="24">
        <f>jurisdiction_covered_NCT!O212+jurisdiction_covered_NETS!O212+jurisdiction_covered_SupETS!O212</f>
        <v>0</v>
      </c>
      <c r="P212" s="24">
        <f>jurisdiction_covered_NCT!P212+jurisdiction_covered_NETS!P212+jurisdiction_covered_SupETS!P212</f>
        <v>0</v>
      </c>
      <c r="Q212" s="24">
        <f>jurisdiction_covered_NCT!Q212+jurisdiction_covered_NETS!Q212+jurisdiction_covered_SupETS!Q212</f>
        <v>0</v>
      </c>
      <c r="R212" s="24">
        <f>jurisdiction_covered_NCT!R212+jurisdiction_covered_NETS!R212+jurisdiction_covered_SupETS!R212</f>
        <v>0</v>
      </c>
      <c r="S212" s="24">
        <f>jurisdiction_covered_NCT!S212+jurisdiction_covered_NETS!S212+jurisdiction_covered_SupETS!S212</f>
        <v>0</v>
      </c>
      <c r="T212" s="24">
        <f>jurisdiction_covered_NCT!T212+jurisdiction_covered_NETS!T212+jurisdiction_covered_SupETS!T212</f>
        <v>0</v>
      </c>
      <c r="U212" s="24">
        <f>jurisdiction_covered_NCT!U212+jurisdiction_covered_NETS!U212+jurisdiction_covered_SupETS!U212</f>
        <v>0</v>
      </c>
      <c r="V212" s="24">
        <f>jurisdiction_covered_NCT!V212+jurisdiction_covered_NETS!V212+jurisdiction_covered_SupETS!V212</f>
        <v>0</v>
      </c>
      <c r="W212" s="24">
        <f>jurisdiction_covered_NCT!W212+jurisdiction_covered_NETS!W212+jurisdiction_covered_SupETS!W212</f>
        <v>0</v>
      </c>
      <c r="X212" s="24">
        <f>jurisdiction_covered_NCT!X212+jurisdiction_covered_NETS!X212+jurisdiction_covered_SupETS!X212</f>
        <v>0</v>
      </c>
      <c r="Y212" s="24">
        <f>jurisdiction_covered_NCT!Y212+jurisdiction_covered_NETS!Y212+jurisdiction_covered_SupETS!Y212</f>
        <v>0</v>
      </c>
      <c r="Z212" s="24">
        <f>jurisdiction_covered_NCT!Z212+jurisdiction_covered_NETS!Z212+jurisdiction_covered_SupETS!Z212</f>
        <v>0</v>
      </c>
      <c r="AA212" s="24">
        <f>jurisdiction_covered_NCT!AA212+jurisdiction_covered_NETS!AA212+jurisdiction_covered_SupETS!AA212</f>
        <v>0</v>
      </c>
    </row>
    <row r="213" spans="1:27" x14ac:dyDescent="0.2">
      <c r="A213" s="9" t="s">
        <v>720</v>
      </c>
      <c r="B213" s="24">
        <f>jurisdiction_covered_NCT!B213+jurisdiction_covered_NETS!B213+jurisdiction_covered_SupETS!B213</f>
        <v>0</v>
      </c>
      <c r="C213" s="24">
        <f>jurisdiction_covered_NCT!C213+jurisdiction_covered_NETS!C213+jurisdiction_covered_SupETS!C213</f>
        <v>0</v>
      </c>
      <c r="D213" s="24">
        <f>jurisdiction_covered_NCT!D213+jurisdiction_covered_NETS!D213+jurisdiction_covered_SupETS!D213</f>
        <v>0</v>
      </c>
      <c r="E213" s="24">
        <f>jurisdiction_covered_NCT!E213+jurisdiction_covered_NETS!E213+jurisdiction_covered_SupETS!E213</f>
        <v>0</v>
      </c>
      <c r="F213" s="24">
        <f>jurisdiction_covered_NCT!F213+jurisdiction_covered_NETS!F213+jurisdiction_covered_SupETS!F213</f>
        <v>0</v>
      </c>
      <c r="G213" s="24">
        <f>jurisdiction_covered_NCT!G213+jurisdiction_covered_NETS!G213+jurisdiction_covered_SupETS!G213</f>
        <v>0</v>
      </c>
      <c r="H213" s="24">
        <f>jurisdiction_covered_NCT!H213+jurisdiction_covered_NETS!H213+jurisdiction_covered_SupETS!H213</f>
        <v>0</v>
      </c>
      <c r="I213" s="24">
        <f>jurisdiction_covered_NCT!I213+jurisdiction_covered_NETS!I213+jurisdiction_covered_SupETS!I213</f>
        <v>0</v>
      </c>
      <c r="J213" s="24">
        <f>jurisdiction_covered_NCT!J213+jurisdiction_covered_NETS!J213+jurisdiction_covered_SupETS!J213</f>
        <v>0</v>
      </c>
      <c r="K213" s="24">
        <f>jurisdiction_covered_NCT!K213+jurisdiction_covered_NETS!K213+jurisdiction_covered_SupETS!K213</f>
        <v>0</v>
      </c>
      <c r="L213" s="24">
        <f>jurisdiction_covered_NCT!L213+jurisdiction_covered_NETS!L213+jurisdiction_covered_SupETS!L213</f>
        <v>0</v>
      </c>
      <c r="M213" s="24">
        <f>jurisdiction_covered_NCT!M213+jurisdiction_covered_NETS!M213+jurisdiction_covered_SupETS!M213</f>
        <v>0</v>
      </c>
      <c r="N213" s="24">
        <f>jurisdiction_covered_NCT!N213+jurisdiction_covered_NETS!N213+jurisdiction_covered_SupETS!N213</f>
        <v>0</v>
      </c>
      <c r="O213" s="24">
        <f>jurisdiction_covered_NCT!O213+jurisdiction_covered_NETS!O213+jurisdiction_covered_SupETS!O213</f>
        <v>0</v>
      </c>
      <c r="P213" s="24">
        <f>jurisdiction_covered_NCT!P213+jurisdiction_covered_NETS!P213+jurisdiction_covered_SupETS!P213</f>
        <v>0</v>
      </c>
      <c r="Q213" s="24">
        <f>jurisdiction_covered_NCT!Q213+jurisdiction_covered_NETS!Q213+jurisdiction_covered_SupETS!Q213</f>
        <v>0</v>
      </c>
      <c r="R213" s="24">
        <f>jurisdiction_covered_NCT!R213+jurisdiction_covered_NETS!R213+jurisdiction_covered_SupETS!R213</f>
        <v>0</v>
      </c>
      <c r="S213" s="24">
        <f>jurisdiction_covered_NCT!S213+jurisdiction_covered_NETS!S213+jurisdiction_covered_SupETS!S213</f>
        <v>0</v>
      </c>
      <c r="T213" s="24">
        <f>jurisdiction_covered_NCT!T213+jurisdiction_covered_NETS!T213+jurisdiction_covered_SupETS!T213</f>
        <v>0</v>
      </c>
      <c r="U213" s="24">
        <f>jurisdiction_covered_NCT!U213+jurisdiction_covered_NETS!U213+jurisdiction_covered_SupETS!U213</f>
        <v>0</v>
      </c>
      <c r="V213" s="24">
        <f>jurisdiction_covered_NCT!V213+jurisdiction_covered_NETS!V213+jurisdiction_covered_SupETS!V213</f>
        <v>0</v>
      </c>
      <c r="W213" s="24">
        <f>jurisdiction_covered_NCT!W213+jurisdiction_covered_NETS!W213+jurisdiction_covered_SupETS!W213</f>
        <v>0</v>
      </c>
      <c r="X213" s="24">
        <f>jurisdiction_covered_NCT!X213+jurisdiction_covered_NETS!X213+jurisdiction_covered_SupETS!X213</f>
        <v>0</v>
      </c>
      <c r="Y213" s="24">
        <f>jurisdiction_covered_NCT!Y213+jurisdiction_covered_NETS!Y213+jurisdiction_covered_SupETS!Y213</f>
        <v>0</v>
      </c>
      <c r="Z213" s="24">
        <f>jurisdiction_covered_NCT!Z213+jurisdiction_covered_NETS!Z213+jurisdiction_covered_SupETS!Z213</f>
        <v>0</v>
      </c>
      <c r="AA213" s="24">
        <f>jurisdiction_covered_NCT!AA213+jurisdiction_covered_NETS!AA213+jurisdiction_covered_SupETS!AA213</f>
        <v>0</v>
      </c>
    </row>
    <row r="214" spans="1:27" x14ac:dyDescent="0.2">
      <c r="A214" s="9" t="s">
        <v>723</v>
      </c>
      <c r="B214" s="24">
        <f>jurisdiction_covered_NCT!B214+jurisdiction_covered_NETS!B214+jurisdiction_covered_SupETS!B214</f>
        <v>0</v>
      </c>
      <c r="C214" s="24">
        <f>jurisdiction_covered_NCT!C214+jurisdiction_covered_NETS!C214+jurisdiction_covered_SupETS!C214</f>
        <v>0</v>
      </c>
      <c r="D214" s="24">
        <f>jurisdiction_covered_NCT!D214+jurisdiction_covered_NETS!D214+jurisdiction_covered_SupETS!D214</f>
        <v>0</v>
      </c>
      <c r="E214" s="24">
        <f>jurisdiction_covered_NCT!E214+jurisdiction_covered_NETS!E214+jurisdiction_covered_SupETS!E214</f>
        <v>0</v>
      </c>
      <c r="F214" s="24">
        <f>jurisdiction_covered_NCT!F214+jurisdiction_covered_NETS!F214+jurisdiction_covered_SupETS!F214</f>
        <v>0</v>
      </c>
      <c r="G214" s="24">
        <f>jurisdiction_covered_NCT!G214+jurisdiction_covered_NETS!G214+jurisdiction_covered_SupETS!G214</f>
        <v>0</v>
      </c>
      <c r="H214" s="24">
        <f>jurisdiction_covered_NCT!H214+jurisdiction_covered_NETS!H214+jurisdiction_covered_SupETS!H214</f>
        <v>0</v>
      </c>
      <c r="I214" s="24">
        <f>jurisdiction_covered_NCT!I214+jurisdiction_covered_NETS!I214+jurisdiction_covered_SupETS!I214</f>
        <v>0</v>
      </c>
      <c r="J214" s="24">
        <f>jurisdiction_covered_NCT!J214+jurisdiction_covered_NETS!J214+jurisdiction_covered_SupETS!J214</f>
        <v>0</v>
      </c>
      <c r="K214" s="24">
        <f>jurisdiction_covered_NCT!K214+jurisdiction_covered_NETS!K214+jurisdiction_covered_SupETS!K214</f>
        <v>0</v>
      </c>
      <c r="L214" s="24">
        <f>jurisdiction_covered_NCT!L214+jurisdiction_covered_NETS!L214+jurisdiction_covered_SupETS!L214</f>
        <v>0</v>
      </c>
      <c r="M214" s="24">
        <f>jurisdiction_covered_NCT!M214+jurisdiction_covered_NETS!M214+jurisdiction_covered_SupETS!M214</f>
        <v>0</v>
      </c>
      <c r="N214" s="24">
        <f>jurisdiction_covered_NCT!N214+jurisdiction_covered_NETS!N214+jurisdiction_covered_SupETS!N214</f>
        <v>0</v>
      </c>
      <c r="O214" s="24">
        <f>jurisdiction_covered_NCT!O214+jurisdiction_covered_NETS!O214+jurisdiction_covered_SupETS!O214</f>
        <v>0</v>
      </c>
      <c r="P214" s="24">
        <f>jurisdiction_covered_NCT!P214+jurisdiction_covered_NETS!P214+jurisdiction_covered_SupETS!P214</f>
        <v>0</v>
      </c>
      <c r="Q214" s="24">
        <f>jurisdiction_covered_NCT!Q214+jurisdiction_covered_NETS!Q214+jurisdiction_covered_SupETS!Q214</f>
        <v>0</v>
      </c>
      <c r="R214" s="24">
        <f>jurisdiction_covered_NCT!R214+jurisdiction_covered_NETS!R214+jurisdiction_covered_SupETS!R214</f>
        <v>0</v>
      </c>
      <c r="S214" s="24">
        <f>jurisdiction_covered_NCT!S214+jurisdiction_covered_NETS!S214+jurisdiction_covered_SupETS!S214</f>
        <v>0</v>
      </c>
      <c r="T214" s="24">
        <f>jurisdiction_covered_NCT!T214+jurisdiction_covered_NETS!T214+jurisdiction_covered_SupETS!T214</f>
        <v>0</v>
      </c>
      <c r="U214" s="24">
        <f>jurisdiction_covered_NCT!U214+jurisdiction_covered_NETS!U214+jurisdiction_covered_SupETS!U214</f>
        <v>0</v>
      </c>
      <c r="V214" s="24">
        <f>jurisdiction_covered_NCT!V214+jurisdiction_covered_NETS!V214+jurisdiction_covered_SupETS!V214</f>
        <v>0</v>
      </c>
      <c r="W214" s="24">
        <f>jurisdiction_covered_NCT!W214+jurisdiction_covered_NETS!W214+jurisdiction_covered_SupETS!W214</f>
        <v>0</v>
      </c>
      <c r="X214" s="24">
        <f>jurisdiction_covered_NCT!X214+jurisdiction_covered_NETS!X214+jurisdiction_covered_SupETS!X214</f>
        <v>0</v>
      </c>
      <c r="Y214" s="24">
        <f>jurisdiction_covered_NCT!Y214+jurisdiction_covered_NETS!Y214+jurisdiction_covered_SupETS!Y214</f>
        <v>0</v>
      </c>
      <c r="Z214" s="24">
        <f>jurisdiction_covered_NCT!Z214+jurisdiction_covered_NETS!Z214+jurisdiction_covered_SupETS!Z214</f>
        <v>0</v>
      </c>
      <c r="AA214" s="24">
        <f>jurisdiction_covered_NCT!AA214+jurisdiction_covered_NETS!AA214+jurisdiction_covered_SupETS!AA214</f>
        <v>0</v>
      </c>
    </row>
    <row r="215" spans="1:27" x14ac:dyDescent="0.2">
      <c r="A215" s="9" t="s">
        <v>726</v>
      </c>
      <c r="B215" s="24">
        <f>jurisdiction_covered_NCT!B215+jurisdiction_covered_NETS!B215+jurisdiction_covered_SupETS!B215</f>
        <v>0</v>
      </c>
      <c r="C215" s="24">
        <f>jurisdiction_covered_NCT!C215+jurisdiction_covered_NETS!C215+jurisdiction_covered_SupETS!C215</f>
        <v>0</v>
      </c>
      <c r="D215" s="24">
        <f>jurisdiction_covered_NCT!D215+jurisdiction_covered_NETS!D215+jurisdiction_covered_SupETS!D215</f>
        <v>0</v>
      </c>
      <c r="E215" s="24">
        <f>jurisdiction_covered_NCT!E215+jurisdiction_covered_NETS!E215+jurisdiction_covered_SupETS!E215</f>
        <v>0</v>
      </c>
      <c r="F215" s="24">
        <f>jurisdiction_covered_NCT!F215+jurisdiction_covered_NETS!F215+jurisdiction_covered_SupETS!F215</f>
        <v>0</v>
      </c>
      <c r="G215" s="24">
        <f>jurisdiction_covered_NCT!G215+jurisdiction_covered_NETS!G215+jurisdiction_covered_SupETS!G215</f>
        <v>0</v>
      </c>
      <c r="H215" s="24">
        <f>jurisdiction_covered_NCT!H215+jurisdiction_covered_NETS!H215+jurisdiction_covered_SupETS!H215</f>
        <v>0</v>
      </c>
      <c r="I215" s="24">
        <f>jurisdiction_covered_NCT!I215+jurisdiction_covered_NETS!I215+jurisdiction_covered_SupETS!I215</f>
        <v>0</v>
      </c>
      <c r="J215" s="24">
        <f>jurisdiction_covered_NCT!J215+jurisdiction_covered_NETS!J215+jurisdiction_covered_SupETS!J215</f>
        <v>0</v>
      </c>
      <c r="K215" s="24">
        <f>jurisdiction_covered_NCT!K215+jurisdiction_covered_NETS!K215+jurisdiction_covered_SupETS!K215</f>
        <v>0</v>
      </c>
      <c r="L215" s="24">
        <f>jurisdiction_covered_NCT!L215+jurisdiction_covered_NETS!L215+jurisdiction_covered_SupETS!L215</f>
        <v>0</v>
      </c>
      <c r="M215" s="24">
        <f>jurisdiction_covered_NCT!M215+jurisdiction_covered_NETS!M215+jurisdiction_covered_SupETS!M215</f>
        <v>0</v>
      </c>
      <c r="N215" s="24">
        <f>jurisdiction_covered_NCT!N215+jurisdiction_covered_NETS!N215+jurisdiction_covered_SupETS!N215</f>
        <v>0</v>
      </c>
      <c r="O215" s="24">
        <f>jurisdiction_covered_NCT!O215+jurisdiction_covered_NETS!O215+jurisdiction_covered_SupETS!O215</f>
        <v>0</v>
      </c>
      <c r="P215" s="24">
        <f>jurisdiction_covered_NCT!P215+jurisdiction_covered_NETS!P215+jurisdiction_covered_SupETS!P215</f>
        <v>0</v>
      </c>
      <c r="Q215" s="24">
        <f>jurisdiction_covered_NCT!Q215+jurisdiction_covered_NETS!Q215+jurisdiction_covered_SupETS!Q215</f>
        <v>0</v>
      </c>
      <c r="R215" s="24">
        <f>jurisdiction_covered_NCT!R215+jurisdiction_covered_NETS!R215+jurisdiction_covered_SupETS!R215</f>
        <v>0</v>
      </c>
      <c r="S215" s="24">
        <f>jurisdiction_covered_NCT!S215+jurisdiction_covered_NETS!S215+jurisdiction_covered_SupETS!S215</f>
        <v>0</v>
      </c>
      <c r="T215" s="24">
        <f>jurisdiction_covered_NCT!T215+jurisdiction_covered_NETS!T215+jurisdiction_covered_SupETS!T215</f>
        <v>0</v>
      </c>
      <c r="U215" s="24">
        <f>jurisdiction_covered_NCT!U215+jurisdiction_covered_NETS!U215+jurisdiction_covered_SupETS!U215</f>
        <v>0</v>
      </c>
      <c r="V215" s="24">
        <f>jurisdiction_covered_NCT!V215+jurisdiction_covered_NETS!V215+jurisdiction_covered_SupETS!V215</f>
        <v>0</v>
      </c>
      <c r="W215" s="24">
        <f>jurisdiction_covered_NCT!W215+jurisdiction_covered_NETS!W215+jurisdiction_covered_SupETS!W215</f>
        <v>0</v>
      </c>
      <c r="X215" s="24">
        <f>jurisdiction_covered_NCT!X215+jurisdiction_covered_NETS!X215+jurisdiction_covered_SupETS!X215</f>
        <v>0</v>
      </c>
      <c r="Y215" s="24">
        <f>jurisdiction_covered_NCT!Y215+jurisdiction_covered_NETS!Y215+jurisdiction_covered_SupETS!Y215</f>
        <v>0</v>
      </c>
      <c r="Z215" s="24">
        <f>jurisdiction_covered_NCT!Z215+jurisdiction_covered_NETS!Z215+jurisdiction_covered_SupETS!Z215</f>
        <v>0</v>
      </c>
      <c r="AA215" s="24">
        <f>jurisdiction_covered_NCT!AA215+jurisdiction_covered_NETS!AA215+jurisdiction_covered_SupETS!AA215</f>
        <v>0</v>
      </c>
    </row>
    <row r="216" spans="1:27" x14ac:dyDescent="0.2">
      <c r="A216" s="9" t="s">
        <v>729</v>
      </c>
      <c r="B216" s="24">
        <f>jurisdiction_covered_NCT!B216+jurisdiction_covered_NETS!B216+jurisdiction_covered_SupETS!B216</f>
        <v>0</v>
      </c>
      <c r="C216" s="24">
        <f>jurisdiction_covered_NCT!C216+jurisdiction_covered_NETS!C216+jurisdiction_covered_SupETS!C216</f>
        <v>0</v>
      </c>
      <c r="D216" s="24">
        <f>jurisdiction_covered_NCT!D216+jurisdiction_covered_NETS!D216+jurisdiction_covered_SupETS!D216</f>
        <v>0</v>
      </c>
      <c r="E216" s="24">
        <f>jurisdiction_covered_NCT!E216+jurisdiction_covered_NETS!E216+jurisdiction_covered_SupETS!E216</f>
        <v>0</v>
      </c>
      <c r="F216" s="24">
        <f>jurisdiction_covered_NCT!F216+jurisdiction_covered_NETS!F216+jurisdiction_covered_SupETS!F216</f>
        <v>0</v>
      </c>
      <c r="G216" s="24">
        <f>jurisdiction_covered_NCT!G216+jurisdiction_covered_NETS!G216+jurisdiction_covered_SupETS!G216</f>
        <v>0</v>
      </c>
      <c r="H216" s="24">
        <f>jurisdiction_covered_NCT!H216+jurisdiction_covered_NETS!H216+jurisdiction_covered_SupETS!H216</f>
        <v>0</v>
      </c>
      <c r="I216" s="24">
        <f>jurisdiction_covered_NCT!I216+jurisdiction_covered_NETS!I216+jurisdiction_covered_SupETS!I216</f>
        <v>0</v>
      </c>
      <c r="J216" s="24">
        <f>jurisdiction_covered_NCT!J216+jurisdiction_covered_NETS!J216+jurisdiction_covered_SupETS!J216</f>
        <v>0</v>
      </c>
      <c r="K216" s="24">
        <f>jurisdiction_covered_NCT!K216+jurisdiction_covered_NETS!K216+jurisdiction_covered_SupETS!K216</f>
        <v>0</v>
      </c>
      <c r="L216" s="24">
        <f>jurisdiction_covered_NCT!L216+jurisdiction_covered_NETS!L216+jurisdiction_covered_SupETS!L216</f>
        <v>0</v>
      </c>
      <c r="M216" s="24">
        <f>jurisdiction_covered_NCT!M216+jurisdiction_covered_NETS!M216+jurisdiction_covered_SupETS!M216</f>
        <v>0</v>
      </c>
      <c r="N216" s="24">
        <f>jurisdiction_covered_NCT!N216+jurisdiction_covered_NETS!N216+jurisdiction_covered_SupETS!N216</f>
        <v>0</v>
      </c>
      <c r="O216" s="24">
        <f>jurisdiction_covered_NCT!O216+jurisdiction_covered_NETS!O216+jurisdiction_covered_SupETS!O216</f>
        <v>0</v>
      </c>
      <c r="P216" s="24">
        <f>jurisdiction_covered_NCT!P216+jurisdiction_covered_NETS!P216+jurisdiction_covered_SupETS!P216</f>
        <v>0</v>
      </c>
      <c r="Q216" s="24">
        <f>jurisdiction_covered_NCT!Q216+jurisdiction_covered_NETS!Q216+jurisdiction_covered_SupETS!Q216</f>
        <v>0</v>
      </c>
      <c r="R216" s="24">
        <f>jurisdiction_covered_NCT!R216+jurisdiction_covered_NETS!R216+jurisdiction_covered_SupETS!R216</f>
        <v>0</v>
      </c>
      <c r="S216" s="24">
        <f>jurisdiction_covered_NCT!S216+jurisdiction_covered_NETS!S216+jurisdiction_covered_SupETS!S216</f>
        <v>0</v>
      </c>
      <c r="T216" s="24">
        <f>jurisdiction_covered_NCT!T216+jurisdiction_covered_NETS!T216+jurisdiction_covered_SupETS!T216</f>
        <v>0</v>
      </c>
      <c r="U216" s="24">
        <f>jurisdiction_covered_NCT!U216+jurisdiction_covered_NETS!U216+jurisdiction_covered_SupETS!U216</f>
        <v>0</v>
      </c>
      <c r="V216" s="24">
        <f>jurisdiction_covered_NCT!V216+jurisdiction_covered_NETS!V216+jurisdiction_covered_SupETS!V216</f>
        <v>0</v>
      </c>
      <c r="W216" s="24">
        <f>jurisdiction_covered_NCT!W216+jurisdiction_covered_NETS!W216+jurisdiction_covered_SupETS!W216</f>
        <v>0</v>
      </c>
      <c r="X216" s="24">
        <f>jurisdiction_covered_NCT!X216+jurisdiction_covered_NETS!X216+jurisdiction_covered_SupETS!X216</f>
        <v>0</v>
      </c>
      <c r="Y216" s="24">
        <f>jurisdiction_covered_NCT!Y216+jurisdiction_covered_NETS!Y216+jurisdiction_covered_SupETS!Y216</f>
        <v>0</v>
      </c>
      <c r="Z216" s="24">
        <f>jurisdiction_covered_NCT!Z216+jurisdiction_covered_NETS!Z216+jurisdiction_covered_SupETS!Z216</f>
        <v>0</v>
      </c>
      <c r="AA216" s="24">
        <f>jurisdiction_covered_NCT!AA216+jurisdiction_covered_NETS!AA216+jurisdiction_covered_SupETS!AA216</f>
        <v>0</v>
      </c>
    </row>
    <row r="217" spans="1:27" x14ac:dyDescent="0.2">
      <c r="A217" s="9" t="s">
        <v>732</v>
      </c>
      <c r="B217" s="24">
        <f>jurisdiction_covered_NCT!B217+jurisdiction_covered_NETS!B217+jurisdiction_covered_SupETS!B217</f>
        <v>0.4</v>
      </c>
      <c r="C217" s="24">
        <f>jurisdiction_covered_NCT!C217+jurisdiction_covered_NETS!C217+jurisdiction_covered_SupETS!C217</f>
        <v>0.4</v>
      </c>
      <c r="D217" s="24">
        <f>jurisdiction_covered_NCT!D217+jurisdiction_covered_NETS!D217+jurisdiction_covered_SupETS!D217</f>
        <v>0.4</v>
      </c>
      <c r="E217" s="24">
        <f>jurisdiction_covered_NCT!E217+jurisdiction_covered_NETS!E217+jurisdiction_covered_SupETS!E217</f>
        <v>0.4</v>
      </c>
      <c r="F217" s="24">
        <f>jurisdiction_covered_NCT!F217+jurisdiction_covered_NETS!F217+jurisdiction_covered_SupETS!F217</f>
        <v>0.4</v>
      </c>
      <c r="G217" s="24">
        <f>jurisdiction_covered_NCT!G217+jurisdiction_covered_NETS!G217+jurisdiction_covered_SupETS!G217</f>
        <v>0.69231110544034558</v>
      </c>
      <c r="H217" s="24">
        <f>jurisdiction_covered_NCT!H217+jurisdiction_covered_NETS!H217+jurisdiction_covered_SupETS!H217</f>
        <v>0.70330443809404231</v>
      </c>
      <c r="I217" s="24">
        <f>jurisdiction_covered_NCT!I217+jurisdiction_covered_NETS!I217+jurisdiction_covered_SupETS!I217</f>
        <v>0.69378181581975951</v>
      </c>
      <c r="J217" s="24">
        <f>jurisdiction_covered_NCT!J217+jurisdiction_covered_NETS!J217+jurisdiction_covered_SupETS!J217</f>
        <v>0.74517915934884527</v>
      </c>
      <c r="K217" s="24">
        <f>jurisdiction_covered_NCT!K217+jurisdiction_covered_NETS!K217+jurisdiction_covered_SupETS!K217</f>
        <v>0.67264189542735298</v>
      </c>
      <c r="L217" s="24">
        <f>jurisdiction_covered_NCT!L217+jurisdiction_covered_NETS!L217+jurisdiction_covered_SupETS!L217</f>
        <v>0.77894711758665203</v>
      </c>
      <c r="M217" s="24">
        <f>jurisdiction_covered_NCT!M217+jurisdiction_covered_NETS!M217+jurisdiction_covered_SupETS!M217</f>
        <v>0.73200248961503767</v>
      </c>
      <c r="N217" s="24">
        <f>jurisdiction_covered_NCT!N217+jurisdiction_covered_NETS!N217+jurisdiction_covered_SupETS!N217</f>
        <v>0.72876335599443287</v>
      </c>
      <c r="O217" s="24">
        <f>jurisdiction_covered_NCT!O217+jurisdiction_covered_NETS!O217+jurisdiction_covered_SupETS!O217</f>
        <v>0.76442662690345364</v>
      </c>
      <c r="P217" s="24">
        <f>jurisdiction_covered_NCT!P217+jurisdiction_covered_NETS!P217+jurisdiction_covered_SupETS!P217</f>
        <v>0.7611140207675352</v>
      </c>
      <c r="Q217" s="24">
        <f>jurisdiction_covered_NCT!Q217+jurisdiction_covered_NETS!Q217+jurisdiction_covered_SupETS!Q217</f>
        <v>0.76063739219299453</v>
      </c>
      <c r="R217" s="24">
        <f>jurisdiction_covered_NCT!R217+jurisdiction_covered_NETS!R217+jurisdiction_covered_SupETS!R217</f>
        <v>0.7734690749822043</v>
      </c>
      <c r="S217" s="24">
        <f>jurisdiction_covered_NCT!S217+jurisdiction_covered_NETS!S217+jurisdiction_covered_SupETS!S217</f>
        <v>0.77772652946151677</v>
      </c>
      <c r="T217" s="24">
        <f>jurisdiction_covered_NCT!T217+jurisdiction_covered_NETS!T217+jurisdiction_covered_SupETS!T217</f>
        <v>0.78787414689262469</v>
      </c>
      <c r="U217" s="24">
        <f>jurisdiction_covered_NCT!U217+jurisdiction_covered_NETS!U217+jurisdiction_covered_SupETS!U217</f>
        <v>0.77638729751480051</v>
      </c>
      <c r="V217" s="24">
        <f>jurisdiction_covered_NCT!V217+jurisdiction_covered_NETS!V217+jurisdiction_covered_SupETS!V217</f>
        <v>0.76316776095106875</v>
      </c>
      <c r="W217" s="24">
        <f>jurisdiction_covered_NCT!W217+jurisdiction_covered_NETS!W217+jurisdiction_covered_SupETS!W217</f>
        <v>0.78715545751771621</v>
      </c>
      <c r="X217" s="24">
        <f>jurisdiction_covered_NCT!X217+jurisdiction_covered_NETS!X217+jurisdiction_covered_SupETS!X217</f>
        <v>0.7902291904377684</v>
      </c>
      <c r="Y217" s="24">
        <f>jurisdiction_covered_NCT!Y217+jurisdiction_covered_NETS!Y217+jurisdiction_covered_SupETS!Y217</f>
        <v>0.7902291904377684</v>
      </c>
      <c r="Z217" s="24">
        <f>jurisdiction_covered_NCT!Z217+jurisdiction_covered_NETS!Z217+jurisdiction_covered_SupETS!Z217</f>
        <v>0.78</v>
      </c>
      <c r="AA217" s="24">
        <f>jurisdiction_covered_NCT!AA217+jurisdiction_covered_NETS!AA217+jurisdiction_covered_SupETS!AA217</f>
        <v>0.78</v>
      </c>
    </row>
    <row r="218" spans="1:27" x14ac:dyDescent="0.2">
      <c r="A218" s="9" t="s">
        <v>735</v>
      </c>
      <c r="B218" s="24">
        <f>jurisdiction_covered_NCT!B218+jurisdiction_covered_NETS!B218+jurisdiction_covered_SupETS!B218</f>
        <v>0</v>
      </c>
      <c r="C218" s="24">
        <f>jurisdiction_covered_NCT!C218+jurisdiction_covered_NETS!C218+jurisdiction_covered_SupETS!C218</f>
        <v>0</v>
      </c>
      <c r="D218" s="24">
        <f>jurisdiction_covered_NCT!D218+jurisdiction_covered_NETS!D218+jurisdiction_covered_SupETS!D218</f>
        <v>0</v>
      </c>
      <c r="E218" s="24">
        <f>jurisdiction_covered_NCT!E218+jurisdiction_covered_NETS!E218+jurisdiction_covered_SupETS!E218</f>
        <v>0</v>
      </c>
      <c r="F218" s="24">
        <f>jurisdiction_covered_NCT!F218+jurisdiction_covered_NETS!F218+jurisdiction_covered_SupETS!F218</f>
        <v>0</v>
      </c>
      <c r="G218" s="24">
        <f>jurisdiction_covered_NCT!G218+jurisdiction_covered_NETS!G218+jurisdiction_covered_SupETS!G218</f>
        <v>0</v>
      </c>
      <c r="H218" s="24">
        <f>jurisdiction_covered_NCT!H218+jurisdiction_covered_NETS!H218+jurisdiction_covered_SupETS!H218</f>
        <v>0</v>
      </c>
      <c r="I218" s="24">
        <f>jurisdiction_covered_NCT!I218+jurisdiction_covered_NETS!I218+jurisdiction_covered_SupETS!I218</f>
        <v>0</v>
      </c>
      <c r="J218" s="24">
        <f>jurisdiction_covered_NCT!J218+jurisdiction_covered_NETS!J218+jurisdiction_covered_SupETS!J218</f>
        <v>0.13</v>
      </c>
      <c r="K218" s="24">
        <f>jurisdiction_covered_NCT!K218+jurisdiction_covered_NETS!K218+jurisdiction_covered_SupETS!K218</f>
        <v>0.48</v>
      </c>
      <c r="L218" s="24">
        <f>jurisdiction_covered_NCT!L218+jurisdiction_covered_NETS!L218+jurisdiction_covered_SupETS!L218</f>
        <v>0.48</v>
      </c>
      <c r="M218" s="24">
        <f>jurisdiction_covered_NCT!M218+jurisdiction_covered_NETS!M218+jurisdiction_covered_SupETS!M218</f>
        <v>0.48</v>
      </c>
      <c r="N218" s="24">
        <f>jurisdiction_covered_NCT!N218+jurisdiction_covered_NETS!N218+jurisdiction_covered_SupETS!N218</f>
        <v>0.48</v>
      </c>
      <c r="O218" s="24">
        <f>jurisdiction_covered_NCT!O218+jurisdiction_covered_NETS!O218+jurisdiction_covered_SupETS!O218</f>
        <v>0.48</v>
      </c>
      <c r="P218" s="24">
        <f>jurisdiction_covered_NCT!P218+jurisdiction_covered_NETS!P218+jurisdiction_covered_SupETS!P218</f>
        <v>0.48</v>
      </c>
      <c r="Q218" s="24">
        <f>jurisdiction_covered_NCT!Q218+jurisdiction_covered_NETS!Q218+jurisdiction_covered_SupETS!Q218</f>
        <v>0.48</v>
      </c>
      <c r="R218" s="24">
        <f>jurisdiction_covered_NCT!R218+jurisdiction_covered_NETS!R218+jurisdiction_covered_SupETS!R218</f>
        <v>0.48</v>
      </c>
      <c r="S218" s="24">
        <f>jurisdiction_covered_NCT!S218+jurisdiction_covered_NETS!S218+jurisdiction_covered_SupETS!S218</f>
        <v>0.48</v>
      </c>
      <c r="T218" s="24">
        <f>jurisdiction_covered_NCT!T218+jurisdiction_covered_NETS!T218+jurisdiction_covered_SupETS!T218</f>
        <v>0.48</v>
      </c>
      <c r="U218" s="24">
        <f>jurisdiction_covered_NCT!U218+jurisdiction_covered_NETS!U218+jurisdiction_covered_SupETS!U218</f>
        <v>0.48</v>
      </c>
      <c r="V218" s="24">
        <f>jurisdiction_covered_NCT!V218+jurisdiction_covered_NETS!V218+jurisdiction_covered_SupETS!V218</f>
        <v>0.48</v>
      </c>
      <c r="W218" s="24">
        <f>jurisdiction_covered_NCT!W218+jurisdiction_covered_NETS!W218+jurisdiction_covered_SupETS!W218</f>
        <v>0.48</v>
      </c>
      <c r="X218" s="24">
        <f>jurisdiction_covered_NCT!X218+jurisdiction_covered_NETS!X218+jurisdiction_covered_SupETS!X218</f>
        <v>0.48</v>
      </c>
      <c r="Y218" s="24">
        <f>jurisdiction_covered_NCT!Y218+jurisdiction_covered_NETS!Y218+jurisdiction_covered_SupETS!Y218</f>
        <v>0.48</v>
      </c>
      <c r="Z218" s="24">
        <f>jurisdiction_covered_NCT!Z218+jurisdiction_covered_NETS!Z218+jurisdiction_covered_SupETS!Z218</f>
        <v>0.48</v>
      </c>
      <c r="AA218" s="24">
        <f>jurisdiction_covered_NCT!AA218+jurisdiction_covered_NETS!AA218+jurisdiction_covered_SupETS!AA218</f>
        <v>0.48</v>
      </c>
    </row>
    <row r="219" spans="1:27" x14ac:dyDescent="0.2">
      <c r="A219" s="9" t="s">
        <v>738</v>
      </c>
      <c r="B219" s="24">
        <f>jurisdiction_covered_NCT!B219+jurisdiction_covered_NETS!B219+jurisdiction_covered_SupETS!B219</f>
        <v>0</v>
      </c>
      <c r="C219" s="24">
        <f>jurisdiction_covered_NCT!C219+jurisdiction_covered_NETS!C219+jurisdiction_covered_SupETS!C219</f>
        <v>0</v>
      </c>
      <c r="D219" s="24">
        <f>jurisdiction_covered_NCT!D219+jurisdiction_covered_NETS!D219+jurisdiction_covered_SupETS!D219</f>
        <v>0</v>
      </c>
      <c r="E219" s="24">
        <f>jurisdiction_covered_NCT!E219+jurisdiction_covered_NETS!E219+jurisdiction_covered_SupETS!E219</f>
        <v>0</v>
      </c>
      <c r="F219" s="24">
        <f>jurisdiction_covered_NCT!F219+jurisdiction_covered_NETS!F219+jurisdiction_covered_SupETS!F219</f>
        <v>0</v>
      </c>
      <c r="G219" s="24">
        <f>jurisdiction_covered_NCT!G219+jurisdiction_covered_NETS!G219+jurisdiction_covered_SupETS!G219</f>
        <v>0</v>
      </c>
      <c r="H219" s="24">
        <f>jurisdiction_covered_NCT!H219+jurisdiction_covered_NETS!H219+jurisdiction_covered_SupETS!H219</f>
        <v>0</v>
      </c>
      <c r="I219" s="24">
        <f>jurisdiction_covered_NCT!I219+jurisdiction_covered_NETS!I219+jurisdiction_covered_SupETS!I219</f>
        <v>0</v>
      </c>
      <c r="J219" s="24">
        <f>jurisdiction_covered_NCT!J219+jurisdiction_covered_NETS!J219+jurisdiction_covered_SupETS!J219</f>
        <v>0</v>
      </c>
      <c r="K219" s="24">
        <f>jurisdiction_covered_NCT!K219+jurisdiction_covered_NETS!K219+jurisdiction_covered_SupETS!K219</f>
        <v>0</v>
      </c>
      <c r="L219" s="24">
        <f>jurisdiction_covered_NCT!L219+jurisdiction_covered_NETS!L219+jurisdiction_covered_SupETS!L219</f>
        <v>0</v>
      </c>
      <c r="M219" s="24">
        <f>jurisdiction_covered_NCT!M219+jurisdiction_covered_NETS!M219+jurisdiction_covered_SupETS!M219</f>
        <v>0</v>
      </c>
      <c r="N219" s="24">
        <f>jurisdiction_covered_NCT!N219+jurisdiction_covered_NETS!N219+jurisdiction_covered_SupETS!N219</f>
        <v>0</v>
      </c>
      <c r="O219" s="24">
        <f>jurisdiction_covered_NCT!O219+jurisdiction_covered_NETS!O219+jurisdiction_covered_SupETS!O219</f>
        <v>0</v>
      </c>
      <c r="P219" s="24">
        <f>jurisdiction_covered_NCT!P219+jurisdiction_covered_NETS!P219+jurisdiction_covered_SupETS!P219</f>
        <v>0</v>
      </c>
      <c r="Q219" s="24">
        <f>jurisdiction_covered_NCT!Q219+jurisdiction_covered_NETS!Q219+jurisdiction_covered_SupETS!Q219</f>
        <v>0</v>
      </c>
      <c r="R219" s="24">
        <f>jurisdiction_covered_NCT!R219+jurisdiction_covered_NETS!R219+jurisdiction_covered_SupETS!R219</f>
        <v>0</v>
      </c>
      <c r="S219" s="24">
        <f>jurisdiction_covered_NCT!S219+jurisdiction_covered_NETS!S219+jurisdiction_covered_SupETS!S219</f>
        <v>0</v>
      </c>
      <c r="T219" s="24">
        <f>jurisdiction_covered_NCT!T219+jurisdiction_covered_NETS!T219+jurisdiction_covered_SupETS!T219</f>
        <v>0</v>
      </c>
      <c r="U219" s="24">
        <f>jurisdiction_covered_NCT!U219+jurisdiction_covered_NETS!U219+jurisdiction_covered_SupETS!U219</f>
        <v>0</v>
      </c>
      <c r="V219" s="24">
        <f>jurisdiction_covered_NCT!V219+jurisdiction_covered_NETS!V219+jurisdiction_covered_SupETS!V219</f>
        <v>0</v>
      </c>
      <c r="W219" s="24">
        <f>jurisdiction_covered_NCT!W219+jurisdiction_covered_NETS!W219+jurisdiction_covered_SupETS!W219</f>
        <v>0</v>
      </c>
      <c r="X219" s="24">
        <f>jurisdiction_covered_NCT!X219+jurisdiction_covered_NETS!X219+jurisdiction_covered_SupETS!X219</f>
        <v>0</v>
      </c>
      <c r="Y219" s="24">
        <f>jurisdiction_covered_NCT!Y219+jurisdiction_covered_NETS!Y219+jurisdiction_covered_SupETS!Y219</f>
        <v>0</v>
      </c>
      <c r="Z219" s="24">
        <f>jurisdiction_covered_NCT!Z219+jurisdiction_covered_NETS!Z219+jurisdiction_covered_SupETS!Z219</f>
        <v>0</v>
      </c>
      <c r="AA219" s="24">
        <f>jurisdiction_covered_NCT!AA219+jurisdiction_covered_NETS!AA219+jurisdiction_covered_SupETS!AA219</f>
        <v>0</v>
      </c>
    </row>
    <row r="220" spans="1:27" x14ac:dyDescent="0.2">
      <c r="A220" s="9" t="s">
        <v>742</v>
      </c>
      <c r="B220" s="24">
        <f>jurisdiction_covered_NCT!B220+jurisdiction_covered_NETS!B220+jurisdiction_covered_SupETS!B220</f>
        <v>0</v>
      </c>
      <c r="C220" s="24">
        <f>jurisdiction_covered_NCT!C220+jurisdiction_covered_NETS!C220+jurisdiction_covered_SupETS!C220</f>
        <v>0</v>
      </c>
      <c r="D220" s="24">
        <f>jurisdiction_covered_NCT!D220+jurisdiction_covered_NETS!D220+jurisdiction_covered_SupETS!D220</f>
        <v>0</v>
      </c>
      <c r="E220" s="24">
        <f>jurisdiction_covered_NCT!E220+jurisdiction_covered_NETS!E220+jurisdiction_covered_SupETS!E220</f>
        <v>0</v>
      </c>
      <c r="F220" s="24">
        <f>jurisdiction_covered_NCT!F220+jurisdiction_covered_NETS!F220+jurisdiction_covered_SupETS!F220</f>
        <v>0</v>
      </c>
      <c r="G220" s="24">
        <f>jurisdiction_covered_NCT!G220+jurisdiction_covered_NETS!G220+jurisdiction_covered_SupETS!G220</f>
        <v>0</v>
      </c>
      <c r="H220" s="24">
        <f>jurisdiction_covered_NCT!H220+jurisdiction_covered_NETS!H220+jurisdiction_covered_SupETS!H220</f>
        <v>0</v>
      </c>
      <c r="I220" s="24">
        <f>jurisdiction_covered_NCT!I220+jurisdiction_covered_NETS!I220+jurisdiction_covered_SupETS!I220</f>
        <v>0</v>
      </c>
      <c r="J220" s="24">
        <f>jurisdiction_covered_NCT!J220+jurisdiction_covered_NETS!J220+jurisdiction_covered_SupETS!J220</f>
        <v>0</v>
      </c>
      <c r="K220" s="24">
        <f>jurisdiction_covered_NCT!K220+jurisdiction_covered_NETS!K220+jurisdiction_covered_SupETS!K220</f>
        <v>0</v>
      </c>
      <c r="L220" s="24">
        <f>jurisdiction_covered_NCT!L220+jurisdiction_covered_NETS!L220+jurisdiction_covered_SupETS!L220</f>
        <v>0</v>
      </c>
      <c r="M220" s="24">
        <f>jurisdiction_covered_NCT!M220+jurisdiction_covered_NETS!M220+jurisdiction_covered_SupETS!M220</f>
        <v>0</v>
      </c>
      <c r="N220" s="24">
        <f>jurisdiction_covered_NCT!N220+jurisdiction_covered_NETS!N220+jurisdiction_covered_SupETS!N220</f>
        <v>0</v>
      </c>
      <c r="O220" s="24">
        <f>jurisdiction_covered_NCT!O220+jurisdiction_covered_NETS!O220+jurisdiction_covered_SupETS!O220</f>
        <v>0</v>
      </c>
      <c r="P220" s="24">
        <f>jurisdiction_covered_NCT!P220+jurisdiction_covered_NETS!P220+jurisdiction_covered_SupETS!P220</f>
        <v>0</v>
      </c>
      <c r="Q220" s="24">
        <f>jurisdiction_covered_NCT!Q220+jurisdiction_covered_NETS!Q220+jurisdiction_covered_SupETS!Q220</f>
        <v>0</v>
      </c>
      <c r="R220" s="24">
        <f>jurisdiction_covered_NCT!R220+jurisdiction_covered_NETS!R220+jurisdiction_covered_SupETS!R220</f>
        <v>0</v>
      </c>
      <c r="S220" s="24">
        <f>jurisdiction_covered_NCT!S220+jurisdiction_covered_NETS!S220+jurisdiction_covered_SupETS!S220</f>
        <v>0</v>
      </c>
      <c r="T220" s="24">
        <f>jurisdiction_covered_NCT!T220+jurisdiction_covered_NETS!T220+jurisdiction_covered_SupETS!T220</f>
        <v>0</v>
      </c>
      <c r="U220" s="24">
        <f>jurisdiction_covered_NCT!U220+jurisdiction_covered_NETS!U220+jurisdiction_covered_SupETS!U220</f>
        <v>0</v>
      </c>
      <c r="V220" s="24">
        <f>jurisdiction_covered_NCT!V220+jurisdiction_covered_NETS!V220+jurisdiction_covered_SupETS!V220</f>
        <v>0</v>
      </c>
      <c r="W220" s="24">
        <f>jurisdiction_covered_NCT!W220+jurisdiction_covered_NETS!W220+jurisdiction_covered_SupETS!W220</f>
        <v>0</v>
      </c>
      <c r="X220" s="24">
        <f>jurisdiction_covered_NCT!X220+jurisdiction_covered_NETS!X220+jurisdiction_covered_SupETS!X220</f>
        <v>0</v>
      </c>
      <c r="Y220" s="24">
        <f>jurisdiction_covered_NCT!Y220+jurisdiction_covered_NETS!Y220+jurisdiction_covered_SupETS!Y220</f>
        <v>0</v>
      </c>
      <c r="Z220" s="24">
        <f>jurisdiction_covered_NCT!Z220+jurisdiction_covered_NETS!Z220+jurisdiction_covered_SupETS!Z220</f>
        <v>0.54</v>
      </c>
      <c r="AA220" s="24">
        <f>jurisdiction_covered_NCT!AA220+jurisdiction_covered_NETS!AA220+jurisdiction_covered_SupETS!AA220</f>
        <v>0.54</v>
      </c>
    </row>
    <row r="221" spans="1:27" x14ac:dyDescent="0.2">
      <c r="A221" s="9" t="s">
        <v>747</v>
      </c>
      <c r="B221" s="24">
        <f>jurisdiction_covered_NCT!B221+jurisdiction_covered_NETS!B221+jurisdiction_covered_SupETS!B221</f>
        <v>0</v>
      </c>
      <c r="C221" s="24">
        <f>jurisdiction_covered_NCT!C221+jurisdiction_covered_NETS!C221+jurisdiction_covered_SupETS!C221</f>
        <v>0</v>
      </c>
      <c r="D221" s="24">
        <f>jurisdiction_covered_NCT!D221+jurisdiction_covered_NETS!D221+jurisdiction_covered_SupETS!D221</f>
        <v>0</v>
      </c>
      <c r="E221" s="24">
        <f>jurisdiction_covered_NCT!E221+jurisdiction_covered_NETS!E221+jurisdiction_covered_SupETS!E221</f>
        <v>0</v>
      </c>
      <c r="F221" s="24">
        <f>jurisdiction_covered_NCT!F221+jurisdiction_covered_NETS!F221+jurisdiction_covered_SupETS!F221</f>
        <v>0</v>
      </c>
      <c r="G221" s="24">
        <f>jurisdiction_covered_NCT!G221+jurisdiction_covered_NETS!G221+jurisdiction_covered_SupETS!G221</f>
        <v>0</v>
      </c>
      <c r="H221" s="24">
        <f>jurisdiction_covered_NCT!H221+jurisdiction_covered_NETS!H221+jurisdiction_covered_SupETS!H221</f>
        <v>0</v>
      </c>
      <c r="I221" s="24">
        <f>jurisdiction_covered_NCT!I221+jurisdiction_covered_NETS!I221+jurisdiction_covered_SupETS!I221</f>
        <v>0</v>
      </c>
      <c r="J221" s="24">
        <f>jurisdiction_covered_NCT!J221+jurisdiction_covered_NETS!J221+jurisdiction_covered_SupETS!J221</f>
        <v>0</v>
      </c>
      <c r="K221" s="24">
        <f>jurisdiction_covered_NCT!K221+jurisdiction_covered_NETS!K221+jurisdiction_covered_SupETS!K221</f>
        <v>0</v>
      </c>
      <c r="L221" s="24">
        <f>jurisdiction_covered_NCT!L221+jurisdiction_covered_NETS!L221+jurisdiction_covered_SupETS!L221</f>
        <v>0</v>
      </c>
      <c r="M221" s="24">
        <f>jurisdiction_covered_NCT!M221+jurisdiction_covered_NETS!M221+jurisdiction_covered_SupETS!M221</f>
        <v>0</v>
      </c>
      <c r="N221" s="24">
        <f>jurisdiction_covered_NCT!N221+jurisdiction_covered_NETS!N221+jurisdiction_covered_SupETS!N221</f>
        <v>0</v>
      </c>
      <c r="O221" s="24">
        <f>jurisdiction_covered_NCT!O221+jurisdiction_covered_NETS!O221+jurisdiction_covered_SupETS!O221</f>
        <v>0</v>
      </c>
      <c r="P221" s="24">
        <f>jurisdiction_covered_NCT!P221+jurisdiction_covered_NETS!P221+jurisdiction_covered_SupETS!P221</f>
        <v>0</v>
      </c>
      <c r="Q221" s="24">
        <f>jurisdiction_covered_NCT!Q221+jurisdiction_covered_NETS!Q221+jurisdiction_covered_SupETS!Q221</f>
        <v>0</v>
      </c>
      <c r="R221" s="24">
        <f>jurisdiction_covered_NCT!R221+jurisdiction_covered_NETS!R221+jurisdiction_covered_SupETS!R221</f>
        <v>0</v>
      </c>
      <c r="S221" s="24">
        <f>jurisdiction_covered_NCT!S221+jurisdiction_covered_NETS!S221+jurisdiction_covered_SupETS!S221</f>
        <v>0</v>
      </c>
      <c r="T221" s="24">
        <f>jurisdiction_covered_NCT!T221+jurisdiction_covered_NETS!T221+jurisdiction_covered_SupETS!T221</f>
        <v>0</v>
      </c>
      <c r="U221" s="24">
        <f>jurisdiction_covered_NCT!U221+jurisdiction_covered_NETS!U221+jurisdiction_covered_SupETS!U221</f>
        <v>0</v>
      </c>
      <c r="V221" s="24">
        <f>jurisdiction_covered_NCT!V221+jurisdiction_covered_NETS!V221+jurisdiction_covered_SupETS!V221</f>
        <v>0</v>
      </c>
      <c r="W221" s="24">
        <f>jurisdiction_covered_NCT!W221+jurisdiction_covered_NETS!W221+jurisdiction_covered_SupETS!W221</f>
        <v>0</v>
      </c>
      <c r="X221" s="24">
        <f>jurisdiction_covered_NCT!X221+jurisdiction_covered_NETS!X221+jurisdiction_covered_SupETS!X221</f>
        <v>0</v>
      </c>
      <c r="Y221" s="24">
        <f>jurisdiction_covered_NCT!Y221+jurisdiction_covered_NETS!Y221+jurisdiction_covered_SupETS!Y221</f>
        <v>0</v>
      </c>
      <c r="Z221" s="24">
        <f>jurisdiction_covered_NCT!Z221+jurisdiction_covered_NETS!Z221+jurisdiction_covered_SupETS!Z221</f>
        <v>0</v>
      </c>
      <c r="AA221" s="24">
        <f>jurisdiction_covered_NCT!AA221+jurisdiction_covered_NETS!AA221+jurisdiction_covered_SupETS!AA221</f>
        <v>0</v>
      </c>
    </row>
    <row r="222" spans="1:27" x14ac:dyDescent="0.2">
      <c r="A222" s="9" t="s">
        <v>750</v>
      </c>
      <c r="B222" s="24">
        <f>jurisdiction_covered_NCT!B222+jurisdiction_covered_NETS!B222+jurisdiction_covered_SupETS!B222</f>
        <v>0</v>
      </c>
      <c r="C222" s="24">
        <f>jurisdiction_covered_NCT!C222+jurisdiction_covered_NETS!C222+jurisdiction_covered_SupETS!C222</f>
        <v>0</v>
      </c>
      <c r="D222" s="24">
        <f>jurisdiction_covered_NCT!D222+jurisdiction_covered_NETS!D222+jurisdiction_covered_SupETS!D222</f>
        <v>0</v>
      </c>
      <c r="E222" s="24">
        <f>jurisdiction_covered_NCT!E222+jurisdiction_covered_NETS!E222+jurisdiction_covered_SupETS!E222</f>
        <v>0</v>
      </c>
      <c r="F222" s="24">
        <f>jurisdiction_covered_NCT!F222+jurisdiction_covered_NETS!F222+jurisdiction_covered_SupETS!F222</f>
        <v>0</v>
      </c>
      <c r="G222" s="24">
        <f>jurisdiction_covered_NCT!G222+jurisdiction_covered_NETS!G222+jurisdiction_covered_SupETS!G222</f>
        <v>0</v>
      </c>
      <c r="H222" s="24">
        <f>jurisdiction_covered_NCT!H222+jurisdiction_covered_NETS!H222+jurisdiction_covered_SupETS!H222</f>
        <v>0</v>
      </c>
      <c r="I222" s="24">
        <f>jurisdiction_covered_NCT!I222+jurisdiction_covered_NETS!I222+jurisdiction_covered_SupETS!I222</f>
        <v>0</v>
      </c>
      <c r="J222" s="24">
        <f>jurisdiction_covered_NCT!J222+jurisdiction_covered_NETS!J222+jurisdiction_covered_SupETS!J222</f>
        <v>0</v>
      </c>
      <c r="K222" s="24">
        <f>jurisdiction_covered_NCT!K222+jurisdiction_covered_NETS!K222+jurisdiction_covered_SupETS!K222</f>
        <v>0</v>
      </c>
      <c r="L222" s="24">
        <f>jurisdiction_covered_NCT!L222+jurisdiction_covered_NETS!L222+jurisdiction_covered_SupETS!L222</f>
        <v>0</v>
      </c>
      <c r="M222" s="24">
        <f>jurisdiction_covered_NCT!M222+jurisdiction_covered_NETS!M222+jurisdiction_covered_SupETS!M222</f>
        <v>0</v>
      </c>
      <c r="N222" s="24">
        <f>jurisdiction_covered_NCT!N222+jurisdiction_covered_NETS!N222+jurisdiction_covered_SupETS!N222</f>
        <v>0</v>
      </c>
      <c r="O222" s="24">
        <f>jurisdiction_covered_NCT!O222+jurisdiction_covered_NETS!O222+jurisdiction_covered_SupETS!O222</f>
        <v>0</v>
      </c>
      <c r="P222" s="24">
        <f>jurisdiction_covered_NCT!P222+jurisdiction_covered_NETS!P222+jurisdiction_covered_SupETS!P222</f>
        <v>0</v>
      </c>
      <c r="Q222" s="24">
        <f>jurisdiction_covered_NCT!Q222+jurisdiction_covered_NETS!Q222+jurisdiction_covered_SupETS!Q222</f>
        <v>0</v>
      </c>
      <c r="R222" s="24">
        <f>jurisdiction_covered_NCT!R222+jurisdiction_covered_NETS!R222+jurisdiction_covered_SupETS!R222</f>
        <v>0</v>
      </c>
      <c r="S222" s="24">
        <f>jurisdiction_covered_NCT!S222+jurisdiction_covered_NETS!S222+jurisdiction_covered_SupETS!S222</f>
        <v>0</v>
      </c>
      <c r="T222" s="24">
        <f>jurisdiction_covered_NCT!T222+jurisdiction_covered_NETS!T222+jurisdiction_covered_SupETS!T222</f>
        <v>0</v>
      </c>
      <c r="U222" s="24">
        <f>jurisdiction_covered_NCT!U222+jurisdiction_covered_NETS!U222+jurisdiction_covered_SupETS!U222</f>
        <v>0</v>
      </c>
      <c r="V222" s="24">
        <f>jurisdiction_covered_NCT!V222+jurisdiction_covered_NETS!V222+jurisdiction_covered_SupETS!V222</f>
        <v>0</v>
      </c>
      <c r="W222" s="24">
        <f>jurisdiction_covered_NCT!W222+jurisdiction_covered_NETS!W222+jurisdiction_covered_SupETS!W222</f>
        <v>0</v>
      </c>
      <c r="X222" s="24">
        <f>jurisdiction_covered_NCT!X222+jurisdiction_covered_NETS!X222+jurisdiction_covered_SupETS!X222</f>
        <v>0</v>
      </c>
      <c r="Y222" s="24">
        <f>jurisdiction_covered_NCT!Y222+jurisdiction_covered_NETS!Y222+jurisdiction_covered_SupETS!Y222</f>
        <v>0</v>
      </c>
      <c r="Z222" s="24">
        <f>jurisdiction_covered_NCT!Z222+jurisdiction_covered_NETS!Z222+jurisdiction_covered_SupETS!Z222</f>
        <v>0</v>
      </c>
      <c r="AA222" s="24">
        <f>jurisdiction_covered_NCT!AA222+jurisdiction_covered_NETS!AA222+jurisdiction_covered_SupETS!AA222</f>
        <v>0</v>
      </c>
    </row>
    <row r="223" spans="1:27" x14ac:dyDescent="0.2">
      <c r="A223" s="9" t="s">
        <v>754</v>
      </c>
      <c r="B223" s="24">
        <f>jurisdiction_covered_NCT!B223+jurisdiction_covered_NETS!B223+jurisdiction_covered_SupETS!B223</f>
        <v>0</v>
      </c>
      <c r="C223" s="24">
        <f>jurisdiction_covered_NCT!C223+jurisdiction_covered_NETS!C223+jurisdiction_covered_SupETS!C223</f>
        <v>0</v>
      </c>
      <c r="D223" s="24">
        <f>jurisdiction_covered_NCT!D223+jurisdiction_covered_NETS!D223+jurisdiction_covered_SupETS!D223</f>
        <v>0</v>
      </c>
      <c r="E223" s="24">
        <f>jurisdiction_covered_NCT!E223+jurisdiction_covered_NETS!E223+jurisdiction_covered_SupETS!E223</f>
        <v>0</v>
      </c>
      <c r="F223" s="24">
        <f>jurisdiction_covered_NCT!F223+jurisdiction_covered_NETS!F223+jurisdiction_covered_SupETS!F223</f>
        <v>0</v>
      </c>
      <c r="G223" s="24">
        <f>jurisdiction_covered_NCT!G223+jurisdiction_covered_NETS!G223+jurisdiction_covered_SupETS!G223</f>
        <v>0</v>
      </c>
      <c r="H223" s="24">
        <f>jurisdiction_covered_NCT!H223+jurisdiction_covered_NETS!H223+jurisdiction_covered_SupETS!H223</f>
        <v>0</v>
      </c>
      <c r="I223" s="24">
        <f>jurisdiction_covered_NCT!I223+jurisdiction_covered_NETS!I223+jurisdiction_covered_SupETS!I223</f>
        <v>0</v>
      </c>
      <c r="J223" s="24">
        <f>jurisdiction_covered_NCT!J223+jurisdiction_covered_NETS!J223+jurisdiction_covered_SupETS!J223</f>
        <v>0</v>
      </c>
      <c r="K223" s="24">
        <f>jurisdiction_covered_NCT!K223+jurisdiction_covered_NETS!K223+jurisdiction_covered_SupETS!K223</f>
        <v>0</v>
      </c>
      <c r="L223" s="24">
        <f>jurisdiction_covered_NCT!L223+jurisdiction_covered_NETS!L223+jurisdiction_covered_SupETS!L223</f>
        <v>0</v>
      </c>
      <c r="M223" s="24">
        <f>jurisdiction_covered_NCT!M223+jurisdiction_covered_NETS!M223+jurisdiction_covered_SupETS!M223</f>
        <v>0</v>
      </c>
      <c r="N223" s="24">
        <f>jurisdiction_covered_NCT!N223+jurisdiction_covered_NETS!N223+jurisdiction_covered_SupETS!N223</f>
        <v>0</v>
      </c>
      <c r="O223" s="24">
        <f>jurisdiction_covered_NCT!O223+jurisdiction_covered_NETS!O223+jurisdiction_covered_SupETS!O223</f>
        <v>0</v>
      </c>
      <c r="P223" s="24">
        <f>jurisdiction_covered_NCT!P223+jurisdiction_covered_NETS!P223+jurisdiction_covered_SupETS!P223</f>
        <v>0</v>
      </c>
      <c r="Q223" s="24">
        <f>jurisdiction_covered_NCT!Q223+jurisdiction_covered_NETS!Q223+jurisdiction_covered_SupETS!Q223</f>
        <v>0</v>
      </c>
      <c r="R223" s="24">
        <f>jurisdiction_covered_NCT!R223+jurisdiction_covered_NETS!R223+jurisdiction_covered_SupETS!R223</f>
        <v>0</v>
      </c>
      <c r="S223" s="24">
        <f>jurisdiction_covered_NCT!S223+jurisdiction_covered_NETS!S223+jurisdiction_covered_SupETS!S223</f>
        <v>0</v>
      </c>
      <c r="T223" s="24">
        <f>jurisdiction_covered_NCT!T223+jurisdiction_covered_NETS!T223+jurisdiction_covered_SupETS!T223</f>
        <v>0</v>
      </c>
      <c r="U223" s="24">
        <f>jurisdiction_covered_NCT!U223+jurisdiction_covered_NETS!U223+jurisdiction_covered_SupETS!U223</f>
        <v>0</v>
      </c>
      <c r="V223" s="24">
        <f>jurisdiction_covered_NCT!V223+jurisdiction_covered_NETS!V223+jurisdiction_covered_SupETS!V223</f>
        <v>0</v>
      </c>
      <c r="W223" s="24">
        <f>jurisdiction_covered_NCT!W223+jurisdiction_covered_NETS!W223+jurisdiction_covered_SupETS!W223</f>
        <v>0</v>
      </c>
      <c r="X223" s="24">
        <f>jurisdiction_covered_NCT!X223+jurisdiction_covered_NETS!X223+jurisdiction_covered_SupETS!X223</f>
        <v>0</v>
      </c>
      <c r="Y223" s="24">
        <f>jurisdiction_covered_NCT!Y223+jurisdiction_covered_NETS!Y223+jurisdiction_covered_SupETS!Y223</f>
        <v>0</v>
      </c>
      <c r="Z223" s="24">
        <f>jurisdiction_covered_NCT!Z223+jurisdiction_covered_NETS!Z223+jurisdiction_covered_SupETS!Z223</f>
        <v>0</v>
      </c>
      <c r="AA223" s="24">
        <f>jurisdiction_covered_NCT!AA223+jurisdiction_covered_NETS!AA223+jurisdiction_covered_SupETS!AA223</f>
        <v>0</v>
      </c>
    </row>
    <row r="224" spans="1:27" x14ac:dyDescent="0.2">
      <c r="A224" s="9" t="s">
        <v>757</v>
      </c>
      <c r="B224" s="24">
        <f>jurisdiction_covered_NCT!B224+jurisdiction_covered_NETS!B224+jurisdiction_covered_SupETS!B224</f>
        <v>0</v>
      </c>
      <c r="C224" s="24">
        <f>jurisdiction_covered_NCT!C224+jurisdiction_covered_NETS!C224+jurisdiction_covered_SupETS!C224</f>
        <v>0</v>
      </c>
      <c r="D224" s="24">
        <f>jurisdiction_covered_NCT!D224+jurisdiction_covered_NETS!D224+jurisdiction_covered_SupETS!D224</f>
        <v>0</v>
      </c>
      <c r="E224" s="24">
        <f>jurisdiction_covered_NCT!E224+jurisdiction_covered_NETS!E224+jurisdiction_covered_SupETS!E224</f>
        <v>0</v>
      </c>
      <c r="F224" s="24">
        <f>jurisdiction_covered_NCT!F224+jurisdiction_covered_NETS!F224+jurisdiction_covered_SupETS!F224</f>
        <v>0</v>
      </c>
      <c r="G224" s="24">
        <f>jurisdiction_covered_NCT!G224+jurisdiction_covered_NETS!G224+jurisdiction_covered_SupETS!G224</f>
        <v>0</v>
      </c>
      <c r="H224" s="24">
        <f>jurisdiction_covered_NCT!H224+jurisdiction_covered_NETS!H224+jurisdiction_covered_SupETS!H224</f>
        <v>0</v>
      </c>
      <c r="I224" s="24">
        <f>jurisdiction_covered_NCT!I224+jurisdiction_covered_NETS!I224+jurisdiction_covered_SupETS!I224</f>
        <v>0</v>
      </c>
      <c r="J224" s="24">
        <f>jurisdiction_covered_NCT!J224+jurisdiction_covered_NETS!J224+jurisdiction_covered_SupETS!J224</f>
        <v>0</v>
      </c>
      <c r="K224" s="24">
        <f>jurisdiction_covered_NCT!K224+jurisdiction_covered_NETS!K224+jurisdiction_covered_SupETS!K224</f>
        <v>0</v>
      </c>
      <c r="L224" s="24">
        <f>jurisdiction_covered_NCT!L224+jurisdiction_covered_NETS!L224+jurisdiction_covered_SupETS!L224</f>
        <v>0</v>
      </c>
      <c r="M224" s="24">
        <f>jurisdiction_covered_NCT!M224+jurisdiction_covered_NETS!M224+jurisdiction_covered_SupETS!M224</f>
        <v>0</v>
      </c>
      <c r="N224" s="24">
        <f>jurisdiction_covered_NCT!N224+jurisdiction_covered_NETS!N224+jurisdiction_covered_SupETS!N224</f>
        <v>0</v>
      </c>
      <c r="O224" s="24">
        <f>jurisdiction_covered_NCT!O224+jurisdiction_covered_NETS!O224+jurisdiction_covered_SupETS!O224</f>
        <v>0</v>
      </c>
      <c r="P224" s="24">
        <f>jurisdiction_covered_NCT!P224+jurisdiction_covered_NETS!P224+jurisdiction_covered_SupETS!P224</f>
        <v>0</v>
      </c>
      <c r="Q224" s="24">
        <f>jurisdiction_covered_NCT!Q224+jurisdiction_covered_NETS!Q224+jurisdiction_covered_SupETS!Q224</f>
        <v>0</v>
      </c>
      <c r="R224" s="24">
        <f>jurisdiction_covered_NCT!R224+jurisdiction_covered_NETS!R224+jurisdiction_covered_SupETS!R224</f>
        <v>0</v>
      </c>
      <c r="S224" s="24">
        <f>jurisdiction_covered_NCT!S224+jurisdiction_covered_NETS!S224+jurisdiction_covered_SupETS!S224</f>
        <v>0</v>
      </c>
      <c r="T224" s="24">
        <f>jurisdiction_covered_NCT!T224+jurisdiction_covered_NETS!T224+jurisdiction_covered_SupETS!T224</f>
        <v>0</v>
      </c>
      <c r="U224" s="24">
        <f>jurisdiction_covered_NCT!U224+jurisdiction_covered_NETS!U224+jurisdiction_covered_SupETS!U224</f>
        <v>0</v>
      </c>
      <c r="V224" s="24">
        <f>jurisdiction_covered_NCT!V224+jurisdiction_covered_NETS!V224+jurisdiction_covered_SupETS!V224</f>
        <v>0</v>
      </c>
      <c r="W224" s="24">
        <f>jurisdiction_covered_NCT!W224+jurisdiction_covered_NETS!W224+jurisdiction_covered_SupETS!W224</f>
        <v>0</v>
      </c>
      <c r="X224" s="24">
        <f>jurisdiction_covered_NCT!X224+jurisdiction_covered_NETS!X224+jurisdiction_covered_SupETS!X224</f>
        <v>0</v>
      </c>
      <c r="Y224" s="24">
        <f>jurisdiction_covered_NCT!Y224+jurisdiction_covered_NETS!Y224+jurisdiction_covered_SupETS!Y224</f>
        <v>0</v>
      </c>
      <c r="Z224" s="24">
        <f>jurisdiction_covered_NCT!Z224+jurisdiction_covered_NETS!Z224+jurisdiction_covered_SupETS!Z224</f>
        <v>0</v>
      </c>
      <c r="AA224" s="24">
        <f>jurisdiction_covered_NCT!AA224+jurisdiction_covered_NETS!AA224+jurisdiction_covered_SupETS!AA224</f>
        <v>0</v>
      </c>
    </row>
    <row r="225" spans="1:27" x14ac:dyDescent="0.2">
      <c r="A225" s="9" t="s">
        <v>760</v>
      </c>
      <c r="B225" s="24">
        <f>jurisdiction_covered_NCT!B225+jurisdiction_covered_NETS!B225+jurisdiction_covered_SupETS!B225</f>
        <v>0</v>
      </c>
      <c r="C225" s="24">
        <f>jurisdiction_covered_NCT!C225+jurisdiction_covered_NETS!C225+jurisdiction_covered_SupETS!C225</f>
        <v>0</v>
      </c>
      <c r="D225" s="24">
        <f>jurisdiction_covered_NCT!D225+jurisdiction_covered_NETS!D225+jurisdiction_covered_SupETS!D225</f>
        <v>0</v>
      </c>
      <c r="E225" s="24">
        <f>jurisdiction_covered_NCT!E225+jurisdiction_covered_NETS!E225+jurisdiction_covered_SupETS!E225</f>
        <v>0</v>
      </c>
      <c r="F225" s="24">
        <f>jurisdiction_covered_NCT!F225+jurisdiction_covered_NETS!F225+jurisdiction_covered_SupETS!F225</f>
        <v>0</v>
      </c>
      <c r="G225" s="24">
        <f>jurisdiction_covered_NCT!G225+jurisdiction_covered_NETS!G225+jurisdiction_covered_SupETS!G225</f>
        <v>0</v>
      </c>
      <c r="H225" s="24">
        <f>jurisdiction_covered_NCT!H225+jurisdiction_covered_NETS!H225+jurisdiction_covered_SupETS!H225</f>
        <v>0</v>
      </c>
      <c r="I225" s="24">
        <f>jurisdiction_covered_NCT!I225+jurisdiction_covered_NETS!I225+jurisdiction_covered_SupETS!I225</f>
        <v>0</v>
      </c>
      <c r="J225" s="24">
        <f>jurisdiction_covered_NCT!J225+jurisdiction_covered_NETS!J225+jurisdiction_covered_SupETS!J225</f>
        <v>0</v>
      </c>
      <c r="K225" s="24">
        <f>jurisdiction_covered_NCT!K225+jurisdiction_covered_NETS!K225+jurisdiction_covered_SupETS!K225</f>
        <v>0</v>
      </c>
      <c r="L225" s="24">
        <f>jurisdiction_covered_NCT!L225+jurisdiction_covered_NETS!L225+jurisdiction_covered_SupETS!L225</f>
        <v>0</v>
      </c>
      <c r="M225" s="24">
        <f>jurisdiction_covered_NCT!M225+jurisdiction_covered_NETS!M225+jurisdiction_covered_SupETS!M225</f>
        <v>0</v>
      </c>
      <c r="N225" s="24">
        <f>jurisdiction_covered_NCT!N225+jurisdiction_covered_NETS!N225+jurisdiction_covered_SupETS!N225</f>
        <v>0</v>
      </c>
      <c r="O225" s="24">
        <f>jurisdiction_covered_NCT!O225+jurisdiction_covered_NETS!O225+jurisdiction_covered_SupETS!O225</f>
        <v>0</v>
      </c>
      <c r="P225" s="24">
        <f>jurisdiction_covered_NCT!P225+jurisdiction_covered_NETS!P225+jurisdiction_covered_SupETS!P225</f>
        <v>0</v>
      </c>
      <c r="Q225" s="24">
        <f>jurisdiction_covered_NCT!Q225+jurisdiction_covered_NETS!Q225+jurisdiction_covered_SupETS!Q225</f>
        <v>0</v>
      </c>
      <c r="R225" s="24">
        <f>jurisdiction_covered_NCT!R225+jurisdiction_covered_NETS!R225+jurisdiction_covered_SupETS!R225</f>
        <v>0</v>
      </c>
      <c r="S225" s="24">
        <f>jurisdiction_covered_NCT!S225+jurisdiction_covered_NETS!S225+jurisdiction_covered_SupETS!S225</f>
        <v>0</v>
      </c>
      <c r="T225" s="24">
        <f>jurisdiction_covered_NCT!T225+jurisdiction_covered_NETS!T225+jurisdiction_covered_SupETS!T225</f>
        <v>0</v>
      </c>
      <c r="U225" s="24">
        <f>jurisdiction_covered_NCT!U225+jurisdiction_covered_NETS!U225+jurisdiction_covered_SupETS!U225</f>
        <v>0</v>
      </c>
      <c r="V225" s="24">
        <f>jurisdiction_covered_NCT!V225+jurisdiction_covered_NETS!V225+jurisdiction_covered_SupETS!V225</f>
        <v>0</v>
      </c>
      <c r="W225" s="24">
        <f>jurisdiction_covered_NCT!W225+jurisdiction_covered_NETS!W225+jurisdiction_covered_SupETS!W225</f>
        <v>0</v>
      </c>
      <c r="X225" s="24">
        <f>jurisdiction_covered_NCT!X225+jurisdiction_covered_NETS!X225+jurisdiction_covered_SupETS!X225</f>
        <v>0</v>
      </c>
      <c r="Y225" s="24">
        <f>jurisdiction_covered_NCT!Y225+jurisdiction_covered_NETS!Y225+jurisdiction_covered_SupETS!Y225</f>
        <v>0</v>
      </c>
      <c r="Z225" s="24">
        <f>jurisdiction_covered_NCT!Z225+jurisdiction_covered_NETS!Z225+jurisdiction_covered_SupETS!Z225</f>
        <v>0</v>
      </c>
      <c r="AA225" s="24">
        <f>jurisdiction_covered_NCT!AA225+jurisdiction_covered_NETS!AA225+jurisdiction_covered_SupETS!AA225</f>
        <v>0</v>
      </c>
    </row>
    <row r="226" spans="1:27" x14ac:dyDescent="0.2">
      <c r="A226" s="9" t="s">
        <v>763</v>
      </c>
      <c r="B226" s="24">
        <f>jurisdiction_covered_NCT!B226+jurisdiction_covered_NETS!B226+jurisdiction_covered_SupETS!B226</f>
        <v>0</v>
      </c>
      <c r="C226" s="24">
        <f>jurisdiction_covered_NCT!C226+jurisdiction_covered_NETS!C226+jurisdiction_covered_SupETS!C226</f>
        <v>0</v>
      </c>
      <c r="D226" s="24">
        <f>jurisdiction_covered_NCT!D226+jurisdiction_covered_NETS!D226+jurisdiction_covered_SupETS!D226</f>
        <v>0</v>
      </c>
      <c r="E226" s="24">
        <f>jurisdiction_covered_NCT!E226+jurisdiction_covered_NETS!E226+jurisdiction_covered_SupETS!E226</f>
        <v>0</v>
      </c>
      <c r="F226" s="24">
        <f>jurisdiction_covered_NCT!F226+jurisdiction_covered_NETS!F226+jurisdiction_covered_SupETS!F226</f>
        <v>0</v>
      </c>
      <c r="G226" s="24">
        <f>jurisdiction_covered_NCT!G226+jurisdiction_covered_NETS!G226+jurisdiction_covered_SupETS!G226</f>
        <v>0</v>
      </c>
      <c r="H226" s="24">
        <f>jurisdiction_covered_NCT!H226+jurisdiction_covered_NETS!H226+jurisdiction_covered_SupETS!H226</f>
        <v>0</v>
      </c>
      <c r="I226" s="24">
        <f>jurisdiction_covered_NCT!I226+jurisdiction_covered_NETS!I226+jurisdiction_covered_SupETS!I226</f>
        <v>0</v>
      </c>
      <c r="J226" s="24">
        <f>jurisdiction_covered_NCT!J226+jurisdiction_covered_NETS!J226+jurisdiction_covered_SupETS!J226</f>
        <v>0</v>
      </c>
      <c r="K226" s="24">
        <f>jurisdiction_covered_NCT!K226+jurisdiction_covered_NETS!K226+jurisdiction_covered_SupETS!K226</f>
        <v>0</v>
      </c>
      <c r="L226" s="24">
        <f>jurisdiction_covered_NCT!L226+jurisdiction_covered_NETS!L226+jurisdiction_covered_SupETS!L226</f>
        <v>0</v>
      </c>
      <c r="M226" s="24">
        <f>jurisdiction_covered_NCT!M226+jurisdiction_covered_NETS!M226+jurisdiction_covered_SupETS!M226</f>
        <v>0</v>
      </c>
      <c r="N226" s="24">
        <f>jurisdiction_covered_NCT!N226+jurisdiction_covered_NETS!N226+jurisdiction_covered_SupETS!N226</f>
        <v>0</v>
      </c>
      <c r="O226" s="24">
        <f>jurisdiction_covered_NCT!O226+jurisdiction_covered_NETS!O226+jurisdiction_covered_SupETS!O226</f>
        <v>0</v>
      </c>
      <c r="P226" s="24">
        <f>jurisdiction_covered_NCT!P226+jurisdiction_covered_NETS!P226+jurisdiction_covered_SupETS!P226</f>
        <v>0</v>
      </c>
      <c r="Q226" s="24">
        <f>jurisdiction_covered_NCT!Q226+jurisdiction_covered_NETS!Q226+jurisdiction_covered_SupETS!Q226</f>
        <v>0</v>
      </c>
      <c r="R226" s="24">
        <f>jurisdiction_covered_NCT!R226+jurisdiction_covered_NETS!R226+jurisdiction_covered_SupETS!R226</f>
        <v>0</v>
      </c>
      <c r="S226" s="24">
        <f>jurisdiction_covered_NCT!S226+jurisdiction_covered_NETS!S226+jurisdiction_covered_SupETS!S226</f>
        <v>0</v>
      </c>
      <c r="T226" s="24">
        <f>jurisdiction_covered_NCT!T226+jurisdiction_covered_NETS!T226+jurisdiction_covered_SupETS!T226</f>
        <v>0</v>
      </c>
      <c r="U226" s="24">
        <f>jurisdiction_covered_NCT!U226+jurisdiction_covered_NETS!U226+jurisdiction_covered_SupETS!U226</f>
        <v>0</v>
      </c>
      <c r="V226" s="24">
        <f>jurisdiction_covered_NCT!V226+jurisdiction_covered_NETS!V226+jurisdiction_covered_SupETS!V226</f>
        <v>0</v>
      </c>
      <c r="W226" s="24">
        <f>jurisdiction_covered_NCT!W226+jurisdiction_covered_NETS!W226+jurisdiction_covered_SupETS!W226</f>
        <v>0</v>
      </c>
      <c r="X226" s="24">
        <f>jurisdiction_covered_NCT!X226+jurisdiction_covered_NETS!X226+jurisdiction_covered_SupETS!X226</f>
        <v>0</v>
      </c>
      <c r="Y226" s="24">
        <f>jurisdiction_covered_NCT!Y226+jurisdiction_covered_NETS!Y226+jurisdiction_covered_SupETS!Y226</f>
        <v>0</v>
      </c>
      <c r="Z226" s="24">
        <f>jurisdiction_covered_NCT!Z226+jurisdiction_covered_NETS!Z226+jurisdiction_covered_SupETS!Z226</f>
        <v>0</v>
      </c>
      <c r="AA226" s="24">
        <f>jurisdiction_covered_NCT!AA226+jurisdiction_covered_NETS!AA226+jurisdiction_covered_SupETS!AA226</f>
        <v>0</v>
      </c>
    </row>
    <row r="227" spans="1:27" x14ac:dyDescent="0.2">
      <c r="A227" s="9" t="s">
        <v>766</v>
      </c>
      <c r="B227" s="24">
        <f>jurisdiction_covered_NCT!B227+jurisdiction_covered_NETS!B227+jurisdiction_covered_SupETS!B227</f>
        <v>0</v>
      </c>
      <c r="C227" s="24">
        <f>jurisdiction_covered_NCT!C227+jurisdiction_covered_NETS!C227+jurisdiction_covered_SupETS!C227</f>
        <v>0</v>
      </c>
      <c r="D227" s="24">
        <f>jurisdiction_covered_NCT!D227+jurisdiction_covered_NETS!D227+jurisdiction_covered_SupETS!D227</f>
        <v>0</v>
      </c>
      <c r="E227" s="24">
        <f>jurisdiction_covered_NCT!E227+jurisdiction_covered_NETS!E227+jurisdiction_covered_SupETS!E227</f>
        <v>0</v>
      </c>
      <c r="F227" s="24">
        <f>jurisdiction_covered_NCT!F227+jurisdiction_covered_NETS!F227+jurisdiction_covered_SupETS!F227</f>
        <v>0</v>
      </c>
      <c r="G227" s="24">
        <f>jurisdiction_covered_NCT!G227+jurisdiction_covered_NETS!G227+jurisdiction_covered_SupETS!G227</f>
        <v>0</v>
      </c>
      <c r="H227" s="24">
        <f>jurisdiction_covered_NCT!H227+jurisdiction_covered_NETS!H227+jurisdiction_covered_SupETS!H227</f>
        <v>0</v>
      </c>
      <c r="I227" s="24">
        <f>jurisdiction_covered_NCT!I227+jurisdiction_covered_NETS!I227+jurisdiction_covered_SupETS!I227</f>
        <v>0</v>
      </c>
      <c r="J227" s="24">
        <f>jurisdiction_covered_NCT!J227+jurisdiction_covered_NETS!J227+jurisdiction_covered_SupETS!J227</f>
        <v>0</v>
      </c>
      <c r="K227" s="24">
        <f>jurisdiction_covered_NCT!K227+jurisdiction_covered_NETS!K227+jurisdiction_covered_SupETS!K227</f>
        <v>0</v>
      </c>
      <c r="L227" s="24">
        <f>jurisdiction_covered_NCT!L227+jurisdiction_covered_NETS!L227+jurisdiction_covered_SupETS!L227</f>
        <v>0</v>
      </c>
      <c r="M227" s="24">
        <f>jurisdiction_covered_NCT!M227+jurisdiction_covered_NETS!M227+jurisdiction_covered_SupETS!M227</f>
        <v>0</v>
      </c>
      <c r="N227" s="24">
        <f>jurisdiction_covered_NCT!N227+jurisdiction_covered_NETS!N227+jurisdiction_covered_SupETS!N227</f>
        <v>0</v>
      </c>
      <c r="O227" s="24">
        <f>jurisdiction_covered_NCT!O227+jurisdiction_covered_NETS!O227+jurisdiction_covered_SupETS!O227</f>
        <v>0</v>
      </c>
      <c r="P227" s="24">
        <f>jurisdiction_covered_NCT!P227+jurisdiction_covered_NETS!P227+jurisdiction_covered_SupETS!P227</f>
        <v>0</v>
      </c>
      <c r="Q227" s="24">
        <f>jurisdiction_covered_NCT!Q227+jurisdiction_covered_NETS!Q227+jurisdiction_covered_SupETS!Q227</f>
        <v>0</v>
      </c>
      <c r="R227" s="24">
        <f>jurisdiction_covered_NCT!R227+jurisdiction_covered_NETS!R227+jurisdiction_covered_SupETS!R227</f>
        <v>0</v>
      </c>
      <c r="S227" s="24">
        <f>jurisdiction_covered_NCT!S227+jurisdiction_covered_NETS!S227+jurisdiction_covered_SupETS!S227</f>
        <v>0</v>
      </c>
      <c r="T227" s="24">
        <f>jurisdiction_covered_NCT!T227+jurisdiction_covered_NETS!T227+jurisdiction_covered_SupETS!T227</f>
        <v>0</v>
      </c>
      <c r="U227" s="24">
        <f>jurisdiction_covered_NCT!U227+jurisdiction_covered_NETS!U227+jurisdiction_covered_SupETS!U227</f>
        <v>0</v>
      </c>
      <c r="V227" s="24">
        <f>jurisdiction_covered_NCT!V227+jurisdiction_covered_NETS!V227+jurisdiction_covered_SupETS!V227</f>
        <v>0</v>
      </c>
      <c r="W227" s="24">
        <f>jurisdiction_covered_NCT!W227+jurisdiction_covered_NETS!W227+jurisdiction_covered_SupETS!W227</f>
        <v>0</v>
      </c>
      <c r="X227" s="24">
        <f>jurisdiction_covered_NCT!X227+jurisdiction_covered_NETS!X227+jurisdiction_covered_SupETS!X227</f>
        <v>0</v>
      </c>
      <c r="Y227" s="24">
        <f>jurisdiction_covered_NCT!Y227+jurisdiction_covered_NETS!Y227+jurisdiction_covered_SupETS!Y227</f>
        <v>0</v>
      </c>
      <c r="Z227" s="24">
        <f>jurisdiction_covered_NCT!Z227+jurisdiction_covered_NETS!Z227+jurisdiction_covered_SupETS!Z227</f>
        <v>0</v>
      </c>
      <c r="AA227" s="24">
        <f>jurisdiction_covered_NCT!AA227+jurisdiction_covered_NETS!AA227+jurisdiction_covered_SupETS!AA227</f>
        <v>0</v>
      </c>
    </row>
    <row r="228" spans="1:27" x14ac:dyDescent="0.2">
      <c r="A228" s="9" t="s">
        <v>769</v>
      </c>
      <c r="B228" s="24">
        <f>jurisdiction_covered_NCT!B228+jurisdiction_covered_NETS!B228+jurisdiction_covered_SupETS!B228</f>
        <v>0</v>
      </c>
      <c r="C228" s="24">
        <f>jurisdiction_covered_NCT!C228+jurisdiction_covered_NETS!C228+jurisdiction_covered_SupETS!C228</f>
        <v>0</v>
      </c>
      <c r="D228" s="24">
        <f>jurisdiction_covered_NCT!D228+jurisdiction_covered_NETS!D228+jurisdiction_covered_SupETS!D228</f>
        <v>0</v>
      </c>
      <c r="E228" s="24">
        <f>jurisdiction_covered_NCT!E228+jurisdiction_covered_NETS!E228+jurisdiction_covered_SupETS!E228</f>
        <v>0</v>
      </c>
      <c r="F228" s="24">
        <f>jurisdiction_covered_NCT!F228+jurisdiction_covered_NETS!F228+jurisdiction_covered_SupETS!F228</f>
        <v>0</v>
      </c>
      <c r="G228" s="24">
        <f>jurisdiction_covered_NCT!G228+jurisdiction_covered_NETS!G228+jurisdiction_covered_SupETS!G228</f>
        <v>0</v>
      </c>
      <c r="H228" s="24">
        <f>jurisdiction_covered_NCT!H228+jurisdiction_covered_NETS!H228+jurisdiction_covered_SupETS!H228</f>
        <v>0</v>
      </c>
      <c r="I228" s="24">
        <f>jurisdiction_covered_NCT!I228+jurisdiction_covered_NETS!I228+jurisdiction_covered_SupETS!I228</f>
        <v>0</v>
      </c>
      <c r="J228" s="24">
        <f>jurisdiction_covered_NCT!J228+jurisdiction_covered_NETS!J228+jurisdiction_covered_SupETS!J228</f>
        <v>0</v>
      </c>
      <c r="K228" s="24">
        <f>jurisdiction_covered_NCT!K228+jurisdiction_covered_NETS!K228+jurisdiction_covered_SupETS!K228</f>
        <v>0</v>
      </c>
      <c r="L228" s="24">
        <f>jurisdiction_covered_NCT!L228+jurisdiction_covered_NETS!L228+jurisdiction_covered_SupETS!L228</f>
        <v>0</v>
      </c>
      <c r="M228" s="24">
        <f>jurisdiction_covered_NCT!M228+jurisdiction_covered_NETS!M228+jurisdiction_covered_SupETS!M228</f>
        <v>0</v>
      </c>
      <c r="N228" s="24">
        <f>jurisdiction_covered_NCT!N228+jurisdiction_covered_NETS!N228+jurisdiction_covered_SupETS!N228</f>
        <v>0</v>
      </c>
      <c r="O228" s="24">
        <f>jurisdiction_covered_NCT!O228+jurisdiction_covered_NETS!O228+jurisdiction_covered_SupETS!O228</f>
        <v>0</v>
      </c>
      <c r="P228" s="24">
        <f>jurisdiction_covered_NCT!P228+jurisdiction_covered_NETS!P228+jurisdiction_covered_SupETS!P228</f>
        <v>0</v>
      </c>
      <c r="Q228" s="24">
        <f>jurisdiction_covered_NCT!Q228+jurisdiction_covered_NETS!Q228+jurisdiction_covered_SupETS!Q228</f>
        <v>0</v>
      </c>
      <c r="R228" s="24">
        <f>jurisdiction_covered_NCT!R228+jurisdiction_covered_NETS!R228+jurisdiction_covered_SupETS!R228</f>
        <v>0</v>
      </c>
      <c r="S228" s="24">
        <f>jurisdiction_covered_NCT!S228+jurisdiction_covered_NETS!S228+jurisdiction_covered_SupETS!S228</f>
        <v>0</v>
      </c>
      <c r="T228" s="24">
        <f>jurisdiction_covered_NCT!T228+jurisdiction_covered_NETS!T228+jurisdiction_covered_SupETS!T228</f>
        <v>0</v>
      </c>
      <c r="U228" s="24">
        <f>jurisdiction_covered_NCT!U228+jurisdiction_covered_NETS!U228+jurisdiction_covered_SupETS!U228</f>
        <v>0</v>
      </c>
      <c r="V228" s="24">
        <f>jurisdiction_covered_NCT!V228+jurisdiction_covered_NETS!V228+jurisdiction_covered_SupETS!V228</f>
        <v>0</v>
      </c>
      <c r="W228" s="24">
        <f>jurisdiction_covered_NCT!W228+jurisdiction_covered_NETS!W228+jurisdiction_covered_SupETS!W228</f>
        <v>0</v>
      </c>
      <c r="X228" s="24">
        <f>jurisdiction_covered_NCT!X228+jurisdiction_covered_NETS!X228+jurisdiction_covered_SupETS!X228</f>
        <v>0</v>
      </c>
      <c r="Y228" s="24">
        <f>jurisdiction_covered_NCT!Y228+jurisdiction_covered_NETS!Y228+jurisdiction_covered_SupETS!Y228</f>
        <v>0</v>
      </c>
      <c r="Z228" s="24">
        <f>jurisdiction_covered_NCT!Z228+jurisdiction_covered_NETS!Z228+jurisdiction_covered_SupETS!Z228</f>
        <v>0</v>
      </c>
      <c r="AA228" s="24">
        <f>jurisdiction_covered_NCT!AA228+jurisdiction_covered_NETS!AA228+jurisdiction_covered_SupETS!AA228</f>
        <v>0</v>
      </c>
    </row>
    <row r="229" spans="1:27" x14ac:dyDescent="0.2">
      <c r="A229" s="9" t="s">
        <v>772</v>
      </c>
      <c r="B229" s="24">
        <f>jurisdiction_covered_NCT!B229+jurisdiction_covered_NETS!B229+jurisdiction_covered_SupETS!B229</f>
        <v>0</v>
      </c>
      <c r="C229" s="24">
        <f>jurisdiction_covered_NCT!C229+jurisdiction_covered_NETS!C229+jurisdiction_covered_SupETS!C229</f>
        <v>0</v>
      </c>
      <c r="D229" s="24">
        <f>jurisdiction_covered_NCT!D229+jurisdiction_covered_NETS!D229+jurisdiction_covered_SupETS!D229</f>
        <v>0</v>
      </c>
      <c r="E229" s="24">
        <f>jurisdiction_covered_NCT!E229+jurisdiction_covered_NETS!E229+jurisdiction_covered_SupETS!E229</f>
        <v>0</v>
      </c>
      <c r="F229" s="24">
        <f>jurisdiction_covered_NCT!F229+jurisdiction_covered_NETS!F229+jurisdiction_covered_SupETS!F229</f>
        <v>0</v>
      </c>
      <c r="G229" s="24">
        <f>jurisdiction_covered_NCT!G229+jurisdiction_covered_NETS!G229+jurisdiction_covered_SupETS!G229</f>
        <v>0</v>
      </c>
      <c r="H229" s="24">
        <f>jurisdiction_covered_NCT!H229+jurisdiction_covered_NETS!H229+jurisdiction_covered_SupETS!H229</f>
        <v>0</v>
      </c>
      <c r="I229" s="24">
        <f>jurisdiction_covered_NCT!I229+jurisdiction_covered_NETS!I229+jurisdiction_covered_SupETS!I229</f>
        <v>0</v>
      </c>
      <c r="J229" s="24">
        <f>jurisdiction_covered_NCT!J229+jurisdiction_covered_NETS!J229+jurisdiction_covered_SupETS!J229</f>
        <v>0</v>
      </c>
      <c r="K229" s="24">
        <f>jurisdiction_covered_NCT!K229+jurisdiction_covered_NETS!K229+jurisdiction_covered_SupETS!K229</f>
        <v>0</v>
      </c>
      <c r="L229" s="24">
        <f>jurisdiction_covered_NCT!L229+jurisdiction_covered_NETS!L229+jurisdiction_covered_SupETS!L229</f>
        <v>0</v>
      </c>
      <c r="M229" s="24">
        <f>jurisdiction_covered_NCT!M229+jurisdiction_covered_NETS!M229+jurisdiction_covered_SupETS!M229</f>
        <v>0</v>
      </c>
      <c r="N229" s="24">
        <f>jurisdiction_covered_NCT!N229+jurisdiction_covered_NETS!N229+jurisdiction_covered_SupETS!N229</f>
        <v>0</v>
      </c>
      <c r="O229" s="24">
        <f>jurisdiction_covered_NCT!O229+jurisdiction_covered_NETS!O229+jurisdiction_covered_SupETS!O229</f>
        <v>0</v>
      </c>
      <c r="P229" s="24">
        <f>jurisdiction_covered_NCT!P229+jurisdiction_covered_NETS!P229+jurisdiction_covered_SupETS!P229</f>
        <v>0</v>
      </c>
      <c r="Q229" s="24">
        <f>jurisdiction_covered_NCT!Q229+jurisdiction_covered_NETS!Q229+jurisdiction_covered_SupETS!Q229</f>
        <v>0</v>
      </c>
      <c r="R229" s="24">
        <f>jurisdiction_covered_NCT!R229+jurisdiction_covered_NETS!R229+jurisdiction_covered_SupETS!R229</f>
        <v>0</v>
      </c>
      <c r="S229" s="24">
        <f>jurisdiction_covered_NCT!S229+jurisdiction_covered_NETS!S229+jurisdiction_covered_SupETS!S229</f>
        <v>0</v>
      </c>
      <c r="T229" s="24">
        <f>jurisdiction_covered_NCT!T229+jurisdiction_covered_NETS!T229+jurisdiction_covered_SupETS!T229</f>
        <v>0</v>
      </c>
      <c r="U229" s="24">
        <f>jurisdiction_covered_NCT!U229+jurisdiction_covered_NETS!U229+jurisdiction_covered_SupETS!U229</f>
        <v>0</v>
      </c>
      <c r="V229" s="24">
        <f>jurisdiction_covered_NCT!V229+jurisdiction_covered_NETS!V229+jurisdiction_covered_SupETS!V229</f>
        <v>0</v>
      </c>
      <c r="W229" s="24">
        <f>jurisdiction_covered_NCT!W229+jurisdiction_covered_NETS!W229+jurisdiction_covered_SupETS!W229</f>
        <v>0</v>
      </c>
      <c r="X229" s="24">
        <f>jurisdiction_covered_NCT!X229+jurisdiction_covered_NETS!X229+jurisdiction_covered_SupETS!X229</f>
        <v>0</v>
      </c>
      <c r="Y229" s="24">
        <f>jurisdiction_covered_NCT!Y229+jurisdiction_covered_NETS!Y229+jurisdiction_covered_SupETS!Y229</f>
        <v>0</v>
      </c>
      <c r="Z229" s="24">
        <f>jurisdiction_covered_NCT!Z229+jurisdiction_covered_NETS!Z229+jurisdiction_covered_SupETS!Z229</f>
        <v>0</v>
      </c>
      <c r="AA229" s="24">
        <f>jurisdiction_covered_NCT!AA229+jurisdiction_covered_NETS!AA229+jurisdiction_covered_SupETS!AA229</f>
        <v>0</v>
      </c>
    </row>
    <row r="230" spans="1:27" x14ac:dyDescent="0.2">
      <c r="A230" s="9" t="s">
        <v>775</v>
      </c>
      <c r="B230" s="24">
        <f>jurisdiction_covered_NCT!B230+jurisdiction_covered_NETS!B230+jurisdiction_covered_SupETS!B230</f>
        <v>0</v>
      </c>
      <c r="C230" s="24">
        <f>jurisdiction_covered_NCT!C230+jurisdiction_covered_NETS!C230+jurisdiction_covered_SupETS!C230</f>
        <v>0</v>
      </c>
      <c r="D230" s="24">
        <f>jurisdiction_covered_NCT!D230+jurisdiction_covered_NETS!D230+jurisdiction_covered_SupETS!D230</f>
        <v>0</v>
      </c>
      <c r="E230" s="24">
        <f>jurisdiction_covered_NCT!E230+jurisdiction_covered_NETS!E230+jurisdiction_covered_SupETS!E230</f>
        <v>0</v>
      </c>
      <c r="F230" s="24">
        <f>jurisdiction_covered_NCT!F230+jurisdiction_covered_NETS!F230+jurisdiction_covered_SupETS!F230</f>
        <v>0</v>
      </c>
      <c r="G230" s="24">
        <f>jurisdiction_covered_NCT!G230+jurisdiction_covered_NETS!G230+jurisdiction_covered_SupETS!G230</f>
        <v>0</v>
      </c>
      <c r="H230" s="24">
        <f>jurisdiction_covered_NCT!H230+jurisdiction_covered_NETS!H230+jurisdiction_covered_SupETS!H230</f>
        <v>0</v>
      </c>
      <c r="I230" s="24">
        <f>jurisdiction_covered_NCT!I230+jurisdiction_covered_NETS!I230+jurisdiction_covered_SupETS!I230</f>
        <v>0</v>
      </c>
      <c r="J230" s="24">
        <f>jurisdiction_covered_NCT!J230+jurisdiction_covered_NETS!J230+jurisdiction_covered_SupETS!J230</f>
        <v>0</v>
      </c>
      <c r="K230" s="24">
        <f>jurisdiction_covered_NCT!K230+jurisdiction_covered_NETS!K230+jurisdiction_covered_SupETS!K230</f>
        <v>0</v>
      </c>
      <c r="L230" s="24">
        <f>jurisdiction_covered_NCT!L230+jurisdiction_covered_NETS!L230+jurisdiction_covered_SupETS!L230</f>
        <v>0</v>
      </c>
      <c r="M230" s="24">
        <f>jurisdiction_covered_NCT!M230+jurisdiction_covered_NETS!M230+jurisdiction_covered_SupETS!M230</f>
        <v>0</v>
      </c>
      <c r="N230" s="24">
        <f>jurisdiction_covered_NCT!N230+jurisdiction_covered_NETS!N230+jurisdiction_covered_SupETS!N230</f>
        <v>0</v>
      </c>
      <c r="O230" s="24">
        <f>jurisdiction_covered_NCT!O230+jurisdiction_covered_NETS!O230+jurisdiction_covered_SupETS!O230</f>
        <v>0</v>
      </c>
      <c r="P230" s="24">
        <f>jurisdiction_covered_NCT!P230+jurisdiction_covered_NETS!P230+jurisdiction_covered_SupETS!P230</f>
        <v>0</v>
      </c>
      <c r="Q230" s="24">
        <f>jurisdiction_covered_NCT!Q230+jurisdiction_covered_NETS!Q230+jurisdiction_covered_SupETS!Q230</f>
        <v>0</v>
      </c>
      <c r="R230" s="24">
        <f>jurisdiction_covered_NCT!R230+jurisdiction_covered_NETS!R230+jurisdiction_covered_SupETS!R230</f>
        <v>0</v>
      </c>
      <c r="S230" s="24">
        <f>jurisdiction_covered_NCT!S230+jurisdiction_covered_NETS!S230+jurisdiction_covered_SupETS!S230</f>
        <v>0</v>
      </c>
      <c r="T230" s="24">
        <f>jurisdiction_covered_NCT!T230+jurisdiction_covered_NETS!T230+jurisdiction_covered_SupETS!T230</f>
        <v>0</v>
      </c>
      <c r="U230" s="24">
        <f>jurisdiction_covered_NCT!U230+jurisdiction_covered_NETS!U230+jurisdiction_covered_SupETS!U230</f>
        <v>0</v>
      </c>
      <c r="V230" s="24">
        <f>jurisdiction_covered_NCT!V230+jurisdiction_covered_NETS!V230+jurisdiction_covered_SupETS!V230</f>
        <v>0</v>
      </c>
      <c r="W230" s="24">
        <f>jurisdiction_covered_NCT!W230+jurisdiction_covered_NETS!W230+jurisdiction_covered_SupETS!W230</f>
        <v>0</v>
      </c>
      <c r="X230" s="24">
        <f>jurisdiction_covered_NCT!X230+jurisdiction_covered_NETS!X230+jurisdiction_covered_SupETS!X230</f>
        <v>0</v>
      </c>
      <c r="Y230" s="24">
        <f>jurisdiction_covered_NCT!Y230+jurisdiction_covered_NETS!Y230+jurisdiction_covered_SupETS!Y230</f>
        <v>0</v>
      </c>
      <c r="Z230" s="24">
        <f>jurisdiction_covered_NCT!Z230+jurisdiction_covered_NETS!Z230+jurisdiction_covered_SupETS!Z230</f>
        <v>0</v>
      </c>
      <c r="AA230" s="24">
        <f>jurisdiction_covered_NCT!AA230+jurisdiction_covered_NETS!AA230+jurisdiction_covered_SupETS!AA230</f>
        <v>0</v>
      </c>
    </row>
    <row r="231" spans="1:27" x14ac:dyDescent="0.2">
      <c r="A231" s="9" t="s">
        <v>778</v>
      </c>
      <c r="B231" s="24">
        <f>jurisdiction_covered_NCT!B231+jurisdiction_covered_NETS!B231+jurisdiction_covered_SupETS!B231</f>
        <v>0</v>
      </c>
      <c r="C231" s="24">
        <f>jurisdiction_covered_NCT!C231+jurisdiction_covered_NETS!C231+jurisdiction_covered_SupETS!C231</f>
        <v>0</v>
      </c>
      <c r="D231" s="24">
        <f>jurisdiction_covered_NCT!D231+jurisdiction_covered_NETS!D231+jurisdiction_covered_SupETS!D231</f>
        <v>0</v>
      </c>
      <c r="E231" s="24">
        <f>jurisdiction_covered_NCT!E231+jurisdiction_covered_NETS!E231+jurisdiction_covered_SupETS!E231</f>
        <v>0</v>
      </c>
      <c r="F231" s="24">
        <f>jurisdiction_covered_NCT!F231+jurisdiction_covered_NETS!F231+jurisdiction_covered_SupETS!F231</f>
        <v>0</v>
      </c>
      <c r="G231" s="24">
        <f>jurisdiction_covered_NCT!G231+jurisdiction_covered_NETS!G231+jurisdiction_covered_SupETS!G231</f>
        <v>0</v>
      </c>
      <c r="H231" s="24">
        <f>jurisdiction_covered_NCT!H231+jurisdiction_covered_NETS!H231+jurisdiction_covered_SupETS!H231</f>
        <v>0</v>
      </c>
      <c r="I231" s="24">
        <f>jurisdiction_covered_NCT!I231+jurisdiction_covered_NETS!I231+jurisdiction_covered_SupETS!I231</f>
        <v>0</v>
      </c>
      <c r="J231" s="24">
        <f>jurisdiction_covered_NCT!J231+jurisdiction_covered_NETS!J231+jurisdiction_covered_SupETS!J231</f>
        <v>0</v>
      </c>
      <c r="K231" s="24">
        <f>jurisdiction_covered_NCT!K231+jurisdiction_covered_NETS!K231+jurisdiction_covered_SupETS!K231</f>
        <v>0</v>
      </c>
      <c r="L231" s="24">
        <f>jurisdiction_covered_NCT!L231+jurisdiction_covered_NETS!L231+jurisdiction_covered_SupETS!L231</f>
        <v>0</v>
      </c>
      <c r="M231" s="24">
        <f>jurisdiction_covered_NCT!M231+jurisdiction_covered_NETS!M231+jurisdiction_covered_SupETS!M231</f>
        <v>0</v>
      </c>
      <c r="N231" s="24">
        <f>jurisdiction_covered_NCT!N231+jurisdiction_covered_NETS!N231+jurisdiction_covered_SupETS!N231</f>
        <v>0</v>
      </c>
      <c r="O231" s="24">
        <f>jurisdiction_covered_NCT!O231+jurisdiction_covered_NETS!O231+jurisdiction_covered_SupETS!O231</f>
        <v>0</v>
      </c>
      <c r="P231" s="24">
        <f>jurisdiction_covered_NCT!P231+jurisdiction_covered_NETS!P231+jurisdiction_covered_SupETS!P231</f>
        <v>0</v>
      </c>
      <c r="Q231" s="24">
        <f>jurisdiction_covered_NCT!Q231+jurisdiction_covered_NETS!Q231+jurisdiction_covered_SupETS!Q231</f>
        <v>0</v>
      </c>
      <c r="R231" s="24">
        <f>jurisdiction_covered_NCT!R231+jurisdiction_covered_NETS!R231+jurisdiction_covered_SupETS!R231</f>
        <v>0</v>
      </c>
      <c r="S231" s="24">
        <f>jurisdiction_covered_NCT!S231+jurisdiction_covered_NETS!S231+jurisdiction_covered_SupETS!S231</f>
        <v>0</v>
      </c>
      <c r="T231" s="24">
        <f>jurisdiction_covered_NCT!T231+jurisdiction_covered_NETS!T231+jurisdiction_covered_SupETS!T231</f>
        <v>0</v>
      </c>
      <c r="U231" s="24">
        <f>jurisdiction_covered_NCT!U231+jurisdiction_covered_NETS!U231+jurisdiction_covered_SupETS!U231</f>
        <v>0</v>
      </c>
      <c r="V231" s="24">
        <f>jurisdiction_covered_NCT!V231+jurisdiction_covered_NETS!V231+jurisdiction_covered_SupETS!V231</f>
        <v>0</v>
      </c>
      <c r="W231" s="24">
        <f>jurisdiction_covered_NCT!W231+jurisdiction_covered_NETS!W231+jurisdiction_covered_SupETS!W231</f>
        <v>0</v>
      </c>
      <c r="X231" s="24">
        <f>jurisdiction_covered_NCT!X231+jurisdiction_covered_NETS!X231+jurisdiction_covered_SupETS!X231</f>
        <v>0</v>
      </c>
      <c r="Y231" s="24">
        <f>jurisdiction_covered_NCT!Y231+jurisdiction_covered_NETS!Y231+jurisdiction_covered_SupETS!Y231</f>
        <v>0</v>
      </c>
      <c r="Z231" s="24">
        <f>jurisdiction_covered_NCT!Z231+jurisdiction_covered_NETS!Z231+jurisdiction_covered_SupETS!Z231</f>
        <v>0</v>
      </c>
      <c r="AA231" s="24">
        <f>jurisdiction_covered_NCT!AA231+jurisdiction_covered_NETS!AA231+jurisdiction_covered_SupETS!AA231</f>
        <v>0</v>
      </c>
    </row>
    <row r="232" spans="1:27" x14ac:dyDescent="0.2">
      <c r="A232" s="9" t="s">
        <v>781</v>
      </c>
      <c r="B232" s="24">
        <f>jurisdiction_covered_NCT!B232+jurisdiction_covered_NETS!B232+jurisdiction_covered_SupETS!B232</f>
        <v>0</v>
      </c>
      <c r="C232" s="24">
        <f>jurisdiction_covered_NCT!C232+jurisdiction_covered_NETS!C232+jurisdiction_covered_SupETS!C232</f>
        <v>0</v>
      </c>
      <c r="D232" s="24">
        <f>jurisdiction_covered_NCT!D232+jurisdiction_covered_NETS!D232+jurisdiction_covered_SupETS!D232</f>
        <v>0</v>
      </c>
      <c r="E232" s="24">
        <f>jurisdiction_covered_NCT!E232+jurisdiction_covered_NETS!E232+jurisdiction_covered_SupETS!E232</f>
        <v>0</v>
      </c>
      <c r="F232" s="24">
        <f>jurisdiction_covered_NCT!F232+jurisdiction_covered_NETS!F232+jurisdiction_covered_SupETS!F232</f>
        <v>0</v>
      </c>
      <c r="G232" s="24">
        <f>jurisdiction_covered_NCT!G232+jurisdiction_covered_NETS!G232+jurisdiction_covered_SupETS!G232</f>
        <v>0</v>
      </c>
      <c r="H232" s="24">
        <f>jurisdiction_covered_NCT!H232+jurisdiction_covered_NETS!H232+jurisdiction_covered_SupETS!H232</f>
        <v>0</v>
      </c>
      <c r="I232" s="24">
        <f>jurisdiction_covered_NCT!I232+jurisdiction_covered_NETS!I232+jurisdiction_covered_SupETS!I232</f>
        <v>0</v>
      </c>
      <c r="J232" s="24">
        <f>jurisdiction_covered_NCT!J232+jurisdiction_covered_NETS!J232+jurisdiction_covered_SupETS!J232</f>
        <v>0</v>
      </c>
      <c r="K232" s="24">
        <f>jurisdiction_covered_NCT!K232+jurisdiction_covered_NETS!K232+jurisdiction_covered_SupETS!K232</f>
        <v>0</v>
      </c>
      <c r="L232" s="24">
        <f>jurisdiction_covered_NCT!L232+jurisdiction_covered_NETS!L232+jurisdiction_covered_SupETS!L232</f>
        <v>0</v>
      </c>
      <c r="M232" s="24">
        <f>jurisdiction_covered_NCT!M232+jurisdiction_covered_NETS!M232+jurisdiction_covered_SupETS!M232</f>
        <v>0</v>
      </c>
      <c r="N232" s="24">
        <f>jurisdiction_covered_NCT!N232+jurisdiction_covered_NETS!N232+jurisdiction_covered_SupETS!N232</f>
        <v>0</v>
      </c>
      <c r="O232" s="24">
        <f>jurisdiction_covered_NCT!O232+jurisdiction_covered_NETS!O232+jurisdiction_covered_SupETS!O232</f>
        <v>0</v>
      </c>
      <c r="P232" s="24">
        <f>jurisdiction_covered_NCT!P232+jurisdiction_covered_NETS!P232+jurisdiction_covered_SupETS!P232</f>
        <v>0</v>
      </c>
      <c r="Q232" s="24">
        <f>jurisdiction_covered_NCT!Q232+jurisdiction_covered_NETS!Q232+jurisdiction_covered_SupETS!Q232</f>
        <v>0</v>
      </c>
      <c r="R232" s="24">
        <f>jurisdiction_covered_NCT!R232+jurisdiction_covered_NETS!R232+jurisdiction_covered_SupETS!R232</f>
        <v>0</v>
      </c>
      <c r="S232" s="24">
        <f>jurisdiction_covered_NCT!S232+jurisdiction_covered_NETS!S232+jurisdiction_covered_SupETS!S232</f>
        <v>0</v>
      </c>
      <c r="T232" s="24">
        <f>jurisdiction_covered_NCT!T232+jurisdiction_covered_NETS!T232+jurisdiction_covered_SupETS!T232</f>
        <v>0</v>
      </c>
      <c r="U232" s="24">
        <f>jurisdiction_covered_NCT!U232+jurisdiction_covered_NETS!U232+jurisdiction_covered_SupETS!U232</f>
        <v>0</v>
      </c>
      <c r="V232" s="24">
        <f>jurisdiction_covered_NCT!V232+jurisdiction_covered_NETS!V232+jurisdiction_covered_SupETS!V232</f>
        <v>0</v>
      </c>
      <c r="W232" s="24">
        <f>jurisdiction_covered_NCT!W232+jurisdiction_covered_NETS!W232+jurisdiction_covered_SupETS!W232</f>
        <v>0</v>
      </c>
      <c r="X232" s="24">
        <f>jurisdiction_covered_NCT!X232+jurisdiction_covered_NETS!X232+jurisdiction_covered_SupETS!X232</f>
        <v>0</v>
      </c>
      <c r="Y232" s="24">
        <f>jurisdiction_covered_NCT!Y232+jurisdiction_covered_NETS!Y232+jurisdiction_covered_SupETS!Y232</f>
        <v>0</v>
      </c>
      <c r="Z232" s="24">
        <f>jurisdiction_covered_NCT!Z232+jurisdiction_covered_NETS!Z232+jurisdiction_covered_SupETS!Z232</f>
        <v>0</v>
      </c>
      <c r="AA232" s="24">
        <f>jurisdiction_covered_NCT!AA232+jurisdiction_covered_NETS!AA232+jurisdiction_covered_SupETS!AA232</f>
        <v>0</v>
      </c>
    </row>
    <row r="233" spans="1:27" x14ac:dyDescent="0.2">
      <c r="A233" s="9" t="s">
        <v>784</v>
      </c>
      <c r="B233" s="24">
        <f>jurisdiction_covered_NCT!B233+jurisdiction_covered_NETS!B233+jurisdiction_covered_SupETS!B233</f>
        <v>0</v>
      </c>
      <c r="C233" s="24">
        <f>jurisdiction_covered_NCT!C233+jurisdiction_covered_NETS!C233+jurisdiction_covered_SupETS!C233</f>
        <v>0</v>
      </c>
      <c r="D233" s="24">
        <f>jurisdiction_covered_NCT!D233+jurisdiction_covered_NETS!D233+jurisdiction_covered_SupETS!D233</f>
        <v>0</v>
      </c>
      <c r="E233" s="24">
        <f>jurisdiction_covered_NCT!E233+jurisdiction_covered_NETS!E233+jurisdiction_covered_SupETS!E233</f>
        <v>0</v>
      </c>
      <c r="F233" s="24">
        <f>jurisdiction_covered_NCT!F233+jurisdiction_covered_NETS!F233+jurisdiction_covered_SupETS!F233</f>
        <v>0</v>
      </c>
      <c r="G233" s="24">
        <f>jurisdiction_covered_NCT!G233+jurisdiction_covered_NETS!G233+jurisdiction_covered_SupETS!G233</f>
        <v>0</v>
      </c>
      <c r="H233" s="24">
        <f>jurisdiction_covered_NCT!H233+jurisdiction_covered_NETS!H233+jurisdiction_covered_SupETS!H233</f>
        <v>0</v>
      </c>
      <c r="I233" s="24">
        <f>jurisdiction_covered_NCT!I233+jurisdiction_covered_NETS!I233+jurisdiction_covered_SupETS!I233</f>
        <v>0</v>
      </c>
      <c r="J233" s="24">
        <f>jurisdiction_covered_NCT!J233+jurisdiction_covered_NETS!J233+jurisdiction_covered_SupETS!J233</f>
        <v>0</v>
      </c>
      <c r="K233" s="24">
        <f>jurisdiction_covered_NCT!K233+jurisdiction_covered_NETS!K233+jurisdiction_covered_SupETS!K233</f>
        <v>0</v>
      </c>
      <c r="L233" s="24">
        <f>jurisdiction_covered_NCT!L233+jurisdiction_covered_NETS!L233+jurisdiction_covered_SupETS!L233</f>
        <v>0</v>
      </c>
      <c r="M233" s="24">
        <f>jurisdiction_covered_NCT!M233+jurisdiction_covered_NETS!M233+jurisdiction_covered_SupETS!M233</f>
        <v>0</v>
      </c>
      <c r="N233" s="24">
        <f>jurisdiction_covered_NCT!N233+jurisdiction_covered_NETS!N233+jurisdiction_covered_SupETS!N233</f>
        <v>0</v>
      </c>
      <c r="O233" s="24">
        <f>jurisdiction_covered_NCT!O233+jurisdiction_covered_NETS!O233+jurisdiction_covered_SupETS!O233</f>
        <v>0</v>
      </c>
      <c r="P233" s="24">
        <f>jurisdiction_covered_NCT!P233+jurisdiction_covered_NETS!P233+jurisdiction_covered_SupETS!P233</f>
        <v>0</v>
      </c>
      <c r="Q233" s="24">
        <f>jurisdiction_covered_NCT!Q233+jurisdiction_covered_NETS!Q233+jurisdiction_covered_SupETS!Q233</f>
        <v>0</v>
      </c>
      <c r="R233" s="24">
        <f>jurisdiction_covered_NCT!R233+jurisdiction_covered_NETS!R233+jurisdiction_covered_SupETS!R233</f>
        <v>0</v>
      </c>
      <c r="S233" s="24">
        <f>jurisdiction_covered_NCT!S233+jurisdiction_covered_NETS!S233+jurisdiction_covered_SupETS!S233</f>
        <v>0</v>
      </c>
      <c r="T233" s="24">
        <f>jurisdiction_covered_NCT!T233+jurisdiction_covered_NETS!T233+jurisdiction_covered_SupETS!T233</f>
        <v>0</v>
      </c>
      <c r="U233" s="24">
        <f>jurisdiction_covered_NCT!U233+jurisdiction_covered_NETS!U233+jurisdiction_covered_SupETS!U233</f>
        <v>0</v>
      </c>
      <c r="V233" s="24">
        <f>jurisdiction_covered_NCT!V233+jurisdiction_covered_NETS!V233+jurisdiction_covered_SupETS!V233</f>
        <v>0</v>
      </c>
      <c r="W233" s="24">
        <f>jurisdiction_covered_NCT!W233+jurisdiction_covered_NETS!W233+jurisdiction_covered_SupETS!W233</f>
        <v>0</v>
      </c>
      <c r="X233" s="24">
        <f>jurisdiction_covered_NCT!X233+jurisdiction_covered_NETS!X233+jurisdiction_covered_SupETS!X233</f>
        <v>0</v>
      </c>
      <c r="Y233" s="24">
        <f>jurisdiction_covered_NCT!Y233+jurisdiction_covered_NETS!Y233+jurisdiction_covered_SupETS!Y233</f>
        <v>0</v>
      </c>
      <c r="Z233" s="24">
        <f>jurisdiction_covered_NCT!Z233+jurisdiction_covered_NETS!Z233+jurisdiction_covered_SupETS!Z233</f>
        <v>0</v>
      </c>
      <c r="AA233" s="24">
        <f>jurisdiction_covered_NCT!AA233+jurisdiction_covered_NETS!AA233+jurisdiction_covered_SupETS!AA233</f>
        <v>0</v>
      </c>
    </row>
    <row r="234" spans="1:27" x14ac:dyDescent="0.2">
      <c r="A234" s="9" t="s">
        <v>787</v>
      </c>
      <c r="B234" s="24">
        <f>jurisdiction_covered_NCT!B234+jurisdiction_covered_NETS!B234+jurisdiction_covered_SupETS!B234</f>
        <v>0</v>
      </c>
      <c r="C234" s="24">
        <f>jurisdiction_covered_NCT!C234+jurisdiction_covered_NETS!C234+jurisdiction_covered_SupETS!C234</f>
        <v>0</v>
      </c>
      <c r="D234" s="24">
        <f>jurisdiction_covered_NCT!D234+jurisdiction_covered_NETS!D234+jurisdiction_covered_SupETS!D234</f>
        <v>0</v>
      </c>
      <c r="E234" s="24">
        <f>jurisdiction_covered_NCT!E234+jurisdiction_covered_NETS!E234+jurisdiction_covered_SupETS!E234</f>
        <v>0</v>
      </c>
      <c r="F234" s="24">
        <f>jurisdiction_covered_NCT!F234+jurisdiction_covered_NETS!F234+jurisdiction_covered_SupETS!F234</f>
        <v>0</v>
      </c>
      <c r="G234" s="24">
        <f>jurisdiction_covered_NCT!G234+jurisdiction_covered_NETS!G234+jurisdiction_covered_SupETS!G234</f>
        <v>0</v>
      </c>
      <c r="H234" s="24">
        <f>jurisdiction_covered_NCT!H234+jurisdiction_covered_NETS!H234+jurisdiction_covered_SupETS!H234</f>
        <v>0</v>
      </c>
      <c r="I234" s="24">
        <f>jurisdiction_covered_NCT!I234+jurisdiction_covered_NETS!I234+jurisdiction_covered_SupETS!I234</f>
        <v>0</v>
      </c>
      <c r="J234" s="24">
        <f>jurisdiction_covered_NCT!J234+jurisdiction_covered_NETS!J234+jurisdiction_covered_SupETS!J234</f>
        <v>0</v>
      </c>
      <c r="K234" s="24">
        <f>jurisdiction_covered_NCT!K234+jurisdiction_covered_NETS!K234+jurisdiction_covered_SupETS!K234</f>
        <v>0</v>
      </c>
      <c r="L234" s="24">
        <f>jurisdiction_covered_NCT!L234+jurisdiction_covered_NETS!L234+jurisdiction_covered_SupETS!L234</f>
        <v>0</v>
      </c>
      <c r="M234" s="24">
        <f>jurisdiction_covered_NCT!M234+jurisdiction_covered_NETS!M234+jurisdiction_covered_SupETS!M234</f>
        <v>0</v>
      </c>
      <c r="N234" s="24">
        <f>jurisdiction_covered_NCT!N234+jurisdiction_covered_NETS!N234+jurisdiction_covered_SupETS!N234</f>
        <v>0</v>
      </c>
      <c r="O234" s="24">
        <f>jurisdiction_covered_NCT!O234+jurisdiction_covered_NETS!O234+jurisdiction_covered_SupETS!O234</f>
        <v>0</v>
      </c>
      <c r="P234" s="24">
        <f>jurisdiction_covered_NCT!P234+jurisdiction_covered_NETS!P234+jurisdiction_covered_SupETS!P234</f>
        <v>0</v>
      </c>
      <c r="Q234" s="24">
        <f>jurisdiction_covered_NCT!Q234+jurisdiction_covered_NETS!Q234+jurisdiction_covered_SupETS!Q234</f>
        <v>0</v>
      </c>
      <c r="R234" s="24">
        <f>jurisdiction_covered_NCT!R234+jurisdiction_covered_NETS!R234+jurisdiction_covered_SupETS!R234</f>
        <v>0</v>
      </c>
      <c r="S234" s="24">
        <f>jurisdiction_covered_NCT!S234+jurisdiction_covered_NETS!S234+jurisdiction_covered_SupETS!S234</f>
        <v>0</v>
      </c>
      <c r="T234" s="24">
        <f>jurisdiction_covered_NCT!T234+jurisdiction_covered_NETS!T234+jurisdiction_covered_SupETS!T234</f>
        <v>0</v>
      </c>
      <c r="U234" s="24">
        <f>jurisdiction_covered_NCT!U234+jurisdiction_covered_NETS!U234+jurisdiction_covered_SupETS!U234</f>
        <v>0</v>
      </c>
      <c r="V234" s="24">
        <f>jurisdiction_covered_NCT!V234+jurisdiction_covered_NETS!V234+jurisdiction_covered_SupETS!V234</f>
        <v>0</v>
      </c>
      <c r="W234" s="24">
        <f>jurisdiction_covered_NCT!W234+jurisdiction_covered_NETS!W234+jurisdiction_covered_SupETS!W234</f>
        <v>0</v>
      </c>
      <c r="X234" s="24">
        <f>jurisdiction_covered_NCT!X234+jurisdiction_covered_NETS!X234+jurisdiction_covered_SupETS!X234</f>
        <v>0</v>
      </c>
      <c r="Y234" s="24">
        <f>jurisdiction_covered_NCT!Y234+jurisdiction_covered_NETS!Y234+jurisdiction_covered_SupETS!Y234</f>
        <v>0</v>
      </c>
      <c r="Z234" s="24">
        <f>jurisdiction_covered_NCT!Z234+jurisdiction_covered_NETS!Z234+jurisdiction_covered_SupETS!Z234</f>
        <v>0</v>
      </c>
      <c r="AA234" s="24">
        <f>jurisdiction_covered_NCT!AA234+jurisdiction_covered_NETS!AA234+jurisdiction_covered_SupETS!AA234</f>
        <v>0</v>
      </c>
    </row>
    <row r="235" spans="1:27" x14ac:dyDescent="0.2">
      <c r="A235" s="9" t="s">
        <v>790</v>
      </c>
      <c r="B235" s="24">
        <f>jurisdiction_covered_NCT!B235+jurisdiction_covered_NETS!B235+jurisdiction_covered_SupETS!B235</f>
        <v>0</v>
      </c>
      <c r="C235" s="24">
        <f>jurisdiction_covered_NCT!C235+jurisdiction_covered_NETS!C235+jurisdiction_covered_SupETS!C235</f>
        <v>0</v>
      </c>
      <c r="D235" s="24">
        <f>jurisdiction_covered_NCT!D235+jurisdiction_covered_NETS!D235+jurisdiction_covered_SupETS!D235</f>
        <v>0</v>
      </c>
      <c r="E235" s="24">
        <f>jurisdiction_covered_NCT!E235+jurisdiction_covered_NETS!E235+jurisdiction_covered_SupETS!E235</f>
        <v>0</v>
      </c>
      <c r="F235" s="24">
        <f>jurisdiction_covered_NCT!F235+jurisdiction_covered_NETS!F235+jurisdiction_covered_SupETS!F235</f>
        <v>0</v>
      </c>
      <c r="G235" s="24">
        <f>jurisdiction_covered_NCT!G235+jurisdiction_covered_NETS!G235+jurisdiction_covered_SupETS!G235</f>
        <v>0</v>
      </c>
      <c r="H235" s="24">
        <f>jurisdiction_covered_NCT!H235+jurisdiction_covered_NETS!H235+jurisdiction_covered_SupETS!H235</f>
        <v>0</v>
      </c>
      <c r="I235" s="24">
        <f>jurisdiction_covered_NCT!I235+jurisdiction_covered_NETS!I235+jurisdiction_covered_SupETS!I235</f>
        <v>0</v>
      </c>
      <c r="J235" s="24">
        <f>jurisdiction_covered_NCT!J235+jurisdiction_covered_NETS!J235+jurisdiction_covered_SupETS!J235</f>
        <v>0</v>
      </c>
      <c r="K235" s="24">
        <f>jurisdiction_covered_NCT!K235+jurisdiction_covered_NETS!K235+jurisdiction_covered_SupETS!K235</f>
        <v>0</v>
      </c>
      <c r="L235" s="24">
        <f>jurisdiction_covered_NCT!L235+jurisdiction_covered_NETS!L235+jurisdiction_covered_SupETS!L235</f>
        <v>0</v>
      </c>
      <c r="M235" s="24">
        <f>jurisdiction_covered_NCT!M235+jurisdiction_covered_NETS!M235+jurisdiction_covered_SupETS!M235</f>
        <v>0.32</v>
      </c>
      <c r="N235" s="24">
        <f>jurisdiction_covered_NCT!N235+jurisdiction_covered_NETS!N235+jurisdiction_covered_SupETS!N235</f>
        <v>0.32</v>
      </c>
      <c r="O235" s="24">
        <f>jurisdiction_covered_NCT!O235+jurisdiction_covered_NETS!O235+jurisdiction_covered_SupETS!O235</f>
        <v>0.32</v>
      </c>
      <c r="P235" s="24">
        <f>jurisdiction_covered_NCT!P235+jurisdiction_covered_NETS!P235+jurisdiction_covered_SupETS!P235</f>
        <v>0.32</v>
      </c>
      <c r="Q235" s="24">
        <f>jurisdiction_covered_NCT!Q235+jurisdiction_covered_NETS!Q235+jurisdiction_covered_SupETS!Q235</f>
        <v>0.32</v>
      </c>
      <c r="R235" s="24">
        <f>jurisdiction_covered_NCT!R235+jurisdiction_covered_NETS!R235+jurisdiction_covered_SupETS!R235</f>
        <v>0.32</v>
      </c>
      <c r="S235" s="24">
        <f>jurisdiction_covered_NCT!S235+jurisdiction_covered_NETS!S235+jurisdiction_covered_SupETS!S235</f>
        <v>0.32</v>
      </c>
      <c r="T235" s="24">
        <f>jurisdiction_covered_NCT!T235+jurisdiction_covered_NETS!T235+jurisdiction_covered_SupETS!T235</f>
        <v>0.32</v>
      </c>
      <c r="U235" s="24">
        <f>jurisdiction_covered_NCT!U235+jurisdiction_covered_NETS!U235+jurisdiction_covered_SupETS!U235</f>
        <v>0.32</v>
      </c>
      <c r="V235" s="24">
        <f>jurisdiction_covered_NCT!V235+jurisdiction_covered_NETS!V235+jurisdiction_covered_SupETS!V235</f>
        <v>0.32</v>
      </c>
      <c r="W235" s="24">
        <f>jurisdiction_covered_NCT!W235+jurisdiction_covered_NETS!W235+jurisdiction_covered_SupETS!W235</f>
        <v>0.32</v>
      </c>
      <c r="X235" s="24">
        <f>jurisdiction_covered_NCT!X235+jurisdiction_covered_NETS!X235+jurisdiction_covered_SupETS!X235</f>
        <v>0.32</v>
      </c>
      <c r="Y235" s="24">
        <f>jurisdiction_covered_NCT!Y235+jurisdiction_covered_NETS!Y235+jurisdiction_covered_SupETS!Y235</f>
        <v>0.32</v>
      </c>
      <c r="Z235" s="24">
        <f>jurisdiction_covered_NCT!Z235+jurisdiction_covered_NETS!Z235+jurisdiction_covered_SupETS!Z235</f>
        <v>0.32</v>
      </c>
      <c r="AA235" s="24">
        <f>jurisdiction_covered_NCT!AA235+jurisdiction_covered_NETS!AA235+jurisdiction_covered_SupETS!AA235</f>
        <v>0.32</v>
      </c>
    </row>
    <row r="236" spans="1:27" x14ac:dyDescent="0.2">
      <c r="A236" s="9" t="s">
        <v>794</v>
      </c>
      <c r="B236" s="24">
        <f>jurisdiction_covered_NCT!B236+jurisdiction_covered_NETS!B236+jurisdiction_covered_SupETS!B236</f>
        <v>0</v>
      </c>
      <c r="C236" s="24">
        <f>jurisdiction_covered_NCT!C236+jurisdiction_covered_NETS!C236+jurisdiction_covered_SupETS!C236</f>
        <v>0</v>
      </c>
      <c r="D236" s="24">
        <f>jurisdiction_covered_NCT!D236+jurisdiction_covered_NETS!D236+jurisdiction_covered_SupETS!D236</f>
        <v>0</v>
      </c>
      <c r="E236" s="24">
        <f>jurisdiction_covered_NCT!E236+jurisdiction_covered_NETS!E236+jurisdiction_covered_SupETS!E236</f>
        <v>0</v>
      </c>
      <c r="F236" s="24">
        <f>jurisdiction_covered_NCT!F236+jurisdiction_covered_NETS!F236+jurisdiction_covered_SupETS!F236</f>
        <v>0</v>
      </c>
      <c r="G236" s="24">
        <f>jurisdiction_covered_NCT!G236+jurisdiction_covered_NETS!G236+jurisdiction_covered_SupETS!G236</f>
        <v>0</v>
      </c>
      <c r="H236" s="24">
        <f>jurisdiction_covered_NCT!H236+jurisdiction_covered_NETS!H236+jurisdiction_covered_SupETS!H236</f>
        <v>0</v>
      </c>
      <c r="I236" s="24">
        <f>jurisdiction_covered_NCT!I236+jurisdiction_covered_NETS!I236+jurisdiction_covered_SupETS!I236</f>
        <v>0</v>
      </c>
      <c r="J236" s="24">
        <f>jurisdiction_covered_NCT!J236+jurisdiction_covered_NETS!J236+jurisdiction_covered_SupETS!J236</f>
        <v>0</v>
      </c>
      <c r="K236" s="24">
        <f>jurisdiction_covered_NCT!K236+jurisdiction_covered_NETS!K236+jurisdiction_covered_SupETS!K236</f>
        <v>0</v>
      </c>
      <c r="L236" s="24">
        <f>jurisdiction_covered_NCT!L236+jurisdiction_covered_NETS!L236+jurisdiction_covered_SupETS!L236</f>
        <v>0</v>
      </c>
      <c r="M236" s="24">
        <f>jurisdiction_covered_NCT!M236+jurisdiction_covered_NETS!M236+jurisdiction_covered_SupETS!M236</f>
        <v>0</v>
      </c>
      <c r="N236" s="24">
        <f>jurisdiction_covered_NCT!N236+jurisdiction_covered_NETS!N236+jurisdiction_covered_SupETS!N236</f>
        <v>0</v>
      </c>
      <c r="O236" s="24">
        <f>jurisdiction_covered_NCT!O236+jurisdiction_covered_NETS!O236+jurisdiction_covered_SupETS!O236</f>
        <v>0</v>
      </c>
      <c r="P236" s="24">
        <f>jurisdiction_covered_NCT!P236+jurisdiction_covered_NETS!P236+jurisdiction_covered_SupETS!P236</f>
        <v>0</v>
      </c>
      <c r="Q236" s="24">
        <f>jurisdiction_covered_NCT!Q236+jurisdiction_covered_NETS!Q236+jurisdiction_covered_SupETS!Q236</f>
        <v>0</v>
      </c>
      <c r="R236" s="24">
        <f>jurisdiction_covered_NCT!R236+jurisdiction_covered_NETS!R236+jurisdiction_covered_SupETS!R236</f>
        <v>0</v>
      </c>
      <c r="S236" s="24">
        <f>jurisdiction_covered_NCT!S236+jurisdiction_covered_NETS!S236+jurisdiction_covered_SupETS!S236</f>
        <v>0</v>
      </c>
      <c r="T236" s="24">
        <f>jurisdiction_covered_NCT!T236+jurisdiction_covered_NETS!T236+jurisdiction_covered_SupETS!T236</f>
        <v>0</v>
      </c>
      <c r="U236" s="24">
        <f>jurisdiction_covered_NCT!U236+jurisdiction_covered_NETS!U236+jurisdiction_covered_SupETS!U236</f>
        <v>0</v>
      </c>
      <c r="V236" s="24">
        <f>jurisdiction_covered_NCT!V236+jurisdiction_covered_NETS!V236+jurisdiction_covered_SupETS!V236</f>
        <v>0</v>
      </c>
      <c r="W236" s="24">
        <f>jurisdiction_covered_NCT!W236+jurisdiction_covered_NETS!W236+jurisdiction_covered_SupETS!W236</f>
        <v>0</v>
      </c>
      <c r="X236" s="24">
        <f>jurisdiction_covered_NCT!X236+jurisdiction_covered_NETS!X236+jurisdiction_covered_SupETS!X236</f>
        <v>0</v>
      </c>
      <c r="Y236" s="24">
        <f>jurisdiction_covered_NCT!Y236+jurisdiction_covered_NETS!Y236+jurisdiction_covered_SupETS!Y236</f>
        <v>0</v>
      </c>
      <c r="Z236" s="24">
        <f>jurisdiction_covered_NCT!Z236+jurisdiction_covered_NETS!Z236+jurisdiction_covered_SupETS!Z236</f>
        <v>0</v>
      </c>
      <c r="AA236" s="24">
        <f>jurisdiction_covered_NCT!AA236+jurisdiction_covered_NETS!AA236+jurisdiction_covered_SupETS!AA236</f>
        <v>0</v>
      </c>
    </row>
    <row r="237" spans="1:27" x14ac:dyDescent="0.2">
      <c r="A237" s="9" t="s">
        <v>797</v>
      </c>
      <c r="B237" s="24">
        <f>jurisdiction_covered_NCT!B237+jurisdiction_covered_NETS!B237+jurisdiction_covered_SupETS!B237</f>
        <v>0</v>
      </c>
      <c r="C237" s="24">
        <f>jurisdiction_covered_NCT!C237+jurisdiction_covered_NETS!C237+jurisdiction_covered_SupETS!C237</f>
        <v>0</v>
      </c>
      <c r="D237" s="24">
        <f>jurisdiction_covered_NCT!D237+jurisdiction_covered_NETS!D237+jurisdiction_covered_SupETS!D237</f>
        <v>0</v>
      </c>
      <c r="E237" s="24">
        <f>jurisdiction_covered_NCT!E237+jurisdiction_covered_NETS!E237+jurisdiction_covered_SupETS!E237</f>
        <v>0</v>
      </c>
      <c r="F237" s="24">
        <f>jurisdiction_covered_NCT!F237+jurisdiction_covered_NETS!F237+jurisdiction_covered_SupETS!F237</f>
        <v>0</v>
      </c>
      <c r="G237" s="24">
        <f>jurisdiction_covered_NCT!G237+jurisdiction_covered_NETS!G237+jurisdiction_covered_SupETS!G237</f>
        <v>0.33899402940272583</v>
      </c>
      <c r="H237" s="24">
        <f>jurisdiction_covered_NCT!H237+jurisdiction_covered_NETS!H237+jurisdiction_covered_SupETS!H237</f>
        <v>0.35454567137873</v>
      </c>
      <c r="I237" s="24">
        <f>jurisdiction_covered_NCT!I237+jurisdiction_covered_NETS!I237+jurisdiction_covered_SupETS!I237</f>
        <v>0.37040160963250202</v>
      </c>
      <c r="J237" s="24">
        <f>jurisdiction_covered_NCT!J237+jurisdiction_covered_NETS!J237+jurisdiction_covered_SupETS!J237</f>
        <v>0.39504167583839739</v>
      </c>
      <c r="K237" s="24">
        <f>jurisdiction_covered_NCT!K237+jurisdiction_covered_NETS!K237+jurisdiction_covered_SupETS!K237</f>
        <v>0.37920184914437616</v>
      </c>
      <c r="L237" s="24">
        <f>jurisdiction_covered_NCT!L237+jurisdiction_covered_NETS!L237+jurisdiction_covered_SupETS!L237</f>
        <v>0.37899922855045443</v>
      </c>
      <c r="M237" s="24">
        <f>jurisdiction_covered_NCT!M237+jurisdiction_covered_NETS!M237+jurisdiction_covered_SupETS!M237</f>
        <v>0.3807525678100005</v>
      </c>
      <c r="N237" s="24">
        <f>jurisdiction_covered_NCT!N237+jurisdiction_covered_NETS!N237+jurisdiction_covered_SupETS!N237</f>
        <v>0.38759311511645356</v>
      </c>
      <c r="O237" s="24">
        <f>jurisdiction_covered_NCT!O237+jurisdiction_covered_NETS!O237+jurisdiction_covered_SupETS!O237</f>
        <v>0.51659186595342987</v>
      </c>
      <c r="P237" s="24">
        <f>jurisdiction_covered_NCT!P237+jurisdiction_covered_NETS!P237+jurisdiction_covered_SupETS!P237</f>
        <v>0.49531889806747831</v>
      </c>
      <c r="Q237" s="24">
        <f>jurisdiction_covered_NCT!Q237+jurisdiction_covered_NETS!Q237+jurisdiction_covered_SupETS!Q237</f>
        <v>0.46506715381022806</v>
      </c>
      <c r="R237" s="24">
        <f>jurisdiction_covered_NCT!R237+jurisdiction_covered_NETS!R237+jurisdiction_covered_SupETS!R237</f>
        <v>0.42351948458865185</v>
      </c>
      <c r="S237" s="24">
        <f>jurisdiction_covered_NCT!S237+jurisdiction_covered_NETS!S237+jurisdiction_covered_SupETS!S237</f>
        <v>0.4102104329445514</v>
      </c>
      <c r="T237" s="24">
        <f>jurisdiction_covered_NCT!T237+jurisdiction_covered_NETS!T237+jurisdiction_covered_SupETS!T237</f>
        <v>0.39930031162235985</v>
      </c>
      <c r="U237" s="24">
        <f>jurisdiction_covered_NCT!U237+jurisdiction_covered_NETS!U237+jurisdiction_covered_SupETS!U237</f>
        <v>0.38394218524306656</v>
      </c>
      <c r="V237" s="24">
        <f>jurisdiction_covered_NCT!V237+jurisdiction_covered_NETS!V237+jurisdiction_covered_SupETS!V237</f>
        <v>0.38081676427078115</v>
      </c>
      <c r="W237" s="24">
        <f>jurisdiction_covered_NCT!W237+jurisdiction_covered_NETS!W237+jurisdiction_covered_SupETS!W237</f>
        <v>0.5</v>
      </c>
      <c r="X237" s="24">
        <f>jurisdiction_covered_NCT!X237+jurisdiction_covered_NETS!X237+jurisdiction_covered_SupETS!X237</f>
        <v>0.5</v>
      </c>
      <c r="Y237" s="24">
        <f>jurisdiction_covered_NCT!Y237+jurisdiction_covered_NETS!Y237+jurisdiction_covered_SupETS!Y237</f>
        <v>0.5</v>
      </c>
      <c r="Z237" s="24">
        <f>jurisdiction_covered_NCT!Z237+jurisdiction_covered_NETS!Z237+jurisdiction_covered_SupETS!Z237</f>
        <v>0.5</v>
      </c>
      <c r="AA237" s="24">
        <f>jurisdiction_covered_NCT!AA237+jurisdiction_covered_NETS!AA237+jurisdiction_covered_SupETS!AA237</f>
        <v>0.5</v>
      </c>
    </row>
    <row r="238" spans="1:27" x14ac:dyDescent="0.2">
      <c r="A238" s="9" t="s">
        <v>800</v>
      </c>
      <c r="B238" s="24">
        <f>Federated_cases!B2</f>
        <v>0</v>
      </c>
      <c r="C238" s="24">
        <f>Federated_cases!C2</f>
        <v>0</v>
      </c>
      <c r="D238" s="24">
        <f>Federated_cases!D2</f>
        <v>0</v>
      </c>
      <c r="E238" s="24">
        <f>Federated_cases!E2</f>
        <v>0</v>
      </c>
      <c r="F238" s="24">
        <f>Federated_cases!F2</f>
        <v>0</v>
      </c>
      <c r="G238" s="24">
        <f>Federated_cases!G2</f>
        <v>0</v>
      </c>
      <c r="H238" s="24">
        <f>Federated_cases!H2</f>
        <v>0</v>
      </c>
      <c r="I238" s="24">
        <f>Federated_cases!I2</f>
        <v>0</v>
      </c>
      <c r="J238" s="24">
        <f>Federated_cases!J2</f>
        <v>1.5540000000000002E-2</v>
      </c>
      <c r="K238" s="24">
        <f>Federated_cases!K2</f>
        <v>1.5540000000000002E-2</v>
      </c>
      <c r="L238" s="24">
        <f>Federated_cases!L2</f>
        <v>1.5540000000000002E-2</v>
      </c>
      <c r="M238" s="24">
        <f>Federated_cases!M2</f>
        <v>1.5540000000000002E-2</v>
      </c>
      <c r="N238" s="24">
        <f>Federated_cases!N2</f>
        <v>6.5700000000000008E-2</v>
      </c>
      <c r="O238" s="24">
        <f>Federated_cases!O2</f>
        <v>6.5700000000000008E-2</v>
      </c>
      <c r="P238" s="24">
        <f>Federated_cases!P2</f>
        <v>6.5700000000000008E-2</v>
      </c>
      <c r="Q238" s="24">
        <f>Federated_cases!Q2</f>
        <v>6.5700000000000008E-2</v>
      </c>
      <c r="R238" s="24">
        <f>Federated_cases!R2</f>
        <v>6.5700000000000008E-2</v>
      </c>
      <c r="S238" s="24">
        <f>Federated_cases!S2</f>
        <v>6.5700000000000008E-2</v>
      </c>
      <c r="T238" s="24">
        <f>Federated_cases!T2</f>
        <v>6.6690000000000013E-2</v>
      </c>
      <c r="U238" s="24">
        <f>Federated_cases!U2</f>
        <v>6.6690000000000013E-2</v>
      </c>
      <c r="V238" s="24">
        <f>Federated_cases!V2</f>
        <v>6.6690000000000013E-2</v>
      </c>
      <c r="W238" s="24">
        <f>Federated_cases!W2</f>
        <v>6.6690000000000013E-2</v>
      </c>
      <c r="X238" s="24">
        <f>Federated_cases!X2</f>
        <v>6.6690000000000013E-2</v>
      </c>
      <c r="Y238" s="24">
        <f>Federated_cases!Y2</f>
        <v>7.7190000000000009E-2</v>
      </c>
      <c r="Z238" s="24">
        <f>Federated_cases!Z2</f>
        <v>7.7190000000000009E-2</v>
      </c>
      <c r="AA238" s="24">
        <f>jurisdiction_covered_NCT!AA238+jurisdiction_covered_NETS!AA238+jurisdiction_covered_SupETS!AA238</f>
        <v>0</v>
      </c>
    </row>
    <row r="239" spans="1:27" x14ac:dyDescent="0.2">
      <c r="A239" s="9" t="s">
        <v>805</v>
      </c>
      <c r="B239" s="24">
        <f>jurisdiction_covered_NCT!B239+jurisdiction_covered_NETS!B239+jurisdiction_covered_SupETS!B239</f>
        <v>0</v>
      </c>
      <c r="C239" s="24">
        <f>jurisdiction_covered_NCT!C239+jurisdiction_covered_NETS!C239+jurisdiction_covered_SupETS!C239</f>
        <v>0</v>
      </c>
      <c r="D239" s="24">
        <f>jurisdiction_covered_NCT!D239+jurisdiction_covered_NETS!D239+jurisdiction_covered_SupETS!D239</f>
        <v>0</v>
      </c>
      <c r="E239" s="24">
        <f>jurisdiction_covered_NCT!E239+jurisdiction_covered_NETS!E239+jurisdiction_covered_SupETS!E239</f>
        <v>0</v>
      </c>
      <c r="F239" s="24">
        <f>jurisdiction_covered_NCT!F239+jurisdiction_covered_NETS!F239+jurisdiction_covered_SupETS!F239</f>
        <v>0</v>
      </c>
      <c r="G239" s="24">
        <f>jurisdiction_covered_NCT!G239+jurisdiction_covered_NETS!G239+jurisdiction_covered_SupETS!G239</f>
        <v>0</v>
      </c>
      <c r="H239" s="24">
        <f>jurisdiction_covered_NCT!H239+jurisdiction_covered_NETS!H239+jurisdiction_covered_SupETS!H239</f>
        <v>0</v>
      </c>
      <c r="I239" s="24">
        <f>jurisdiction_covered_NCT!I239+jurisdiction_covered_NETS!I239+jurisdiction_covered_SupETS!I239</f>
        <v>0</v>
      </c>
      <c r="J239" s="24">
        <f>jurisdiction_covered_NCT!J239+jurisdiction_covered_NETS!J239+jurisdiction_covered_SupETS!J239</f>
        <v>0</v>
      </c>
      <c r="K239" s="24">
        <f>jurisdiction_covered_NCT!K239+jurisdiction_covered_NETS!K239+jurisdiction_covered_SupETS!K239</f>
        <v>0</v>
      </c>
      <c r="L239" s="24">
        <f>jurisdiction_covered_NCT!L239+jurisdiction_covered_NETS!L239+jurisdiction_covered_SupETS!L239</f>
        <v>0</v>
      </c>
      <c r="M239" s="24">
        <f>jurisdiction_covered_NCT!M239+jurisdiction_covered_NETS!M239+jurisdiction_covered_SupETS!M239</f>
        <v>0</v>
      </c>
      <c r="N239" s="24">
        <f>jurisdiction_covered_NCT!N239+jurisdiction_covered_NETS!N239+jurisdiction_covered_SupETS!N239</f>
        <v>0</v>
      </c>
      <c r="O239" s="24">
        <f>jurisdiction_covered_NCT!O239+jurisdiction_covered_NETS!O239+jurisdiction_covered_SupETS!O239</f>
        <v>0</v>
      </c>
      <c r="P239" s="24">
        <f>jurisdiction_covered_NCT!P239+jurisdiction_covered_NETS!P239+jurisdiction_covered_SupETS!P239</f>
        <v>0</v>
      </c>
      <c r="Q239" s="24">
        <f>jurisdiction_covered_NCT!Q239+jurisdiction_covered_NETS!Q239+jurisdiction_covered_SupETS!Q239</f>
        <v>0</v>
      </c>
      <c r="R239" s="24">
        <f>jurisdiction_covered_NCT!R239+jurisdiction_covered_NETS!R239+jurisdiction_covered_SupETS!R239</f>
        <v>0</v>
      </c>
      <c r="S239" s="24">
        <f>jurisdiction_covered_NCT!S239+jurisdiction_covered_NETS!S239+jurisdiction_covered_SupETS!S239</f>
        <v>0</v>
      </c>
      <c r="T239" s="24">
        <f>jurisdiction_covered_NCT!T239+jurisdiction_covered_NETS!T239+jurisdiction_covered_SupETS!T239</f>
        <v>0</v>
      </c>
      <c r="U239" s="24">
        <f>jurisdiction_covered_NCT!U239+jurisdiction_covered_NETS!U239+jurisdiction_covered_SupETS!U239</f>
        <v>0</v>
      </c>
      <c r="V239" s="24">
        <f>jurisdiction_covered_NCT!V239+jurisdiction_covered_NETS!V239+jurisdiction_covered_SupETS!V239</f>
        <v>0</v>
      </c>
      <c r="W239" s="24">
        <f>jurisdiction_covered_NCT!W239+jurisdiction_covered_NETS!W239+jurisdiction_covered_SupETS!W239</f>
        <v>0</v>
      </c>
      <c r="X239" s="24">
        <f>jurisdiction_covered_NCT!X239+jurisdiction_covered_NETS!X239+jurisdiction_covered_SupETS!X239</f>
        <v>4.4999999999999998E-2</v>
      </c>
      <c r="Y239" s="24">
        <f>jurisdiction_covered_NCT!Y239+jurisdiction_covered_NETS!Y239+jurisdiction_covered_SupETS!Y239</f>
        <v>4.4999999999999998E-2</v>
      </c>
      <c r="Z239" s="24">
        <f>jurisdiction_covered_NCT!Z239+jurisdiction_covered_NETS!Z239+jurisdiction_covered_SupETS!Z239</f>
        <v>4.4999999999999998E-2</v>
      </c>
      <c r="AA239" s="24">
        <f>jurisdiction_covered_NCT!AA239+jurisdiction_covered_NETS!AA239+jurisdiction_covered_SupETS!AA239</f>
        <v>4.4999999999999998E-2</v>
      </c>
    </row>
    <row r="240" spans="1:27" x14ac:dyDescent="0.2">
      <c r="A240" s="9" t="s">
        <v>808</v>
      </c>
      <c r="B240" s="24">
        <f>jurisdiction_covered_NCT!B240+jurisdiction_covered_NETS!B240+jurisdiction_covered_SupETS!B240</f>
        <v>0</v>
      </c>
      <c r="C240" s="24">
        <f>jurisdiction_covered_NCT!C240+jurisdiction_covered_NETS!C240+jurisdiction_covered_SupETS!C240</f>
        <v>0</v>
      </c>
      <c r="D240" s="24">
        <f>jurisdiction_covered_NCT!D240+jurisdiction_covered_NETS!D240+jurisdiction_covered_SupETS!D240</f>
        <v>0</v>
      </c>
      <c r="E240" s="24">
        <f>jurisdiction_covered_NCT!E240+jurisdiction_covered_NETS!E240+jurisdiction_covered_SupETS!E240</f>
        <v>0</v>
      </c>
      <c r="F240" s="24">
        <f>jurisdiction_covered_NCT!F240+jurisdiction_covered_NETS!F240+jurisdiction_covered_SupETS!F240</f>
        <v>0</v>
      </c>
      <c r="G240" s="24">
        <f>jurisdiction_covered_NCT!G240+jurisdiction_covered_NETS!G240+jurisdiction_covered_SupETS!G240</f>
        <v>0</v>
      </c>
      <c r="H240" s="24">
        <f>jurisdiction_covered_NCT!H240+jurisdiction_covered_NETS!H240+jurisdiction_covered_SupETS!H240</f>
        <v>0</v>
      </c>
      <c r="I240" s="24">
        <f>jurisdiction_covered_NCT!I240+jurisdiction_covered_NETS!I240+jurisdiction_covered_SupETS!I240</f>
        <v>0</v>
      </c>
      <c r="J240" s="24">
        <f>jurisdiction_covered_NCT!J240+jurisdiction_covered_NETS!J240+jurisdiction_covered_SupETS!J240</f>
        <v>0</v>
      </c>
      <c r="K240" s="24">
        <f>jurisdiction_covered_NCT!K240+jurisdiction_covered_NETS!K240+jurisdiction_covered_SupETS!K240</f>
        <v>0</v>
      </c>
      <c r="L240" s="24">
        <f>jurisdiction_covered_NCT!L240+jurisdiction_covered_NETS!L240+jurisdiction_covered_SupETS!L240</f>
        <v>0</v>
      </c>
      <c r="M240" s="24">
        <f>jurisdiction_covered_NCT!M240+jurisdiction_covered_NETS!M240+jurisdiction_covered_SupETS!M240</f>
        <v>0</v>
      </c>
      <c r="N240" s="24">
        <f>jurisdiction_covered_NCT!N240+jurisdiction_covered_NETS!N240+jurisdiction_covered_SupETS!N240</f>
        <v>0</v>
      </c>
      <c r="O240" s="24">
        <f>jurisdiction_covered_NCT!O240+jurisdiction_covered_NETS!O240+jurisdiction_covered_SupETS!O240</f>
        <v>0</v>
      </c>
      <c r="P240" s="24">
        <f>jurisdiction_covered_NCT!P240+jurisdiction_covered_NETS!P240+jurisdiction_covered_SupETS!P240</f>
        <v>0</v>
      </c>
      <c r="Q240" s="24">
        <f>jurisdiction_covered_NCT!Q240+jurisdiction_covered_NETS!Q240+jurisdiction_covered_SupETS!Q240</f>
        <v>0</v>
      </c>
      <c r="R240" s="24">
        <f>jurisdiction_covered_NCT!R240+jurisdiction_covered_NETS!R240+jurisdiction_covered_SupETS!R240</f>
        <v>0</v>
      </c>
      <c r="S240" s="24">
        <f>jurisdiction_covered_NCT!S240+jurisdiction_covered_NETS!S240+jurisdiction_covered_SupETS!S240</f>
        <v>0</v>
      </c>
      <c r="T240" s="24">
        <f>jurisdiction_covered_NCT!T240+jurisdiction_covered_NETS!T240+jurisdiction_covered_SupETS!T240</f>
        <v>0</v>
      </c>
      <c r="U240" s="24">
        <f>jurisdiction_covered_NCT!U240+jurisdiction_covered_NETS!U240+jurisdiction_covered_SupETS!U240</f>
        <v>0</v>
      </c>
      <c r="V240" s="24">
        <f>jurisdiction_covered_NCT!V240+jurisdiction_covered_NETS!V240+jurisdiction_covered_SupETS!V240</f>
        <v>0</v>
      </c>
      <c r="W240" s="24">
        <f>jurisdiction_covered_NCT!W240+jurisdiction_covered_NETS!W240+jurisdiction_covered_SupETS!W240</f>
        <v>0</v>
      </c>
      <c r="X240" s="24">
        <f>jurisdiction_covered_NCT!X240+jurisdiction_covered_NETS!X240+jurisdiction_covered_SupETS!X240</f>
        <v>0</v>
      </c>
      <c r="Y240" s="24">
        <f>jurisdiction_covered_NCT!Y240+jurisdiction_covered_NETS!Y240+jurisdiction_covered_SupETS!Y240</f>
        <v>0</v>
      </c>
      <c r="Z240" s="24">
        <f>jurisdiction_covered_NCT!Z240+jurisdiction_covered_NETS!Z240+jurisdiction_covered_SupETS!Z240</f>
        <v>0</v>
      </c>
      <c r="AA240" s="24">
        <f>jurisdiction_covered_NCT!AA240+jurisdiction_covered_NETS!AA240+jurisdiction_covered_SupETS!AA240</f>
        <v>0</v>
      </c>
    </row>
    <row r="241" spans="1:27" x14ac:dyDescent="0.2">
      <c r="A241" s="9" t="s">
        <v>811</v>
      </c>
      <c r="B241" s="24">
        <f>jurisdiction_covered_NCT!B241+jurisdiction_covered_NETS!B241+jurisdiction_covered_SupETS!B241</f>
        <v>0</v>
      </c>
      <c r="C241" s="24">
        <f>jurisdiction_covered_NCT!C241+jurisdiction_covered_NETS!C241+jurisdiction_covered_SupETS!C241</f>
        <v>0</v>
      </c>
      <c r="D241" s="24">
        <f>jurisdiction_covered_NCT!D241+jurisdiction_covered_NETS!D241+jurisdiction_covered_SupETS!D241</f>
        <v>0</v>
      </c>
      <c r="E241" s="24">
        <f>jurisdiction_covered_NCT!E241+jurisdiction_covered_NETS!E241+jurisdiction_covered_SupETS!E241</f>
        <v>0</v>
      </c>
      <c r="F241" s="24">
        <f>jurisdiction_covered_NCT!F241+jurisdiction_covered_NETS!F241+jurisdiction_covered_SupETS!F241</f>
        <v>0</v>
      </c>
      <c r="G241" s="24">
        <f>jurisdiction_covered_NCT!G241+jurisdiction_covered_NETS!G241+jurisdiction_covered_SupETS!G241</f>
        <v>0</v>
      </c>
      <c r="H241" s="24">
        <f>jurisdiction_covered_NCT!H241+jurisdiction_covered_NETS!H241+jurisdiction_covered_SupETS!H241</f>
        <v>0</v>
      </c>
      <c r="I241" s="24">
        <f>jurisdiction_covered_NCT!I241+jurisdiction_covered_NETS!I241+jurisdiction_covered_SupETS!I241</f>
        <v>0</v>
      </c>
      <c r="J241" s="24">
        <f>jurisdiction_covered_NCT!J241+jurisdiction_covered_NETS!J241+jurisdiction_covered_SupETS!J241</f>
        <v>0</v>
      </c>
      <c r="K241" s="24">
        <f>jurisdiction_covered_NCT!K241+jurisdiction_covered_NETS!K241+jurisdiction_covered_SupETS!K241</f>
        <v>0</v>
      </c>
      <c r="L241" s="24">
        <f>jurisdiction_covered_NCT!L241+jurisdiction_covered_NETS!L241+jurisdiction_covered_SupETS!L241</f>
        <v>0</v>
      </c>
      <c r="M241" s="24">
        <f>jurisdiction_covered_NCT!M241+jurisdiction_covered_NETS!M241+jurisdiction_covered_SupETS!M241</f>
        <v>0</v>
      </c>
      <c r="N241" s="24">
        <f>jurisdiction_covered_NCT!N241+jurisdiction_covered_NETS!N241+jurisdiction_covered_SupETS!N241</f>
        <v>0</v>
      </c>
      <c r="O241" s="24">
        <f>jurisdiction_covered_NCT!O241+jurisdiction_covered_NETS!O241+jurisdiction_covered_SupETS!O241</f>
        <v>0</v>
      </c>
      <c r="P241" s="24">
        <f>jurisdiction_covered_NCT!P241+jurisdiction_covered_NETS!P241+jurisdiction_covered_SupETS!P241</f>
        <v>0</v>
      </c>
      <c r="Q241" s="24">
        <f>jurisdiction_covered_NCT!Q241+jurisdiction_covered_NETS!Q241+jurisdiction_covered_SupETS!Q241</f>
        <v>0</v>
      </c>
      <c r="R241" s="24">
        <f>jurisdiction_covered_NCT!R241+jurisdiction_covered_NETS!R241+jurisdiction_covered_SupETS!R241</f>
        <v>0</v>
      </c>
      <c r="S241" s="24">
        <f>jurisdiction_covered_NCT!S241+jurisdiction_covered_NETS!S241+jurisdiction_covered_SupETS!S241</f>
        <v>0</v>
      </c>
      <c r="T241" s="24">
        <f>jurisdiction_covered_NCT!T241+jurisdiction_covered_NETS!T241+jurisdiction_covered_SupETS!T241</f>
        <v>0</v>
      </c>
      <c r="U241" s="24">
        <f>jurisdiction_covered_NCT!U241+jurisdiction_covered_NETS!U241+jurisdiction_covered_SupETS!U241</f>
        <v>0</v>
      </c>
      <c r="V241" s="24">
        <f>jurisdiction_covered_NCT!V241+jurisdiction_covered_NETS!V241+jurisdiction_covered_SupETS!V241</f>
        <v>0</v>
      </c>
      <c r="W241" s="24">
        <f>jurisdiction_covered_NCT!W241+jurisdiction_covered_NETS!W241+jurisdiction_covered_SupETS!W241</f>
        <v>0</v>
      </c>
      <c r="X241" s="24">
        <f>jurisdiction_covered_NCT!X241+jurisdiction_covered_NETS!X241+jurisdiction_covered_SupETS!X241</f>
        <v>0</v>
      </c>
      <c r="Y241" s="24">
        <f>jurisdiction_covered_NCT!Y241+jurisdiction_covered_NETS!Y241+jurisdiction_covered_SupETS!Y241</f>
        <v>0</v>
      </c>
      <c r="Z241" s="24">
        <f>jurisdiction_covered_NCT!Z241+jurisdiction_covered_NETS!Z241+jurisdiction_covered_SupETS!Z241</f>
        <v>0</v>
      </c>
      <c r="AA241" s="24">
        <f>jurisdiction_covered_NCT!AA241+jurisdiction_covered_NETS!AA241+jurisdiction_covered_SupETS!AA241</f>
        <v>0</v>
      </c>
    </row>
    <row r="242" spans="1:27" x14ac:dyDescent="0.2">
      <c r="A242" s="9" t="s">
        <v>814</v>
      </c>
      <c r="B242" s="24">
        <f>jurisdiction_covered_NCT!B242+jurisdiction_covered_NETS!B242+jurisdiction_covered_SupETS!B242</f>
        <v>0</v>
      </c>
      <c r="C242" s="24">
        <f>jurisdiction_covered_NCT!C242+jurisdiction_covered_NETS!C242+jurisdiction_covered_SupETS!C242</f>
        <v>0</v>
      </c>
      <c r="D242" s="24">
        <f>jurisdiction_covered_NCT!D242+jurisdiction_covered_NETS!D242+jurisdiction_covered_SupETS!D242</f>
        <v>0</v>
      </c>
      <c r="E242" s="24">
        <f>jurisdiction_covered_NCT!E242+jurisdiction_covered_NETS!E242+jurisdiction_covered_SupETS!E242</f>
        <v>0</v>
      </c>
      <c r="F242" s="24">
        <f>jurisdiction_covered_NCT!F242+jurisdiction_covered_NETS!F242+jurisdiction_covered_SupETS!F242</f>
        <v>0</v>
      </c>
      <c r="G242" s="24">
        <f>jurisdiction_covered_NCT!G242+jurisdiction_covered_NETS!G242+jurisdiction_covered_SupETS!G242</f>
        <v>0</v>
      </c>
      <c r="H242" s="24">
        <f>jurisdiction_covered_NCT!H242+jurisdiction_covered_NETS!H242+jurisdiction_covered_SupETS!H242</f>
        <v>0</v>
      </c>
      <c r="I242" s="24">
        <f>jurisdiction_covered_NCT!I242+jurisdiction_covered_NETS!I242+jurisdiction_covered_SupETS!I242</f>
        <v>0</v>
      </c>
      <c r="J242" s="24">
        <f>jurisdiction_covered_NCT!J242+jurisdiction_covered_NETS!J242+jurisdiction_covered_SupETS!J242</f>
        <v>0</v>
      </c>
      <c r="K242" s="24">
        <f>jurisdiction_covered_NCT!K242+jurisdiction_covered_NETS!K242+jurisdiction_covered_SupETS!K242</f>
        <v>0</v>
      </c>
      <c r="L242" s="24">
        <f>jurisdiction_covered_NCT!L242+jurisdiction_covered_NETS!L242+jurisdiction_covered_SupETS!L242</f>
        <v>0</v>
      </c>
      <c r="M242" s="24">
        <f>jurisdiction_covered_NCT!M242+jurisdiction_covered_NETS!M242+jurisdiction_covered_SupETS!M242</f>
        <v>0</v>
      </c>
      <c r="N242" s="24">
        <f>jurisdiction_covered_NCT!N242+jurisdiction_covered_NETS!N242+jurisdiction_covered_SupETS!N242</f>
        <v>0</v>
      </c>
      <c r="O242" s="24">
        <f>jurisdiction_covered_NCT!O242+jurisdiction_covered_NETS!O242+jurisdiction_covered_SupETS!O242</f>
        <v>0</v>
      </c>
      <c r="P242" s="24">
        <f>jurisdiction_covered_NCT!P242+jurisdiction_covered_NETS!P242+jurisdiction_covered_SupETS!P242</f>
        <v>0</v>
      </c>
      <c r="Q242" s="24">
        <f>jurisdiction_covered_NCT!Q242+jurisdiction_covered_NETS!Q242+jurisdiction_covered_SupETS!Q242</f>
        <v>0</v>
      </c>
      <c r="R242" s="24">
        <f>jurisdiction_covered_NCT!R242+jurisdiction_covered_NETS!R242+jurisdiction_covered_SupETS!R242</f>
        <v>0</v>
      </c>
      <c r="S242" s="24">
        <f>jurisdiction_covered_NCT!S242+jurisdiction_covered_NETS!S242+jurisdiction_covered_SupETS!S242</f>
        <v>0</v>
      </c>
      <c r="T242" s="24">
        <f>jurisdiction_covered_NCT!T242+jurisdiction_covered_NETS!T242+jurisdiction_covered_SupETS!T242</f>
        <v>0</v>
      </c>
      <c r="U242" s="24">
        <f>jurisdiction_covered_NCT!U242+jurisdiction_covered_NETS!U242+jurisdiction_covered_SupETS!U242</f>
        <v>0</v>
      </c>
      <c r="V242" s="24">
        <f>jurisdiction_covered_NCT!V242+jurisdiction_covered_NETS!V242+jurisdiction_covered_SupETS!V242</f>
        <v>0</v>
      </c>
      <c r="W242" s="24">
        <f>jurisdiction_covered_NCT!W242+jurisdiction_covered_NETS!W242+jurisdiction_covered_SupETS!W242</f>
        <v>0</v>
      </c>
      <c r="X242" s="24">
        <f>jurisdiction_covered_NCT!X242+jurisdiction_covered_NETS!X242+jurisdiction_covered_SupETS!X242</f>
        <v>0</v>
      </c>
      <c r="Y242" s="24">
        <f>jurisdiction_covered_NCT!Y242+jurisdiction_covered_NETS!Y242+jurisdiction_covered_SupETS!Y242</f>
        <v>0</v>
      </c>
      <c r="Z242" s="24">
        <f>jurisdiction_covered_NCT!Z242+jurisdiction_covered_NETS!Z242+jurisdiction_covered_SupETS!Z242</f>
        <v>0</v>
      </c>
      <c r="AA242" s="24">
        <f>jurisdiction_covered_NCT!AA242+jurisdiction_covered_NETS!AA242+jurisdiction_covered_SupETS!AA242</f>
        <v>0</v>
      </c>
    </row>
    <row r="243" spans="1:27" x14ac:dyDescent="0.2">
      <c r="A243" s="9" t="s">
        <v>817</v>
      </c>
      <c r="B243" s="24">
        <f>jurisdiction_covered_NCT!B243+jurisdiction_covered_NETS!B243+jurisdiction_covered_SupETS!B243</f>
        <v>0</v>
      </c>
      <c r="C243" s="24">
        <f>jurisdiction_covered_NCT!C243+jurisdiction_covered_NETS!C243+jurisdiction_covered_SupETS!C243</f>
        <v>0</v>
      </c>
      <c r="D243" s="24">
        <f>jurisdiction_covered_NCT!D243+jurisdiction_covered_NETS!D243+jurisdiction_covered_SupETS!D243</f>
        <v>0</v>
      </c>
      <c r="E243" s="24">
        <f>jurisdiction_covered_NCT!E243+jurisdiction_covered_NETS!E243+jurisdiction_covered_SupETS!E243</f>
        <v>0</v>
      </c>
      <c r="F243" s="24">
        <f>jurisdiction_covered_NCT!F243+jurisdiction_covered_NETS!F243+jurisdiction_covered_SupETS!F243</f>
        <v>0</v>
      </c>
      <c r="G243" s="24">
        <f>jurisdiction_covered_NCT!G243+jurisdiction_covered_NETS!G243+jurisdiction_covered_SupETS!G243</f>
        <v>0</v>
      </c>
      <c r="H243" s="24">
        <f>jurisdiction_covered_NCT!H243+jurisdiction_covered_NETS!H243+jurisdiction_covered_SupETS!H243</f>
        <v>0</v>
      </c>
      <c r="I243" s="24">
        <f>jurisdiction_covered_NCT!I243+jurisdiction_covered_NETS!I243+jurisdiction_covered_SupETS!I243</f>
        <v>0</v>
      </c>
      <c r="J243" s="24">
        <f>jurisdiction_covered_NCT!J243+jurisdiction_covered_NETS!J243+jurisdiction_covered_SupETS!J243</f>
        <v>0</v>
      </c>
      <c r="K243" s="24">
        <f>jurisdiction_covered_NCT!K243+jurisdiction_covered_NETS!K243+jurisdiction_covered_SupETS!K243</f>
        <v>0</v>
      </c>
      <c r="L243" s="24">
        <f>jurisdiction_covered_NCT!L243+jurisdiction_covered_NETS!L243+jurisdiction_covered_SupETS!L243</f>
        <v>0</v>
      </c>
      <c r="M243" s="24">
        <f>jurisdiction_covered_NCT!M243+jurisdiction_covered_NETS!M243+jurisdiction_covered_SupETS!M243</f>
        <v>0</v>
      </c>
      <c r="N243" s="24">
        <f>jurisdiction_covered_NCT!N243+jurisdiction_covered_NETS!N243+jurisdiction_covered_SupETS!N243</f>
        <v>0</v>
      </c>
      <c r="O243" s="24">
        <f>jurisdiction_covered_NCT!O243+jurisdiction_covered_NETS!O243+jurisdiction_covered_SupETS!O243</f>
        <v>0</v>
      </c>
      <c r="P243" s="24">
        <f>jurisdiction_covered_NCT!P243+jurisdiction_covered_NETS!P243+jurisdiction_covered_SupETS!P243</f>
        <v>0</v>
      </c>
      <c r="Q243" s="24">
        <f>jurisdiction_covered_NCT!Q243+jurisdiction_covered_NETS!Q243+jurisdiction_covered_SupETS!Q243</f>
        <v>0</v>
      </c>
      <c r="R243" s="24">
        <f>jurisdiction_covered_NCT!R243+jurisdiction_covered_NETS!R243+jurisdiction_covered_SupETS!R243</f>
        <v>0</v>
      </c>
      <c r="S243" s="24">
        <f>jurisdiction_covered_NCT!S243+jurisdiction_covered_NETS!S243+jurisdiction_covered_SupETS!S243</f>
        <v>0</v>
      </c>
      <c r="T243" s="24">
        <f>jurisdiction_covered_NCT!T243+jurisdiction_covered_NETS!T243+jurisdiction_covered_SupETS!T243</f>
        <v>0</v>
      </c>
      <c r="U243" s="24">
        <f>jurisdiction_covered_NCT!U243+jurisdiction_covered_NETS!U243+jurisdiction_covered_SupETS!U243</f>
        <v>0</v>
      </c>
      <c r="V243" s="24">
        <f>jurisdiction_covered_NCT!V243+jurisdiction_covered_NETS!V243+jurisdiction_covered_SupETS!V243</f>
        <v>0</v>
      </c>
      <c r="W243" s="24">
        <f>jurisdiction_covered_NCT!W243+jurisdiction_covered_NETS!W243+jurisdiction_covered_SupETS!W243</f>
        <v>0</v>
      </c>
      <c r="X243" s="24">
        <f>jurisdiction_covered_NCT!X243+jurisdiction_covered_NETS!X243+jurisdiction_covered_SupETS!X243</f>
        <v>0</v>
      </c>
      <c r="Y243" s="24">
        <f>jurisdiction_covered_NCT!Y243+jurisdiction_covered_NETS!Y243+jurisdiction_covered_SupETS!Y243</f>
        <v>0</v>
      </c>
      <c r="Z243" s="24">
        <f>jurisdiction_covered_NCT!Z243+jurisdiction_covered_NETS!Z243+jurisdiction_covered_SupETS!Z243</f>
        <v>0</v>
      </c>
      <c r="AA243" s="24">
        <f>jurisdiction_covered_NCT!AA243+jurisdiction_covered_NETS!AA243+jurisdiction_covered_SupETS!AA243</f>
        <v>0</v>
      </c>
    </row>
    <row r="244" spans="1:27" x14ac:dyDescent="0.2">
      <c r="A244" s="9" t="s">
        <v>821</v>
      </c>
      <c r="B244" s="24">
        <f>jurisdiction_covered_NCT!B244+jurisdiction_covered_NETS!B244+jurisdiction_covered_SupETS!B244</f>
        <v>0</v>
      </c>
      <c r="C244" s="24">
        <f>jurisdiction_covered_NCT!C244+jurisdiction_covered_NETS!C244+jurisdiction_covered_SupETS!C244</f>
        <v>0</v>
      </c>
      <c r="D244" s="24">
        <f>jurisdiction_covered_NCT!D244+jurisdiction_covered_NETS!D244+jurisdiction_covered_SupETS!D244</f>
        <v>0</v>
      </c>
      <c r="E244" s="24">
        <f>jurisdiction_covered_NCT!E244+jurisdiction_covered_NETS!E244+jurisdiction_covered_SupETS!E244</f>
        <v>0</v>
      </c>
      <c r="F244" s="24">
        <f>jurisdiction_covered_NCT!F244+jurisdiction_covered_NETS!F244+jurisdiction_covered_SupETS!F244</f>
        <v>0</v>
      </c>
      <c r="G244" s="24">
        <f>jurisdiction_covered_NCT!G244+jurisdiction_covered_NETS!G244+jurisdiction_covered_SupETS!G244</f>
        <v>0</v>
      </c>
      <c r="H244" s="24">
        <f>jurisdiction_covered_NCT!H244+jurisdiction_covered_NETS!H244+jurisdiction_covered_SupETS!H244</f>
        <v>0</v>
      </c>
      <c r="I244" s="24">
        <f>jurisdiction_covered_NCT!I244+jurisdiction_covered_NETS!I244+jurisdiction_covered_SupETS!I244</f>
        <v>0</v>
      </c>
      <c r="J244" s="24">
        <f>jurisdiction_covered_NCT!J244+jurisdiction_covered_NETS!J244+jurisdiction_covered_SupETS!J244</f>
        <v>0</v>
      </c>
      <c r="K244" s="24">
        <f>jurisdiction_covered_NCT!K244+jurisdiction_covered_NETS!K244+jurisdiction_covered_SupETS!K244</f>
        <v>0</v>
      </c>
      <c r="L244" s="24">
        <f>jurisdiction_covered_NCT!L244+jurisdiction_covered_NETS!L244+jurisdiction_covered_SupETS!L244</f>
        <v>0</v>
      </c>
      <c r="M244" s="24">
        <f>jurisdiction_covered_NCT!M244+jurisdiction_covered_NETS!M244+jurisdiction_covered_SupETS!M244</f>
        <v>0</v>
      </c>
      <c r="N244" s="24">
        <f>jurisdiction_covered_NCT!N244+jurisdiction_covered_NETS!N244+jurisdiction_covered_SupETS!N244</f>
        <v>0</v>
      </c>
      <c r="O244" s="24">
        <f>jurisdiction_covered_NCT!O244+jurisdiction_covered_NETS!O244+jurisdiction_covered_SupETS!O244</f>
        <v>0</v>
      </c>
      <c r="P244" s="24">
        <f>jurisdiction_covered_NCT!P244+jurisdiction_covered_NETS!P244+jurisdiction_covered_SupETS!P244</f>
        <v>0</v>
      </c>
      <c r="Q244" s="24">
        <f>jurisdiction_covered_NCT!Q244+jurisdiction_covered_NETS!Q244+jurisdiction_covered_SupETS!Q244</f>
        <v>0</v>
      </c>
      <c r="R244" s="24">
        <f>jurisdiction_covered_NCT!R244+jurisdiction_covered_NETS!R244+jurisdiction_covered_SupETS!R244</f>
        <v>0</v>
      </c>
      <c r="S244" s="24">
        <f>jurisdiction_covered_NCT!S244+jurisdiction_covered_NETS!S244+jurisdiction_covered_SupETS!S244</f>
        <v>0</v>
      </c>
      <c r="T244" s="24">
        <f>jurisdiction_covered_NCT!T244+jurisdiction_covered_NETS!T244+jurisdiction_covered_SupETS!T244</f>
        <v>0</v>
      </c>
      <c r="U244" s="24">
        <f>jurisdiction_covered_NCT!U244+jurisdiction_covered_NETS!U244+jurisdiction_covered_SupETS!U244</f>
        <v>0</v>
      </c>
      <c r="V244" s="24">
        <f>jurisdiction_covered_NCT!V244+jurisdiction_covered_NETS!V244+jurisdiction_covered_SupETS!V244</f>
        <v>0</v>
      </c>
      <c r="W244" s="24">
        <f>jurisdiction_covered_NCT!W244+jurisdiction_covered_NETS!W244+jurisdiction_covered_SupETS!W244</f>
        <v>0</v>
      </c>
      <c r="X244" s="24">
        <f>jurisdiction_covered_NCT!X244+jurisdiction_covered_NETS!X244+jurisdiction_covered_SupETS!X244</f>
        <v>0</v>
      </c>
      <c r="Y244" s="24">
        <f>jurisdiction_covered_NCT!Y244+jurisdiction_covered_NETS!Y244+jurisdiction_covered_SupETS!Y244</f>
        <v>0</v>
      </c>
      <c r="Z244" s="24">
        <f>jurisdiction_covered_NCT!Z244+jurisdiction_covered_NETS!Z244+jurisdiction_covered_SupETS!Z244</f>
        <v>0</v>
      </c>
      <c r="AA244" s="24">
        <f>jurisdiction_covered_NCT!AA244+jurisdiction_covered_NETS!AA244+jurisdiction_covered_SupETS!AA244</f>
        <v>0</v>
      </c>
    </row>
    <row r="245" spans="1:27" x14ac:dyDescent="0.2">
      <c r="A245" s="9" t="s">
        <v>825</v>
      </c>
      <c r="B245" s="24">
        <f>jurisdiction_covered_NCT!B245+jurisdiction_covered_NETS!B245+jurisdiction_covered_SupETS!B245</f>
        <v>0</v>
      </c>
      <c r="C245" s="24">
        <f>jurisdiction_covered_NCT!C245+jurisdiction_covered_NETS!C245+jurisdiction_covered_SupETS!C245</f>
        <v>0</v>
      </c>
      <c r="D245" s="24">
        <f>jurisdiction_covered_NCT!D245+jurisdiction_covered_NETS!D245+jurisdiction_covered_SupETS!D245</f>
        <v>0</v>
      </c>
      <c r="E245" s="24">
        <f>jurisdiction_covered_NCT!E245+jurisdiction_covered_NETS!E245+jurisdiction_covered_SupETS!E245</f>
        <v>0</v>
      </c>
      <c r="F245" s="24">
        <f>jurisdiction_covered_NCT!F245+jurisdiction_covered_NETS!F245+jurisdiction_covered_SupETS!F245</f>
        <v>0</v>
      </c>
      <c r="G245" s="24">
        <f>jurisdiction_covered_NCT!G245+jurisdiction_covered_NETS!G245+jurisdiction_covered_SupETS!G245</f>
        <v>0</v>
      </c>
      <c r="H245" s="24">
        <f>jurisdiction_covered_NCT!H245+jurisdiction_covered_NETS!H245+jurisdiction_covered_SupETS!H245</f>
        <v>0</v>
      </c>
      <c r="I245" s="24">
        <f>jurisdiction_covered_NCT!I245+jurisdiction_covered_NETS!I245+jurisdiction_covered_SupETS!I245</f>
        <v>0</v>
      </c>
      <c r="J245" s="24">
        <f>jurisdiction_covered_NCT!J245+jurisdiction_covered_NETS!J245+jurisdiction_covered_SupETS!J245</f>
        <v>0</v>
      </c>
      <c r="K245" s="24">
        <f>jurisdiction_covered_NCT!K245+jurisdiction_covered_NETS!K245+jurisdiction_covered_SupETS!K245</f>
        <v>0</v>
      </c>
      <c r="L245" s="24">
        <f>jurisdiction_covered_NCT!L245+jurisdiction_covered_NETS!L245+jurisdiction_covered_SupETS!L245</f>
        <v>0</v>
      </c>
      <c r="M245" s="24">
        <f>jurisdiction_covered_NCT!M245+jurisdiction_covered_NETS!M245+jurisdiction_covered_SupETS!M245</f>
        <v>0</v>
      </c>
      <c r="N245" s="24">
        <f>jurisdiction_covered_NCT!N245+jurisdiction_covered_NETS!N245+jurisdiction_covered_SupETS!N245</f>
        <v>0</v>
      </c>
      <c r="O245" s="24">
        <f>jurisdiction_covered_NCT!O245+jurisdiction_covered_NETS!O245+jurisdiction_covered_SupETS!O245</f>
        <v>0</v>
      </c>
      <c r="P245" s="24">
        <f>jurisdiction_covered_NCT!P245+jurisdiction_covered_NETS!P245+jurisdiction_covered_SupETS!P245</f>
        <v>0</v>
      </c>
      <c r="Q245" s="24">
        <f>jurisdiction_covered_NCT!Q245+jurisdiction_covered_NETS!Q245+jurisdiction_covered_SupETS!Q245</f>
        <v>0</v>
      </c>
      <c r="R245" s="24">
        <f>jurisdiction_covered_NCT!R245+jurisdiction_covered_NETS!R245+jurisdiction_covered_SupETS!R245</f>
        <v>0</v>
      </c>
      <c r="S245" s="24">
        <f>jurisdiction_covered_NCT!S245+jurisdiction_covered_NETS!S245+jurisdiction_covered_SupETS!S245</f>
        <v>0</v>
      </c>
      <c r="T245" s="24">
        <f>jurisdiction_covered_NCT!T245+jurisdiction_covered_NETS!T245+jurisdiction_covered_SupETS!T245</f>
        <v>0</v>
      </c>
      <c r="U245" s="24">
        <f>jurisdiction_covered_NCT!U245+jurisdiction_covered_NETS!U245+jurisdiction_covered_SupETS!U245</f>
        <v>0</v>
      </c>
      <c r="V245" s="24">
        <f>jurisdiction_covered_NCT!V245+jurisdiction_covered_NETS!V245+jurisdiction_covered_SupETS!V245</f>
        <v>0</v>
      </c>
      <c r="W245" s="24">
        <f>jurisdiction_covered_NCT!W245+jurisdiction_covered_NETS!W245+jurisdiction_covered_SupETS!W245</f>
        <v>0</v>
      </c>
      <c r="X245" s="24">
        <f>jurisdiction_covered_NCT!X245+jurisdiction_covered_NETS!X245+jurisdiction_covered_SupETS!X245</f>
        <v>0</v>
      </c>
      <c r="Y245" s="24">
        <f>jurisdiction_covered_NCT!Y245+jurisdiction_covered_NETS!Y245+jurisdiction_covered_SupETS!Y245</f>
        <v>0</v>
      </c>
      <c r="Z245" s="24">
        <f>jurisdiction_covered_NCT!Z245+jurisdiction_covered_NETS!Z245+jurisdiction_covered_SupETS!Z245</f>
        <v>0</v>
      </c>
      <c r="AA245" s="24">
        <f>jurisdiction_covered_NCT!AA245+jurisdiction_covered_NETS!AA245+jurisdiction_covered_SupETS!AA245</f>
        <v>0</v>
      </c>
    </row>
    <row r="246" spans="1:27" x14ac:dyDescent="0.2">
      <c r="A246" s="9" t="s">
        <v>829</v>
      </c>
      <c r="B246" s="24">
        <f>jurisdiction_covered_NCT!B246+jurisdiction_covered_NETS!B246+jurisdiction_covered_SupETS!B246</f>
        <v>0</v>
      </c>
      <c r="C246" s="24">
        <f>jurisdiction_covered_NCT!C246+jurisdiction_covered_NETS!C246+jurisdiction_covered_SupETS!C246</f>
        <v>0</v>
      </c>
      <c r="D246" s="24">
        <f>jurisdiction_covered_NCT!D246+jurisdiction_covered_NETS!D246+jurisdiction_covered_SupETS!D246</f>
        <v>0</v>
      </c>
      <c r="E246" s="24">
        <f>jurisdiction_covered_NCT!E246+jurisdiction_covered_NETS!E246+jurisdiction_covered_SupETS!E246</f>
        <v>0</v>
      </c>
      <c r="F246" s="24">
        <f>jurisdiction_covered_NCT!F246+jurisdiction_covered_NETS!F246+jurisdiction_covered_SupETS!F246</f>
        <v>0</v>
      </c>
      <c r="G246" s="24">
        <f>jurisdiction_covered_NCT!G246+jurisdiction_covered_NETS!G246+jurisdiction_covered_SupETS!G246</f>
        <v>0</v>
      </c>
      <c r="H246" s="24">
        <f>jurisdiction_covered_NCT!H246+jurisdiction_covered_NETS!H246+jurisdiction_covered_SupETS!H246</f>
        <v>0</v>
      </c>
      <c r="I246" s="24">
        <f>jurisdiction_covered_NCT!I246+jurisdiction_covered_NETS!I246+jurisdiction_covered_SupETS!I246</f>
        <v>0</v>
      </c>
      <c r="J246" s="24">
        <f>jurisdiction_covered_NCT!J246+jurisdiction_covered_NETS!J246+jurisdiction_covered_SupETS!J246</f>
        <v>0</v>
      </c>
      <c r="K246" s="24">
        <f>jurisdiction_covered_NCT!K246+jurisdiction_covered_NETS!K246+jurisdiction_covered_SupETS!K246</f>
        <v>0</v>
      </c>
      <c r="L246" s="24">
        <f>jurisdiction_covered_NCT!L246+jurisdiction_covered_NETS!L246+jurisdiction_covered_SupETS!L246</f>
        <v>0</v>
      </c>
      <c r="M246" s="24">
        <f>jurisdiction_covered_NCT!M246+jurisdiction_covered_NETS!M246+jurisdiction_covered_SupETS!M246</f>
        <v>0</v>
      </c>
      <c r="N246" s="24">
        <f>jurisdiction_covered_NCT!N246+jurisdiction_covered_NETS!N246+jurisdiction_covered_SupETS!N246</f>
        <v>0</v>
      </c>
      <c r="O246" s="24">
        <f>jurisdiction_covered_NCT!O246+jurisdiction_covered_NETS!O246+jurisdiction_covered_SupETS!O246</f>
        <v>0</v>
      </c>
      <c r="P246" s="24">
        <f>jurisdiction_covered_NCT!P246+jurisdiction_covered_NETS!P246+jurisdiction_covered_SupETS!P246</f>
        <v>0</v>
      </c>
      <c r="Q246" s="24">
        <f>jurisdiction_covered_NCT!Q246+jurisdiction_covered_NETS!Q246+jurisdiction_covered_SupETS!Q246</f>
        <v>0</v>
      </c>
      <c r="R246" s="24">
        <f>jurisdiction_covered_NCT!R246+jurisdiction_covered_NETS!R246+jurisdiction_covered_SupETS!R246</f>
        <v>0</v>
      </c>
      <c r="S246" s="24">
        <f>jurisdiction_covered_NCT!S246+jurisdiction_covered_NETS!S246+jurisdiction_covered_SupETS!S246</f>
        <v>0</v>
      </c>
      <c r="T246" s="24">
        <f>jurisdiction_covered_NCT!T246+jurisdiction_covered_NETS!T246+jurisdiction_covered_SupETS!T246</f>
        <v>0</v>
      </c>
      <c r="U246" s="24">
        <f>jurisdiction_covered_NCT!U246+jurisdiction_covered_NETS!U246+jurisdiction_covered_SupETS!U246</f>
        <v>0</v>
      </c>
      <c r="V246" s="24">
        <f>jurisdiction_covered_NCT!V246+jurisdiction_covered_NETS!V246+jurisdiction_covered_SupETS!V246</f>
        <v>0</v>
      </c>
      <c r="W246" s="24">
        <f>jurisdiction_covered_NCT!W246+jurisdiction_covered_NETS!W246+jurisdiction_covered_SupETS!W246</f>
        <v>0</v>
      </c>
      <c r="X246" s="24">
        <f>jurisdiction_covered_NCT!X246+jurisdiction_covered_NETS!X246+jurisdiction_covered_SupETS!X246</f>
        <v>0</v>
      </c>
      <c r="Y246" s="24">
        <f>jurisdiction_covered_NCT!Y246+jurisdiction_covered_NETS!Y246+jurisdiction_covered_SupETS!Y246</f>
        <v>0</v>
      </c>
      <c r="Z246" s="24">
        <f>jurisdiction_covered_NCT!Z246+jurisdiction_covered_NETS!Z246+jurisdiction_covered_SupETS!Z246</f>
        <v>0</v>
      </c>
      <c r="AA246" s="24">
        <f>jurisdiction_covered_NCT!AA246+jurisdiction_covered_NETS!AA246+jurisdiction_covered_SupETS!AA246</f>
        <v>0</v>
      </c>
    </row>
    <row r="247" spans="1:27" x14ac:dyDescent="0.2">
      <c r="A247" s="9" t="s">
        <v>832</v>
      </c>
      <c r="B247" s="24">
        <f>jurisdiction_covered_NCT!B247+jurisdiction_covered_NETS!B247+jurisdiction_covered_SupETS!B247</f>
        <v>0</v>
      </c>
      <c r="C247" s="24">
        <f>jurisdiction_covered_NCT!C247+jurisdiction_covered_NETS!C247+jurisdiction_covered_SupETS!C247</f>
        <v>0</v>
      </c>
      <c r="D247" s="24">
        <f>jurisdiction_covered_NCT!D247+jurisdiction_covered_NETS!D247+jurisdiction_covered_SupETS!D247</f>
        <v>0</v>
      </c>
      <c r="E247" s="24">
        <f>jurisdiction_covered_NCT!E247+jurisdiction_covered_NETS!E247+jurisdiction_covered_SupETS!E247</f>
        <v>0</v>
      </c>
      <c r="F247" s="24">
        <f>jurisdiction_covered_NCT!F247+jurisdiction_covered_NETS!F247+jurisdiction_covered_SupETS!F247</f>
        <v>0</v>
      </c>
      <c r="G247" s="24">
        <f>jurisdiction_covered_NCT!G247+jurisdiction_covered_NETS!G247+jurisdiction_covered_SupETS!G247</f>
        <v>0</v>
      </c>
      <c r="H247" s="24">
        <f>jurisdiction_covered_NCT!H247+jurisdiction_covered_NETS!H247+jurisdiction_covered_SupETS!H247</f>
        <v>0</v>
      </c>
      <c r="I247" s="24">
        <f>jurisdiction_covered_NCT!I247+jurisdiction_covered_NETS!I247+jurisdiction_covered_SupETS!I247</f>
        <v>0</v>
      </c>
      <c r="J247" s="24">
        <f>jurisdiction_covered_NCT!J247+jurisdiction_covered_NETS!J247+jurisdiction_covered_SupETS!J247</f>
        <v>0</v>
      </c>
      <c r="K247" s="24">
        <f>jurisdiction_covered_NCT!K247+jurisdiction_covered_NETS!K247+jurisdiction_covered_SupETS!K247</f>
        <v>0</v>
      </c>
      <c r="L247" s="24">
        <f>jurisdiction_covered_NCT!L247+jurisdiction_covered_NETS!L247+jurisdiction_covered_SupETS!L247</f>
        <v>0</v>
      </c>
      <c r="M247" s="24">
        <f>jurisdiction_covered_NCT!M247+jurisdiction_covered_NETS!M247+jurisdiction_covered_SupETS!M247</f>
        <v>0</v>
      </c>
      <c r="N247" s="24">
        <f>jurisdiction_covered_NCT!N247+jurisdiction_covered_NETS!N247+jurisdiction_covered_SupETS!N247</f>
        <v>0</v>
      </c>
      <c r="O247" s="24">
        <f>jurisdiction_covered_NCT!O247+jurisdiction_covered_NETS!O247+jurisdiction_covered_SupETS!O247</f>
        <v>0</v>
      </c>
      <c r="P247" s="24">
        <f>jurisdiction_covered_NCT!P247+jurisdiction_covered_NETS!P247+jurisdiction_covered_SupETS!P247</f>
        <v>0</v>
      </c>
      <c r="Q247" s="24">
        <f>jurisdiction_covered_NCT!Q247+jurisdiction_covered_NETS!Q247+jurisdiction_covered_SupETS!Q247</f>
        <v>0</v>
      </c>
      <c r="R247" s="24">
        <f>jurisdiction_covered_NCT!R247+jurisdiction_covered_NETS!R247+jurisdiction_covered_SupETS!R247</f>
        <v>0</v>
      </c>
      <c r="S247" s="24">
        <f>jurisdiction_covered_NCT!S247+jurisdiction_covered_NETS!S247+jurisdiction_covered_SupETS!S247</f>
        <v>0</v>
      </c>
      <c r="T247" s="24">
        <f>jurisdiction_covered_NCT!T247+jurisdiction_covered_NETS!T247+jurisdiction_covered_SupETS!T247</f>
        <v>0</v>
      </c>
      <c r="U247" s="24">
        <f>jurisdiction_covered_NCT!U247+jurisdiction_covered_NETS!U247+jurisdiction_covered_SupETS!U247</f>
        <v>0</v>
      </c>
      <c r="V247" s="24">
        <f>jurisdiction_covered_NCT!V247+jurisdiction_covered_NETS!V247+jurisdiction_covered_SupETS!V247</f>
        <v>0</v>
      </c>
      <c r="W247" s="24">
        <f>jurisdiction_covered_NCT!W247+jurisdiction_covered_NETS!W247+jurisdiction_covered_SupETS!W247</f>
        <v>0</v>
      </c>
      <c r="X247" s="24">
        <f>jurisdiction_covered_NCT!X247+jurisdiction_covered_NETS!X247+jurisdiction_covered_SupETS!X247</f>
        <v>0</v>
      </c>
      <c r="Y247" s="24">
        <f>jurisdiction_covered_NCT!Y247+jurisdiction_covered_NETS!Y247+jurisdiction_covered_SupETS!Y247</f>
        <v>0</v>
      </c>
      <c r="Z247" s="24">
        <f>jurisdiction_covered_NCT!Z247+jurisdiction_covered_NETS!Z247+jurisdiction_covered_SupETS!Z247</f>
        <v>0</v>
      </c>
      <c r="AA247" s="24">
        <f>jurisdiction_covered_NCT!AA247+jurisdiction_covered_NETS!AA247+jurisdiction_covered_SupETS!AA247</f>
        <v>0</v>
      </c>
    </row>
    <row r="248" spans="1:27" x14ac:dyDescent="0.2">
      <c r="A248" s="9" t="s">
        <v>835</v>
      </c>
      <c r="B248" s="24">
        <f>jurisdiction_covered_NCT!B248+jurisdiction_covered_NETS!B248+jurisdiction_covered_SupETS!B248</f>
        <v>0</v>
      </c>
      <c r="C248" s="24">
        <f>jurisdiction_covered_NCT!C248+jurisdiction_covered_NETS!C248+jurisdiction_covered_SupETS!C248</f>
        <v>0</v>
      </c>
      <c r="D248" s="24">
        <f>jurisdiction_covered_NCT!D248+jurisdiction_covered_NETS!D248+jurisdiction_covered_SupETS!D248</f>
        <v>0</v>
      </c>
      <c r="E248" s="24">
        <f>jurisdiction_covered_NCT!E248+jurisdiction_covered_NETS!E248+jurisdiction_covered_SupETS!E248</f>
        <v>0</v>
      </c>
      <c r="F248" s="24">
        <f>jurisdiction_covered_NCT!F248+jurisdiction_covered_NETS!F248+jurisdiction_covered_SupETS!F248</f>
        <v>0</v>
      </c>
      <c r="G248" s="24">
        <f>jurisdiction_covered_NCT!G248+jurisdiction_covered_NETS!G248+jurisdiction_covered_SupETS!G248</f>
        <v>0</v>
      </c>
      <c r="H248" s="24">
        <f>jurisdiction_covered_NCT!H248+jurisdiction_covered_NETS!H248+jurisdiction_covered_SupETS!H248</f>
        <v>0</v>
      </c>
      <c r="I248" s="24">
        <f>jurisdiction_covered_NCT!I248+jurisdiction_covered_NETS!I248+jurisdiction_covered_SupETS!I248</f>
        <v>0</v>
      </c>
      <c r="J248" s="24">
        <f>jurisdiction_covered_NCT!J248+jurisdiction_covered_NETS!J248+jurisdiction_covered_SupETS!J248</f>
        <v>0</v>
      </c>
      <c r="K248" s="24">
        <f>jurisdiction_covered_NCT!K248+jurisdiction_covered_NETS!K248+jurisdiction_covered_SupETS!K248</f>
        <v>0</v>
      </c>
      <c r="L248" s="24">
        <f>jurisdiction_covered_NCT!L248+jurisdiction_covered_NETS!L248+jurisdiction_covered_SupETS!L248</f>
        <v>0</v>
      </c>
      <c r="M248" s="24">
        <f>jurisdiction_covered_NCT!M248+jurisdiction_covered_NETS!M248+jurisdiction_covered_SupETS!M248</f>
        <v>0</v>
      </c>
      <c r="N248" s="24">
        <f>jurisdiction_covered_NCT!N248+jurisdiction_covered_NETS!N248+jurisdiction_covered_SupETS!N248</f>
        <v>0</v>
      </c>
      <c r="O248" s="24">
        <f>jurisdiction_covered_NCT!O248+jurisdiction_covered_NETS!O248+jurisdiction_covered_SupETS!O248</f>
        <v>0</v>
      </c>
      <c r="P248" s="24">
        <f>jurisdiction_covered_NCT!P248+jurisdiction_covered_NETS!P248+jurisdiction_covered_SupETS!P248</f>
        <v>0</v>
      </c>
      <c r="Q248" s="24">
        <f>jurisdiction_covered_NCT!Q248+jurisdiction_covered_NETS!Q248+jurisdiction_covered_SupETS!Q248</f>
        <v>0</v>
      </c>
      <c r="R248" s="24">
        <f>jurisdiction_covered_NCT!R248+jurisdiction_covered_NETS!R248+jurisdiction_covered_SupETS!R248</f>
        <v>0</v>
      </c>
      <c r="S248" s="24">
        <f>jurisdiction_covered_NCT!S248+jurisdiction_covered_NETS!S248+jurisdiction_covered_SupETS!S248</f>
        <v>0</v>
      </c>
      <c r="T248" s="24">
        <f>jurisdiction_covered_NCT!T248+jurisdiction_covered_NETS!T248+jurisdiction_covered_SupETS!T248</f>
        <v>0</v>
      </c>
      <c r="U248" s="24">
        <f>jurisdiction_covered_NCT!U248+jurisdiction_covered_NETS!U248+jurisdiction_covered_SupETS!U248</f>
        <v>0</v>
      </c>
      <c r="V248" s="24">
        <f>jurisdiction_covered_NCT!V248+jurisdiction_covered_NETS!V248+jurisdiction_covered_SupETS!V248</f>
        <v>0</v>
      </c>
      <c r="W248" s="24">
        <f>jurisdiction_covered_NCT!W248+jurisdiction_covered_NETS!W248+jurisdiction_covered_SupETS!W248</f>
        <v>0</v>
      </c>
      <c r="X248" s="24">
        <f>jurisdiction_covered_NCT!X248+jurisdiction_covered_NETS!X248+jurisdiction_covered_SupETS!X248</f>
        <v>0</v>
      </c>
      <c r="Y248" s="24">
        <f>jurisdiction_covered_NCT!Y248+jurisdiction_covered_NETS!Y248+jurisdiction_covered_SupETS!Y248</f>
        <v>0</v>
      </c>
      <c r="Z248" s="24">
        <f>jurisdiction_covered_NCT!Z248+jurisdiction_covered_NETS!Z248+jurisdiction_covered_SupETS!Z248</f>
        <v>0</v>
      </c>
      <c r="AA248" s="24">
        <f>jurisdiction_covered_NCT!AA248+jurisdiction_covered_NETS!AA248+jurisdiction_covered_SupETS!AA248</f>
        <v>0</v>
      </c>
    </row>
    <row r="249" spans="1:27" x14ac:dyDescent="0.2">
      <c r="A249" s="9" t="s">
        <v>838</v>
      </c>
      <c r="B249" s="24">
        <f>jurisdiction_covered_NCT!B249+jurisdiction_covered_NETS!B249+jurisdiction_covered_SupETS!B249</f>
        <v>0</v>
      </c>
      <c r="C249" s="24">
        <f>jurisdiction_covered_NCT!C249+jurisdiction_covered_NETS!C249+jurisdiction_covered_SupETS!C249</f>
        <v>0</v>
      </c>
      <c r="D249" s="24">
        <f>jurisdiction_covered_NCT!D249+jurisdiction_covered_NETS!D249+jurisdiction_covered_SupETS!D249</f>
        <v>0</v>
      </c>
      <c r="E249" s="24">
        <f>jurisdiction_covered_NCT!E249+jurisdiction_covered_NETS!E249+jurisdiction_covered_SupETS!E249</f>
        <v>0</v>
      </c>
      <c r="F249" s="24">
        <f>jurisdiction_covered_NCT!F249+jurisdiction_covered_NETS!F249+jurisdiction_covered_SupETS!F249</f>
        <v>0</v>
      </c>
      <c r="G249" s="24">
        <f>jurisdiction_covered_NCT!G249+jurisdiction_covered_NETS!G249+jurisdiction_covered_SupETS!G249</f>
        <v>0</v>
      </c>
      <c r="H249" s="24">
        <f>jurisdiction_covered_NCT!H249+jurisdiction_covered_NETS!H249+jurisdiction_covered_SupETS!H249</f>
        <v>0</v>
      </c>
      <c r="I249" s="24">
        <f>jurisdiction_covered_NCT!I249+jurisdiction_covered_NETS!I249+jurisdiction_covered_SupETS!I249</f>
        <v>0</v>
      </c>
      <c r="J249" s="24">
        <f>jurisdiction_covered_NCT!J249+jurisdiction_covered_NETS!J249+jurisdiction_covered_SupETS!J249</f>
        <v>0</v>
      </c>
      <c r="K249" s="24">
        <f>jurisdiction_covered_NCT!K249+jurisdiction_covered_NETS!K249+jurisdiction_covered_SupETS!K249</f>
        <v>0</v>
      </c>
      <c r="L249" s="24">
        <f>jurisdiction_covered_NCT!L249+jurisdiction_covered_NETS!L249+jurisdiction_covered_SupETS!L249</f>
        <v>0</v>
      </c>
      <c r="M249" s="24">
        <f>jurisdiction_covered_NCT!M249+jurisdiction_covered_NETS!M249+jurisdiction_covered_SupETS!M249</f>
        <v>0</v>
      </c>
      <c r="N249" s="24">
        <f>jurisdiction_covered_NCT!N249+jurisdiction_covered_NETS!N249+jurisdiction_covered_SupETS!N249</f>
        <v>0</v>
      </c>
      <c r="O249" s="24">
        <f>jurisdiction_covered_NCT!O249+jurisdiction_covered_NETS!O249+jurisdiction_covered_SupETS!O249</f>
        <v>0</v>
      </c>
      <c r="P249" s="24">
        <f>jurisdiction_covered_NCT!P249+jurisdiction_covered_NETS!P249+jurisdiction_covered_SupETS!P249</f>
        <v>0</v>
      </c>
      <c r="Q249" s="24">
        <f>jurisdiction_covered_NCT!Q249+jurisdiction_covered_NETS!Q249+jurisdiction_covered_SupETS!Q249</f>
        <v>0</v>
      </c>
      <c r="R249" s="24">
        <f>jurisdiction_covered_NCT!R249+jurisdiction_covered_NETS!R249+jurisdiction_covered_SupETS!R249</f>
        <v>0</v>
      </c>
      <c r="S249" s="24">
        <f>jurisdiction_covered_NCT!S249+jurisdiction_covered_NETS!S249+jurisdiction_covered_SupETS!S249</f>
        <v>0</v>
      </c>
      <c r="T249" s="24">
        <f>jurisdiction_covered_NCT!T249+jurisdiction_covered_NETS!T249+jurisdiction_covered_SupETS!T249</f>
        <v>0</v>
      </c>
      <c r="U249" s="24">
        <f>jurisdiction_covered_NCT!U249+jurisdiction_covered_NETS!U249+jurisdiction_covered_SupETS!U249</f>
        <v>0</v>
      </c>
      <c r="V249" s="24">
        <f>jurisdiction_covered_NCT!V249+jurisdiction_covered_NETS!V249+jurisdiction_covered_SupETS!V249</f>
        <v>0</v>
      </c>
      <c r="W249" s="24">
        <f>jurisdiction_covered_NCT!W249+jurisdiction_covered_NETS!W249+jurisdiction_covered_SupETS!W249</f>
        <v>0</v>
      </c>
      <c r="X249" s="24">
        <f>jurisdiction_covered_NCT!X249+jurisdiction_covered_NETS!X249+jurisdiction_covered_SupETS!X249</f>
        <v>0</v>
      </c>
      <c r="Y249" s="24">
        <f>jurisdiction_covered_NCT!Y249+jurisdiction_covered_NETS!Y249+jurisdiction_covered_SupETS!Y249</f>
        <v>0</v>
      </c>
      <c r="Z249" s="24">
        <f>jurisdiction_covered_NCT!Z249+jurisdiction_covered_NETS!Z249+jurisdiction_covered_SupETS!Z249</f>
        <v>0</v>
      </c>
      <c r="AA249" s="24">
        <f>jurisdiction_covered_NCT!AA249+jurisdiction_covered_NETS!AA249+jurisdiction_covered_SupETS!AA249</f>
        <v>0</v>
      </c>
    </row>
    <row r="250" spans="1:27" x14ac:dyDescent="0.2">
      <c r="A250" s="9" t="s">
        <v>840</v>
      </c>
      <c r="B250" s="24">
        <f>jurisdiction_covered_NCT!B250+jurisdiction_covered_NETS!B250+jurisdiction_covered_SupETS!B250</f>
        <v>0</v>
      </c>
      <c r="C250" s="24">
        <f>jurisdiction_covered_NCT!C250+jurisdiction_covered_NETS!C250+jurisdiction_covered_SupETS!C250</f>
        <v>0</v>
      </c>
      <c r="D250" s="24">
        <f>jurisdiction_covered_NCT!D250+jurisdiction_covered_NETS!D250+jurisdiction_covered_SupETS!D250</f>
        <v>0</v>
      </c>
      <c r="E250" s="24">
        <f>jurisdiction_covered_NCT!E250+jurisdiction_covered_NETS!E250+jurisdiction_covered_SupETS!E250</f>
        <v>0</v>
      </c>
      <c r="F250" s="24">
        <f>jurisdiction_covered_NCT!F250+jurisdiction_covered_NETS!F250+jurisdiction_covered_SupETS!F250</f>
        <v>0</v>
      </c>
      <c r="G250" s="24">
        <f>jurisdiction_covered_NCT!G250+jurisdiction_covered_NETS!G250+jurisdiction_covered_SupETS!G250</f>
        <v>0</v>
      </c>
      <c r="H250" s="24">
        <f>jurisdiction_covered_NCT!H250+jurisdiction_covered_NETS!H250+jurisdiction_covered_SupETS!H250</f>
        <v>0</v>
      </c>
      <c r="I250" s="24">
        <f>jurisdiction_covered_NCT!I250+jurisdiction_covered_NETS!I250+jurisdiction_covered_SupETS!I250</f>
        <v>0</v>
      </c>
      <c r="J250" s="24">
        <f>jurisdiction_covered_NCT!J250+jurisdiction_covered_NETS!J250+jurisdiction_covered_SupETS!J250</f>
        <v>0</v>
      </c>
      <c r="K250" s="24">
        <f>jurisdiction_covered_NCT!K250+jurisdiction_covered_NETS!K250+jurisdiction_covered_SupETS!K250</f>
        <v>0</v>
      </c>
      <c r="L250" s="24">
        <f>jurisdiction_covered_NCT!L250+jurisdiction_covered_NETS!L250+jurisdiction_covered_SupETS!L250</f>
        <v>0</v>
      </c>
      <c r="M250" s="24">
        <f>jurisdiction_covered_NCT!M250+jurisdiction_covered_NETS!M250+jurisdiction_covered_SupETS!M250</f>
        <v>0</v>
      </c>
      <c r="N250" s="24">
        <f>jurisdiction_covered_NCT!N250+jurisdiction_covered_NETS!N250+jurisdiction_covered_SupETS!N250</f>
        <v>0</v>
      </c>
      <c r="O250" s="24">
        <f>jurisdiction_covered_NCT!O250+jurisdiction_covered_NETS!O250+jurisdiction_covered_SupETS!O250</f>
        <v>0</v>
      </c>
      <c r="P250" s="24">
        <f>jurisdiction_covered_NCT!P250+jurisdiction_covered_NETS!P250+jurisdiction_covered_SupETS!P250</f>
        <v>0</v>
      </c>
      <c r="Q250" s="24">
        <f>jurisdiction_covered_NCT!Q250+jurisdiction_covered_NETS!Q250+jurisdiction_covered_SupETS!Q250</f>
        <v>0</v>
      </c>
      <c r="R250" s="24">
        <f>jurisdiction_covered_NCT!R250+jurisdiction_covered_NETS!R250+jurisdiction_covered_SupETS!R250</f>
        <v>0</v>
      </c>
      <c r="S250" s="24">
        <f>jurisdiction_covered_NCT!S250+jurisdiction_covered_NETS!S250+jurisdiction_covered_SupETS!S250</f>
        <v>0</v>
      </c>
      <c r="T250" s="24">
        <f>jurisdiction_covered_NCT!T250+jurisdiction_covered_NETS!T250+jurisdiction_covered_SupETS!T250</f>
        <v>0</v>
      </c>
      <c r="U250" s="24">
        <f>jurisdiction_covered_NCT!U250+jurisdiction_covered_NETS!U250+jurisdiction_covered_SupETS!U250</f>
        <v>0</v>
      </c>
      <c r="V250" s="24">
        <f>jurisdiction_covered_NCT!V250+jurisdiction_covered_NETS!V250+jurisdiction_covered_SupETS!V250</f>
        <v>0</v>
      </c>
      <c r="W250" s="24">
        <f>jurisdiction_covered_NCT!W250+jurisdiction_covered_NETS!W250+jurisdiction_covered_SupETS!W250</f>
        <v>0</v>
      </c>
      <c r="X250" s="24">
        <f>jurisdiction_covered_NCT!X250+jurisdiction_covered_NETS!X250+jurisdiction_covered_SupETS!X250</f>
        <v>0</v>
      </c>
      <c r="Y250" s="24">
        <f>jurisdiction_covered_NCT!Y250+jurisdiction_covered_NETS!Y250+jurisdiction_covered_SupETS!Y250</f>
        <v>0</v>
      </c>
      <c r="Z250" s="24">
        <f>jurisdiction_covered_NCT!Z250+jurisdiction_covered_NETS!Z250+jurisdiction_covered_SupETS!Z250</f>
        <v>0</v>
      </c>
      <c r="AA250" s="24">
        <f>jurisdiction_covered_NCT!AA250+jurisdiction_covered_NETS!AA250+jurisdiction_covered_SupETS!AA250</f>
        <v>0</v>
      </c>
    </row>
    <row r="251" spans="1:27" x14ac:dyDescent="0.2">
      <c r="A251" s="9" t="s">
        <v>841</v>
      </c>
      <c r="B251" s="24">
        <f>jurisdiction_covered_NCT!B251+jurisdiction_covered_NETS!B251+jurisdiction_covered_SupETS!B251</f>
        <v>0</v>
      </c>
      <c r="C251" s="24">
        <f>jurisdiction_covered_NCT!C251+jurisdiction_covered_NETS!C251+jurisdiction_covered_SupETS!C251</f>
        <v>0</v>
      </c>
      <c r="D251" s="24">
        <f>jurisdiction_covered_NCT!D251+jurisdiction_covered_NETS!D251+jurisdiction_covered_SupETS!D251</f>
        <v>0</v>
      </c>
      <c r="E251" s="24">
        <f>jurisdiction_covered_NCT!E251+jurisdiction_covered_NETS!E251+jurisdiction_covered_SupETS!E251</f>
        <v>0</v>
      </c>
      <c r="F251" s="24">
        <f>jurisdiction_covered_NCT!F251+jurisdiction_covered_NETS!F251+jurisdiction_covered_SupETS!F251</f>
        <v>0</v>
      </c>
      <c r="G251" s="24">
        <f>jurisdiction_covered_NCT!G251+jurisdiction_covered_NETS!G251+jurisdiction_covered_SupETS!G251</f>
        <v>0</v>
      </c>
      <c r="H251" s="24">
        <f>jurisdiction_covered_NCT!H251+jurisdiction_covered_NETS!H251+jurisdiction_covered_SupETS!H251</f>
        <v>0</v>
      </c>
      <c r="I251" s="24">
        <f>jurisdiction_covered_NCT!I251+jurisdiction_covered_NETS!I251+jurisdiction_covered_SupETS!I251</f>
        <v>0</v>
      </c>
      <c r="J251" s="24">
        <f>jurisdiction_covered_NCT!J251+jurisdiction_covered_NETS!J251+jurisdiction_covered_SupETS!J251</f>
        <v>0</v>
      </c>
      <c r="K251" s="24">
        <f>jurisdiction_covered_NCT!K251+jurisdiction_covered_NETS!K251+jurisdiction_covered_SupETS!K251</f>
        <v>0</v>
      </c>
      <c r="L251" s="24">
        <f>jurisdiction_covered_NCT!L251+jurisdiction_covered_NETS!L251+jurisdiction_covered_SupETS!L251</f>
        <v>0</v>
      </c>
      <c r="M251" s="24">
        <f>jurisdiction_covered_NCT!M251+jurisdiction_covered_NETS!M251+jurisdiction_covered_SupETS!M251</f>
        <v>0</v>
      </c>
      <c r="N251" s="24">
        <f>jurisdiction_covered_NCT!N251+jurisdiction_covered_NETS!N251+jurisdiction_covered_SupETS!N251</f>
        <v>0</v>
      </c>
      <c r="O251" s="24">
        <f>jurisdiction_covered_NCT!O251+jurisdiction_covered_NETS!O251+jurisdiction_covered_SupETS!O251</f>
        <v>0</v>
      </c>
      <c r="P251" s="24">
        <f>jurisdiction_covered_NCT!P251+jurisdiction_covered_NETS!P251+jurisdiction_covered_SupETS!P251</f>
        <v>0</v>
      </c>
      <c r="Q251" s="24">
        <f>jurisdiction_covered_NCT!Q251+jurisdiction_covered_NETS!Q251+jurisdiction_covered_SupETS!Q251</f>
        <v>0</v>
      </c>
      <c r="R251" s="24">
        <f>jurisdiction_covered_NCT!R251+jurisdiction_covered_NETS!R251+jurisdiction_covered_SupETS!R251</f>
        <v>0</v>
      </c>
      <c r="S251" s="24">
        <f>jurisdiction_covered_NCT!S251+jurisdiction_covered_NETS!S251+jurisdiction_covered_SupETS!S251</f>
        <v>0</v>
      </c>
      <c r="T251" s="24">
        <f>jurisdiction_covered_NCT!T251+jurisdiction_covered_NETS!T251+jurisdiction_covered_SupETS!T251</f>
        <v>0</v>
      </c>
      <c r="U251" s="24">
        <f>jurisdiction_covered_NCT!U251+jurisdiction_covered_NETS!U251+jurisdiction_covered_SupETS!U251</f>
        <v>0</v>
      </c>
      <c r="V251" s="24">
        <f>jurisdiction_covered_NCT!V251+jurisdiction_covered_NETS!V251+jurisdiction_covered_SupETS!V251</f>
        <v>0</v>
      </c>
      <c r="W251" s="24">
        <f>jurisdiction_covered_NCT!W251+jurisdiction_covered_NETS!W251+jurisdiction_covered_SupETS!W251</f>
        <v>0</v>
      </c>
      <c r="X251" s="24">
        <f>jurisdiction_covered_NCT!X251+jurisdiction_covered_NETS!X251+jurisdiction_covered_SupETS!X251</f>
        <v>0</v>
      </c>
      <c r="Y251" s="24">
        <f>jurisdiction_covered_NCT!Y251+jurisdiction_covered_NETS!Y251+jurisdiction_covered_SupETS!Y251</f>
        <v>0</v>
      </c>
      <c r="Z251" s="24">
        <f>jurisdiction_covered_NCT!Z251+jurisdiction_covered_NETS!Z251+jurisdiction_covered_SupETS!Z251</f>
        <v>0</v>
      </c>
      <c r="AA251" s="24">
        <f>jurisdiction_covered_NCT!AA251+jurisdiction_covered_NETS!AA251+jurisdiction_covered_SupETS!AA251</f>
        <v>0</v>
      </c>
    </row>
    <row r="252" spans="1:27" x14ac:dyDescent="0.2">
      <c r="A252" s="22" t="s">
        <v>844</v>
      </c>
      <c r="B252" s="32">
        <f>jurisdiction_covered_NCT!B252+jurisdiction_covered_NETS!B252+jurisdiction_covered_SupETS!B252</f>
        <v>0</v>
      </c>
      <c r="C252" s="32">
        <f>jurisdiction_covered_NCT!C252+jurisdiction_covered_NETS!C252+jurisdiction_covered_SupETS!C252</f>
        <v>0</v>
      </c>
      <c r="D252" s="32">
        <f>jurisdiction_covered_NCT!D252+jurisdiction_covered_NETS!D252+jurisdiction_covered_SupETS!D252</f>
        <v>0</v>
      </c>
      <c r="E252" s="32">
        <f>jurisdiction_covered_NCT!E252+jurisdiction_covered_NETS!E252+jurisdiction_covered_SupETS!E252</f>
        <v>0</v>
      </c>
      <c r="F252" s="32">
        <f>jurisdiction_covered_NCT!F252+jurisdiction_covered_NETS!F252+jurisdiction_covered_SupETS!F252</f>
        <v>0</v>
      </c>
      <c r="G252" s="32">
        <f>jurisdiction_covered_NCT!G252+jurisdiction_covered_NETS!G252+jurisdiction_covered_SupETS!G252</f>
        <v>0</v>
      </c>
      <c r="H252" s="32">
        <f>jurisdiction_covered_NCT!H252+jurisdiction_covered_NETS!H252+jurisdiction_covered_SupETS!H252</f>
        <v>0</v>
      </c>
      <c r="I252" s="32">
        <f>jurisdiction_covered_NCT!I252+jurisdiction_covered_NETS!I252+jurisdiction_covered_SupETS!I252</f>
        <v>0</v>
      </c>
      <c r="J252" s="32">
        <f>jurisdiction_covered_NCT!J252+jurisdiction_covered_NETS!J252+jurisdiction_covered_SupETS!J252</f>
        <v>0</v>
      </c>
      <c r="K252" s="32">
        <f>jurisdiction_covered_NCT!K252+jurisdiction_covered_NETS!K252+jurisdiction_covered_SupETS!K252</f>
        <v>0</v>
      </c>
      <c r="L252" s="32">
        <f>jurisdiction_covered_NCT!L252+jurisdiction_covered_NETS!L252+jurisdiction_covered_SupETS!L252</f>
        <v>0</v>
      </c>
      <c r="M252" s="32">
        <f>jurisdiction_covered_NCT!M252+jurisdiction_covered_NETS!M252+jurisdiction_covered_SupETS!M252</f>
        <v>0</v>
      </c>
      <c r="N252" s="32">
        <f>jurisdiction_covered_NCT!N252+jurisdiction_covered_NETS!N252+jurisdiction_covered_SupETS!N252</f>
        <v>0</v>
      </c>
      <c r="O252" s="32">
        <f>jurisdiction_covered_NCT!O252+jurisdiction_covered_NETS!O252+jurisdiction_covered_SupETS!O252</f>
        <v>0</v>
      </c>
      <c r="P252" s="32">
        <f>jurisdiction_covered_NCT!P252+jurisdiction_covered_NETS!P252+jurisdiction_covered_SupETS!P252</f>
        <v>0</v>
      </c>
      <c r="Q252" s="32">
        <f>jurisdiction_covered_NCT!Q252+jurisdiction_covered_NETS!Q252+jurisdiction_covered_SupETS!Q252</f>
        <v>0</v>
      </c>
      <c r="R252" s="32">
        <f>jurisdiction_covered_NCT!R252+jurisdiction_covered_NETS!R252+jurisdiction_covered_SupETS!R252</f>
        <v>0</v>
      </c>
      <c r="S252" s="32">
        <f>jurisdiction_covered_NCT!S252+jurisdiction_covered_NETS!S252+jurisdiction_covered_SupETS!S252</f>
        <v>0</v>
      </c>
      <c r="T252" s="32">
        <f>jurisdiction_covered_NCT!T252+jurisdiction_covered_NETS!T252+jurisdiction_covered_SupETS!T252</f>
        <v>0</v>
      </c>
      <c r="U252" s="32">
        <f>jurisdiction_covered_NCT!U252+jurisdiction_covered_NETS!U252+jurisdiction_covered_SupETS!U252</f>
        <v>0</v>
      </c>
      <c r="V252" s="32">
        <f>jurisdiction_covered_NCT!V252+jurisdiction_covered_NETS!V252+jurisdiction_covered_SupETS!V252</f>
        <v>0</v>
      </c>
      <c r="W252" s="32">
        <f>jurisdiction_covered_NCT!W252+jurisdiction_covered_NETS!W252+jurisdiction_covered_SupETS!W252</f>
        <v>0</v>
      </c>
      <c r="X252" s="32">
        <f>jurisdiction_covered_NCT!X252+jurisdiction_covered_NETS!X252+jurisdiction_covered_SupETS!X252</f>
        <v>0</v>
      </c>
      <c r="Y252" s="32">
        <f>jurisdiction_covered_NCT!Y252+jurisdiction_covered_NETS!Y252+jurisdiction_covered_SupETS!Y252</f>
        <v>0</v>
      </c>
      <c r="Z252" s="32">
        <f>jurisdiction_covered_NCT!Z252+jurisdiction_covered_NETS!Z252+jurisdiction_covered_SupETS!Z252</f>
        <v>0</v>
      </c>
      <c r="AA252" s="24">
        <f>jurisdiction_covered_NCT!AA252+jurisdiction_covered_NETS!AA252+jurisdiction_covered_SupETS!AA252</f>
        <v>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A90B1-CADA-4F4D-9D43-F1AD426FD429}">
  <dimension ref="A1:TD1004"/>
  <sheetViews>
    <sheetView zoomScale="47" zoomScaleNormal="47" workbookViewId="0">
      <pane xSplit="1" topLeftCell="B1" activePane="topRight" state="frozen"/>
      <selection pane="topRight" activeCell="BB36" sqref="BB36"/>
    </sheetView>
  </sheetViews>
  <sheetFormatPr baseColWidth="10" defaultRowHeight="15" x14ac:dyDescent="0.2"/>
  <cols>
    <col min="1" max="1" width="25.5" bestFit="1" customWidth="1"/>
    <col min="2" max="2" width="11.33203125" customWidth="1"/>
    <col min="3" max="3" width="12.5" customWidth="1"/>
    <col min="4" max="4" width="12.33203125" customWidth="1"/>
    <col min="5" max="5" width="14.5" customWidth="1"/>
    <col min="6" max="21" width="11.83203125" bestFit="1" customWidth="1"/>
    <col min="24" max="25" width="11.83203125" bestFit="1" customWidth="1"/>
    <col min="26" max="27" width="16.5" customWidth="1"/>
    <col min="28" max="51" width="12.83203125" bestFit="1" customWidth="1"/>
    <col min="52" max="52" width="17.83203125" bestFit="1" customWidth="1"/>
    <col min="53" max="53" width="17.83203125" customWidth="1"/>
    <col min="54" max="68" width="12.5" bestFit="1" customWidth="1"/>
    <col min="69" max="69" width="9.83203125" bestFit="1" customWidth="1"/>
    <col min="70" max="77" width="12.5" bestFit="1" customWidth="1"/>
    <col min="78" max="78" width="13.33203125" bestFit="1" customWidth="1"/>
    <col min="79" max="79" width="13.33203125" customWidth="1"/>
    <col min="80" max="103" width="13" bestFit="1" customWidth="1"/>
    <col min="104" max="104" width="18.1640625" bestFit="1" customWidth="1"/>
    <col min="105" max="105" width="18.1640625" customWidth="1"/>
    <col min="106" max="129" width="14" bestFit="1" customWidth="1"/>
    <col min="130" max="130" width="20.5" bestFit="1" customWidth="1"/>
    <col min="131" max="131" width="20.5" customWidth="1"/>
    <col min="151" max="156" width="10.5" bestFit="1" customWidth="1"/>
    <col min="157" max="157" width="14.1640625" bestFit="1" customWidth="1"/>
    <col min="158" max="158" width="8.5" customWidth="1"/>
    <col min="159" max="159" width="14" style="9" bestFit="1" customWidth="1"/>
    <col min="160" max="160" width="14" customWidth="1"/>
    <col min="161" max="161" width="24.6640625" bestFit="1" customWidth="1"/>
  </cols>
  <sheetData>
    <row r="1" spans="1:524" s="23" customFormat="1" x14ac:dyDescent="0.2">
      <c r="A1" s="23" t="s">
        <v>1195</v>
      </c>
      <c r="B1" s="23" t="s">
        <v>928</v>
      </c>
      <c r="C1" s="23" t="s">
        <v>932</v>
      </c>
      <c r="D1" s="23" t="s">
        <v>936</v>
      </c>
      <c r="E1" s="23" t="s">
        <v>940</v>
      </c>
      <c r="F1" s="23" t="s">
        <v>944</v>
      </c>
      <c r="G1" s="23" t="s">
        <v>948</v>
      </c>
      <c r="H1" s="23" t="s">
        <v>952</v>
      </c>
      <c r="I1" s="23" t="s">
        <v>956</v>
      </c>
      <c r="J1" s="23" t="s">
        <v>960</v>
      </c>
      <c r="K1" s="23" t="s">
        <v>964</v>
      </c>
      <c r="L1" s="23" t="s">
        <v>968</v>
      </c>
      <c r="M1" s="23" t="s">
        <v>972</v>
      </c>
      <c r="N1" s="23" t="s">
        <v>976</v>
      </c>
      <c r="O1" s="23" t="s">
        <v>980</v>
      </c>
      <c r="P1" s="23" t="s">
        <v>984</v>
      </c>
      <c r="Q1" s="23" t="s">
        <v>988</v>
      </c>
      <c r="R1" s="23" t="s">
        <v>992</v>
      </c>
      <c r="S1" s="23" t="s">
        <v>996</v>
      </c>
      <c r="T1" s="23" t="s">
        <v>1000</v>
      </c>
      <c r="U1" s="23" t="s">
        <v>1004</v>
      </c>
      <c r="V1" s="23" t="s">
        <v>1008</v>
      </c>
      <c r="W1" s="23" t="s">
        <v>1012</v>
      </c>
      <c r="X1" s="23" t="s">
        <v>1016</v>
      </c>
      <c r="Y1" s="23" t="s">
        <v>1020</v>
      </c>
      <c r="Z1" s="23" t="s">
        <v>1275</v>
      </c>
      <c r="AA1" s="23" t="s">
        <v>1275</v>
      </c>
      <c r="AB1" s="23" t="s">
        <v>929</v>
      </c>
      <c r="AC1" s="23" t="s">
        <v>933</v>
      </c>
      <c r="AD1" s="23" t="s">
        <v>937</v>
      </c>
      <c r="AE1" s="23" t="s">
        <v>941</v>
      </c>
      <c r="AF1" s="23" t="s">
        <v>945</v>
      </c>
      <c r="AG1" s="23" t="s">
        <v>949</v>
      </c>
      <c r="AH1" s="23" t="s">
        <v>953</v>
      </c>
      <c r="AI1" s="23" t="s">
        <v>957</v>
      </c>
      <c r="AJ1" s="23" t="s">
        <v>961</v>
      </c>
      <c r="AK1" s="23" t="s">
        <v>965</v>
      </c>
      <c r="AL1" s="23" t="s">
        <v>969</v>
      </c>
      <c r="AM1" s="23" t="s">
        <v>973</v>
      </c>
      <c r="AN1" s="23" t="s">
        <v>977</v>
      </c>
      <c r="AO1" s="23" t="s">
        <v>981</v>
      </c>
      <c r="AP1" s="23" t="s">
        <v>985</v>
      </c>
      <c r="AQ1" s="23" t="s">
        <v>989</v>
      </c>
      <c r="AR1" s="23" t="s">
        <v>993</v>
      </c>
      <c r="AS1" s="23" t="s">
        <v>997</v>
      </c>
      <c r="AT1" s="23" t="s">
        <v>1001</v>
      </c>
      <c r="AU1" s="23" t="s">
        <v>1005</v>
      </c>
      <c r="AV1" s="23" t="s">
        <v>1009</v>
      </c>
      <c r="AW1" s="23" t="s">
        <v>1013</v>
      </c>
      <c r="AX1" s="23" t="s">
        <v>1017</v>
      </c>
      <c r="AY1" s="23" t="s">
        <v>1021</v>
      </c>
      <c r="AZ1" s="23" t="s">
        <v>1024</v>
      </c>
      <c r="BA1" s="23" t="s">
        <v>1274</v>
      </c>
      <c r="BB1" s="23" t="s">
        <v>1231</v>
      </c>
      <c r="BC1" s="23" t="s">
        <v>1232</v>
      </c>
      <c r="BD1" s="23" t="s">
        <v>1233</v>
      </c>
      <c r="BE1" s="23" t="s">
        <v>1234</v>
      </c>
      <c r="BF1" s="23" t="s">
        <v>1235</v>
      </c>
      <c r="BG1" s="23" t="s">
        <v>1236</v>
      </c>
      <c r="BH1" s="23" t="s">
        <v>1237</v>
      </c>
      <c r="BI1" s="23" t="s">
        <v>1238</v>
      </c>
      <c r="BJ1" s="23" t="s">
        <v>1239</v>
      </c>
      <c r="BK1" s="23" t="s">
        <v>1240</v>
      </c>
      <c r="BL1" s="23" t="s">
        <v>1241</v>
      </c>
      <c r="BM1" s="23" t="s">
        <v>1242</v>
      </c>
      <c r="BN1" s="23" t="s">
        <v>1243</v>
      </c>
      <c r="BO1" s="23" t="s">
        <v>1244</v>
      </c>
      <c r="BP1" s="23" t="s">
        <v>1245</v>
      </c>
      <c r="BQ1" s="23" t="s">
        <v>1246</v>
      </c>
      <c r="BR1" s="23" t="s">
        <v>1247</v>
      </c>
      <c r="BS1" s="23" t="s">
        <v>1248</v>
      </c>
      <c r="BT1" s="23" t="s">
        <v>1249</v>
      </c>
      <c r="BU1" s="23" t="s">
        <v>1250</v>
      </c>
      <c r="BV1" s="23" t="s">
        <v>1251</v>
      </c>
      <c r="BW1" s="23" t="s">
        <v>1252</v>
      </c>
      <c r="BX1" s="23" t="s">
        <v>1253</v>
      </c>
      <c r="BY1" s="23" t="s">
        <v>1254</v>
      </c>
      <c r="BZ1" s="23" t="s">
        <v>1255</v>
      </c>
      <c r="CA1" s="23" t="s">
        <v>1267</v>
      </c>
      <c r="CB1" s="23" t="s">
        <v>930</v>
      </c>
      <c r="CC1" s="23" t="s">
        <v>934</v>
      </c>
      <c r="CD1" s="23" t="s">
        <v>938</v>
      </c>
      <c r="CE1" s="23" t="s">
        <v>942</v>
      </c>
      <c r="CF1" s="23" t="s">
        <v>946</v>
      </c>
      <c r="CG1" s="23" t="s">
        <v>950</v>
      </c>
      <c r="CH1" s="23" t="s">
        <v>954</v>
      </c>
      <c r="CI1" s="23" t="s">
        <v>958</v>
      </c>
      <c r="CJ1" s="23" t="s">
        <v>962</v>
      </c>
      <c r="CK1" s="23" t="s">
        <v>966</v>
      </c>
      <c r="CL1" s="23" t="s">
        <v>970</v>
      </c>
      <c r="CM1" s="23" t="s">
        <v>974</v>
      </c>
      <c r="CN1" s="23" t="s">
        <v>978</v>
      </c>
      <c r="CO1" s="23" t="s">
        <v>982</v>
      </c>
      <c r="CP1" s="23" t="s">
        <v>986</v>
      </c>
      <c r="CQ1" s="23" t="s">
        <v>990</v>
      </c>
      <c r="CR1" s="23" t="s">
        <v>994</v>
      </c>
      <c r="CS1" s="23" t="s">
        <v>998</v>
      </c>
      <c r="CT1" s="23" t="s">
        <v>1002</v>
      </c>
      <c r="CU1" s="23" t="s">
        <v>1006</v>
      </c>
      <c r="CV1" s="23" t="s">
        <v>1010</v>
      </c>
      <c r="CW1" s="23" t="s">
        <v>1014</v>
      </c>
      <c r="CX1" s="23" t="s">
        <v>1018</v>
      </c>
      <c r="CY1" s="23" t="s">
        <v>1022</v>
      </c>
      <c r="CZ1" s="23" t="s">
        <v>1025</v>
      </c>
      <c r="DA1" s="23" t="s">
        <v>1259</v>
      </c>
      <c r="DB1" s="23" t="s">
        <v>931</v>
      </c>
      <c r="DC1" s="23" t="s">
        <v>935</v>
      </c>
      <c r="DD1" s="23" t="s">
        <v>939</v>
      </c>
      <c r="DE1" s="23" t="s">
        <v>943</v>
      </c>
      <c r="DF1" s="23" t="s">
        <v>947</v>
      </c>
      <c r="DG1" s="23" t="s">
        <v>951</v>
      </c>
      <c r="DH1" s="23" t="s">
        <v>955</v>
      </c>
      <c r="DI1" s="23" t="s">
        <v>959</v>
      </c>
      <c r="DJ1" s="23" t="s">
        <v>963</v>
      </c>
      <c r="DK1" s="23" t="s">
        <v>967</v>
      </c>
      <c r="DL1" s="23" t="s">
        <v>971</v>
      </c>
      <c r="DM1" s="23" t="s">
        <v>975</v>
      </c>
      <c r="DN1" s="23" t="s">
        <v>979</v>
      </c>
      <c r="DO1" s="23" t="s">
        <v>983</v>
      </c>
      <c r="DP1" s="23" t="s">
        <v>987</v>
      </c>
      <c r="DQ1" s="23" t="s">
        <v>991</v>
      </c>
      <c r="DR1" s="23" t="s">
        <v>995</v>
      </c>
      <c r="DS1" s="23" t="s">
        <v>999</v>
      </c>
      <c r="DT1" s="23" t="s">
        <v>1003</v>
      </c>
      <c r="DU1" s="23" t="s">
        <v>1007</v>
      </c>
      <c r="DV1" s="23" t="s">
        <v>1011</v>
      </c>
      <c r="DW1" s="23" t="s">
        <v>1015</v>
      </c>
      <c r="DX1" s="23" t="s">
        <v>1019</v>
      </c>
      <c r="DY1" s="23" t="s">
        <v>1023</v>
      </c>
      <c r="DZ1" s="23" t="s">
        <v>1026</v>
      </c>
      <c r="EA1" s="23" t="s">
        <v>1260</v>
      </c>
      <c r="EB1" s="23" t="s">
        <v>1027</v>
      </c>
      <c r="EC1" s="23" t="s">
        <v>1028</v>
      </c>
      <c r="ED1" s="23" t="s">
        <v>1029</v>
      </c>
      <c r="EE1" s="23" t="s">
        <v>1030</v>
      </c>
      <c r="EF1" s="23" t="s">
        <v>1031</v>
      </c>
      <c r="EG1" s="23" t="s">
        <v>1032</v>
      </c>
      <c r="EH1" s="23" t="s">
        <v>1033</v>
      </c>
      <c r="EI1" s="23" t="s">
        <v>1034</v>
      </c>
      <c r="EJ1" s="23" t="s">
        <v>1035</v>
      </c>
      <c r="EK1" s="23" t="s">
        <v>1036</v>
      </c>
      <c r="EL1" s="23" t="s">
        <v>1037</v>
      </c>
      <c r="EM1" s="23" t="s">
        <v>1038</v>
      </c>
      <c r="EN1" s="23" t="s">
        <v>1039</v>
      </c>
      <c r="EO1" s="23" t="s">
        <v>1040</v>
      </c>
      <c r="EP1" s="23" t="s">
        <v>1041</v>
      </c>
      <c r="EQ1" s="23" t="s">
        <v>1042</v>
      </c>
      <c r="ER1" s="23" t="s">
        <v>1043</v>
      </c>
      <c r="ES1" s="23" t="s">
        <v>1044</v>
      </c>
      <c r="ET1" s="23" t="s">
        <v>1045</v>
      </c>
      <c r="EU1" s="23" t="s">
        <v>1046</v>
      </c>
      <c r="EV1" s="23" t="s">
        <v>1047</v>
      </c>
      <c r="EW1" s="23" t="s">
        <v>1048</v>
      </c>
      <c r="EX1" s="23" t="s">
        <v>1049</v>
      </c>
      <c r="EY1" s="23" t="s">
        <v>1050</v>
      </c>
      <c r="EZ1" s="23" t="s">
        <v>1051</v>
      </c>
      <c r="FA1" s="23" t="s">
        <v>1265</v>
      </c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</row>
    <row r="2" spans="1:524" x14ac:dyDescent="0.2">
      <c r="A2" s="27" t="s">
        <v>1180</v>
      </c>
      <c r="B2" s="28">
        <f t="shared" ref="B2:Z2" si="0">(B3*BB3+AB3*BB3)+(B4*BB4+AB4*BB4)+(B5*BB5+BB5*AB5)+(B7*BB7+BB7*AB7)</f>
        <v>0</v>
      </c>
      <c r="C2" s="28">
        <f t="shared" si="0"/>
        <v>0</v>
      </c>
      <c r="D2" s="28">
        <f t="shared" si="0"/>
        <v>0</v>
      </c>
      <c r="E2" s="28">
        <f t="shared" si="0"/>
        <v>0</v>
      </c>
      <c r="F2" s="28">
        <f t="shared" si="0"/>
        <v>0</v>
      </c>
      <c r="G2" s="28">
        <f t="shared" si="0"/>
        <v>0</v>
      </c>
      <c r="H2" s="28">
        <f t="shared" si="0"/>
        <v>0</v>
      </c>
      <c r="I2" s="28">
        <f t="shared" si="0"/>
        <v>0</v>
      </c>
      <c r="J2" s="28">
        <f t="shared" si="0"/>
        <v>1.5540000000000002E-2</v>
      </c>
      <c r="K2" s="28">
        <f t="shared" si="0"/>
        <v>1.5540000000000002E-2</v>
      </c>
      <c r="L2" s="28">
        <f t="shared" si="0"/>
        <v>1.5540000000000002E-2</v>
      </c>
      <c r="M2" s="28">
        <f t="shared" si="0"/>
        <v>1.5540000000000002E-2</v>
      </c>
      <c r="N2" s="28">
        <f t="shared" si="0"/>
        <v>6.5700000000000008E-2</v>
      </c>
      <c r="O2" s="28">
        <f t="shared" si="0"/>
        <v>6.5700000000000008E-2</v>
      </c>
      <c r="P2" s="28">
        <f t="shared" si="0"/>
        <v>6.5700000000000008E-2</v>
      </c>
      <c r="Q2" s="28">
        <f t="shared" si="0"/>
        <v>6.5700000000000008E-2</v>
      </c>
      <c r="R2" s="28">
        <f t="shared" si="0"/>
        <v>6.5700000000000008E-2</v>
      </c>
      <c r="S2" s="28">
        <f t="shared" si="0"/>
        <v>6.5700000000000008E-2</v>
      </c>
      <c r="T2" s="28">
        <f t="shared" si="0"/>
        <v>6.6690000000000013E-2</v>
      </c>
      <c r="U2" s="28">
        <f t="shared" si="0"/>
        <v>6.6690000000000013E-2</v>
      </c>
      <c r="V2" s="28">
        <f t="shared" si="0"/>
        <v>6.6690000000000013E-2</v>
      </c>
      <c r="W2" s="28">
        <f t="shared" si="0"/>
        <v>6.6690000000000013E-2</v>
      </c>
      <c r="X2" s="28">
        <f t="shared" si="0"/>
        <v>6.6690000000000013E-2</v>
      </c>
      <c r="Y2" s="28">
        <f t="shared" si="0"/>
        <v>7.7190000000000009E-2</v>
      </c>
      <c r="Z2" s="28">
        <f t="shared" si="0"/>
        <v>7.7190000000000009E-2</v>
      </c>
      <c r="AA2" s="28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69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47"/>
      <c r="CB2" s="64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69"/>
      <c r="EB2" s="40">
        <f t="shared" ref="EB2:EZ2" si="1">(B3*CB3*BB3)+(B4*CB4*BB4)+(B5*CB5*BB5)+(B7*CB7*BB7)+(AB3*DB3*BB3)+(AB4*DB4*BB4)+(AB5*DB5*BB5)+(AB7*DB7*BB7)</f>
        <v>0</v>
      </c>
      <c r="EC2" s="40">
        <f t="shared" si="1"/>
        <v>0</v>
      </c>
      <c r="ED2" s="40">
        <f t="shared" si="1"/>
        <v>0</v>
      </c>
      <c r="EE2" s="40">
        <f t="shared" si="1"/>
        <v>0</v>
      </c>
      <c r="EF2" s="40">
        <f t="shared" si="1"/>
        <v>0</v>
      </c>
      <c r="EG2" s="40">
        <f t="shared" si="1"/>
        <v>0</v>
      </c>
      <c r="EH2" s="40">
        <f t="shared" si="1"/>
        <v>0</v>
      </c>
      <c r="EI2" s="40">
        <f t="shared" si="1"/>
        <v>0</v>
      </c>
      <c r="EJ2" s="29">
        <f t="shared" si="1"/>
        <v>5.2525200000000001E-2</v>
      </c>
      <c r="EK2" s="29">
        <f t="shared" si="1"/>
        <v>6.0139800000000007E-2</v>
      </c>
      <c r="EL2" s="29">
        <f t="shared" si="1"/>
        <v>3.5742000000000003E-2</v>
      </c>
      <c r="EM2" s="29">
        <f t="shared" si="1"/>
        <v>3.2323200000000003E-2</v>
      </c>
      <c r="EN2" s="29">
        <f t="shared" si="1"/>
        <v>0.53470020000000007</v>
      </c>
      <c r="EO2" s="29">
        <f t="shared" si="1"/>
        <v>0.78614580000000012</v>
      </c>
      <c r="EP2" s="29">
        <f t="shared" si="1"/>
        <v>0.64744259999999998</v>
      </c>
      <c r="EQ2" s="29">
        <f t="shared" si="1"/>
        <v>0.71818440000000006</v>
      </c>
      <c r="ER2" s="29">
        <f t="shared" si="1"/>
        <v>0.72332220000000014</v>
      </c>
      <c r="ES2" s="29">
        <f t="shared" si="1"/>
        <v>0.81764040000000016</v>
      </c>
      <c r="ET2" s="29">
        <f t="shared" si="1"/>
        <v>0.82423800000000003</v>
      </c>
      <c r="EU2" s="29">
        <f t="shared" si="1"/>
        <v>0.86779079999999997</v>
      </c>
      <c r="EV2" s="29">
        <f t="shared" si="1"/>
        <v>0.85528478133000008</v>
      </c>
      <c r="EW2" s="29">
        <f t="shared" si="1"/>
        <v>1.0413479999999999</v>
      </c>
      <c r="EX2" s="29">
        <f t="shared" si="1"/>
        <v>1.7622768</v>
      </c>
      <c r="EY2" s="29">
        <f t="shared" si="1"/>
        <v>1.9809372677039998</v>
      </c>
      <c r="EZ2" s="29">
        <f t="shared" si="1"/>
        <v>2.4824025000000001</v>
      </c>
      <c r="FA2" s="47">
        <f>BA3*CA3*EA3+BA4*CA4*EA4+BA5*CA5*EA5+BA6*CA6*EA6+BA7*CA7*EA7</f>
        <v>3.1054650000000006</v>
      </c>
      <c r="FC2"/>
    </row>
    <row r="3" spans="1:524" x14ac:dyDescent="0.2">
      <c r="A3" s="9" t="s">
        <v>922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24"/>
      <c r="AJ3" s="24">
        <v>0.14000000000000001</v>
      </c>
      <c r="AK3" s="24">
        <v>0.14000000000000001</v>
      </c>
      <c r="AL3" s="24">
        <v>0.14000000000000001</v>
      </c>
      <c r="AM3" s="24">
        <v>0.14000000000000001</v>
      </c>
      <c r="AN3" s="24">
        <v>0.14000000000000001</v>
      </c>
      <c r="AO3" s="24">
        <v>0.14000000000000001</v>
      </c>
      <c r="AP3" s="24">
        <v>0.14000000000000001</v>
      </c>
      <c r="AQ3" s="24">
        <v>0.14000000000000001</v>
      </c>
      <c r="AR3" s="24">
        <v>0.14000000000000001</v>
      </c>
      <c r="AS3" s="24">
        <v>0.14000000000000001</v>
      </c>
      <c r="AT3" s="24">
        <v>0.14000000000000001</v>
      </c>
      <c r="AU3" s="24">
        <v>0.14000000000000001</v>
      </c>
      <c r="AV3" s="24">
        <v>0.14000000000000001</v>
      </c>
      <c r="AW3" s="24">
        <v>0.14000000000000001</v>
      </c>
      <c r="AX3" s="24">
        <v>0.14000000000000001</v>
      </c>
      <c r="AY3" s="24">
        <v>0.14000000000000001</v>
      </c>
      <c r="AZ3" s="24">
        <v>0.14000000000000001</v>
      </c>
      <c r="BA3" s="24">
        <v>0.14000000000000001</v>
      </c>
      <c r="BB3" s="25">
        <v>0.111</v>
      </c>
      <c r="BC3" s="25">
        <v>0.111</v>
      </c>
      <c r="BD3" s="25">
        <v>0.111</v>
      </c>
      <c r="BE3" s="25">
        <v>0.111</v>
      </c>
      <c r="BF3" s="25">
        <v>0.111</v>
      </c>
      <c r="BG3" s="25">
        <v>0.111</v>
      </c>
      <c r="BH3" s="25">
        <v>0.111</v>
      </c>
      <c r="BI3" s="25">
        <v>0.111</v>
      </c>
      <c r="BJ3" s="25">
        <v>0.111</v>
      </c>
      <c r="BK3" s="25">
        <v>0.111</v>
      </c>
      <c r="BL3" s="25">
        <v>0.111</v>
      </c>
      <c r="BM3" s="25">
        <v>0.111</v>
      </c>
      <c r="BN3" s="25">
        <v>0.111</v>
      </c>
      <c r="BO3" s="25">
        <v>0.111</v>
      </c>
      <c r="BP3" s="25">
        <v>0.111</v>
      </c>
      <c r="BQ3" s="25">
        <v>0.111</v>
      </c>
      <c r="BR3" s="25">
        <v>0.111</v>
      </c>
      <c r="BS3" s="25">
        <v>0.111</v>
      </c>
      <c r="BT3" s="25">
        <v>0.111</v>
      </c>
      <c r="BU3" s="25">
        <v>0.111</v>
      </c>
      <c r="BV3" s="25">
        <v>0.111</v>
      </c>
      <c r="BW3" s="25">
        <v>0.111</v>
      </c>
      <c r="BX3" s="25">
        <v>0.111</v>
      </c>
      <c r="BY3" s="25">
        <v>0.111</v>
      </c>
      <c r="BZ3" s="25">
        <v>0.111</v>
      </c>
      <c r="CA3" s="60">
        <v>0.111</v>
      </c>
      <c r="CB3" s="55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>
        <v>3.38</v>
      </c>
      <c r="DK3" s="9">
        <v>3.87</v>
      </c>
      <c r="DL3" s="9">
        <v>2.2999999999999998</v>
      </c>
      <c r="DM3" s="9">
        <v>2.08</v>
      </c>
      <c r="DN3" s="9">
        <v>2.13</v>
      </c>
      <c r="DO3" s="9">
        <v>3.85</v>
      </c>
      <c r="DP3" s="9">
        <v>3.93</v>
      </c>
      <c r="DQ3" s="9">
        <v>5.9</v>
      </c>
      <c r="DR3" s="9">
        <v>5.23</v>
      </c>
      <c r="DS3" s="9">
        <v>3.94</v>
      </c>
      <c r="DT3" s="9">
        <v>4.3</v>
      </c>
      <c r="DU3" s="9">
        <v>4.9400000000000004</v>
      </c>
      <c r="DV3" s="9">
        <v>5.13</v>
      </c>
      <c r="DW3" s="9">
        <v>8.69</v>
      </c>
      <c r="DX3" s="9">
        <v>13.89</v>
      </c>
      <c r="DY3" s="9">
        <v>15.3882476</v>
      </c>
      <c r="DZ3" s="9">
        <v>17.64</v>
      </c>
      <c r="EA3" s="9">
        <v>17.64</v>
      </c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C3"/>
      <c r="FE3" s="48"/>
      <c r="FF3" s="66"/>
    </row>
    <row r="4" spans="1:524" x14ac:dyDescent="0.2">
      <c r="A4" s="9" t="s">
        <v>923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24">
        <v>0.76</v>
      </c>
      <c r="AO4" s="24">
        <v>0.76</v>
      </c>
      <c r="AP4" s="24">
        <v>0.76</v>
      </c>
      <c r="AQ4" s="24">
        <v>0.76</v>
      </c>
      <c r="AR4" s="24">
        <v>0.76</v>
      </c>
      <c r="AS4" s="24">
        <v>0.76</v>
      </c>
      <c r="AT4" s="24">
        <v>0.76</v>
      </c>
      <c r="AU4" s="24">
        <v>0.76</v>
      </c>
      <c r="AV4" s="24">
        <v>0.76</v>
      </c>
      <c r="AW4" s="24">
        <v>0.76</v>
      </c>
      <c r="AX4" s="24">
        <v>0.76</v>
      </c>
      <c r="AY4" s="24">
        <v>0.76</v>
      </c>
      <c r="AZ4" s="24">
        <v>0.76</v>
      </c>
      <c r="BA4" s="24">
        <v>0.76</v>
      </c>
      <c r="BB4" s="25">
        <v>6.6000000000000003E-2</v>
      </c>
      <c r="BC4" s="25">
        <v>6.6000000000000003E-2</v>
      </c>
      <c r="BD4" s="25">
        <v>6.6000000000000003E-2</v>
      </c>
      <c r="BE4" s="25">
        <v>6.6000000000000003E-2</v>
      </c>
      <c r="BF4" s="25">
        <v>6.6000000000000003E-2</v>
      </c>
      <c r="BG4" s="25">
        <v>6.6000000000000003E-2</v>
      </c>
      <c r="BH4" s="25">
        <v>6.6000000000000003E-2</v>
      </c>
      <c r="BI4" s="25">
        <v>6.6000000000000003E-2</v>
      </c>
      <c r="BJ4" s="25">
        <v>6.6000000000000003E-2</v>
      </c>
      <c r="BK4" s="25">
        <v>6.6000000000000003E-2</v>
      </c>
      <c r="BL4" s="25">
        <v>6.6000000000000003E-2</v>
      </c>
      <c r="BM4" s="25">
        <v>6.6000000000000003E-2</v>
      </c>
      <c r="BN4" s="25">
        <v>6.6000000000000003E-2</v>
      </c>
      <c r="BO4" s="25">
        <v>6.6000000000000003E-2</v>
      </c>
      <c r="BP4" s="25">
        <v>6.6000000000000003E-2</v>
      </c>
      <c r="BQ4" s="25">
        <v>6.6000000000000003E-2</v>
      </c>
      <c r="BR4" s="25">
        <v>6.6000000000000003E-2</v>
      </c>
      <c r="BS4" s="25">
        <v>6.6000000000000003E-2</v>
      </c>
      <c r="BT4" s="25">
        <v>6.6000000000000003E-2</v>
      </c>
      <c r="BU4" s="25">
        <v>6.6000000000000003E-2</v>
      </c>
      <c r="BV4" s="25">
        <v>6.6000000000000003E-2</v>
      </c>
      <c r="BW4" s="25">
        <v>6.6000000000000003E-2</v>
      </c>
      <c r="BX4" s="25">
        <v>6.6000000000000003E-2</v>
      </c>
      <c r="BY4" s="25">
        <v>6.6000000000000003E-2</v>
      </c>
      <c r="BZ4" s="25">
        <v>6.6000000000000003E-2</v>
      </c>
      <c r="CA4" s="60">
        <v>6.6000000000000003E-2</v>
      </c>
      <c r="CB4" s="55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>
        <v>10</v>
      </c>
      <c r="DO4" s="9">
        <v>14.48</v>
      </c>
      <c r="DP4" s="9">
        <v>11.69</v>
      </c>
      <c r="DQ4" s="9">
        <v>12.49</v>
      </c>
      <c r="DR4" s="9">
        <v>12.8</v>
      </c>
      <c r="DS4" s="9">
        <v>15.08</v>
      </c>
      <c r="DT4" s="9">
        <v>15.1</v>
      </c>
      <c r="DU4" s="9">
        <v>15.77</v>
      </c>
      <c r="DV4" s="9">
        <v>15.3</v>
      </c>
      <c r="DW4" s="9">
        <v>17.940000000000001</v>
      </c>
      <c r="DX4" s="9">
        <v>30.82</v>
      </c>
      <c r="DY4" s="9">
        <v>29.84</v>
      </c>
      <c r="DZ4" s="9">
        <v>38.590000000000003</v>
      </c>
      <c r="EA4" s="9">
        <v>38.590000000000003</v>
      </c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C4"/>
      <c r="FE4" s="48"/>
      <c r="FF4" s="66"/>
    </row>
    <row r="5" spans="1:524" x14ac:dyDescent="0.2">
      <c r="A5" s="9" t="s">
        <v>924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>
        <v>0.7</v>
      </c>
      <c r="AZ5" s="24">
        <v>0.7</v>
      </c>
      <c r="BA5" s="24">
        <v>0.71</v>
      </c>
      <c r="BB5" s="25">
        <v>1.4999999999999999E-2</v>
      </c>
      <c r="BC5" s="25">
        <v>1.4999999999999999E-2</v>
      </c>
      <c r="BD5" s="25">
        <v>1.4999999999999999E-2</v>
      </c>
      <c r="BE5" s="25">
        <v>1.4999999999999999E-2</v>
      </c>
      <c r="BF5" s="25">
        <v>1.4999999999999999E-2</v>
      </c>
      <c r="BG5" s="25">
        <v>1.4999999999999999E-2</v>
      </c>
      <c r="BH5" s="25">
        <v>1.4999999999999999E-2</v>
      </c>
      <c r="BI5" s="25">
        <v>1.4999999999999999E-2</v>
      </c>
      <c r="BJ5" s="25">
        <v>1.4999999999999999E-2</v>
      </c>
      <c r="BK5" s="25">
        <v>1.4999999999999999E-2</v>
      </c>
      <c r="BL5" s="25">
        <v>1.4999999999999999E-2</v>
      </c>
      <c r="BM5" s="25">
        <v>1.4999999999999999E-2</v>
      </c>
      <c r="BN5" s="25">
        <v>1.4999999999999999E-2</v>
      </c>
      <c r="BO5" s="25">
        <v>1.4999999999999999E-2</v>
      </c>
      <c r="BP5" s="25">
        <v>1.4999999999999999E-2</v>
      </c>
      <c r="BQ5" s="25">
        <v>1.4999999999999999E-2</v>
      </c>
      <c r="BR5" s="25">
        <v>1.4999999999999999E-2</v>
      </c>
      <c r="BS5" s="25">
        <v>1.4999999999999999E-2</v>
      </c>
      <c r="BT5" s="25">
        <v>1.4999999999999999E-2</v>
      </c>
      <c r="BU5" s="25">
        <v>1.4999999999999999E-2</v>
      </c>
      <c r="BV5" s="25">
        <v>1.4999999999999999E-2</v>
      </c>
      <c r="BW5" s="25">
        <v>1.4999999999999999E-2</v>
      </c>
      <c r="BX5" s="25">
        <v>1.4999999999999999E-2</v>
      </c>
      <c r="BY5" s="25">
        <v>1.4999999999999999E-2</v>
      </c>
      <c r="BZ5" s="25">
        <v>1.4999999999999999E-2</v>
      </c>
      <c r="CA5" s="60">
        <v>1.4999999999999999E-2</v>
      </c>
      <c r="CB5" s="55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>
        <v>22.2</v>
      </c>
      <c r="DZ5" s="9">
        <v>25.75</v>
      </c>
      <c r="EA5" s="9">
        <v>25.75</v>
      </c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C5"/>
      <c r="FE5" s="48"/>
      <c r="FF5" s="66"/>
    </row>
    <row r="6" spans="1:524" x14ac:dyDescent="0.2">
      <c r="A6" s="9" t="s">
        <v>1268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>
        <v>0.48</v>
      </c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60">
        <v>0.01</v>
      </c>
      <c r="CB6" s="55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>
        <v>129</v>
      </c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C6"/>
      <c r="FE6" s="48"/>
      <c r="FF6" s="66"/>
    </row>
    <row r="7" spans="1:524" x14ac:dyDescent="0.2">
      <c r="A7" s="22" t="s">
        <v>1168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>
        <v>0.09</v>
      </c>
      <c r="AU7" s="32">
        <v>0.09</v>
      </c>
      <c r="AV7" s="32">
        <v>0.09</v>
      </c>
      <c r="AW7" s="32">
        <v>0.09</v>
      </c>
      <c r="AX7" s="32">
        <v>0.09</v>
      </c>
      <c r="AY7" s="32">
        <v>0.09</v>
      </c>
      <c r="AZ7" s="32">
        <v>0.09</v>
      </c>
      <c r="BA7" s="32">
        <v>0.09</v>
      </c>
      <c r="BB7" s="33">
        <v>1.0999999999999999E-2</v>
      </c>
      <c r="BC7" s="33">
        <v>1.0999999999999999E-2</v>
      </c>
      <c r="BD7" s="33">
        <v>1.0999999999999999E-2</v>
      </c>
      <c r="BE7" s="33">
        <v>1.0999999999999999E-2</v>
      </c>
      <c r="BF7" s="33">
        <v>1.0999999999999999E-2</v>
      </c>
      <c r="BG7" s="33">
        <v>1.0999999999999999E-2</v>
      </c>
      <c r="BH7" s="33">
        <v>1.0999999999999999E-2</v>
      </c>
      <c r="BI7" s="33">
        <v>1.0999999999999999E-2</v>
      </c>
      <c r="BJ7" s="33">
        <v>1.0999999999999999E-2</v>
      </c>
      <c r="BK7" s="33">
        <v>1.0999999999999999E-2</v>
      </c>
      <c r="BL7" s="33">
        <v>1.0999999999999999E-2</v>
      </c>
      <c r="BM7" s="33">
        <v>1.0999999999999999E-2</v>
      </c>
      <c r="BN7" s="33">
        <v>1.0999999999999999E-2</v>
      </c>
      <c r="BO7" s="33">
        <v>1.0999999999999999E-2</v>
      </c>
      <c r="BP7" s="33">
        <v>1.0999999999999999E-2</v>
      </c>
      <c r="BQ7" s="33">
        <v>1.0999999999999999E-2</v>
      </c>
      <c r="BR7" s="33">
        <v>1.0999999999999999E-2</v>
      </c>
      <c r="BS7" s="33">
        <v>1.0999999999999999E-2</v>
      </c>
      <c r="BT7" s="33">
        <v>1.0999999999999999E-2</v>
      </c>
      <c r="BU7" s="33">
        <v>1.0999999999999999E-2</v>
      </c>
      <c r="BV7" s="33">
        <v>1.0999999999999999E-2</v>
      </c>
      <c r="BW7" s="33">
        <v>1.0999999999999999E-2</v>
      </c>
      <c r="BX7" s="33">
        <v>1.0999999999999999E-2</v>
      </c>
      <c r="BY7" s="33">
        <v>1.0999999999999999E-2</v>
      </c>
      <c r="BZ7" s="33">
        <v>1.0999999999999999E-2</v>
      </c>
      <c r="CA7" s="61">
        <v>1.0999999999999999E-2</v>
      </c>
      <c r="CB7" s="56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>
        <v>8.1985670000000006</v>
      </c>
      <c r="DW7" s="22">
        <v>6.5</v>
      </c>
      <c r="DX7" s="22">
        <v>0.5</v>
      </c>
      <c r="DY7" s="22">
        <v>12.05</v>
      </c>
      <c r="DZ7" s="22">
        <v>2.25</v>
      </c>
      <c r="EA7" s="22">
        <v>2.25</v>
      </c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C7"/>
      <c r="FE7" s="48"/>
      <c r="FF7" s="66"/>
    </row>
    <row r="8" spans="1:524" x14ac:dyDescent="0.2">
      <c r="A8" s="27" t="s">
        <v>1181</v>
      </c>
      <c r="B8" s="62">
        <f t="shared" ref="B8:Z8" si="2">(B9*BB9+BB9*AB9)+(B10*BB10+BB10*AB10)+(B11*BB11+BB11*AB11)+(B12*BB12+BB12*AB12)+(B13*BB13+BB13*AB13)+(B14*BB14+BB14*AB14)+(B15*BB15+BB15*AB15)+(B16*BB16+BB16*AB16)+(B17*BB17+BB17*AB17)</f>
        <v>0</v>
      </c>
      <c r="C8" s="62">
        <f t="shared" si="2"/>
        <v>0</v>
      </c>
      <c r="D8" s="62">
        <f t="shared" si="2"/>
        <v>0</v>
      </c>
      <c r="E8" s="62">
        <f t="shared" si="2"/>
        <v>0</v>
      </c>
      <c r="F8" s="62">
        <f t="shared" si="2"/>
        <v>0</v>
      </c>
      <c r="G8" s="62">
        <f t="shared" si="2"/>
        <v>0</v>
      </c>
      <c r="H8" s="62">
        <f t="shared" si="2"/>
        <v>0</v>
      </c>
      <c r="I8" s="62">
        <f t="shared" si="2"/>
        <v>0</v>
      </c>
      <c r="J8" s="62">
        <f t="shared" si="2"/>
        <v>0</v>
      </c>
      <c r="K8" s="62">
        <f t="shared" si="2"/>
        <v>0</v>
      </c>
      <c r="L8" s="62">
        <f t="shared" si="2"/>
        <v>0</v>
      </c>
      <c r="M8" s="62">
        <f t="shared" si="2"/>
        <v>0</v>
      </c>
      <c r="N8" s="62">
        <f t="shared" si="2"/>
        <v>0</v>
      </c>
      <c r="O8" s="62">
        <f t="shared" si="2"/>
        <v>1.9532416666666667E-2</v>
      </c>
      <c r="P8" s="62">
        <f t="shared" si="2"/>
        <v>4.3677066666666667E-2</v>
      </c>
      <c r="Q8" s="62">
        <f t="shared" si="2"/>
        <v>4.3677066666666667E-2</v>
      </c>
      <c r="R8" s="62">
        <f t="shared" si="2"/>
        <v>6.6777066666666662E-2</v>
      </c>
      <c r="S8" s="62">
        <f t="shared" si="2"/>
        <v>6.6777066666666662E-2</v>
      </c>
      <c r="T8" s="62">
        <f t="shared" si="2"/>
        <v>0.3855605528779697</v>
      </c>
      <c r="U8" s="62">
        <f t="shared" si="2"/>
        <v>0.3855605528779697</v>
      </c>
      <c r="V8" s="62">
        <f t="shared" si="2"/>
        <v>0.3855605528779697</v>
      </c>
      <c r="W8" s="62">
        <f t="shared" si="2"/>
        <v>0.3855605528779697</v>
      </c>
      <c r="X8" s="62">
        <f t="shared" si="2"/>
        <v>0.3855605528779697</v>
      </c>
      <c r="Y8" s="62">
        <f t="shared" si="2"/>
        <v>0.3855605528779697</v>
      </c>
      <c r="Z8" s="62">
        <f t="shared" si="2"/>
        <v>0.3855605528779697</v>
      </c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9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47"/>
      <c r="CB8" s="64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69"/>
      <c r="EB8" s="40">
        <f t="shared" ref="EB8:EZ8" si="3">(B9*BB9*CB9)+(B10*BB10*CB10)+(B11*BB11*CB11)+(B12*BB12*CB12)+(B13*BB13*CB13)+(B14*BB14*CB14)+(B15*BB15*CB15)+(B16*BB16*CB16)+(B17*BB17*CB17)+(AB9*BB9*DB9)+(AB10*BB10*DB10)+(AB11*BB11*DB11)+(AB12*BB12*DB12)+(AB13*BB13*DB13)+(AB14*BB14*DB14)+(AB15*BB15*DB15)+(AB16*BB16*DB16)+(AB17*BB17*DB17)</f>
        <v>0</v>
      </c>
      <c r="EC8" s="40">
        <f t="shared" si="3"/>
        <v>0</v>
      </c>
      <c r="ED8" s="40">
        <f t="shared" si="3"/>
        <v>0</v>
      </c>
      <c r="EE8" s="40">
        <f t="shared" si="3"/>
        <v>0</v>
      </c>
      <c r="EF8" s="40">
        <f t="shared" si="3"/>
        <v>0</v>
      </c>
      <c r="EG8" s="40">
        <f t="shared" si="3"/>
        <v>0</v>
      </c>
      <c r="EH8" s="40">
        <f t="shared" si="3"/>
        <v>0</v>
      </c>
      <c r="EI8" s="40">
        <f t="shared" si="3"/>
        <v>0</v>
      </c>
      <c r="EJ8" s="40">
        <f t="shared" si="3"/>
        <v>0</v>
      </c>
      <c r="EK8" s="40">
        <f t="shared" si="3"/>
        <v>0</v>
      </c>
      <c r="EL8" s="40">
        <f t="shared" si="3"/>
        <v>0</v>
      </c>
      <c r="EM8" s="40">
        <f t="shared" si="3"/>
        <v>0</v>
      </c>
      <c r="EN8" s="40">
        <f t="shared" si="3"/>
        <v>0</v>
      </c>
      <c r="EO8" s="40">
        <f t="shared" si="3"/>
        <v>0</v>
      </c>
      <c r="EP8" s="29">
        <f t="shared" si="3"/>
        <v>9.4111698000000008E-2</v>
      </c>
      <c r="EQ8" s="29">
        <f t="shared" si="3"/>
        <v>9.1006108000000002E-2</v>
      </c>
      <c r="ER8" s="29">
        <f t="shared" si="3"/>
        <v>8.3429037250000004E-2</v>
      </c>
      <c r="ES8" s="29">
        <f t="shared" si="3"/>
        <v>0.15008450423424452</v>
      </c>
      <c r="ET8" s="29">
        <f t="shared" si="3"/>
        <v>0.17359175150943848</v>
      </c>
      <c r="EU8" s="29">
        <f t="shared" si="3"/>
        <v>0.15897244563432839</v>
      </c>
      <c r="EV8" s="29">
        <f t="shared" si="3"/>
        <v>0.22178501282761168</v>
      </c>
      <c r="EW8" s="29">
        <f t="shared" si="3"/>
        <v>0.22645609843412368</v>
      </c>
      <c r="EX8" s="29">
        <f t="shared" si="3"/>
        <v>3.3687070011812335</v>
      </c>
      <c r="EY8" s="29">
        <f t="shared" si="3"/>
        <v>3.078581054427163</v>
      </c>
      <c r="EZ8" s="29">
        <f t="shared" si="3"/>
        <v>4.4018324252473615</v>
      </c>
      <c r="FA8" s="47">
        <f>BA9*CA9*EA9+BA10*CA10*EA10+BA11*CA11*EA11+BA12*CA12*EA12+BA13*CA13*EA13+BA14*CA14*EA14+BA15*CA15*EA15+BA16*CA16*EA16+BA17*CA17*EA17</f>
        <v>7.2452259736369271</v>
      </c>
      <c r="FC8"/>
    </row>
    <row r="9" spans="1:524" x14ac:dyDescent="0.2">
      <c r="A9" s="9" t="s">
        <v>202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>
        <v>0.31878348621130298</v>
      </c>
      <c r="AU9" s="26">
        <v>0.31878348621130298</v>
      </c>
      <c r="AV9" s="26">
        <v>0.31878348621130298</v>
      </c>
      <c r="AW9" s="26">
        <v>0.31878348621130298</v>
      </c>
      <c r="AX9" s="26">
        <v>0.31878348621130298</v>
      </c>
      <c r="AY9" s="26">
        <v>0.31878348621130298</v>
      </c>
      <c r="AZ9" s="26">
        <v>0.31878348621130298</v>
      </c>
      <c r="BA9" s="24">
        <v>0.6</v>
      </c>
      <c r="BB9" s="25">
        <v>1</v>
      </c>
      <c r="BC9" s="25">
        <v>1</v>
      </c>
      <c r="BD9" s="25">
        <v>1</v>
      </c>
      <c r="BE9" s="25">
        <v>1</v>
      </c>
      <c r="BF9" s="25">
        <v>1</v>
      </c>
      <c r="BG9" s="25">
        <v>1</v>
      </c>
      <c r="BH9" s="25">
        <v>1</v>
      </c>
      <c r="BI9" s="25">
        <v>1</v>
      </c>
      <c r="BJ9" s="25">
        <v>1</v>
      </c>
      <c r="BK9" s="25">
        <v>1</v>
      </c>
      <c r="BL9" s="25">
        <v>1</v>
      </c>
      <c r="BM9" s="25">
        <v>1</v>
      </c>
      <c r="BN9" s="25">
        <v>1</v>
      </c>
      <c r="BO9" s="25">
        <v>1</v>
      </c>
      <c r="BP9" s="25">
        <v>1</v>
      </c>
      <c r="BQ9" s="25">
        <v>1</v>
      </c>
      <c r="BR9" s="25">
        <v>1</v>
      </c>
      <c r="BS9" s="25">
        <v>1</v>
      </c>
      <c r="BT9" s="25">
        <v>1</v>
      </c>
      <c r="BU9" s="25">
        <v>1</v>
      </c>
      <c r="BV9" s="25">
        <v>1</v>
      </c>
      <c r="BW9" s="25">
        <v>1</v>
      </c>
      <c r="BX9" s="25">
        <v>1</v>
      </c>
      <c r="BY9" s="25">
        <v>1</v>
      </c>
      <c r="BZ9" s="25">
        <v>1</v>
      </c>
      <c r="CA9" s="60">
        <v>1</v>
      </c>
      <c r="CB9" s="55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>
        <v>9.1998490281185141</v>
      </c>
      <c r="DY9" s="9">
        <v>8.1531629904637111</v>
      </c>
      <c r="DZ9" s="9">
        <v>12.573079208878692</v>
      </c>
      <c r="EA9" s="9">
        <v>11.76462495</v>
      </c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C9"/>
      <c r="FE9" s="48"/>
      <c r="FF9" s="66"/>
    </row>
    <row r="10" spans="1:524" x14ac:dyDescent="0.2">
      <c r="A10" s="9" t="s">
        <v>925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>
        <v>0.36</v>
      </c>
      <c r="AP10" s="24">
        <v>0.36</v>
      </c>
      <c r="AQ10" s="24">
        <v>0.36</v>
      </c>
      <c r="AR10" s="24">
        <v>0.36</v>
      </c>
      <c r="AS10" s="24">
        <v>0.36</v>
      </c>
      <c r="AT10" s="24">
        <v>0.36</v>
      </c>
      <c r="AU10" s="24">
        <v>0.36</v>
      </c>
      <c r="AV10" s="24">
        <v>0.36</v>
      </c>
      <c r="AW10" s="24">
        <v>0.36</v>
      </c>
      <c r="AX10" s="24">
        <v>0.36</v>
      </c>
      <c r="AY10" s="24">
        <v>0.36</v>
      </c>
      <c r="AZ10" s="24">
        <v>0.36</v>
      </c>
      <c r="BA10" s="24">
        <v>0.21</v>
      </c>
      <c r="BB10" s="25">
        <f>218.44/12000</f>
        <v>1.8203333333333332E-2</v>
      </c>
      <c r="BC10" s="25">
        <f t="shared" ref="BC10:CA10" si="4">218.44/12000</f>
        <v>1.8203333333333332E-2</v>
      </c>
      <c r="BD10" s="25">
        <f t="shared" si="4"/>
        <v>1.8203333333333332E-2</v>
      </c>
      <c r="BE10" s="25">
        <f t="shared" si="4"/>
        <v>1.8203333333333332E-2</v>
      </c>
      <c r="BF10" s="25">
        <f t="shared" si="4"/>
        <v>1.8203333333333332E-2</v>
      </c>
      <c r="BG10" s="25">
        <f t="shared" si="4"/>
        <v>1.8203333333333332E-2</v>
      </c>
      <c r="BH10" s="25">
        <f t="shared" si="4"/>
        <v>1.8203333333333332E-2</v>
      </c>
      <c r="BI10" s="25">
        <f t="shared" si="4"/>
        <v>1.8203333333333332E-2</v>
      </c>
      <c r="BJ10" s="25">
        <f t="shared" si="4"/>
        <v>1.8203333333333332E-2</v>
      </c>
      <c r="BK10" s="25">
        <f t="shared" si="4"/>
        <v>1.8203333333333332E-2</v>
      </c>
      <c r="BL10" s="25">
        <f t="shared" si="4"/>
        <v>1.8203333333333332E-2</v>
      </c>
      <c r="BM10" s="25">
        <f t="shared" si="4"/>
        <v>1.8203333333333332E-2</v>
      </c>
      <c r="BN10" s="25">
        <f t="shared" si="4"/>
        <v>1.8203333333333332E-2</v>
      </c>
      <c r="BO10" s="25">
        <f t="shared" si="4"/>
        <v>1.8203333333333332E-2</v>
      </c>
      <c r="BP10" s="25">
        <f t="shared" si="4"/>
        <v>1.8203333333333332E-2</v>
      </c>
      <c r="BQ10" s="25">
        <f t="shared" si="4"/>
        <v>1.8203333333333332E-2</v>
      </c>
      <c r="BR10" s="25">
        <f t="shared" si="4"/>
        <v>1.8203333333333332E-2</v>
      </c>
      <c r="BS10" s="25">
        <f t="shared" si="4"/>
        <v>1.8203333333333332E-2</v>
      </c>
      <c r="BT10" s="25">
        <f t="shared" si="4"/>
        <v>1.8203333333333332E-2</v>
      </c>
      <c r="BU10" s="25">
        <f t="shared" si="4"/>
        <v>1.8203333333333332E-2</v>
      </c>
      <c r="BV10" s="25">
        <f t="shared" si="4"/>
        <v>1.8203333333333332E-2</v>
      </c>
      <c r="BW10" s="25">
        <f t="shared" si="4"/>
        <v>1.8203333333333332E-2</v>
      </c>
      <c r="BX10" s="25">
        <f t="shared" si="4"/>
        <v>1.8203333333333332E-2</v>
      </c>
      <c r="BY10" s="25">
        <f t="shared" si="4"/>
        <v>1.8203333333333332E-2</v>
      </c>
      <c r="BZ10" s="25">
        <f t="shared" si="4"/>
        <v>1.8203333333333332E-2</v>
      </c>
      <c r="CA10" s="25">
        <f t="shared" si="4"/>
        <v>1.8203333333333332E-2</v>
      </c>
      <c r="CB10" s="55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>
        <v>6.42</v>
      </c>
      <c r="CQ10" s="9">
        <v>4.7300000000000004</v>
      </c>
      <c r="CR10" s="9">
        <v>1.32</v>
      </c>
      <c r="CS10" s="9">
        <v>4.571166770765597</v>
      </c>
      <c r="CT10" s="9">
        <v>6.208696450669243</v>
      </c>
      <c r="CU10" s="9">
        <v>6.0905970149253736</v>
      </c>
      <c r="CV10" s="9">
        <v>5.068904048965118</v>
      </c>
      <c r="CW10" s="9">
        <v>6.3152448488906474</v>
      </c>
      <c r="CX10" s="9">
        <v>9.2769075926275413</v>
      </c>
      <c r="CY10" s="9">
        <v>8.7209725558710058</v>
      </c>
      <c r="CZ10" s="9">
        <v>10.06178043757688</v>
      </c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>
        <v>10.797424469999999</v>
      </c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C10"/>
      <c r="FE10" s="48"/>
      <c r="FF10" s="65"/>
    </row>
    <row r="11" spans="1:524" x14ac:dyDescent="0.2">
      <c r="A11" s="9" t="s">
        <v>1157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>
        <v>0.35</v>
      </c>
      <c r="AP11" s="24">
        <v>0.35</v>
      </c>
      <c r="AQ11" s="24">
        <v>0.35</v>
      </c>
      <c r="AR11" s="24">
        <v>0.35</v>
      </c>
      <c r="AS11" s="24">
        <v>0.35</v>
      </c>
      <c r="AT11" s="24">
        <v>0.35</v>
      </c>
      <c r="AU11" s="24">
        <v>0.35</v>
      </c>
      <c r="AV11" s="24">
        <v>0.35</v>
      </c>
      <c r="AW11" s="24">
        <v>0.35</v>
      </c>
      <c r="AX11" s="24">
        <v>0.35</v>
      </c>
      <c r="AY11" s="24">
        <v>0.35</v>
      </c>
      <c r="AZ11" s="24">
        <v>0.35</v>
      </c>
      <c r="BA11" s="24">
        <v>0.18</v>
      </c>
      <c r="BB11" s="25">
        <f>165.85/12000</f>
        <v>1.3820833333333333E-2</v>
      </c>
      <c r="BC11" s="25">
        <f t="shared" ref="BC11:CA11" si="5">165.85/12000</f>
        <v>1.3820833333333333E-2</v>
      </c>
      <c r="BD11" s="25">
        <f t="shared" si="5"/>
        <v>1.3820833333333333E-2</v>
      </c>
      <c r="BE11" s="25">
        <f t="shared" si="5"/>
        <v>1.3820833333333333E-2</v>
      </c>
      <c r="BF11" s="25">
        <f t="shared" si="5"/>
        <v>1.3820833333333333E-2</v>
      </c>
      <c r="BG11" s="25">
        <f t="shared" si="5"/>
        <v>1.3820833333333333E-2</v>
      </c>
      <c r="BH11" s="25">
        <f t="shared" si="5"/>
        <v>1.3820833333333333E-2</v>
      </c>
      <c r="BI11" s="25">
        <f t="shared" si="5"/>
        <v>1.3820833333333333E-2</v>
      </c>
      <c r="BJ11" s="25">
        <f t="shared" si="5"/>
        <v>1.3820833333333333E-2</v>
      </c>
      <c r="BK11" s="25">
        <f t="shared" si="5"/>
        <v>1.3820833333333333E-2</v>
      </c>
      <c r="BL11" s="25">
        <f t="shared" si="5"/>
        <v>1.3820833333333333E-2</v>
      </c>
      <c r="BM11" s="25">
        <f t="shared" si="5"/>
        <v>1.3820833333333333E-2</v>
      </c>
      <c r="BN11" s="25">
        <f t="shared" si="5"/>
        <v>1.3820833333333333E-2</v>
      </c>
      <c r="BO11" s="25">
        <f t="shared" si="5"/>
        <v>1.3820833333333333E-2</v>
      </c>
      <c r="BP11" s="25">
        <f t="shared" si="5"/>
        <v>1.3820833333333333E-2</v>
      </c>
      <c r="BQ11" s="25">
        <f t="shared" si="5"/>
        <v>1.3820833333333333E-2</v>
      </c>
      <c r="BR11" s="25">
        <f t="shared" si="5"/>
        <v>1.3820833333333333E-2</v>
      </c>
      <c r="BS11" s="25">
        <f t="shared" si="5"/>
        <v>1.3820833333333333E-2</v>
      </c>
      <c r="BT11" s="25">
        <f t="shared" si="5"/>
        <v>1.3820833333333333E-2</v>
      </c>
      <c r="BU11" s="25">
        <f t="shared" si="5"/>
        <v>1.3820833333333333E-2</v>
      </c>
      <c r="BV11" s="25">
        <f t="shared" si="5"/>
        <v>1.3820833333333333E-2</v>
      </c>
      <c r="BW11" s="25">
        <f t="shared" si="5"/>
        <v>1.3820833333333333E-2</v>
      </c>
      <c r="BX11" s="25">
        <f t="shared" si="5"/>
        <v>1.3820833333333333E-2</v>
      </c>
      <c r="BY11" s="25">
        <f t="shared" si="5"/>
        <v>1.3820833333333333E-2</v>
      </c>
      <c r="BZ11" s="25">
        <f t="shared" si="5"/>
        <v>1.3820833333333333E-2</v>
      </c>
      <c r="CA11" s="25">
        <f t="shared" si="5"/>
        <v>1.3820833333333333E-2</v>
      </c>
      <c r="CB11" s="55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>
        <v>5.69</v>
      </c>
      <c r="CQ11" s="9">
        <v>4.2</v>
      </c>
      <c r="CR11" s="9">
        <v>2.19</v>
      </c>
      <c r="CS11" s="9">
        <v>1.2349406101338167</v>
      </c>
      <c r="CT11" s="9">
        <v>1.3547694050050065</v>
      </c>
      <c r="CU11" s="9">
        <v>2.0753917910447761</v>
      </c>
      <c r="CV11" s="9">
        <v>2.8152757839295299</v>
      </c>
      <c r="CW11" s="9">
        <v>3.804364366801595</v>
      </c>
      <c r="CX11" s="9">
        <v>4.4033465433729635</v>
      </c>
      <c r="CY11" s="9">
        <v>4.603625245686831</v>
      </c>
      <c r="CZ11" s="9">
        <v>4.7088579602780811</v>
      </c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>
        <v>5.2969016560000002</v>
      </c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C11"/>
      <c r="FE11" s="48"/>
      <c r="FF11" s="65"/>
    </row>
    <row r="12" spans="1:524" x14ac:dyDescent="0.2">
      <c r="A12" s="9" t="s">
        <v>1159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>
        <v>0.3</v>
      </c>
      <c r="AP12" s="24">
        <v>0.3</v>
      </c>
      <c r="AQ12" s="24">
        <v>0.3</v>
      </c>
      <c r="AR12" s="24">
        <v>0.3</v>
      </c>
      <c r="AS12" s="24">
        <v>0.3</v>
      </c>
      <c r="AT12" s="24">
        <v>0.3</v>
      </c>
      <c r="AU12" s="24">
        <v>0.3</v>
      </c>
      <c r="AV12" s="24">
        <v>0.3</v>
      </c>
      <c r="AW12" s="24">
        <v>0.3</v>
      </c>
      <c r="AX12" s="24">
        <v>0.3</v>
      </c>
      <c r="AY12" s="24">
        <v>0.3</v>
      </c>
      <c r="AZ12" s="24">
        <v>0.3</v>
      </c>
      <c r="BA12" s="24">
        <v>0.37</v>
      </c>
      <c r="BB12" s="25">
        <f>19.15/12000</f>
        <v>1.5958333333333332E-3</v>
      </c>
      <c r="BC12" s="25">
        <f t="shared" ref="BC12:BZ12" si="6">19.15/12000</f>
        <v>1.5958333333333332E-3</v>
      </c>
      <c r="BD12" s="25">
        <f t="shared" si="6"/>
        <v>1.5958333333333332E-3</v>
      </c>
      <c r="BE12" s="25">
        <f t="shared" si="6"/>
        <v>1.5958333333333332E-3</v>
      </c>
      <c r="BF12" s="25">
        <f t="shared" si="6"/>
        <v>1.5958333333333332E-3</v>
      </c>
      <c r="BG12" s="25">
        <f t="shared" si="6"/>
        <v>1.5958333333333332E-3</v>
      </c>
      <c r="BH12" s="25">
        <f t="shared" si="6"/>
        <v>1.5958333333333332E-3</v>
      </c>
      <c r="BI12" s="25">
        <f t="shared" si="6"/>
        <v>1.5958333333333332E-3</v>
      </c>
      <c r="BJ12" s="25">
        <f t="shared" si="6"/>
        <v>1.5958333333333332E-3</v>
      </c>
      <c r="BK12" s="25">
        <f t="shared" si="6"/>
        <v>1.5958333333333332E-3</v>
      </c>
      <c r="BL12" s="25">
        <f t="shared" si="6"/>
        <v>1.5958333333333332E-3</v>
      </c>
      <c r="BM12" s="25">
        <f t="shared" si="6"/>
        <v>1.5958333333333332E-3</v>
      </c>
      <c r="BN12" s="25">
        <f t="shared" si="6"/>
        <v>1.5958333333333332E-3</v>
      </c>
      <c r="BO12" s="25">
        <f t="shared" si="6"/>
        <v>1.5958333333333332E-3</v>
      </c>
      <c r="BP12" s="25">
        <f t="shared" si="6"/>
        <v>1.5958333333333332E-3</v>
      </c>
      <c r="BQ12" s="25">
        <f t="shared" si="6"/>
        <v>1.5958333333333332E-3</v>
      </c>
      <c r="BR12" s="25">
        <f t="shared" si="6"/>
        <v>1.5958333333333332E-3</v>
      </c>
      <c r="BS12" s="25">
        <f t="shared" si="6"/>
        <v>1.5958333333333332E-3</v>
      </c>
      <c r="BT12" s="25">
        <f t="shared" si="6"/>
        <v>1.5958333333333332E-3</v>
      </c>
      <c r="BU12" s="25">
        <f t="shared" si="6"/>
        <v>1.5958333333333332E-3</v>
      </c>
      <c r="BV12" s="25">
        <f t="shared" si="6"/>
        <v>1.5958333333333332E-3</v>
      </c>
      <c r="BW12" s="25">
        <f t="shared" si="6"/>
        <v>1.5958333333333332E-3</v>
      </c>
      <c r="BX12" s="25">
        <f t="shared" si="6"/>
        <v>1.5958333333333332E-3</v>
      </c>
      <c r="BY12" s="25">
        <f t="shared" si="6"/>
        <v>1.5958333333333332E-3</v>
      </c>
      <c r="BZ12" s="25">
        <f t="shared" si="6"/>
        <v>1.5958333333333332E-3</v>
      </c>
      <c r="CA12" s="25">
        <f>19.15/12000</f>
        <v>1.5958333333333332E-3</v>
      </c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>
        <v>4.63</v>
      </c>
      <c r="CP12" s="9">
        <v>12.99</v>
      </c>
      <c r="CQ12" s="9">
        <v>5.98</v>
      </c>
      <c r="CR12" s="9">
        <v>5.64</v>
      </c>
      <c r="CS12" s="9">
        <v>5.3649535084191786</v>
      </c>
      <c r="CT12" s="9">
        <v>6.7289533737663483</v>
      </c>
      <c r="CU12" s="9">
        <v>0.55274253731343281</v>
      </c>
      <c r="CV12" s="9">
        <v>2.3845385889883119</v>
      </c>
      <c r="CW12" s="9">
        <v>1.1200048695863896</v>
      </c>
      <c r="CX12" s="9">
        <v>0.64163049632006042</v>
      </c>
      <c r="CY12" s="9">
        <v>8.7690179806362369</v>
      </c>
      <c r="CZ12" s="9">
        <v>8.9560902796013995</v>
      </c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>
        <v>6.5337625890000002</v>
      </c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C12"/>
      <c r="FE12" s="48"/>
      <c r="FF12" s="65"/>
    </row>
    <row r="13" spans="1:524" x14ac:dyDescent="0.2">
      <c r="A13" s="9" t="s">
        <v>1169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>
        <v>0.27</v>
      </c>
      <c r="AQ13" s="24">
        <v>0.27</v>
      </c>
      <c r="AR13" s="24">
        <v>0.27</v>
      </c>
      <c r="AS13" s="24">
        <v>0.27</v>
      </c>
      <c r="AT13" s="24">
        <v>0.27</v>
      </c>
      <c r="AU13" s="24">
        <v>0.27</v>
      </c>
      <c r="AV13" s="24">
        <v>0.27</v>
      </c>
      <c r="AW13" s="24">
        <v>0.27</v>
      </c>
      <c r="AX13" s="24">
        <v>0.27</v>
      </c>
      <c r="AY13" s="24">
        <v>0.27</v>
      </c>
      <c r="AZ13" s="24">
        <v>0.27</v>
      </c>
      <c r="BA13" s="48">
        <v>0.2</v>
      </c>
      <c r="BB13" s="25">
        <f>360.31/12000</f>
        <v>3.0025833333333335E-2</v>
      </c>
      <c r="BC13" s="25">
        <f t="shared" ref="BC13:CA13" si="7">360.31/12000</f>
        <v>3.0025833333333335E-2</v>
      </c>
      <c r="BD13" s="25">
        <f t="shared" si="7"/>
        <v>3.0025833333333335E-2</v>
      </c>
      <c r="BE13" s="25">
        <f t="shared" si="7"/>
        <v>3.0025833333333335E-2</v>
      </c>
      <c r="BF13" s="25">
        <f t="shared" si="7"/>
        <v>3.0025833333333335E-2</v>
      </c>
      <c r="BG13" s="25">
        <f t="shared" si="7"/>
        <v>3.0025833333333335E-2</v>
      </c>
      <c r="BH13" s="25">
        <f t="shared" si="7"/>
        <v>3.0025833333333335E-2</v>
      </c>
      <c r="BI13" s="25">
        <f t="shared" si="7"/>
        <v>3.0025833333333335E-2</v>
      </c>
      <c r="BJ13" s="25">
        <f t="shared" si="7"/>
        <v>3.0025833333333335E-2</v>
      </c>
      <c r="BK13" s="25">
        <f t="shared" si="7"/>
        <v>3.0025833333333335E-2</v>
      </c>
      <c r="BL13" s="25">
        <f t="shared" si="7"/>
        <v>3.0025833333333335E-2</v>
      </c>
      <c r="BM13" s="25">
        <f t="shared" si="7"/>
        <v>3.0025833333333335E-2</v>
      </c>
      <c r="BN13" s="25">
        <f t="shared" si="7"/>
        <v>3.0025833333333335E-2</v>
      </c>
      <c r="BO13" s="25">
        <f t="shared" si="7"/>
        <v>3.0025833333333335E-2</v>
      </c>
      <c r="BP13" s="25">
        <f t="shared" si="7"/>
        <v>3.0025833333333335E-2</v>
      </c>
      <c r="BQ13" s="25">
        <f t="shared" si="7"/>
        <v>3.0025833333333335E-2</v>
      </c>
      <c r="BR13" s="25">
        <f t="shared" si="7"/>
        <v>3.0025833333333335E-2</v>
      </c>
      <c r="BS13" s="25">
        <f t="shared" si="7"/>
        <v>3.0025833333333335E-2</v>
      </c>
      <c r="BT13" s="25">
        <f t="shared" si="7"/>
        <v>3.0025833333333335E-2</v>
      </c>
      <c r="BU13" s="25">
        <f t="shared" si="7"/>
        <v>3.0025833333333335E-2</v>
      </c>
      <c r="BV13" s="25">
        <f t="shared" si="7"/>
        <v>3.0025833333333335E-2</v>
      </c>
      <c r="BW13" s="25">
        <f t="shared" si="7"/>
        <v>3.0025833333333335E-2</v>
      </c>
      <c r="BX13" s="25">
        <f t="shared" si="7"/>
        <v>3.0025833333333335E-2</v>
      </c>
      <c r="BY13" s="25">
        <f t="shared" si="7"/>
        <v>3.0025833333333335E-2</v>
      </c>
      <c r="BZ13" s="25">
        <f t="shared" si="7"/>
        <v>3.0025833333333335E-2</v>
      </c>
      <c r="CA13" s="25">
        <f t="shared" si="7"/>
        <v>3.0025833333333335E-2</v>
      </c>
      <c r="CB13" s="55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>
        <v>3.41</v>
      </c>
      <c r="DQ13" s="9">
        <v>4.18</v>
      </c>
      <c r="DR13" s="9">
        <v>2.11</v>
      </c>
      <c r="DS13" s="9">
        <v>1.7820294585714771</v>
      </c>
      <c r="DT13" s="9">
        <v>2.3242812353787423</v>
      </c>
      <c r="DU13" s="9">
        <v>4.1269456289978681</v>
      </c>
      <c r="DV13" s="9">
        <v>3.5669544182387143</v>
      </c>
      <c r="DW13" s="9">
        <v>4.4115409197431292</v>
      </c>
      <c r="DX13" s="9">
        <v>7.2403598163175449</v>
      </c>
      <c r="DY13" s="9">
        <v>6.962218825070976</v>
      </c>
      <c r="DZ13" s="9">
        <v>5.6182881152129145</v>
      </c>
      <c r="EA13" s="9">
        <v>5.2721369210000004</v>
      </c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C13"/>
      <c r="FE13" s="48"/>
      <c r="FF13" s="65"/>
    </row>
    <row r="14" spans="1:524" x14ac:dyDescent="0.2">
      <c r="A14" s="9" t="s">
        <v>1170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>
        <v>0.4</v>
      </c>
      <c r="AS14" s="24">
        <v>0.4</v>
      </c>
      <c r="AT14" s="24">
        <v>0.4</v>
      </c>
      <c r="AU14" s="24">
        <v>0.4</v>
      </c>
      <c r="AV14" s="24">
        <v>0.4</v>
      </c>
      <c r="AW14" s="24">
        <v>0.4</v>
      </c>
      <c r="AX14" s="24">
        <v>0.4</v>
      </c>
      <c r="AY14" s="24">
        <v>0.4</v>
      </c>
      <c r="AZ14" s="24">
        <v>0.4</v>
      </c>
      <c r="BA14" s="24">
        <v>0.12</v>
      </c>
      <c r="BB14" s="25">
        <f>693/12000</f>
        <v>5.7750000000000003E-2</v>
      </c>
      <c r="BC14" s="25">
        <f t="shared" ref="BC14:CA14" si="8">693/12000</f>
        <v>5.7750000000000003E-2</v>
      </c>
      <c r="BD14" s="25">
        <f t="shared" si="8"/>
        <v>5.7750000000000003E-2</v>
      </c>
      <c r="BE14" s="25">
        <f t="shared" si="8"/>
        <v>5.7750000000000003E-2</v>
      </c>
      <c r="BF14" s="25">
        <f t="shared" si="8"/>
        <v>5.7750000000000003E-2</v>
      </c>
      <c r="BG14" s="25">
        <f t="shared" si="8"/>
        <v>5.7750000000000003E-2</v>
      </c>
      <c r="BH14" s="25">
        <f t="shared" si="8"/>
        <v>5.7750000000000003E-2</v>
      </c>
      <c r="BI14" s="25">
        <f t="shared" si="8"/>
        <v>5.7750000000000003E-2</v>
      </c>
      <c r="BJ14" s="25">
        <f t="shared" si="8"/>
        <v>5.7750000000000003E-2</v>
      </c>
      <c r="BK14" s="25">
        <f t="shared" si="8"/>
        <v>5.7750000000000003E-2</v>
      </c>
      <c r="BL14" s="25">
        <f t="shared" si="8"/>
        <v>5.7750000000000003E-2</v>
      </c>
      <c r="BM14" s="25">
        <f t="shared" si="8"/>
        <v>5.7750000000000003E-2</v>
      </c>
      <c r="BN14" s="25">
        <f t="shared" si="8"/>
        <v>5.7750000000000003E-2</v>
      </c>
      <c r="BO14" s="25">
        <f t="shared" si="8"/>
        <v>5.7750000000000003E-2</v>
      </c>
      <c r="BP14" s="25">
        <f t="shared" si="8"/>
        <v>5.7750000000000003E-2</v>
      </c>
      <c r="BQ14" s="25">
        <f t="shared" si="8"/>
        <v>5.7750000000000003E-2</v>
      </c>
      <c r="BR14" s="25">
        <f t="shared" si="8"/>
        <v>5.7750000000000003E-2</v>
      </c>
      <c r="BS14" s="25">
        <f t="shared" si="8"/>
        <v>5.7750000000000003E-2</v>
      </c>
      <c r="BT14" s="25">
        <f t="shared" si="8"/>
        <v>5.7750000000000003E-2</v>
      </c>
      <c r="BU14" s="25">
        <f t="shared" si="8"/>
        <v>5.7750000000000003E-2</v>
      </c>
      <c r="BV14" s="25">
        <f t="shared" si="8"/>
        <v>5.7750000000000003E-2</v>
      </c>
      <c r="BW14" s="25">
        <f t="shared" si="8"/>
        <v>5.7750000000000003E-2</v>
      </c>
      <c r="BX14" s="25">
        <f t="shared" si="8"/>
        <v>5.7750000000000003E-2</v>
      </c>
      <c r="BY14" s="25">
        <f t="shared" si="8"/>
        <v>5.7750000000000003E-2</v>
      </c>
      <c r="BZ14" s="25">
        <f t="shared" si="8"/>
        <v>5.7750000000000003E-2</v>
      </c>
      <c r="CA14" s="25">
        <f t="shared" si="8"/>
        <v>5.7750000000000003E-2</v>
      </c>
      <c r="CB14" s="55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>
        <v>10.08</v>
      </c>
      <c r="DQ14" s="9">
        <v>5.48</v>
      </c>
      <c r="DR14" s="9">
        <v>1.32</v>
      </c>
      <c r="DS14" s="9">
        <v>1.8836109423662684</v>
      </c>
      <c r="DT14" s="9">
        <v>2.3226892619298529</v>
      </c>
      <c r="DU14" s="9">
        <v>2.9201492537313438</v>
      </c>
      <c r="DV14" s="9">
        <v>4.1314172129165856</v>
      </c>
      <c r="DW14" s="9">
        <v>5.7156770246827167</v>
      </c>
      <c r="DX14" s="9">
        <v>12.510222054475687</v>
      </c>
      <c r="DY14" s="9">
        <v>12.341850476814441</v>
      </c>
      <c r="DZ14" s="9">
        <v>8.9395049272317681</v>
      </c>
      <c r="EA14" s="9">
        <v>5.4069671450000003</v>
      </c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C14"/>
      <c r="FE14" s="48"/>
      <c r="FF14" s="65"/>
    </row>
    <row r="15" spans="1:524" x14ac:dyDescent="0.2">
      <c r="A15" s="9" t="s">
        <v>1171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>
        <v>0.51</v>
      </c>
      <c r="AQ15" s="24">
        <v>0.51</v>
      </c>
      <c r="AR15" s="24">
        <v>0.51</v>
      </c>
      <c r="AS15" s="24">
        <v>0.51</v>
      </c>
      <c r="AT15" s="24">
        <v>0.51</v>
      </c>
      <c r="AU15" s="24">
        <v>0.51</v>
      </c>
      <c r="AV15" s="24">
        <v>0.51</v>
      </c>
      <c r="AW15" s="24">
        <v>0.51</v>
      </c>
      <c r="AX15" s="24">
        <v>0.51</v>
      </c>
      <c r="AY15" s="24">
        <v>0.51</v>
      </c>
      <c r="AZ15" s="24">
        <v>0.51</v>
      </c>
      <c r="BA15" s="24">
        <v>0.16</v>
      </c>
      <c r="BB15" s="25">
        <f>299.31/12000</f>
        <v>2.4942499999999999E-2</v>
      </c>
      <c r="BC15" s="25">
        <f t="shared" ref="BC15:CA15" si="9">299.31/12000</f>
        <v>2.4942499999999999E-2</v>
      </c>
      <c r="BD15" s="25">
        <f t="shared" si="9"/>
        <v>2.4942499999999999E-2</v>
      </c>
      <c r="BE15" s="25">
        <f t="shared" si="9"/>
        <v>2.4942499999999999E-2</v>
      </c>
      <c r="BF15" s="25">
        <f t="shared" si="9"/>
        <v>2.4942499999999999E-2</v>
      </c>
      <c r="BG15" s="25">
        <f t="shared" si="9"/>
        <v>2.4942499999999999E-2</v>
      </c>
      <c r="BH15" s="25">
        <f t="shared" si="9"/>
        <v>2.4942499999999999E-2</v>
      </c>
      <c r="BI15" s="25">
        <f t="shared" si="9"/>
        <v>2.4942499999999999E-2</v>
      </c>
      <c r="BJ15" s="25">
        <f t="shared" si="9"/>
        <v>2.4942499999999999E-2</v>
      </c>
      <c r="BK15" s="25">
        <f t="shared" si="9"/>
        <v>2.4942499999999999E-2</v>
      </c>
      <c r="BL15" s="25">
        <f t="shared" si="9"/>
        <v>2.4942499999999999E-2</v>
      </c>
      <c r="BM15" s="25">
        <f t="shared" si="9"/>
        <v>2.4942499999999999E-2</v>
      </c>
      <c r="BN15" s="25">
        <f t="shared" si="9"/>
        <v>2.4942499999999999E-2</v>
      </c>
      <c r="BO15" s="25">
        <f t="shared" si="9"/>
        <v>2.4942499999999999E-2</v>
      </c>
      <c r="BP15" s="25">
        <f t="shared" si="9"/>
        <v>2.4942499999999999E-2</v>
      </c>
      <c r="BQ15" s="25">
        <f t="shared" si="9"/>
        <v>2.4942499999999999E-2</v>
      </c>
      <c r="BR15" s="25">
        <f t="shared" si="9"/>
        <v>2.4942499999999999E-2</v>
      </c>
      <c r="BS15" s="25">
        <f t="shared" si="9"/>
        <v>2.4942499999999999E-2</v>
      </c>
      <c r="BT15" s="25">
        <f t="shared" si="9"/>
        <v>2.4942499999999999E-2</v>
      </c>
      <c r="BU15" s="25">
        <f t="shared" si="9"/>
        <v>2.4942499999999999E-2</v>
      </c>
      <c r="BV15" s="25">
        <f t="shared" si="9"/>
        <v>2.4942499999999999E-2</v>
      </c>
      <c r="BW15" s="25">
        <f t="shared" si="9"/>
        <v>2.4942499999999999E-2</v>
      </c>
      <c r="BX15" s="25">
        <f t="shared" si="9"/>
        <v>2.4942499999999999E-2</v>
      </c>
      <c r="BY15" s="25">
        <f t="shared" si="9"/>
        <v>2.4942499999999999E-2</v>
      </c>
      <c r="BZ15" s="25">
        <f t="shared" si="9"/>
        <v>2.4942499999999999E-2</v>
      </c>
      <c r="CA15" s="25">
        <f t="shared" si="9"/>
        <v>2.4942499999999999E-2</v>
      </c>
      <c r="CB15" s="55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>
        <v>5.1806556735343436</v>
      </c>
      <c r="DT15" s="9">
        <v>3.1839468977790992</v>
      </c>
      <c r="DU15" s="9">
        <v>1.5196695095948827</v>
      </c>
      <c r="DV15" s="9">
        <v>1.280950481687936</v>
      </c>
      <c r="DW15" s="9">
        <v>1.2463097665642024</v>
      </c>
      <c r="DX15" s="9">
        <v>1.8258161917342894</v>
      </c>
      <c r="DY15" s="9">
        <v>4.6589502802649774</v>
      </c>
      <c r="DZ15" s="9">
        <v>3.7469075228394124</v>
      </c>
      <c r="EA15" s="9">
        <v>4.7273127510000004</v>
      </c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C15"/>
      <c r="FE15" s="48"/>
      <c r="FF15" s="65"/>
    </row>
    <row r="16" spans="1:524" x14ac:dyDescent="0.2">
      <c r="A16" s="9" t="s">
        <v>1174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>
        <v>0.51</v>
      </c>
      <c r="AP16" s="24">
        <v>0.51</v>
      </c>
      <c r="AQ16" s="24">
        <v>0.51</v>
      </c>
      <c r="AR16" s="24">
        <v>0.51</v>
      </c>
      <c r="AS16" s="24">
        <v>0.51</v>
      </c>
      <c r="AT16" s="24">
        <v>0.51</v>
      </c>
      <c r="AU16" s="24">
        <v>0.51</v>
      </c>
      <c r="AV16" s="24">
        <v>0.51</v>
      </c>
      <c r="AW16" s="24">
        <v>0.51</v>
      </c>
      <c r="AX16" s="24">
        <v>0.51</v>
      </c>
      <c r="AY16" s="24">
        <v>0.51</v>
      </c>
      <c r="AZ16" s="24">
        <v>0.51</v>
      </c>
      <c r="BA16" s="24">
        <v>0.14000000000000001</v>
      </c>
      <c r="BB16" s="25">
        <f>180.31/12000</f>
        <v>1.5025833333333334E-2</v>
      </c>
      <c r="BC16" s="25">
        <f t="shared" ref="BC16:CA16" si="10">180.31/12000</f>
        <v>1.5025833333333334E-2</v>
      </c>
      <c r="BD16" s="25">
        <f t="shared" si="10"/>
        <v>1.5025833333333334E-2</v>
      </c>
      <c r="BE16" s="25">
        <f t="shared" si="10"/>
        <v>1.5025833333333334E-2</v>
      </c>
      <c r="BF16" s="25">
        <f t="shared" si="10"/>
        <v>1.5025833333333334E-2</v>
      </c>
      <c r="BG16" s="25">
        <f t="shared" si="10"/>
        <v>1.5025833333333334E-2</v>
      </c>
      <c r="BH16" s="25">
        <f t="shared" si="10"/>
        <v>1.5025833333333334E-2</v>
      </c>
      <c r="BI16" s="25">
        <f t="shared" si="10"/>
        <v>1.5025833333333334E-2</v>
      </c>
      <c r="BJ16" s="25">
        <f t="shared" si="10"/>
        <v>1.5025833333333334E-2</v>
      </c>
      <c r="BK16" s="25">
        <f t="shared" si="10"/>
        <v>1.5025833333333334E-2</v>
      </c>
      <c r="BL16" s="25">
        <f t="shared" si="10"/>
        <v>1.5025833333333334E-2</v>
      </c>
      <c r="BM16" s="25">
        <f t="shared" si="10"/>
        <v>1.5025833333333334E-2</v>
      </c>
      <c r="BN16" s="25">
        <f t="shared" si="10"/>
        <v>1.5025833333333334E-2</v>
      </c>
      <c r="BO16" s="25">
        <f t="shared" si="10"/>
        <v>1.5025833333333334E-2</v>
      </c>
      <c r="BP16" s="25">
        <f t="shared" si="10"/>
        <v>1.5025833333333334E-2</v>
      </c>
      <c r="BQ16" s="25">
        <f t="shared" si="10"/>
        <v>1.5025833333333334E-2</v>
      </c>
      <c r="BR16" s="25">
        <f t="shared" si="10"/>
        <v>1.5025833333333334E-2</v>
      </c>
      <c r="BS16" s="25">
        <f t="shared" si="10"/>
        <v>1.5025833333333334E-2</v>
      </c>
      <c r="BT16" s="25">
        <f t="shared" si="10"/>
        <v>1.5025833333333334E-2</v>
      </c>
      <c r="BU16" s="25">
        <f t="shared" si="10"/>
        <v>1.5025833333333334E-2</v>
      </c>
      <c r="BV16" s="25">
        <f t="shared" si="10"/>
        <v>1.5025833333333334E-2</v>
      </c>
      <c r="BW16" s="25">
        <f t="shared" si="10"/>
        <v>1.5025833333333334E-2</v>
      </c>
      <c r="BX16" s="25">
        <f t="shared" si="10"/>
        <v>1.5025833333333334E-2</v>
      </c>
      <c r="BY16" s="25">
        <f t="shared" si="10"/>
        <v>1.5025833333333334E-2</v>
      </c>
      <c r="BZ16" s="25">
        <f t="shared" si="10"/>
        <v>1.5025833333333334E-2</v>
      </c>
      <c r="CA16" s="25">
        <f t="shared" si="10"/>
        <v>1.5025833333333334E-2</v>
      </c>
      <c r="CB16" s="55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>
        <v>4.99</v>
      </c>
      <c r="DQ16" s="9">
        <v>3.9</v>
      </c>
      <c r="DR16" s="9">
        <v>1.2</v>
      </c>
      <c r="DS16" s="9">
        <v>0.2205769362401177</v>
      </c>
      <c r="DT16" s="9">
        <v>3.8207362773349187</v>
      </c>
      <c r="DU16" s="9">
        <v>0.55125266524520267</v>
      </c>
      <c r="DV16" s="9">
        <v>5.305387214815199</v>
      </c>
      <c r="DW16" s="9">
        <v>3.7145813677450774</v>
      </c>
      <c r="DX16" s="9">
        <v>5.6614455557652388</v>
      </c>
      <c r="DY16" s="9">
        <v>4.6589502802649774</v>
      </c>
      <c r="DZ16" s="9">
        <v>5.9886943181347005</v>
      </c>
      <c r="EA16" s="9">
        <v>5.5101535410000002</v>
      </c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C16"/>
      <c r="FE16" s="48"/>
      <c r="FF16" s="65"/>
    </row>
    <row r="17" spans="1:162" x14ac:dyDescent="0.2">
      <c r="A17" s="22" t="s">
        <v>1175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>
        <v>0.24</v>
      </c>
      <c r="AQ17" s="32">
        <v>0.24</v>
      </c>
      <c r="AR17" s="32">
        <v>0.24</v>
      </c>
      <c r="AS17" s="32">
        <v>0.24</v>
      </c>
      <c r="AT17" s="32">
        <v>0.24</v>
      </c>
      <c r="AU17" s="32">
        <v>0.24</v>
      </c>
      <c r="AV17" s="32">
        <v>0.24</v>
      </c>
      <c r="AW17" s="32">
        <v>0.24</v>
      </c>
      <c r="AX17" s="32">
        <v>0.24</v>
      </c>
      <c r="AY17" s="32">
        <v>0.24</v>
      </c>
      <c r="AZ17" s="32">
        <v>0.24</v>
      </c>
      <c r="BA17" s="32">
        <v>0.17</v>
      </c>
      <c r="BB17" s="33">
        <f>165.85/12000</f>
        <v>1.3820833333333333E-2</v>
      </c>
      <c r="BC17" s="33">
        <f t="shared" ref="BC17:CA17" si="11">165.85/12000</f>
        <v>1.3820833333333333E-2</v>
      </c>
      <c r="BD17" s="33">
        <f t="shared" si="11"/>
        <v>1.3820833333333333E-2</v>
      </c>
      <c r="BE17" s="33">
        <f t="shared" si="11"/>
        <v>1.3820833333333333E-2</v>
      </c>
      <c r="BF17" s="33">
        <f t="shared" si="11"/>
        <v>1.3820833333333333E-2</v>
      </c>
      <c r="BG17" s="33">
        <f t="shared" si="11"/>
        <v>1.3820833333333333E-2</v>
      </c>
      <c r="BH17" s="33">
        <f t="shared" si="11"/>
        <v>1.3820833333333333E-2</v>
      </c>
      <c r="BI17" s="33">
        <f t="shared" si="11"/>
        <v>1.3820833333333333E-2</v>
      </c>
      <c r="BJ17" s="33">
        <f t="shared" si="11"/>
        <v>1.3820833333333333E-2</v>
      </c>
      <c r="BK17" s="33">
        <f t="shared" si="11"/>
        <v>1.3820833333333333E-2</v>
      </c>
      <c r="BL17" s="33">
        <f t="shared" si="11"/>
        <v>1.3820833333333333E-2</v>
      </c>
      <c r="BM17" s="33">
        <f t="shared" si="11"/>
        <v>1.3820833333333333E-2</v>
      </c>
      <c r="BN17" s="33">
        <f t="shared" si="11"/>
        <v>1.3820833333333333E-2</v>
      </c>
      <c r="BO17" s="33">
        <f t="shared" si="11"/>
        <v>1.3820833333333333E-2</v>
      </c>
      <c r="BP17" s="33">
        <f t="shared" si="11"/>
        <v>1.3820833333333333E-2</v>
      </c>
      <c r="BQ17" s="33">
        <f t="shared" si="11"/>
        <v>1.3820833333333333E-2</v>
      </c>
      <c r="BR17" s="33">
        <f t="shared" si="11"/>
        <v>1.3820833333333333E-2</v>
      </c>
      <c r="BS17" s="33">
        <f t="shared" si="11"/>
        <v>1.3820833333333333E-2</v>
      </c>
      <c r="BT17" s="33">
        <f t="shared" si="11"/>
        <v>1.3820833333333333E-2</v>
      </c>
      <c r="BU17" s="33">
        <f t="shared" si="11"/>
        <v>1.3820833333333333E-2</v>
      </c>
      <c r="BV17" s="33">
        <f t="shared" si="11"/>
        <v>1.3820833333333333E-2</v>
      </c>
      <c r="BW17" s="33">
        <f t="shared" si="11"/>
        <v>1.3820833333333333E-2</v>
      </c>
      <c r="BX17" s="33">
        <f t="shared" si="11"/>
        <v>1.3820833333333333E-2</v>
      </c>
      <c r="BY17" s="33">
        <f t="shared" si="11"/>
        <v>1.3820833333333333E-2</v>
      </c>
      <c r="BZ17" s="33">
        <f t="shared" si="11"/>
        <v>1.3820833333333333E-2</v>
      </c>
      <c r="CA17" s="33">
        <f t="shared" si="11"/>
        <v>1.3820833333333333E-2</v>
      </c>
      <c r="CB17" s="56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>
        <v>8.51</v>
      </c>
      <c r="DQ17" s="22">
        <v>8.2100000000000009</v>
      </c>
      <c r="DR17" s="22">
        <v>8.0299999999999994</v>
      </c>
      <c r="DS17" s="22">
        <v>7.3965831843149994</v>
      </c>
      <c r="DT17" s="22">
        <v>9.4404025519150281</v>
      </c>
      <c r="DU17" s="22">
        <v>10.402286780383795</v>
      </c>
      <c r="DV17" s="22">
        <v>12.204220523334513</v>
      </c>
      <c r="DW17" s="22">
        <v>4.3232796664333328</v>
      </c>
      <c r="DX17" s="22">
        <v>6.5279612505504181</v>
      </c>
      <c r="DY17" s="22">
        <v>12.957705466986969</v>
      </c>
      <c r="DZ17" s="22">
        <v>14.512183323428193</v>
      </c>
      <c r="EA17" s="22">
        <v>12.1526058</v>
      </c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C17"/>
      <c r="FE17" s="48"/>
      <c r="FF17" s="65"/>
    </row>
    <row r="18" spans="1:162" x14ac:dyDescent="0.2">
      <c r="A18" s="27" t="s">
        <v>1179</v>
      </c>
      <c r="B18" s="62">
        <f t="shared" ref="B18:Z18" si="12">(B19*BB19)+(AB19*BB19)+(B20*BB20+AB20*BB20)+(B21*BB21+AB21*BB21)+(B22*BB22+AB22*BB22)+(B23*BB23+AB23)+(B24*BB24+AB24*BB24)+(B25*BB25+AB25*BB25)+(BB26*B26+AB26*BB26)+(B27*BB27+AB27*BB27)+(BB28*B28+AB28*BB28)+(B29*BB29+AB29*BB29)</f>
        <v>0</v>
      </c>
      <c r="C18" s="62">
        <f t="shared" si="12"/>
        <v>0</v>
      </c>
      <c r="D18" s="62">
        <f t="shared" si="12"/>
        <v>0</v>
      </c>
      <c r="E18" s="62">
        <f t="shared" si="12"/>
        <v>0</v>
      </c>
      <c r="F18" s="62">
        <f t="shared" si="12"/>
        <v>0</v>
      </c>
      <c r="G18" s="62">
        <f t="shared" si="12"/>
        <v>0</v>
      </c>
      <c r="H18" s="62">
        <f t="shared" si="12"/>
        <v>0</v>
      </c>
      <c r="I18" s="62">
        <f t="shared" si="12"/>
        <v>0</v>
      </c>
      <c r="J18" s="62">
        <f t="shared" si="12"/>
        <v>0.30134932533733128</v>
      </c>
      <c r="K18" s="62">
        <f t="shared" si="12"/>
        <v>0.30161769115442277</v>
      </c>
      <c r="L18" s="62">
        <f t="shared" si="12"/>
        <v>0.30161769115442277</v>
      </c>
      <c r="M18" s="62">
        <f t="shared" si="12"/>
        <v>0.30161769115442277</v>
      </c>
      <c r="N18" s="62">
        <f t="shared" si="12"/>
        <v>0.30161769115442277</v>
      </c>
      <c r="O18" s="62">
        <f t="shared" si="12"/>
        <v>0.30161769115442277</v>
      </c>
      <c r="P18" s="62">
        <f t="shared" si="12"/>
        <v>0.38611994002998495</v>
      </c>
      <c r="Q18" s="62">
        <f t="shared" si="12"/>
        <v>0.38611994002998495</v>
      </c>
      <c r="R18" s="62">
        <f t="shared" si="12"/>
        <v>0.38611994002998495</v>
      </c>
      <c r="S18" s="62">
        <f t="shared" si="12"/>
        <v>0.44653973013493253</v>
      </c>
      <c r="T18" s="62">
        <f t="shared" si="12"/>
        <v>0.68718740629685149</v>
      </c>
      <c r="U18" s="62">
        <f t="shared" si="12"/>
        <v>0.7037676161919042</v>
      </c>
      <c r="V18" s="62">
        <f t="shared" si="12"/>
        <v>0.7037676161919042</v>
      </c>
      <c r="W18" s="62">
        <f t="shared" si="12"/>
        <v>0.73954722638680659</v>
      </c>
      <c r="X18" s="62">
        <f t="shared" si="12"/>
        <v>0.75124137931034496</v>
      </c>
      <c r="Y18" s="62">
        <f t="shared" si="12"/>
        <v>0.77471964017991013</v>
      </c>
      <c r="Z18" s="62">
        <f t="shared" si="12"/>
        <v>0.77471964017991013</v>
      </c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9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47"/>
      <c r="CB18" s="64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69"/>
      <c r="EB18" s="41">
        <f t="shared" ref="EB18:EZ18" si="13">(B19*BB19*CB19)+(B20*BB20*CB20)+(B21*BB21*CB21)+(B22*BB22*CB22)+(B23*BB23*CB23)+(B24*BB24*CB24)+(B25*BB25*CB25)+(B26*BB26*CB26)+(B27*BB27*CB27)+(B28*BB28*CB28)+(B29*BB29*CB29)+(AB19*BB19*DB19)+(AB20*BB20*DB20)+(AB21*BB21*DB21)+(AB22*BB22*DB22)+(AB23*BB23*DB23)+(AB24*BB24*DB24)+(AB25*BB25*DB25)+(AB26*BB26*DB26)+(AB27*BB27*DB27)+(AB28*BB28*DB28)+(AB29*BB29*DB29)</f>
        <v>0</v>
      </c>
      <c r="EC18" s="41">
        <f t="shared" si="13"/>
        <v>0</v>
      </c>
      <c r="ED18" s="41">
        <f t="shared" si="13"/>
        <v>0</v>
      </c>
      <c r="EE18" s="41">
        <f t="shared" si="13"/>
        <v>0</v>
      </c>
      <c r="EF18" s="41">
        <f t="shared" si="13"/>
        <v>0</v>
      </c>
      <c r="EG18" s="41">
        <f t="shared" si="13"/>
        <v>0</v>
      </c>
      <c r="EH18" s="41">
        <f t="shared" si="13"/>
        <v>0</v>
      </c>
      <c r="EI18" s="41">
        <f t="shared" si="13"/>
        <v>0</v>
      </c>
      <c r="EJ18" s="30">
        <f t="shared" si="13"/>
        <v>4.1456131934032978</v>
      </c>
      <c r="EK18" s="30">
        <f t="shared" si="13"/>
        <v>3.3673943028485751</v>
      </c>
      <c r="EL18" s="30">
        <f t="shared" si="13"/>
        <v>4.7433823088455771</v>
      </c>
      <c r="EM18" s="30">
        <f t="shared" si="13"/>
        <v>5.2340959520239876</v>
      </c>
      <c r="EN18" s="30">
        <f t="shared" si="13"/>
        <v>5.3457931034482753</v>
      </c>
      <c r="EO18" s="30">
        <f t="shared" si="13"/>
        <v>5.2144677661169414</v>
      </c>
      <c r="EP18" s="30">
        <f t="shared" si="13"/>
        <v>5.7957473313343328</v>
      </c>
      <c r="EQ18" s="30">
        <f t="shared" si="13"/>
        <v>5.2588243928035983</v>
      </c>
      <c r="ER18" s="30">
        <f t="shared" si="13"/>
        <v>6.1145853073463261</v>
      </c>
      <c r="ES18" s="30">
        <f t="shared" si="13"/>
        <v>8.9163522358057268</v>
      </c>
      <c r="ET18" s="30">
        <f t="shared" si="13"/>
        <v>9.1923429646115924</v>
      </c>
      <c r="EU18" s="30">
        <f t="shared" si="13"/>
        <v>8.5119993026288032</v>
      </c>
      <c r="EV18" s="30">
        <f t="shared" si="13"/>
        <v>8.6257525272725886</v>
      </c>
      <c r="EW18" s="30">
        <f t="shared" si="13"/>
        <v>12.941988334638889</v>
      </c>
      <c r="EX18" s="30">
        <f t="shared" si="13"/>
        <v>19.792723191371067</v>
      </c>
      <c r="EY18" s="30">
        <f t="shared" si="13"/>
        <v>23.501070645497471</v>
      </c>
      <c r="EZ18" s="30">
        <f t="shared" si="13"/>
        <v>28.821785588554093</v>
      </c>
      <c r="FA18" s="59">
        <f>BA19*CA19*EA19+BA20*CA20*EA20+BA21*CA21*EA21+BA22*CA22*EA22+BA23*CA23*EA23+BA24*CA24*EA24+BA25*CA25*EA25+BA26*CA26*EA26+BA27*CA27*EA27+BA28*CA28*EA28+BA29*CA29*EA29</f>
        <v>23.914350761528425</v>
      </c>
      <c r="FC18"/>
    </row>
    <row r="19" spans="1:162" x14ac:dyDescent="0.2">
      <c r="A19" s="9" t="s">
        <v>184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>
        <v>0.31</v>
      </c>
      <c r="V19" s="24">
        <v>0.31</v>
      </c>
      <c r="W19" s="24">
        <v>0.31</v>
      </c>
      <c r="X19" s="24">
        <v>0.31</v>
      </c>
      <c r="Y19" s="24">
        <v>0.31</v>
      </c>
      <c r="Z19" s="24">
        <v>0.31</v>
      </c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>
        <v>0.01</v>
      </c>
      <c r="AL19" s="24">
        <v>0.01</v>
      </c>
      <c r="AM19" s="24">
        <v>0.01</v>
      </c>
      <c r="AN19" s="24">
        <v>0.01</v>
      </c>
      <c r="AO19" s="24">
        <v>0.01</v>
      </c>
      <c r="AP19" s="24">
        <v>0.01</v>
      </c>
      <c r="AQ19" s="24">
        <v>0.01</v>
      </c>
      <c r="AR19" s="24">
        <v>0.01</v>
      </c>
      <c r="AS19" s="24">
        <v>0.01</v>
      </c>
      <c r="AT19" s="24">
        <v>0.01</v>
      </c>
      <c r="AU19" s="24">
        <v>0.01</v>
      </c>
      <c r="AV19" s="24">
        <v>0.01</v>
      </c>
      <c r="AW19" s="24">
        <v>0.01</v>
      </c>
      <c r="AX19" s="24">
        <v>0.01</v>
      </c>
      <c r="AY19" s="24">
        <v>0.01</v>
      </c>
      <c r="AZ19" s="24">
        <v>0.01</v>
      </c>
      <c r="BA19" s="24">
        <v>0.03</v>
      </c>
      <c r="BB19" s="31">
        <f>100%-(SUM(BB20:BB29))</f>
        <v>2.6836581709145602E-2</v>
      </c>
      <c r="BC19" s="31">
        <f t="shared" ref="BC19:BY19" si="14">100%-(SUM(BC20:BC29))</f>
        <v>2.6836581709145602E-2</v>
      </c>
      <c r="BD19" s="31">
        <f t="shared" si="14"/>
        <v>2.6836581709145602E-2</v>
      </c>
      <c r="BE19" s="31">
        <f t="shared" si="14"/>
        <v>2.6836581709145602E-2</v>
      </c>
      <c r="BF19" s="31">
        <f t="shared" si="14"/>
        <v>2.6836581709145602E-2</v>
      </c>
      <c r="BG19" s="31">
        <f t="shared" si="14"/>
        <v>2.6836581709145602E-2</v>
      </c>
      <c r="BH19" s="31">
        <f t="shared" si="14"/>
        <v>2.6836581709145602E-2</v>
      </c>
      <c r="BI19" s="31">
        <f t="shared" si="14"/>
        <v>2.6836581709145602E-2</v>
      </c>
      <c r="BJ19" s="31">
        <f t="shared" si="14"/>
        <v>2.6836581709145602E-2</v>
      </c>
      <c r="BK19" s="31">
        <f t="shared" si="14"/>
        <v>2.6836581709145602E-2</v>
      </c>
      <c r="BL19" s="31">
        <f t="shared" si="14"/>
        <v>2.6836581709145602E-2</v>
      </c>
      <c r="BM19" s="31">
        <f t="shared" si="14"/>
        <v>2.6836581709145602E-2</v>
      </c>
      <c r="BN19" s="31">
        <f t="shared" si="14"/>
        <v>2.6836581709145602E-2</v>
      </c>
      <c r="BO19" s="31">
        <f t="shared" si="14"/>
        <v>2.6836581709145602E-2</v>
      </c>
      <c r="BP19" s="31">
        <f t="shared" si="14"/>
        <v>2.6836581709145602E-2</v>
      </c>
      <c r="BQ19" s="31">
        <f t="shared" si="14"/>
        <v>2.6836581709145602E-2</v>
      </c>
      <c r="BR19" s="31">
        <f t="shared" si="14"/>
        <v>2.6836581709145602E-2</v>
      </c>
      <c r="BS19" s="31">
        <f t="shared" si="14"/>
        <v>2.6836581709145602E-2</v>
      </c>
      <c r="BT19" s="31">
        <f t="shared" si="14"/>
        <v>2.6836581709145602E-2</v>
      </c>
      <c r="BU19" s="31">
        <f t="shared" ref="BU19" si="15">100%-(SUM(BU20:BU29))</f>
        <v>2.6836581709145602E-2</v>
      </c>
      <c r="BV19" s="31">
        <f t="shared" si="14"/>
        <v>2.6836581709145602E-2</v>
      </c>
      <c r="BW19" s="31">
        <f t="shared" si="14"/>
        <v>2.6836581709145602E-2</v>
      </c>
      <c r="BX19" s="31">
        <f t="shared" si="14"/>
        <v>2.6836581709145602E-2</v>
      </c>
      <c r="BY19" s="31">
        <f t="shared" si="14"/>
        <v>2.6836581709145602E-2</v>
      </c>
      <c r="BZ19" s="31">
        <f>100%-(SUM(BZ20:BZ29))</f>
        <v>2.6836581709145602E-2</v>
      </c>
      <c r="CA19" s="31">
        <f>100%-(SUM(CA20:CA29))</f>
        <v>0.11004497751124442</v>
      </c>
      <c r="CB19" s="53"/>
      <c r="CC19" s="29"/>
      <c r="CD19" s="29"/>
      <c r="CE19" s="29"/>
      <c r="CF19" s="29"/>
      <c r="CG19" s="29"/>
      <c r="CH19" s="2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>
        <v>31.834460803820136</v>
      </c>
      <c r="CX19" s="9">
        <v>39.961636828644501</v>
      </c>
      <c r="CY19" s="9">
        <v>48.030739673390975</v>
      </c>
      <c r="CZ19" s="9">
        <v>58.944886531093431</v>
      </c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>
        <v>31.8344608038201</v>
      </c>
      <c r="DX19" s="9">
        <v>39.961636828644501</v>
      </c>
      <c r="DY19" s="9">
        <v>48.030739673390975</v>
      </c>
      <c r="DZ19" s="9">
        <v>58.944886531093431</v>
      </c>
      <c r="EA19" s="9">
        <v>58.944886529999998</v>
      </c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C19"/>
      <c r="FD19" s="48"/>
      <c r="FE19" s="48"/>
      <c r="FF19" s="67"/>
    </row>
    <row r="20" spans="1:162" x14ac:dyDescent="0.2">
      <c r="A20" s="9" t="s">
        <v>926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>
        <v>0.78500000000000003</v>
      </c>
      <c r="AQ20" s="26">
        <v>0.78500000000000003</v>
      </c>
      <c r="AR20" s="26">
        <v>0.78500000000000003</v>
      </c>
      <c r="AS20" s="26">
        <v>0.78500000000000003</v>
      </c>
      <c r="AT20" s="26">
        <v>0.78500000000000003</v>
      </c>
      <c r="AU20" s="26">
        <v>0.78500000000000003</v>
      </c>
      <c r="AV20" s="26">
        <v>0.78500000000000003</v>
      </c>
      <c r="AW20" s="26">
        <v>0.78500000000000003</v>
      </c>
      <c r="AX20" s="26">
        <v>0.78500000000000003</v>
      </c>
      <c r="AY20" s="26">
        <v>0.78500000000000003</v>
      </c>
      <c r="AZ20" s="26">
        <v>0.78500000000000003</v>
      </c>
      <c r="BA20" s="24">
        <v>0.76</v>
      </c>
      <c r="BB20" s="25">
        <f>71.8/667</f>
        <v>0.10764617691154423</v>
      </c>
      <c r="BC20" s="25">
        <f t="shared" ref="BC20:BY20" si="16">71.8/667</f>
        <v>0.10764617691154423</v>
      </c>
      <c r="BD20" s="25">
        <f t="shared" si="16"/>
        <v>0.10764617691154423</v>
      </c>
      <c r="BE20" s="25">
        <f>71.8/667</f>
        <v>0.10764617691154423</v>
      </c>
      <c r="BF20" s="25">
        <f t="shared" si="16"/>
        <v>0.10764617691154423</v>
      </c>
      <c r="BG20" s="25">
        <f t="shared" si="16"/>
        <v>0.10764617691154423</v>
      </c>
      <c r="BH20" s="25">
        <f t="shared" si="16"/>
        <v>0.10764617691154423</v>
      </c>
      <c r="BI20" s="25">
        <f t="shared" si="16"/>
        <v>0.10764617691154423</v>
      </c>
      <c r="BJ20" s="25">
        <f t="shared" si="16"/>
        <v>0.10764617691154423</v>
      </c>
      <c r="BK20" s="25">
        <f t="shared" si="16"/>
        <v>0.10764617691154423</v>
      </c>
      <c r="BL20" s="25">
        <f t="shared" si="16"/>
        <v>0.10764617691154423</v>
      </c>
      <c r="BM20" s="25">
        <f t="shared" si="16"/>
        <v>0.10764617691154423</v>
      </c>
      <c r="BN20" s="25">
        <f t="shared" si="16"/>
        <v>0.10764617691154423</v>
      </c>
      <c r="BO20" s="25">
        <f t="shared" si="16"/>
        <v>0.10764617691154423</v>
      </c>
      <c r="BP20" s="25">
        <f t="shared" si="16"/>
        <v>0.10764617691154423</v>
      </c>
      <c r="BQ20" s="25">
        <f t="shared" si="16"/>
        <v>0.10764617691154423</v>
      </c>
      <c r="BR20" s="25">
        <f t="shared" si="16"/>
        <v>0.10764617691154423</v>
      </c>
      <c r="BS20" s="25">
        <f t="shared" si="16"/>
        <v>0.10764617691154423</v>
      </c>
      <c r="BT20" s="25">
        <f t="shared" si="16"/>
        <v>0.10764617691154423</v>
      </c>
      <c r="BU20" s="25">
        <f t="shared" si="16"/>
        <v>0.10764617691154423</v>
      </c>
      <c r="BV20" s="25">
        <f t="shared" si="16"/>
        <v>0.10764617691154423</v>
      </c>
      <c r="BW20" s="25">
        <f t="shared" si="16"/>
        <v>0.10764617691154423</v>
      </c>
      <c r="BX20" s="25">
        <f t="shared" si="16"/>
        <v>0.10764617691154423</v>
      </c>
      <c r="BY20" s="25">
        <f t="shared" si="16"/>
        <v>0.10764617691154423</v>
      </c>
      <c r="BZ20" s="25">
        <f>71.8/667</f>
        <v>0.10764617691154423</v>
      </c>
      <c r="CA20" s="25">
        <f>71.8/667</f>
        <v>0.10764617691154423</v>
      </c>
      <c r="CB20" s="53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>
        <v>11.69</v>
      </c>
      <c r="DQ20" s="9">
        <v>12.49</v>
      </c>
      <c r="DR20" s="9">
        <v>12.8</v>
      </c>
      <c r="DS20" s="9">
        <v>15.08</v>
      </c>
      <c r="DT20" s="9">
        <v>15.1</v>
      </c>
      <c r="DU20" s="9">
        <v>15.77</v>
      </c>
      <c r="DV20" s="9">
        <v>21.752011628177943</v>
      </c>
      <c r="DW20" s="9">
        <v>17.940000000000001</v>
      </c>
      <c r="DX20" s="9">
        <v>38.58</v>
      </c>
      <c r="DY20" s="9">
        <v>29.84</v>
      </c>
      <c r="DZ20" s="9">
        <v>38.590000000000003</v>
      </c>
      <c r="EA20" s="9">
        <v>38.590000000000003</v>
      </c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C20"/>
      <c r="FD20" s="48"/>
      <c r="FE20" s="48"/>
      <c r="FF20" s="65"/>
    </row>
    <row r="21" spans="1:162" x14ac:dyDescent="0.2">
      <c r="A21" s="9" t="s">
        <v>927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>
        <v>0.26</v>
      </c>
      <c r="AT21" s="24">
        <v>0.26</v>
      </c>
      <c r="AU21" s="24">
        <v>0.26</v>
      </c>
      <c r="AV21" s="24">
        <v>0.26</v>
      </c>
      <c r="AW21" s="24">
        <v>0.26</v>
      </c>
      <c r="AX21" s="24">
        <v>0.26</v>
      </c>
      <c r="AY21" s="24">
        <v>0.26</v>
      </c>
      <c r="AZ21" s="24">
        <v>0.26</v>
      </c>
      <c r="BA21" s="24">
        <v>0.26</v>
      </c>
      <c r="BB21" s="25">
        <f>155/667</f>
        <v>0.23238380809595202</v>
      </c>
      <c r="BC21" s="25">
        <f t="shared" ref="BC21:BY21" si="17">155/667</f>
        <v>0.23238380809595202</v>
      </c>
      <c r="BD21" s="25">
        <f t="shared" si="17"/>
        <v>0.23238380809595202</v>
      </c>
      <c r="BE21" s="25">
        <f t="shared" si="17"/>
        <v>0.23238380809595202</v>
      </c>
      <c r="BF21" s="25">
        <f t="shared" si="17"/>
        <v>0.23238380809595202</v>
      </c>
      <c r="BG21" s="25">
        <f t="shared" si="17"/>
        <v>0.23238380809595202</v>
      </c>
      <c r="BH21" s="25">
        <f t="shared" si="17"/>
        <v>0.23238380809595202</v>
      </c>
      <c r="BI21" s="25">
        <f t="shared" si="17"/>
        <v>0.23238380809595202</v>
      </c>
      <c r="BJ21" s="25">
        <f t="shared" si="17"/>
        <v>0.23238380809595202</v>
      </c>
      <c r="BK21" s="25">
        <f t="shared" si="17"/>
        <v>0.23238380809595202</v>
      </c>
      <c r="BL21" s="25">
        <f t="shared" si="17"/>
        <v>0.23238380809595202</v>
      </c>
      <c r="BM21" s="25">
        <f t="shared" si="17"/>
        <v>0.23238380809595202</v>
      </c>
      <c r="BN21" s="25">
        <f t="shared" si="17"/>
        <v>0.23238380809595202</v>
      </c>
      <c r="BO21" s="25">
        <f t="shared" si="17"/>
        <v>0.23238380809595202</v>
      </c>
      <c r="BP21" s="25">
        <f t="shared" si="17"/>
        <v>0.23238380809595202</v>
      </c>
      <c r="BQ21" s="25">
        <f t="shared" si="17"/>
        <v>0.23238380809595202</v>
      </c>
      <c r="BR21" s="25">
        <f t="shared" si="17"/>
        <v>0.23238380809595202</v>
      </c>
      <c r="BS21" s="25">
        <f t="shared" si="17"/>
        <v>0.23238380809595202</v>
      </c>
      <c r="BT21" s="25">
        <f t="shared" si="17"/>
        <v>0.23238380809595202</v>
      </c>
      <c r="BU21" s="25">
        <f t="shared" si="17"/>
        <v>0.23238380809595202</v>
      </c>
      <c r="BV21" s="25">
        <f t="shared" si="17"/>
        <v>0.23238380809595202</v>
      </c>
      <c r="BW21" s="25">
        <f t="shared" si="17"/>
        <v>0.23238380809595202</v>
      </c>
      <c r="BX21" s="25">
        <f t="shared" si="17"/>
        <v>0.23238380809595202</v>
      </c>
      <c r="BY21" s="25">
        <f t="shared" si="17"/>
        <v>0.23238380809595202</v>
      </c>
      <c r="BZ21" s="25">
        <f>155/667</f>
        <v>0.23238380809595202</v>
      </c>
      <c r="CA21" s="25">
        <f>155/667</f>
        <v>0.23238380809595202</v>
      </c>
      <c r="CB21" s="53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>
        <v>14.0646703138497</v>
      </c>
      <c r="DT21" s="9">
        <v>11.703609819946273</v>
      </c>
      <c r="DU21" s="9"/>
      <c r="DV21" s="9"/>
      <c r="DW21" s="9"/>
      <c r="DX21" s="9">
        <v>31.9693094629156</v>
      </c>
      <c r="DY21" s="9">
        <v>48.030739673390975</v>
      </c>
      <c r="DZ21" s="9">
        <v>58.944886531093431</v>
      </c>
      <c r="EA21" s="9">
        <v>58.944886529999998</v>
      </c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C21"/>
      <c r="FD21" s="48"/>
      <c r="FE21" s="48"/>
      <c r="FF21" s="65"/>
    </row>
    <row r="22" spans="1:162" x14ac:dyDescent="0.2">
      <c r="A22" s="9" t="s">
        <v>1160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>
        <v>0.43</v>
      </c>
      <c r="AX22" s="24">
        <v>0.43</v>
      </c>
      <c r="AY22" s="24">
        <v>0.43</v>
      </c>
      <c r="AZ22" s="24">
        <v>0.43</v>
      </c>
      <c r="BA22" s="9"/>
      <c r="BB22" s="25">
        <f>55.5/667</f>
        <v>8.3208395802098947E-2</v>
      </c>
      <c r="BC22" s="25">
        <f t="shared" ref="BC22:BZ22" si="18">55.5/667</f>
        <v>8.3208395802098947E-2</v>
      </c>
      <c r="BD22" s="25">
        <f t="shared" si="18"/>
        <v>8.3208395802098947E-2</v>
      </c>
      <c r="BE22" s="25">
        <f t="shared" si="18"/>
        <v>8.3208395802098947E-2</v>
      </c>
      <c r="BF22" s="25">
        <f t="shared" si="18"/>
        <v>8.3208395802098947E-2</v>
      </c>
      <c r="BG22" s="25">
        <f t="shared" si="18"/>
        <v>8.3208395802098947E-2</v>
      </c>
      <c r="BH22" s="25">
        <f t="shared" si="18"/>
        <v>8.3208395802098947E-2</v>
      </c>
      <c r="BI22" s="25">
        <f t="shared" si="18"/>
        <v>8.3208395802098947E-2</v>
      </c>
      <c r="BJ22" s="25">
        <f t="shared" si="18"/>
        <v>8.3208395802098947E-2</v>
      </c>
      <c r="BK22" s="25">
        <f t="shared" si="18"/>
        <v>8.3208395802098947E-2</v>
      </c>
      <c r="BL22" s="25">
        <f t="shared" si="18"/>
        <v>8.3208395802098947E-2</v>
      </c>
      <c r="BM22" s="25">
        <f t="shared" si="18"/>
        <v>8.3208395802098947E-2</v>
      </c>
      <c r="BN22" s="25">
        <f t="shared" si="18"/>
        <v>8.3208395802098947E-2</v>
      </c>
      <c r="BO22" s="25">
        <f t="shared" si="18"/>
        <v>8.3208395802098947E-2</v>
      </c>
      <c r="BP22" s="25">
        <f t="shared" si="18"/>
        <v>8.3208395802098947E-2</v>
      </c>
      <c r="BQ22" s="25">
        <f t="shared" si="18"/>
        <v>8.3208395802098947E-2</v>
      </c>
      <c r="BR22" s="25">
        <f t="shared" si="18"/>
        <v>8.3208395802098947E-2</v>
      </c>
      <c r="BS22" s="25">
        <f t="shared" si="18"/>
        <v>8.3208395802098947E-2</v>
      </c>
      <c r="BT22" s="25">
        <f t="shared" si="18"/>
        <v>8.3208395802098947E-2</v>
      </c>
      <c r="BU22" s="25">
        <f t="shared" si="18"/>
        <v>8.3208395802098947E-2</v>
      </c>
      <c r="BV22" s="25">
        <f t="shared" si="18"/>
        <v>8.3208395802098947E-2</v>
      </c>
      <c r="BW22" s="25">
        <f t="shared" si="18"/>
        <v>8.3208395802098947E-2</v>
      </c>
      <c r="BX22" s="25">
        <f t="shared" si="18"/>
        <v>8.3208395802098947E-2</v>
      </c>
      <c r="BY22" s="25">
        <f t="shared" si="18"/>
        <v>8.3208395802098947E-2</v>
      </c>
      <c r="BZ22" s="25">
        <f t="shared" si="18"/>
        <v>8.3208395802098947E-2</v>
      </c>
      <c r="CA22" s="25">
        <v>0</v>
      </c>
      <c r="CB22" s="55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>
        <v>31.834460803820136</v>
      </c>
      <c r="DX22" s="9">
        <v>39.961636828644501</v>
      </c>
      <c r="DY22" s="9">
        <v>48.030739673390975</v>
      </c>
      <c r="DZ22" s="9">
        <v>58.944886531093431</v>
      </c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C22"/>
      <c r="FF22" s="65"/>
    </row>
    <row r="23" spans="1:162" x14ac:dyDescent="0.2">
      <c r="A23" s="9" t="s">
        <v>1163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24">
        <v>0.24</v>
      </c>
      <c r="U23" s="24">
        <v>0.24</v>
      </c>
      <c r="V23" s="24">
        <v>0.24</v>
      </c>
      <c r="W23" s="24">
        <v>0.24</v>
      </c>
      <c r="X23" s="24">
        <v>0.24</v>
      </c>
      <c r="Y23" s="24">
        <v>0.24</v>
      </c>
      <c r="Z23" s="24">
        <v>0.24</v>
      </c>
      <c r="AA23" s="24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24">
        <v>0.24</v>
      </c>
      <c r="AU23" s="24">
        <v>0.24</v>
      </c>
      <c r="AV23" s="24">
        <v>0.24</v>
      </c>
      <c r="AW23" s="24">
        <v>0.24</v>
      </c>
      <c r="AX23" s="24">
        <v>0.24</v>
      </c>
      <c r="AY23" s="24">
        <v>0.24</v>
      </c>
      <c r="AZ23" s="24">
        <v>0.24</v>
      </c>
      <c r="BA23" s="9"/>
      <c r="BB23" s="25">
        <f>1.8/667</f>
        <v>2.6986506746626685E-3</v>
      </c>
      <c r="BC23" s="25">
        <f t="shared" ref="BC23:CA23" si="19">1.8/667</f>
        <v>2.6986506746626685E-3</v>
      </c>
      <c r="BD23" s="25">
        <f t="shared" si="19"/>
        <v>2.6986506746626685E-3</v>
      </c>
      <c r="BE23" s="25">
        <f t="shared" si="19"/>
        <v>2.6986506746626685E-3</v>
      </c>
      <c r="BF23" s="25">
        <f t="shared" si="19"/>
        <v>2.6986506746626685E-3</v>
      </c>
      <c r="BG23" s="25">
        <f t="shared" si="19"/>
        <v>2.6986506746626685E-3</v>
      </c>
      <c r="BH23" s="25">
        <f t="shared" si="19"/>
        <v>2.6986506746626685E-3</v>
      </c>
      <c r="BI23" s="25">
        <f t="shared" si="19"/>
        <v>2.6986506746626685E-3</v>
      </c>
      <c r="BJ23" s="25">
        <f t="shared" si="19"/>
        <v>2.6986506746626685E-3</v>
      </c>
      <c r="BK23" s="25">
        <f t="shared" si="19"/>
        <v>2.6986506746626685E-3</v>
      </c>
      <c r="BL23" s="25">
        <f t="shared" si="19"/>
        <v>2.6986506746626685E-3</v>
      </c>
      <c r="BM23" s="25">
        <f t="shared" si="19"/>
        <v>2.6986506746626685E-3</v>
      </c>
      <c r="BN23" s="25">
        <f t="shared" si="19"/>
        <v>2.6986506746626685E-3</v>
      </c>
      <c r="BO23" s="25">
        <f t="shared" si="19"/>
        <v>2.6986506746626685E-3</v>
      </c>
      <c r="BP23" s="25">
        <f t="shared" si="19"/>
        <v>2.6986506746626685E-3</v>
      </c>
      <c r="BQ23" s="25">
        <f t="shared" si="19"/>
        <v>2.6986506746626685E-3</v>
      </c>
      <c r="BR23" s="25">
        <f t="shared" si="19"/>
        <v>2.6986506746626685E-3</v>
      </c>
      <c r="BS23" s="25">
        <f t="shared" si="19"/>
        <v>2.6986506746626685E-3</v>
      </c>
      <c r="BT23" s="25">
        <f t="shared" si="19"/>
        <v>2.6986506746626685E-3</v>
      </c>
      <c r="BU23" s="25">
        <f t="shared" si="19"/>
        <v>2.6986506746626685E-3</v>
      </c>
      <c r="BV23" s="25">
        <f t="shared" si="19"/>
        <v>2.6986506746626685E-3</v>
      </c>
      <c r="BW23" s="25">
        <f t="shared" si="19"/>
        <v>2.6986506746626685E-3</v>
      </c>
      <c r="BX23" s="25">
        <f t="shared" si="19"/>
        <v>2.6986506746626685E-3</v>
      </c>
      <c r="BY23" s="25">
        <f t="shared" si="19"/>
        <v>2.6986506746626685E-3</v>
      </c>
      <c r="BZ23" s="25">
        <f t="shared" si="19"/>
        <v>2.6986506746626685E-3</v>
      </c>
      <c r="CA23" s="25">
        <f t="shared" si="19"/>
        <v>2.6986506746626685E-3</v>
      </c>
      <c r="CB23" s="55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>
        <v>14.995863317341861</v>
      </c>
      <c r="CV23" s="9">
        <v>21.101496626886831</v>
      </c>
      <c r="CW23" s="9">
        <v>23.875845602865102</v>
      </c>
      <c r="CX23" s="9">
        <v>23.976982097186699</v>
      </c>
      <c r="CY23" s="9">
        <v>36.946722825685363</v>
      </c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C23"/>
      <c r="FF23" s="65"/>
    </row>
    <row r="24" spans="1:162" x14ac:dyDescent="0.2">
      <c r="A24" s="9" t="s">
        <v>1164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>
        <v>0.87</v>
      </c>
      <c r="AZ24" s="24">
        <v>0.87</v>
      </c>
      <c r="BA24" s="24">
        <v>0.36</v>
      </c>
      <c r="BB24" s="25">
        <f>18/667</f>
        <v>2.6986506746626688E-2</v>
      </c>
      <c r="BC24" s="25">
        <f t="shared" ref="BC24:CA24" si="20">18/667</f>
        <v>2.6986506746626688E-2</v>
      </c>
      <c r="BD24" s="25">
        <f t="shared" si="20"/>
        <v>2.6986506746626688E-2</v>
      </c>
      <c r="BE24" s="25">
        <f t="shared" si="20"/>
        <v>2.6986506746626688E-2</v>
      </c>
      <c r="BF24" s="25">
        <f t="shared" si="20"/>
        <v>2.6986506746626688E-2</v>
      </c>
      <c r="BG24" s="25">
        <f t="shared" si="20"/>
        <v>2.6986506746626688E-2</v>
      </c>
      <c r="BH24" s="25">
        <f t="shared" si="20"/>
        <v>2.6986506746626688E-2</v>
      </c>
      <c r="BI24" s="25">
        <f t="shared" si="20"/>
        <v>2.6986506746626688E-2</v>
      </c>
      <c r="BJ24" s="25">
        <f t="shared" si="20"/>
        <v>2.6986506746626688E-2</v>
      </c>
      <c r="BK24" s="25">
        <f t="shared" si="20"/>
        <v>2.6986506746626688E-2</v>
      </c>
      <c r="BL24" s="25">
        <f t="shared" si="20"/>
        <v>2.6986506746626688E-2</v>
      </c>
      <c r="BM24" s="25">
        <f t="shared" si="20"/>
        <v>2.6986506746626688E-2</v>
      </c>
      <c r="BN24" s="25">
        <f t="shared" si="20"/>
        <v>2.6986506746626688E-2</v>
      </c>
      <c r="BO24" s="25">
        <f t="shared" si="20"/>
        <v>2.6986506746626688E-2</v>
      </c>
      <c r="BP24" s="25">
        <f t="shared" si="20"/>
        <v>2.6986506746626688E-2</v>
      </c>
      <c r="BQ24" s="25">
        <f t="shared" si="20"/>
        <v>2.6986506746626688E-2</v>
      </c>
      <c r="BR24" s="25">
        <f t="shared" si="20"/>
        <v>2.6986506746626688E-2</v>
      </c>
      <c r="BS24" s="25">
        <f t="shared" si="20"/>
        <v>2.6986506746626688E-2</v>
      </c>
      <c r="BT24" s="25">
        <f t="shared" si="20"/>
        <v>2.6986506746626688E-2</v>
      </c>
      <c r="BU24" s="25">
        <f t="shared" si="20"/>
        <v>2.6986506746626688E-2</v>
      </c>
      <c r="BV24" s="25">
        <f>18/667</f>
        <v>2.6986506746626688E-2</v>
      </c>
      <c r="BW24" s="25">
        <f t="shared" si="20"/>
        <v>2.6986506746626688E-2</v>
      </c>
      <c r="BX24" s="25">
        <f t="shared" si="20"/>
        <v>2.6986506746626688E-2</v>
      </c>
      <c r="BY24" s="25">
        <f t="shared" si="20"/>
        <v>2.6986506746626688E-2</v>
      </c>
      <c r="BZ24" s="25">
        <f t="shared" si="20"/>
        <v>2.6986506746626688E-2</v>
      </c>
      <c r="CA24" s="25">
        <f t="shared" si="20"/>
        <v>2.6986506746626688E-2</v>
      </c>
      <c r="CB24" s="53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>
        <v>19.657779546358935</v>
      </c>
      <c r="DX24" s="9">
        <v>23.09782608695652</v>
      </c>
      <c r="DY24" s="9">
        <v>20.874898396512229</v>
      </c>
      <c r="DZ24" s="9">
        <v>18.950781019746536</v>
      </c>
      <c r="EA24" s="9">
        <v>58.944886529999998</v>
      </c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C24"/>
      <c r="FD24" s="48"/>
      <c r="FE24" s="48"/>
      <c r="FF24" s="65"/>
    </row>
    <row r="25" spans="1:162" x14ac:dyDescent="0.2">
      <c r="A25" s="9" t="s">
        <v>1165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>
        <v>0.76</v>
      </c>
      <c r="V25" s="24">
        <v>0.76</v>
      </c>
      <c r="W25" s="24">
        <v>0.76</v>
      </c>
      <c r="X25" s="24">
        <v>0.76</v>
      </c>
      <c r="Y25" s="24">
        <v>0.76</v>
      </c>
      <c r="Z25" s="24">
        <v>0.76</v>
      </c>
      <c r="AA25" s="24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25">
        <f>3/667</f>
        <v>4.4977511244377807E-3</v>
      </c>
      <c r="BC25" s="25">
        <f t="shared" ref="BC25:CA25" si="21">3/667</f>
        <v>4.4977511244377807E-3</v>
      </c>
      <c r="BD25" s="25">
        <f t="shared" si="21"/>
        <v>4.4977511244377807E-3</v>
      </c>
      <c r="BE25" s="25">
        <f t="shared" si="21"/>
        <v>4.4977511244377807E-3</v>
      </c>
      <c r="BF25" s="25">
        <f t="shared" si="21"/>
        <v>4.4977511244377807E-3</v>
      </c>
      <c r="BG25" s="25">
        <f t="shared" si="21"/>
        <v>4.4977511244377807E-3</v>
      </c>
      <c r="BH25" s="25">
        <f t="shared" si="21"/>
        <v>4.4977511244377807E-3</v>
      </c>
      <c r="BI25" s="25">
        <f t="shared" si="21"/>
        <v>4.4977511244377807E-3</v>
      </c>
      <c r="BJ25" s="25">
        <f t="shared" si="21"/>
        <v>4.4977511244377807E-3</v>
      </c>
      <c r="BK25" s="25">
        <f t="shared" si="21"/>
        <v>4.4977511244377807E-3</v>
      </c>
      <c r="BL25" s="25">
        <f t="shared" si="21"/>
        <v>4.4977511244377807E-3</v>
      </c>
      <c r="BM25" s="25">
        <f t="shared" si="21"/>
        <v>4.4977511244377807E-3</v>
      </c>
      <c r="BN25" s="25">
        <f t="shared" si="21"/>
        <v>4.4977511244377807E-3</v>
      </c>
      <c r="BO25" s="25">
        <f t="shared" si="21"/>
        <v>4.4977511244377807E-3</v>
      </c>
      <c r="BP25" s="25">
        <f t="shared" si="21"/>
        <v>4.4977511244377807E-3</v>
      </c>
      <c r="BQ25" s="25">
        <f t="shared" si="21"/>
        <v>4.4977511244377807E-3</v>
      </c>
      <c r="BR25" s="25">
        <f t="shared" si="21"/>
        <v>4.4977511244377807E-3</v>
      </c>
      <c r="BS25" s="25">
        <f t="shared" si="21"/>
        <v>4.4977511244377807E-3</v>
      </c>
      <c r="BT25" s="25">
        <f t="shared" si="21"/>
        <v>4.4977511244377807E-3</v>
      </c>
      <c r="BU25" s="25">
        <f t="shared" si="21"/>
        <v>4.4977511244377807E-3</v>
      </c>
      <c r="BV25" s="25">
        <f t="shared" si="21"/>
        <v>4.4977511244377807E-3</v>
      </c>
      <c r="BW25" s="25">
        <f t="shared" si="21"/>
        <v>4.4977511244377807E-3</v>
      </c>
      <c r="BX25" s="25">
        <f t="shared" si="21"/>
        <v>4.4977511244377807E-3</v>
      </c>
      <c r="BY25" s="25">
        <f t="shared" si="21"/>
        <v>4.4977511244377807E-3</v>
      </c>
      <c r="BZ25" s="25">
        <f t="shared" si="21"/>
        <v>4.4977511244377807E-3</v>
      </c>
      <c r="CA25" s="25">
        <f t="shared" si="21"/>
        <v>4.4977511244377807E-3</v>
      </c>
      <c r="CB25" s="55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>
        <v>14.067664417924554</v>
      </c>
      <c r="CW25" s="9">
        <v>23.875845602865102</v>
      </c>
      <c r="CX25" s="9">
        <v>31.9693094629156</v>
      </c>
      <c r="CY25" s="9">
        <v>48.030739673390975</v>
      </c>
      <c r="CZ25" s="9">
        <v>58.944886531093431</v>
      </c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C25"/>
      <c r="FF25" s="65"/>
    </row>
    <row r="26" spans="1:162" x14ac:dyDescent="0.2">
      <c r="A26" s="9" t="s">
        <v>1166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>
        <v>0.38</v>
      </c>
      <c r="AV26" s="24">
        <v>0.38</v>
      </c>
      <c r="AW26" s="24">
        <v>0.38</v>
      </c>
      <c r="AX26" s="24">
        <v>0.38</v>
      </c>
      <c r="AY26" s="24">
        <v>0.38</v>
      </c>
      <c r="AZ26" s="24">
        <v>0.38</v>
      </c>
      <c r="BA26" s="24">
        <v>0.36</v>
      </c>
      <c r="BB26" s="25">
        <f>8.5/667</f>
        <v>1.2743628185907047E-2</v>
      </c>
      <c r="BC26" s="25">
        <f t="shared" ref="BC26:CA26" si="22">8.5/667</f>
        <v>1.2743628185907047E-2</v>
      </c>
      <c r="BD26" s="25">
        <f t="shared" si="22"/>
        <v>1.2743628185907047E-2</v>
      </c>
      <c r="BE26" s="25">
        <f t="shared" si="22"/>
        <v>1.2743628185907047E-2</v>
      </c>
      <c r="BF26" s="25">
        <f t="shared" si="22"/>
        <v>1.2743628185907047E-2</v>
      </c>
      <c r="BG26" s="25">
        <f t="shared" si="22"/>
        <v>1.2743628185907047E-2</v>
      </c>
      <c r="BH26" s="25">
        <f t="shared" si="22"/>
        <v>1.2743628185907047E-2</v>
      </c>
      <c r="BI26" s="25">
        <f t="shared" si="22"/>
        <v>1.2743628185907047E-2</v>
      </c>
      <c r="BJ26" s="25">
        <f t="shared" si="22"/>
        <v>1.2743628185907047E-2</v>
      </c>
      <c r="BK26" s="25">
        <f t="shared" si="22"/>
        <v>1.2743628185907047E-2</v>
      </c>
      <c r="BL26" s="25">
        <f t="shared" si="22"/>
        <v>1.2743628185907047E-2</v>
      </c>
      <c r="BM26" s="25">
        <f t="shared" si="22"/>
        <v>1.2743628185907047E-2</v>
      </c>
      <c r="BN26" s="25">
        <f t="shared" si="22"/>
        <v>1.2743628185907047E-2</v>
      </c>
      <c r="BO26" s="25">
        <f t="shared" si="22"/>
        <v>1.2743628185907047E-2</v>
      </c>
      <c r="BP26" s="25">
        <f t="shared" si="22"/>
        <v>1.2743628185907047E-2</v>
      </c>
      <c r="BQ26" s="25">
        <f t="shared" si="22"/>
        <v>1.2743628185907047E-2</v>
      </c>
      <c r="BR26" s="25">
        <f t="shared" si="22"/>
        <v>1.2743628185907047E-2</v>
      </c>
      <c r="BS26" s="25">
        <f t="shared" si="22"/>
        <v>1.2743628185907047E-2</v>
      </c>
      <c r="BT26" s="25">
        <f t="shared" si="22"/>
        <v>1.2743628185907047E-2</v>
      </c>
      <c r="BU26" s="25">
        <f t="shared" si="22"/>
        <v>1.2743628185907047E-2</v>
      </c>
      <c r="BV26" s="25">
        <f t="shared" si="22"/>
        <v>1.2743628185907047E-2</v>
      </c>
      <c r="BW26" s="25">
        <f t="shared" si="22"/>
        <v>1.2743628185907047E-2</v>
      </c>
      <c r="BX26" s="25">
        <f t="shared" si="22"/>
        <v>1.2743628185907047E-2</v>
      </c>
      <c r="BY26" s="25">
        <f t="shared" si="22"/>
        <v>1.2743628185907047E-2</v>
      </c>
      <c r="BZ26" s="25">
        <f t="shared" si="22"/>
        <v>1.2743628185907047E-2</v>
      </c>
      <c r="CA26" s="25">
        <f t="shared" si="22"/>
        <v>1.2743628185907047E-2</v>
      </c>
      <c r="CB26" s="53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>
        <v>14.995863317341861</v>
      </c>
      <c r="CV26" s="9">
        <v>14.067664417924554</v>
      </c>
      <c r="CW26" s="9">
        <v>23.875845602865102</v>
      </c>
      <c r="CX26" s="9">
        <v>39.961636828644501</v>
      </c>
      <c r="CY26" s="9">
        <v>48.030739673390975</v>
      </c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>
        <v>23.875845602865102</v>
      </c>
      <c r="DX26" s="9">
        <v>39.961636828644501</v>
      </c>
      <c r="DY26" s="9">
        <v>48.030739673390975</v>
      </c>
      <c r="DZ26" s="9">
        <v>58.944886531093431</v>
      </c>
      <c r="EA26" s="9">
        <v>58.944886529999998</v>
      </c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C26"/>
      <c r="FD26" s="48"/>
      <c r="FE26" s="48"/>
      <c r="FF26" s="65"/>
    </row>
    <row r="27" spans="1:162" x14ac:dyDescent="0.2">
      <c r="A27" s="9" t="s">
        <v>1167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>
        <v>0.52</v>
      </c>
      <c r="AY27" s="24">
        <v>0.52</v>
      </c>
      <c r="AZ27" s="24">
        <v>0.52</v>
      </c>
      <c r="BA27" s="24">
        <v>0.54</v>
      </c>
      <c r="BB27" s="25">
        <f>15/667</f>
        <v>2.2488755622188907E-2</v>
      </c>
      <c r="BC27" s="25">
        <f t="shared" ref="BC27:CA27" si="23">15/667</f>
        <v>2.2488755622188907E-2</v>
      </c>
      <c r="BD27" s="25">
        <f t="shared" si="23"/>
        <v>2.2488755622188907E-2</v>
      </c>
      <c r="BE27" s="25">
        <f t="shared" si="23"/>
        <v>2.2488755622188907E-2</v>
      </c>
      <c r="BF27" s="25">
        <f t="shared" si="23"/>
        <v>2.2488755622188907E-2</v>
      </c>
      <c r="BG27" s="25">
        <f t="shared" si="23"/>
        <v>2.2488755622188907E-2</v>
      </c>
      <c r="BH27" s="25">
        <f t="shared" si="23"/>
        <v>2.2488755622188907E-2</v>
      </c>
      <c r="BI27" s="25">
        <f t="shared" si="23"/>
        <v>2.2488755622188907E-2</v>
      </c>
      <c r="BJ27" s="25">
        <f t="shared" si="23"/>
        <v>2.2488755622188907E-2</v>
      </c>
      <c r="BK27" s="25">
        <f t="shared" si="23"/>
        <v>2.2488755622188907E-2</v>
      </c>
      <c r="BL27" s="25">
        <f t="shared" si="23"/>
        <v>2.2488755622188907E-2</v>
      </c>
      <c r="BM27" s="25">
        <f t="shared" si="23"/>
        <v>2.2488755622188907E-2</v>
      </c>
      <c r="BN27" s="25">
        <f t="shared" si="23"/>
        <v>2.2488755622188907E-2</v>
      </c>
      <c r="BO27" s="25">
        <f t="shared" si="23"/>
        <v>2.2488755622188907E-2</v>
      </c>
      <c r="BP27" s="25">
        <f t="shared" si="23"/>
        <v>2.2488755622188907E-2</v>
      </c>
      <c r="BQ27" s="25">
        <f t="shared" si="23"/>
        <v>2.2488755622188907E-2</v>
      </c>
      <c r="BR27" s="25">
        <f t="shared" si="23"/>
        <v>2.2488755622188907E-2</v>
      </c>
      <c r="BS27" s="25">
        <f t="shared" si="23"/>
        <v>2.2488755622188907E-2</v>
      </c>
      <c r="BT27" s="25">
        <f t="shared" si="23"/>
        <v>2.2488755622188907E-2</v>
      </c>
      <c r="BU27" s="25">
        <f t="shared" si="23"/>
        <v>2.2488755622188907E-2</v>
      </c>
      <c r="BV27" s="25">
        <f t="shared" si="23"/>
        <v>2.2488755622188907E-2</v>
      </c>
      <c r="BW27" s="25">
        <f t="shared" si="23"/>
        <v>2.2488755622188907E-2</v>
      </c>
      <c r="BX27" s="25">
        <f t="shared" si="23"/>
        <v>2.2488755622188907E-2</v>
      </c>
      <c r="BY27" s="25">
        <f t="shared" si="23"/>
        <v>2.2488755622188907E-2</v>
      </c>
      <c r="BZ27" s="25">
        <f t="shared" si="23"/>
        <v>2.2488755622188907E-2</v>
      </c>
      <c r="CA27" s="25">
        <f t="shared" si="23"/>
        <v>2.2488755622188907E-2</v>
      </c>
      <c r="CB27" s="53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>
        <v>21.101496626886831</v>
      </c>
      <c r="CW27" s="9">
        <v>31.834460803820136</v>
      </c>
      <c r="CX27" s="9">
        <v>39.961636828644501</v>
      </c>
      <c r="CY27" s="9">
        <v>48.030739673390975</v>
      </c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>
        <v>39.961636828644501</v>
      </c>
      <c r="DY27" s="9">
        <v>48.030739673390975</v>
      </c>
      <c r="DZ27" s="9">
        <v>58.944886531093431</v>
      </c>
      <c r="EA27" s="9">
        <v>58.944886529999998</v>
      </c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C27"/>
      <c r="FD27" s="48"/>
      <c r="FE27" s="48"/>
      <c r="FF27" s="65"/>
    </row>
    <row r="28" spans="1:162" x14ac:dyDescent="0.2">
      <c r="A28" s="9" t="s">
        <v>1176</v>
      </c>
      <c r="B28" s="24"/>
      <c r="C28" s="24"/>
      <c r="D28" s="24"/>
      <c r="E28" s="24"/>
      <c r="F28" s="24"/>
      <c r="G28" s="24"/>
      <c r="H28" s="24"/>
      <c r="I28" s="24"/>
      <c r="J28" s="24">
        <v>0.8</v>
      </c>
      <c r="K28" s="24">
        <v>0.8</v>
      </c>
      <c r="L28" s="24">
        <v>0.8</v>
      </c>
      <c r="M28" s="24">
        <v>0.8</v>
      </c>
      <c r="N28" s="24">
        <v>0.8</v>
      </c>
      <c r="O28" s="24">
        <v>0.8</v>
      </c>
      <c r="P28" s="24">
        <v>0.8</v>
      </c>
      <c r="Q28" s="24">
        <v>0.8</v>
      </c>
      <c r="R28" s="24">
        <v>0.8</v>
      </c>
      <c r="S28" s="24">
        <v>0.8</v>
      </c>
      <c r="T28" s="24">
        <v>0.8</v>
      </c>
      <c r="U28" s="24">
        <v>0.8</v>
      </c>
      <c r="V28" s="24">
        <v>0.8</v>
      </c>
      <c r="W28" s="24">
        <v>0.8</v>
      </c>
      <c r="X28" s="24">
        <v>0.8</v>
      </c>
      <c r="Y28" s="24">
        <v>0.8</v>
      </c>
      <c r="Z28" s="24">
        <v>0.8</v>
      </c>
      <c r="AA28" s="24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24">
        <v>0.26</v>
      </c>
      <c r="BB28" s="25">
        <f>43.5/667</f>
        <v>6.5217391304347824E-2</v>
      </c>
      <c r="BC28" s="25">
        <f t="shared" ref="BC28:CA28" si="24">43.5/667</f>
        <v>6.5217391304347824E-2</v>
      </c>
      <c r="BD28" s="25">
        <f t="shared" si="24"/>
        <v>6.5217391304347824E-2</v>
      </c>
      <c r="BE28" s="25">
        <f t="shared" si="24"/>
        <v>6.5217391304347824E-2</v>
      </c>
      <c r="BF28" s="25">
        <f t="shared" si="24"/>
        <v>6.5217391304347824E-2</v>
      </c>
      <c r="BG28" s="25">
        <f t="shared" si="24"/>
        <v>6.5217391304347824E-2</v>
      </c>
      <c r="BH28" s="25">
        <f t="shared" si="24"/>
        <v>6.5217391304347824E-2</v>
      </c>
      <c r="BI28" s="25">
        <f t="shared" si="24"/>
        <v>6.5217391304347824E-2</v>
      </c>
      <c r="BJ28" s="25">
        <f t="shared" si="24"/>
        <v>6.5217391304347824E-2</v>
      </c>
      <c r="BK28" s="25">
        <f t="shared" si="24"/>
        <v>6.5217391304347824E-2</v>
      </c>
      <c r="BL28" s="25">
        <f t="shared" si="24"/>
        <v>6.5217391304347824E-2</v>
      </c>
      <c r="BM28" s="25">
        <f t="shared" si="24"/>
        <v>6.5217391304347824E-2</v>
      </c>
      <c r="BN28" s="25">
        <f t="shared" si="24"/>
        <v>6.5217391304347824E-2</v>
      </c>
      <c r="BO28" s="25">
        <f t="shared" si="24"/>
        <v>6.5217391304347824E-2</v>
      </c>
      <c r="BP28" s="25">
        <f t="shared" si="24"/>
        <v>6.5217391304347824E-2</v>
      </c>
      <c r="BQ28" s="25">
        <f t="shared" si="24"/>
        <v>6.5217391304347824E-2</v>
      </c>
      <c r="BR28" s="25">
        <f t="shared" si="24"/>
        <v>6.5217391304347824E-2</v>
      </c>
      <c r="BS28" s="25">
        <f t="shared" si="24"/>
        <v>6.5217391304347824E-2</v>
      </c>
      <c r="BT28" s="25">
        <f t="shared" si="24"/>
        <v>6.5217391304347824E-2</v>
      </c>
      <c r="BU28" s="25">
        <f t="shared" si="24"/>
        <v>6.5217391304347824E-2</v>
      </c>
      <c r="BV28" s="25">
        <f t="shared" si="24"/>
        <v>6.5217391304347824E-2</v>
      </c>
      <c r="BW28" s="25">
        <f t="shared" si="24"/>
        <v>6.5217391304347824E-2</v>
      </c>
      <c r="BX28" s="25">
        <f t="shared" si="24"/>
        <v>6.5217391304347824E-2</v>
      </c>
      <c r="BY28" s="25">
        <f t="shared" si="24"/>
        <v>6.5217391304347824E-2</v>
      </c>
      <c r="BZ28" s="25">
        <f t="shared" si="24"/>
        <v>6.5217391304347824E-2</v>
      </c>
      <c r="CA28" s="25">
        <f t="shared" si="24"/>
        <v>6.5217391304347824E-2</v>
      </c>
      <c r="CB28" s="53"/>
      <c r="CC28" s="9"/>
      <c r="CD28" s="9"/>
      <c r="CE28" s="9"/>
      <c r="CF28" s="9"/>
      <c r="CG28" s="9"/>
      <c r="CH28" s="9"/>
      <c r="CI28" s="9"/>
      <c r="CJ28" s="9">
        <v>9.73</v>
      </c>
      <c r="CK28" s="9">
        <v>7.9</v>
      </c>
      <c r="CL28" s="9">
        <v>19.850000000000001</v>
      </c>
      <c r="CM28" s="9">
        <v>25.96</v>
      </c>
      <c r="CN28" s="9">
        <v>30.25</v>
      </c>
      <c r="CO28" s="9">
        <v>29.5</v>
      </c>
      <c r="CP28" s="9">
        <v>27.2</v>
      </c>
      <c r="CQ28" s="9">
        <v>23.78</v>
      </c>
      <c r="CR28" s="9">
        <v>23.06</v>
      </c>
      <c r="CS28" s="9">
        <v>22.539535759374512</v>
      </c>
      <c r="CT28" s="9">
        <v>27.127572430339043</v>
      </c>
      <c r="CU28" s="9">
        <v>29.991726634683722</v>
      </c>
      <c r="CV28" s="9">
        <v>28.135328835849108</v>
      </c>
      <c r="CW28" s="9">
        <v>35.813768404297655</v>
      </c>
      <c r="CX28" s="9">
        <v>39.961636828644501</v>
      </c>
      <c r="CY28" s="9">
        <v>48.030739673390975</v>
      </c>
      <c r="CZ28" s="9">
        <v>58.944886531093431</v>
      </c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>
        <v>19.896538002387587</v>
      </c>
      <c r="DX28" s="9">
        <v>19.98081841432225</v>
      </c>
      <c r="DY28" s="9">
        <v>18.473361412842682</v>
      </c>
      <c r="DZ28" s="9">
        <v>58.944886531093431</v>
      </c>
      <c r="EA28" s="9">
        <v>58.944886529999998</v>
      </c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C28"/>
      <c r="FD28" s="48"/>
      <c r="FE28" s="48"/>
      <c r="FF28" s="65"/>
    </row>
    <row r="29" spans="1:162" x14ac:dyDescent="0.2">
      <c r="A29" s="22" t="s">
        <v>1178</v>
      </c>
      <c r="B29" s="22"/>
      <c r="C29" s="22"/>
      <c r="D29" s="22"/>
      <c r="E29" s="22"/>
      <c r="F29" s="22"/>
      <c r="G29" s="22"/>
      <c r="H29" s="22"/>
      <c r="I29" s="22"/>
      <c r="J29" s="32">
        <v>0.6</v>
      </c>
      <c r="K29" s="32">
        <v>0.6</v>
      </c>
      <c r="L29" s="32">
        <v>0.6</v>
      </c>
      <c r="M29" s="32">
        <v>0.6</v>
      </c>
      <c r="N29" s="32">
        <v>0.6</v>
      </c>
      <c r="O29" s="32">
        <v>0.6</v>
      </c>
      <c r="P29" s="32">
        <v>0.6</v>
      </c>
      <c r="Q29" s="32">
        <v>0.6</v>
      </c>
      <c r="R29" s="32">
        <v>0.6</v>
      </c>
      <c r="S29" s="32">
        <v>0.6</v>
      </c>
      <c r="T29" s="32">
        <v>0.6</v>
      </c>
      <c r="U29" s="32">
        <v>0.6</v>
      </c>
      <c r="V29" s="32">
        <v>0.6</v>
      </c>
      <c r="W29" s="32">
        <v>0.6</v>
      </c>
      <c r="X29" s="32">
        <v>0.6</v>
      </c>
      <c r="Y29" s="32">
        <v>0.6</v>
      </c>
      <c r="Z29" s="32">
        <v>0.6</v>
      </c>
      <c r="AA29" s="3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32"/>
      <c r="AT29" s="32"/>
      <c r="AU29" s="32"/>
      <c r="AV29" s="32"/>
      <c r="AW29" s="32"/>
      <c r="AX29" s="32"/>
      <c r="AY29" s="32"/>
      <c r="AZ29" s="32"/>
      <c r="BA29" s="32">
        <v>0.59</v>
      </c>
      <c r="BB29" s="33">
        <f>277/667</f>
        <v>0.41529235382308843</v>
      </c>
      <c r="BC29" s="33">
        <f t="shared" ref="BC29:CA29" si="25">277/667</f>
        <v>0.41529235382308843</v>
      </c>
      <c r="BD29" s="33">
        <f t="shared" si="25"/>
        <v>0.41529235382308843</v>
      </c>
      <c r="BE29" s="33">
        <f t="shared" si="25"/>
        <v>0.41529235382308843</v>
      </c>
      <c r="BF29" s="33">
        <f t="shared" si="25"/>
        <v>0.41529235382308843</v>
      </c>
      <c r="BG29" s="33">
        <f t="shared" si="25"/>
        <v>0.41529235382308843</v>
      </c>
      <c r="BH29" s="33">
        <f t="shared" si="25"/>
        <v>0.41529235382308843</v>
      </c>
      <c r="BI29" s="33">
        <f t="shared" si="25"/>
        <v>0.41529235382308843</v>
      </c>
      <c r="BJ29" s="33">
        <f t="shared" si="25"/>
        <v>0.41529235382308843</v>
      </c>
      <c r="BK29" s="33">
        <f t="shared" si="25"/>
        <v>0.41529235382308843</v>
      </c>
      <c r="BL29" s="33">
        <f t="shared" si="25"/>
        <v>0.41529235382308843</v>
      </c>
      <c r="BM29" s="33">
        <f t="shared" si="25"/>
        <v>0.41529235382308843</v>
      </c>
      <c r="BN29" s="33">
        <f t="shared" si="25"/>
        <v>0.41529235382308843</v>
      </c>
      <c r="BO29" s="33">
        <f t="shared" si="25"/>
        <v>0.41529235382308843</v>
      </c>
      <c r="BP29" s="33">
        <f t="shared" si="25"/>
        <v>0.41529235382308843</v>
      </c>
      <c r="BQ29" s="33">
        <f t="shared" si="25"/>
        <v>0.41529235382308843</v>
      </c>
      <c r="BR29" s="33">
        <f t="shared" si="25"/>
        <v>0.41529235382308843</v>
      </c>
      <c r="BS29" s="33">
        <f t="shared" si="25"/>
        <v>0.41529235382308843</v>
      </c>
      <c r="BT29" s="33">
        <f t="shared" si="25"/>
        <v>0.41529235382308843</v>
      </c>
      <c r="BU29" s="33">
        <f t="shared" si="25"/>
        <v>0.41529235382308843</v>
      </c>
      <c r="BV29" s="33">
        <f t="shared" si="25"/>
        <v>0.41529235382308843</v>
      </c>
      <c r="BW29" s="33">
        <f t="shared" si="25"/>
        <v>0.41529235382308843</v>
      </c>
      <c r="BX29" s="33">
        <f t="shared" si="25"/>
        <v>0.41529235382308843</v>
      </c>
      <c r="BY29" s="33">
        <f t="shared" si="25"/>
        <v>0.41529235382308843</v>
      </c>
      <c r="BZ29" s="33">
        <f t="shared" si="25"/>
        <v>0.41529235382308843</v>
      </c>
      <c r="CA29" s="33">
        <f t="shared" si="25"/>
        <v>0.41529235382308843</v>
      </c>
      <c r="CB29" s="58"/>
      <c r="CC29" s="22"/>
      <c r="CD29" s="22"/>
      <c r="CE29" s="22"/>
      <c r="CF29" s="22"/>
      <c r="CG29" s="22"/>
      <c r="CH29" s="22"/>
      <c r="CI29" s="22">
        <v>12.97</v>
      </c>
      <c r="CJ29" s="22">
        <v>14.6</v>
      </c>
      <c r="CK29" s="22">
        <v>11.86</v>
      </c>
      <c r="CL29" s="22">
        <v>14.88</v>
      </c>
      <c r="CM29" s="22">
        <v>15.57</v>
      </c>
      <c r="CN29" s="22">
        <v>15.12</v>
      </c>
      <c r="CO29" s="22">
        <v>14.75</v>
      </c>
      <c r="CP29" s="22">
        <v>13.6</v>
      </c>
      <c r="CQ29" s="22">
        <v>11.89</v>
      </c>
      <c r="CR29" s="22">
        <v>15.37</v>
      </c>
      <c r="CS29" s="22">
        <v>22.539535759374512</v>
      </c>
      <c r="CT29" s="22">
        <v>23.252204940290611</v>
      </c>
      <c r="CU29" s="22">
        <v>22.493794976012794</v>
      </c>
      <c r="CV29" s="22">
        <v>21.101496626886831</v>
      </c>
      <c r="CW29" s="22">
        <v>31.834460803820136</v>
      </c>
      <c r="CX29" s="22">
        <v>39.961636828644501</v>
      </c>
      <c r="CY29" s="22">
        <v>48.030739673390975</v>
      </c>
      <c r="CZ29" s="22">
        <v>58.944886531093431</v>
      </c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>
        <v>58.944886529999998</v>
      </c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C29"/>
      <c r="FD29" s="48"/>
      <c r="FE29" s="48"/>
      <c r="FF29" s="65"/>
    </row>
    <row r="30" spans="1:162" x14ac:dyDescent="0.2">
      <c r="A30" s="27" t="s">
        <v>1182</v>
      </c>
      <c r="B30" s="63">
        <f t="shared" ref="B30:Z30" si="26">(B31*BB31+BB31*AB31)+(B32*BB32+BB32*AB32)+(B33*BB33+BB33*AB33)+(B34*BB34+BB34*AB34)+(B35*BB35+BB35*AB35)+(B36*BB36+BB36*AB36)+(B37*BB37+BB37*AB37)+(B38*BB38+BB38*AB38)+(B43*BB43+BB43*AB43)</f>
        <v>0</v>
      </c>
      <c r="C30" s="63">
        <f t="shared" si="26"/>
        <v>0</v>
      </c>
      <c r="D30" s="63">
        <f t="shared" si="26"/>
        <v>0</v>
      </c>
      <c r="E30" s="63">
        <f t="shared" si="26"/>
        <v>0</v>
      </c>
      <c r="F30" s="63">
        <f t="shared" si="26"/>
        <v>0</v>
      </c>
      <c r="G30" s="63">
        <f t="shared" si="26"/>
        <v>0</v>
      </c>
      <c r="H30" s="63">
        <f t="shared" si="26"/>
        <v>0</v>
      </c>
      <c r="I30" s="63">
        <f t="shared" si="26"/>
        <v>0</v>
      </c>
      <c r="J30" s="63">
        <f t="shared" si="26"/>
        <v>0</v>
      </c>
      <c r="K30" s="63">
        <f t="shared" si="26"/>
        <v>0</v>
      </c>
      <c r="L30" s="63">
        <f t="shared" si="26"/>
        <v>0</v>
      </c>
      <c r="M30" s="63">
        <f t="shared" si="26"/>
        <v>0</v>
      </c>
      <c r="N30" s="63">
        <f t="shared" si="26"/>
        <v>0</v>
      </c>
      <c r="O30" s="63">
        <f t="shared" si="26"/>
        <v>0</v>
      </c>
      <c r="P30" s="63">
        <f t="shared" si="26"/>
        <v>0.28999999999999998</v>
      </c>
      <c r="Q30" s="63">
        <f t="shared" si="26"/>
        <v>0.28999999999999998</v>
      </c>
      <c r="R30" s="63">
        <f t="shared" si="26"/>
        <v>0.28999999999999998</v>
      </c>
      <c r="S30" s="63">
        <f t="shared" si="26"/>
        <v>0.29799999999999999</v>
      </c>
      <c r="T30" s="63">
        <f t="shared" si="26"/>
        <v>0.29799999999999999</v>
      </c>
      <c r="U30" s="63">
        <f t="shared" si="26"/>
        <v>0.498</v>
      </c>
      <c r="V30" s="63">
        <f t="shared" si="26"/>
        <v>0.498</v>
      </c>
      <c r="W30" s="63">
        <f t="shared" si="26"/>
        <v>0.498</v>
      </c>
      <c r="X30" s="63">
        <f t="shared" si="26"/>
        <v>0.498</v>
      </c>
      <c r="Y30" s="63">
        <f t="shared" si="26"/>
        <v>0.53752800000000001</v>
      </c>
      <c r="Z30" s="63">
        <f t="shared" si="26"/>
        <v>0.55460799999999999</v>
      </c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62"/>
      <c r="AT30" s="62"/>
      <c r="AU30" s="62"/>
      <c r="AV30" s="62"/>
      <c r="AW30" s="62"/>
      <c r="AX30" s="62"/>
      <c r="AY30" s="62"/>
      <c r="AZ30" s="62"/>
      <c r="BA30" s="62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47"/>
      <c r="CB30" s="64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54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7"/>
      <c r="DS30" s="27"/>
      <c r="DT30" s="27"/>
      <c r="DU30" s="27"/>
      <c r="DV30" s="27"/>
      <c r="DW30" s="27"/>
      <c r="DX30" s="27"/>
      <c r="DY30" s="27"/>
      <c r="DZ30" s="27"/>
      <c r="EA30" s="69"/>
      <c r="EB30" s="40">
        <f t="shared" ref="EB30:EZ30" si="27">(B31*BB31*CB31)+(B32*BB32*CB32)+(B33*BB33*CB33)+(B34*BB34*CB34)+(B35*BB35*CB35)+(B36*BB36*CB36)+(B37*BB37*CB37)+(B38*BB38*CB38)+(B43*BB43*CB43)+(AB31*BB31*DB31)+(AB32*BB32*DB32)+(AB33*BB33*DB33)+(AB34*BB34*DB34)+(AB35*BB35*DB35)+(AB36*BB36*DB36)+(AB37*BB37*DB37)+(AB38*BB38*DB38)+(AB43*BB43*DB43)</f>
        <v>0</v>
      </c>
      <c r="EC30" s="40">
        <f t="shared" si="27"/>
        <v>0</v>
      </c>
      <c r="ED30" s="40">
        <f t="shared" si="27"/>
        <v>0</v>
      </c>
      <c r="EE30" s="40">
        <f t="shared" si="27"/>
        <v>0</v>
      </c>
      <c r="EF30" s="40">
        <f t="shared" si="27"/>
        <v>0</v>
      </c>
      <c r="EG30" s="40">
        <f t="shared" si="27"/>
        <v>0</v>
      </c>
      <c r="EH30" s="40">
        <f t="shared" si="27"/>
        <v>0</v>
      </c>
      <c r="EI30" s="40">
        <f t="shared" si="27"/>
        <v>0</v>
      </c>
      <c r="EJ30" s="40">
        <f t="shared" si="27"/>
        <v>0</v>
      </c>
      <c r="EK30" s="40">
        <f t="shared" si="27"/>
        <v>0</v>
      </c>
      <c r="EL30" s="40">
        <f t="shared" si="27"/>
        <v>0</v>
      </c>
      <c r="EM30" s="40">
        <f t="shared" si="27"/>
        <v>0</v>
      </c>
      <c r="EN30" s="40">
        <f t="shared" si="27"/>
        <v>0</v>
      </c>
      <c r="EO30" s="40">
        <f t="shared" si="27"/>
        <v>0</v>
      </c>
      <c r="EP30" s="40">
        <f t="shared" si="27"/>
        <v>0</v>
      </c>
      <c r="EQ30" s="40">
        <f t="shared" si="27"/>
        <v>0</v>
      </c>
      <c r="ER30" s="29">
        <f t="shared" si="27"/>
        <v>0.8032999999999999</v>
      </c>
      <c r="ES30" s="29">
        <f t="shared" si="27"/>
        <v>0.8679850838588925</v>
      </c>
      <c r="ET30" s="29">
        <f t="shared" si="27"/>
        <v>0.95120757408634216</v>
      </c>
      <c r="EU30" s="29">
        <f t="shared" si="27"/>
        <v>0.94186644479634185</v>
      </c>
      <c r="EV30" s="29">
        <f t="shared" si="27"/>
        <v>0.77137952705957358</v>
      </c>
      <c r="EW30" s="29">
        <f t="shared" si="27"/>
        <v>0.93601200979961574</v>
      </c>
      <c r="EX30" s="29">
        <f t="shared" si="27"/>
        <v>1.0277911410760361</v>
      </c>
      <c r="EY30" s="29">
        <f t="shared" si="27"/>
        <v>1.5129668108138741</v>
      </c>
      <c r="EZ30" s="29">
        <f t="shared" si="27"/>
        <v>1.7831803321028235</v>
      </c>
      <c r="FA30" s="47">
        <f>AA31*CA31*DA31+AA32*CA32*DA32+AA33*CA33*DA33+AA34*CA34*DA34+AA35*CA35*DA35+AA36*CA36*DA36+AA37*CA37*DA37+AA38*CA38*DA38+AA39*CA39*DA39+AA40*CA40*DA40+AA41*CA41*DA41+AA42*CA42*DA42+AA43*CA43*DA43</f>
        <v>1.5963439224700002</v>
      </c>
      <c r="FC30"/>
    </row>
    <row r="31" spans="1:162" x14ac:dyDescent="0.2">
      <c r="A31" s="9" t="s">
        <v>513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v>0.28999999999999998</v>
      </c>
      <c r="Q31" s="24">
        <v>0.28999999999999998</v>
      </c>
      <c r="R31" s="24">
        <v>0.28999999999999998</v>
      </c>
      <c r="S31" s="24">
        <v>0.28999999999999998</v>
      </c>
      <c r="T31" s="24">
        <v>0.28999999999999998</v>
      </c>
      <c r="U31" s="24">
        <v>0.28999999999999998</v>
      </c>
      <c r="V31" s="24">
        <v>0.28999999999999998</v>
      </c>
      <c r="W31" s="24">
        <v>0.28999999999999998</v>
      </c>
      <c r="X31" s="24">
        <v>0.28999999999999998</v>
      </c>
      <c r="Y31" s="24">
        <v>0.28999999999999998</v>
      </c>
      <c r="Z31" s="24">
        <v>0.28999999999999998</v>
      </c>
      <c r="AA31" s="24">
        <v>0.13</v>
      </c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>
        <v>0.2</v>
      </c>
      <c r="AV31" s="24">
        <v>0.2</v>
      </c>
      <c r="AW31" s="24">
        <v>0.2</v>
      </c>
      <c r="AX31" s="24">
        <v>0.2</v>
      </c>
      <c r="AY31" s="24">
        <v>0.2</v>
      </c>
      <c r="AZ31" s="24">
        <v>0.2</v>
      </c>
      <c r="BA31" s="24">
        <v>0.2</v>
      </c>
      <c r="BB31" s="25">
        <v>1</v>
      </c>
      <c r="BC31" s="25">
        <v>1</v>
      </c>
      <c r="BD31" s="25">
        <v>1</v>
      </c>
      <c r="BE31" s="25">
        <v>1</v>
      </c>
      <c r="BF31" s="25">
        <v>1</v>
      </c>
      <c r="BG31" s="25">
        <v>1</v>
      </c>
      <c r="BH31" s="25">
        <v>1</v>
      </c>
      <c r="BI31" s="25">
        <v>1</v>
      </c>
      <c r="BJ31" s="25">
        <v>1</v>
      </c>
      <c r="BK31" s="25">
        <v>1</v>
      </c>
      <c r="BL31" s="25">
        <v>1</v>
      </c>
      <c r="BM31" s="25">
        <v>1</v>
      </c>
      <c r="BN31" s="25">
        <v>1</v>
      </c>
      <c r="BO31" s="25">
        <v>1</v>
      </c>
      <c r="BP31" s="25">
        <v>1</v>
      </c>
      <c r="BQ31" s="25">
        <v>1</v>
      </c>
      <c r="BR31" s="25">
        <v>1</v>
      </c>
      <c r="BS31" s="25">
        <v>1</v>
      </c>
      <c r="BT31" s="25">
        <v>1</v>
      </c>
      <c r="BU31" s="25">
        <v>1</v>
      </c>
      <c r="BV31" s="25">
        <v>1</v>
      </c>
      <c r="BW31" s="25">
        <v>1</v>
      </c>
      <c r="BX31" s="25">
        <v>1</v>
      </c>
      <c r="BY31" s="25">
        <v>1</v>
      </c>
      <c r="BZ31" s="25">
        <v>1</v>
      </c>
      <c r="CA31" s="25">
        <v>1</v>
      </c>
      <c r="CB31" s="55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>
        <v>2.77</v>
      </c>
      <c r="CS31" s="9">
        <v>2.6453501388864149</v>
      </c>
      <c r="CT31" s="9">
        <v>2.9025655305046283</v>
      </c>
      <c r="CU31" s="9">
        <v>2.8889358479873861</v>
      </c>
      <c r="CV31" s="9">
        <v>2.334347127239909</v>
      </c>
      <c r="CW31" s="9">
        <v>2.8902229368216728</v>
      </c>
      <c r="CX31" s="9">
        <v>3.1965549860214431</v>
      </c>
      <c r="CY31" s="9">
        <v>3.78965238521885</v>
      </c>
      <c r="CZ31" s="9">
        <v>4.3051447885494225</v>
      </c>
      <c r="DA31" s="55">
        <v>3.9427861310000001</v>
      </c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C31"/>
      <c r="FE31" s="48"/>
      <c r="FF31" s="65"/>
    </row>
    <row r="32" spans="1:162" x14ac:dyDescent="0.2">
      <c r="A32" s="9" t="s">
        <v>1154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>
        <v>0.32200000000000001</v>
      </c>
      <c r="Z32" s="26">
        <v>0.32200000000000001</v>
      </c>
      <c r="AA32" s="24">
        <v>0.32</v>
      </c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26">
        <v>2.4E-2</v>
      </c>
      <c r="BC32" s="26">
        <v>2.4E-2</v>
      </c>
      <c r="BD32" s="26">
        <v>2.4E-2</v>
      </c>
      <c r="BE32" s="26">
        <v>2.4E-2</v>
      </c>
      <c r="BF32" s="26">
        <v>2.4E-2</v>
      </c>
      <c r="BG32" s="26">
        <v>2.4E-2</v>
      </c>
      <c r="BH32" s="26">
        <v>2.4E-2</v>
      </c>
      <c r="BI32" s="26">
        <v>2.4E-2</v>
      </c>
      <c r="BJ32" s="26">
        <v>2.4E-2</v>
      </c>
      <c r="BK32" s="26">
        <v>2.4E-2</v>
      </c>
      <c r="BL32" s="26">
        <v>2.4E-2</v>
      </c>
      <c r="BM32" s="26">
        <v>2.4E-2</v>
      </c>
      <c r="BN32" s="26">
        <v>2.4E-2</v>
      </c>
      <c r="BO32" s="26">
        <v>2.4E-2</v>
      </c>
      <c r="BP32" s="26">
        <v>2.4E-2</v>
      </c>
      <c r="BQ32" s="26">
        <v>2.4E-2</v>
      </c>
      <c r="BR32" s="26">
        <v>2.4E-2</v>
      </c>
      <c r="BS32" s="26">
        <v>2.4E-2</v>
      </c>
      <c r="BT32" s="26">
        <v>2.4E-2</v>
      </c>
      <c r="BU32" s="26">
        <v>2.4E-2</v>
      </c>
      <c r="BV32" s="26">
        <v>2.4E-2</v>
      </c>
      <c r="BW32" s="26">
        <v>2.4E-2</v>
      </c>
      <c r="BX32" s="26">
        <v>2.4E-2</v>
      </c>
      <c r="BY32" s="26">
        <v>2.4E-2</v>
      </c>
      <c r="BZ32" s="26">
        <v>2.4E-2</v>
      </c>
      <c r="CA32" s="26">
        <v>2.4E-2</v>
      </c>
      <c r="CB32" s="55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>
        <v>15.52531663110052</v>
      </c>
      <c r="CZ32" s="9">
        <v>17.693830618145384</v>
      </c>
      <c r="DA32" s="55">
        <v>15</v>
      </c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C32"/>
      <c r="FE32" s="48"/>
      <c r="FF32" s="68"/>
    </row>
    <row r="33" spans="1:162" x14ac:dyDescent="0.2">
      <c r="A33" s="9" t="s">
        <v>1153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>
        <v>0.5</v>
      </c>
      <c r="T33" s="24">
        <v>0.5</v>
      </c>
      <c r="U33" s="24">
        <v>0.5</v>
      </c>
      <c r="V33" s="24">
        <v>0.5</v>
      </c>
      <c r="W33" s="24">
        <v>0.5</v>
      </c>
      <c r="X33" s="24">
        <v>0.5</v>
      </c>
      <c r="Y33" s="24">
        <v>0.5</v>
      </c>
      <c r="Z33" s="24">
        <v>0.5</v>
      </c>
      <c r="AA33" s="24">
        <v>0.5</v>
      </c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26">
        <v>1.6E-2</v>
      </c>
      <c r="BC33" s="26">
        <v>1.6E-2</v>
      </c>
      <c r="BD33" s="26">
        <v>1.6E-2</v>
      </c>
      <c r="BE33" s="26">
        <v>1.6E-2</v>
      </c>
      <c r="BF33" s="26">
        <v>1.6E-2</v>
      </c>
      <c r="BG33" s="26">
        <v>1.6E-2</v>
      </c>
      <c r="BH33" s="26">
        <v>1.6E-2</v>
      </c>
      <c r="BI33" s="26">
        <v>1.6E-2</v>
      </c>
      <c r="BJ33" s="26">
        <v>1.6E-2</v>
      </c>
      <c r="BK33" s="26">
        <v>1.6E-2</v>
      </c>
      <c r="BL33" s="26">
        <v>1.6E-2</v>
      </c>
      <c r="BM33" s="26">
        <v>1.6E-2</v>
      </c>
      <c r="BN33" s="26">
        <v>1.6E-2</v>
      </c>
      <c r="BO33" s="26">
        <v>1.6E-2</v>
      </c>
      <c r="BP33" s="26">
        <v>1.6E-2</v>
      </c>
      <c r="BQ33" s="26">
        <v>1.6E-2</v>
      </c>
      <c r="BR33" s="26">
        <v>1.6E-2</v>
      </c>
      <c r="BS33" s="26">
        <v>1.6E-2</v>
      </c>
      <c r="BT33" s="26">
        <v>1.6E-2</v>
      </c>
      <c r="BU33" s="26">
        <v>1.6E-2</v>
      </c>
      <c r="BV33" s="26">
        <v>1.6E-2</v>
      </c>
      <c r="BW33" s="26">
        <v>1.6E-2</v>
      </c>
      <c r="BX33" s="26">
        <v>1.6E-2</v>
      </c>
      <c r="BY33" s="26">
        <v>1.6E-2</v>
      </c>
      <c r="BZ33" s="26">
        <v>1.6E-2</v>
      </c>
      <c r="CA33" s="26">
        <v>1.6E-2</v>
      </c>
      <c r="CB33" s="55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>
        <v>12.604192947729032</v>
      </c>
      <c r="CT33" s="9">
        <v>13.682946279999999</v>
      </c>
      <c r="CU33" s="9">
        <v>13.00938111</v>
      </c>
      <c r="CV33" s="9">
        <v>11.802357519999999</v>
      </c>
      <c r="CW33" s="9">
        <v>12.230919765166339</v>
      </c>
      <c r="CX33" s="9">
        <v>12.598774391227222</v>
      </c>
      <c r="CY33" s="9">
        <v>13.856940941717706</v>
      </c>
      <c r="CZ33" s="9">
        <v>15.089966379554907</v>
      </c>
      <c r="DA33" s="55">
        <v>12.279762460000001</v>
      </c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C33"/>
      <c r="FE33" s="48"/>
      <c r="FF33" s="68"/>
    </row>
    <row r="34" spans="1:162" x14ac:dyDescent="0.2">
      <c r="A34" s="9" t="s">
        <v>1156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24"/>
      <c r="AA34" s="24">
        <v>0.48</v>
      </c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26">
        <v>0.03</v>
      </c>
      <c r="BC34" s="26">
        <v>0.03</v>
      </c>
      <c r="BD34" s="26">
        <v>0.03</v>
      </c>
      <c r="BE34" s="26">
        <v>0.03</v>
      </c>
      <c r="BF34" s="26">
        <v>0.03</v>
      </c>
      <c r="BG34" s="26">
        <v>0.03</v>
      </c>
      <c r="BH34" s="26">
        <v>0.03</v>
      </c>
      <c r="BI34" s="26">
        <v>0.03</v>
      </c>
      <c r="BJ34" s="26">
        <v>0.03</v>
      </c>
      <c r="BK34" s="26">
        <v>0.03</v>
      </c>
      <c r="BL34" s="26">
        <v>0.03</v>
      </c>
      <c r="BM34" s="26">
        <v>0.03</v>
      </c>
      <c r="BN34" s="26">
        <v>0.03</v>
      </c>
      <c r="BO34" s="26">
        <v>0.03</v>
      </c>
      <c r="BP34" s="26">
        <v>0.03</v>
      </c>
      <c r="BQ34" s="26">
        <v>0.03</v>
      </c>
      <c r="BR34" s="26">
        <v>0.03</v>
      </c>
      <c r="BS34" s="26">
        <v>0.03</v>
      </c>
      <c r="BT34" s="26">
        <v>0.03</v>
      </c>
      <c r="BU34" s="26">
        <v>0.03</v>
      </c>
      <c r="BV34" s="26">
        <v>0.03</v>
      </c>
      <c r="BW34" s="26">
        <v>0.03</v>
      </c>
      <c r="BX34" s="26">
        <v>0.03</v>
      </c>
      <c r="BY34" s="26">
        <v>0.03</v>
      </c>
      <c r="BZ34" s="26">
        <v>0.03</v>
      </c>
      <c r="CA34" s="26">
        <v>0.03</v>
      </c>
      <c r="CB34" s="55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>
        <v>14.5470488630866</v>
      </c>
      <c r="CY34" s="9">
        <v>17.250228639525542</v>
      </c>
      <c r="CZ34" s="9"/>
      <c r="DA34" s="55">
        <v>16.671987900000001</v>
      </c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C34"/>
      <c r="FE34" s="48"/>
      <c r="FF34" s="68"/>
    </row>
    <row r="35" spans="1:162" x14ac:dyDescent="0.2">
      <c r="A35" s="9" t="s">
        <v>1158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>
        <v>0.47</v>
      </c>
      <c r="Z35" s="24">
        <v>0.47</v>
      </c>
      <c r="AA35" s="24">
        <v>0.47</v>
      </c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26">
        <v>0.06</v>
      </c>
      <c r="BC35" s="26">
        <v>0.06</v>
      </c>
      <c r="BD35" s="26">
        <v>0.06</v>
      </c>
      <c r="BE35" s="26">
        <v>0.06</v>
      </c>
      <c r="BF35" s="26">
        <v>0.06</v>
      </c>
      <c r="BG35" s="26">
        <v>0.06</v>
      </c>
      <c r="BH35" s="26">
        <v>0.06</v>
      </c>
      <c r="BI35" s="26">
        <v>0.06</v>
      </c>
      <c r="BJ35" s="26">
        <v>0.06</v>
      </c>
      <c r="BK35" s="26">
        <v>0.06</v>
      </c>
      <c r="BL35" s="26">
        <v>0.06</v>
      </c>
      <c r="BM35" s="26">
        <v>0.06</v>
      </c>
      <c r="BN35" s="26">
        <v>0.06</v>
      </c>
      <c r="BO35" s="26">
        <v>0.06</v>
      </c>
      <c r="BP35" s="26">
        <v>0.06</v>
      </c>
      <c r="BQ35" s="26">
        <v>0.06</v>
      </c>
      <c r="BR35" s="26">
        <v>0.06</v>
      </c>
      <c r="BS35" s="26">
        <v>0.06</v>
      </c>
      <c r="BT35" s="26">
        <v>0.06</v>
      </c>
      <c r="BU35" s="26">
        <v>0.06</v>
      </c>
      <c r="BV35" s="26">
        <v>0.06</v>
      </c>
      <c r="BW35" s="26">
        <v>0.06</v>
      </c>
      <c r="BX35" s="26">
        <v>0.06</v>
      </c>
      <c r="BY35" s="26">
        <v>0.06</v>
      </c>
      <c r="BZ35" s="26">
        <v>0.06</v>
      </c>
      <c r="CA35" s="26">
        <v>0.06</v>
      </c>
      <c r="CB35" s="55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>
        <v>2.3833938419754457</v>
      </c>
      <c r="CZ35" s="9">
        <v>3.5008722000567385</v>
      </c>
      <c r="DA35" s="55">
        <v>2.8</v>
      </c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C35"/>
      <c r="FE35" s="48"/>
      <c r="FF35" s="68"/>
    </row>
    <row r="36" spans="1:162" x14ac:dyDescent="0.2">
      <c r="A36" s="9" t="s">
        <v>1162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>
        <v>0.18</v>
      </c>
      <c r="Z36" s="24">
        <v>0.18</v>
      </c>
      <c r="AA36" s="24">
        <v>0.18</v>
      </c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26">
        <v>0.02</v>
      </c>
      <c r="BC36" s="26">
        <v>0.02</v>
      </c>
      <c r="BD36" s="26">
        <v>0.02</v>
      </c>
      <c r="BE36" s="26">
        <v>0.02</v>
      </c>
      <c r="BF36" s="26">
        <v>0.02</v>
      </c>
      <c r="BG36" s="26">
        <v>0.02</v>
      </c>
      <c r="BH36" s="26">
        <v>0.02</v>
      </c>
      <c r="BI36" s="26">
        <v>0.02</v>
      </c>
      <c r="BJ36" s="26">
        <v>0.02</v>
      </c>
      <c r="BK36" s="26">
        <v>0.02</v>
      </c>
      <c r="BL36" s="26">
        <v>0.02</v>
      </c>
      <c r="BM36" s="26">
        <v>0.02</v>
      </c>
      <c r="BN36" s="26">
        <v>0.02</v>
      </c>
      <c r="BO36" s="26">
        <v>0.02</v>
      </c>
      <c r="BP36" s="26">
        <v>0.02</v>
      </c>
      <c r="BQ36" s="26">
        <v>0.02</v>
      </c>
      <c r="BR36" s="26">
        <v>0.02</v>
      </c>
      <c r="BS36" s="26">
        <v>0.02</v>
      </c>
      <c r="BT36" s="26">
        <v>0.02</v>
      </c>
      <c r="BU36" s="26">
        <v>0.02</v>
      </c>
      <c r="BV36" s="26">
        <v>0.02</v>
      </c>
      <c r="BW36" s="26">
        <v>0.02</v>
      </c>
      <c r="BX36" s="26">
        <v>0.02</v>
      </c>
      <c r="BY36" s="26">
        <v>0.02</v>
      </c>
      <c r="BZ36" s="26">
        <v>0.02</v>
      </c>
      <c r="CA36" s="26">
        <v>0.02</v>
      </c>
      <c r="CB36" s="55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>
        <v>32.200205082725944</v>
      </c>
      <c r="CZ36" s="9">
        <v>36.69819463642235</v>
      </c>
      <c r="DA36" s="55">
        <v>33.5</v>
      </c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C36"/>
      <c r="FE36" s="48"/>
      <c r="FF36" s="68"/>
    </row>
    <row r="37" spans="1:162" x14ac:dyDescent="0.2">
      <c r="A37" s="9" t="s">
        <v>1172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>
        <v>0.42699999999999999</v>
      </c>
      <c r="AA37" s="24">
        <v>0.4</v>
      </c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24">
        <v>0.04</v>
      </c>
      <c r="BC37" s="24">
        <v>0.04</v>
      </c>
      <c r="BD37" s="24">
        <v>0.04</v>
      </c>
      <c r="BE37" s="24">
        <v>0.04</v>
      </c>
      <c r="BF37" s="24">
        <v>0.04</v>
      </c>
      <c r="BG37" s="24">
        <v>0.04</v>
      </c>
      <c r="BH37" s="24">
        <v>0.04</v>
      </c>
      <c r="BI37" s="24">
        <v>0.04</v>
      </c>
      <c r="BJ37" s="24">
        <v>0.04</v>
      </c>
      <c r="BK37" s="24">
        <v>0.04</v>
      </c>
      <c r="BL37" s="24">
        <v>0.04</v>
      </c>
      <c r="BM37" s="24">
        <v>0.04</v>
      </c>
      <c r="BN37" s="24">
        <v>0.04</v>
      </c>
      <c r="BO37" s="24">
        <v>0.04</v>
      </c>
      <c r="BP37" s="24">
        <v>0.04</v>
      </c>
      <c r="BQ37" s="24">
        <v>0.04</v>
      </c>
      <c r="BR37" s="24">
        <v>0.04</v>
      </c>
      <c r="BS37" s="24">
        <v>0.04</v>
      </c>
      <c r="BT37" s="24">
        <v>0.04</v>
      </c>
      <c r="BU37" s="24">
        <v>0.04</v>
      </c>
      <c r="BV37" s="24">
        <v>0.04</v>
      </c>
      <c r="BW37" s="24">
        <v>0.04</v>
      </c>
      <c r="BX37" s="24">
        <v>0.04</v>
      </c>
      <c r="BY37" s="24">
        <v>0.04</v>
      </c>
      <c r="BZ37" s="24">
        <v>0.04</v>
      </c>
      <c r="CA37" s="24">
        <v>0.04</v>
      </c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>
        <v>2.7161939483198831</v>
      </c>
      <c r="DA37">
        <v>4.9000000000000004</v>
      </c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C37"/>
      <c r="FE37" s="48"/>
      <c r="FF37" s="48"/>
    </row>
    <row r="38" spans="1:162" x14ac:dyDescent="0.2">
      <c r="A38" s="9" t="s">
        <v>1173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24">
        <v>0.34</v>
      </c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26">
        <v>1.4E-2</v>
      </c>
      <c r="BC38" s="26">
        <v>1.4E-2</v>
      </c>
      <c r="BD38" s="26">
        <v>1.4E-2</v>
      </c>
      <c r="BE38" s="26">
        <v>1.4E-2</v>
      </c>
      <c r="BF38" s="26">
        <v>1.4E-2</v>
      </c>
      <c r="BG38" s="26">
        <v>1.4E-2</v>
      </c>
      <c r="BH38" s="26">
        <v>1.4E-2</v>
      </c>
      <c r="BI38" s="26">
        <v>1.4E-2</v>
      </c>
      <c r="BJ38" s="26">
        <v>1.4E-2</v>
      </c>
      <c r="BK38" s="26">
        <v>1.4E-2</v>
      </c>
      <c r="BL38" s="26">
        <v>1.4E-2</v>
      </c>
      <c r="BM38" s="26">
        <v>1.4E-2</v>
      </c>
      <c r="BN38" s="26">
        <v>1.4E-2</v>
      </c>
      <c r="BO38" s="26">
        <v>1.4E-2</v>
      </c>
      <c r="BP38" s="26">
        <v>1.4E-2</v>
      </c>
      <c r="BQ38" s="26">
        <v>1.4E-2</v>
      </c>
      <c r="BR38" s="26">
        <v>1.4E-2</v>
      </c>
      <c r="BS38" s="26">
        <v>1.4E-2</v>
      </c>
      <c r="BT38" s="26">
        <v>1.4E-2</v>
      </c>
      <c r="BU38" s="26">
        <v>1.4E-2</v>
      </c>
      <c r="BV38" s="26">
        <v>1.4E-2</v>
      </c>
      <c r="BW38" s="26">
        <v>1.4E-2</v>
      </c>
      <c r="BX38" s="26">
        <v>1.4E-2</v>
      </c>
      <c r="BY38" s="26">
        <v>1.4E-2</v>
      </c>
      <c r="BZ38" s="26">
        <v>1.4E-2</v>
      </c>
      <c r="CA38" s="26">
        <v>1.4E-2</v>
      </c>
      <c r="CB38" s="55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>
        <v>6.0359865518219626</v>
      </c>
      <c r="DA38" s="55">
        <v>4.9000000000000004</v>
      </c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C38"/>
      <c r="FE38" s="48"/>
      <c r="FF38" s="68"/>
    </row>
    <row r="39" spans="1:162" x14ac:dyDescent="0.2">
      <c r="A39" s="9" t="s">
        <v>1269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24">
        <v>0.68</v>
      </c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>
        <v>2.5000000000000001E-2</v>
      </c>
      <c r="CB39" s="55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55">
        <v>16.7</v>
      </c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C39"/>
      <c r="FE39" s="48"/>
      <c r="FF39" s="68"/>
    </row>
    <row r="40" spans="1:162" x14ac:dyDescent="0.2">
      <c r="A40" s="9" t="s">
        <v>1271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24">
        <v>0.18</v>
      </c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>
        <v>3.5000000000000003E-2</v>
      </c>
      <c r="CB40" s="55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55">
        <v>2.8</v>
      </c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C40"/>
      <c r="FE40" s="48"/>
      <c r="FF40" s="68"/>
    </row>
    <row r="41" spans="1:162" x14ac:dyDescent="0.2">
      <c r="A41" s="9" t="s">
        <v>1270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24">
        <v>0.17</v>
      </c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>
        <v>5.0000000000000001E-3</v>
      </c>
      <c r="CB41" s="55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55">
        <v>27.8</v>
      </c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C41"/>
      <c r="FE41" s="48"/>
      <c r="FF41" s="68"/>
    </row>
    <row r="42" spans="1:162" x14ac:dyDescent="0.2">
      <c r="A42" s="9" t="s">
        <v>1272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24">
        <v>0.31</v>
      </c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>
        <v>1E-3</v>
      </c>
      <c r="CB42" s="55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55">
        <v>12.3</v>
      </c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C42"/>
      <c r="FE42" s="48"/>
      <c r="FF42" s="68"/>
    </row>
    <row r="43" spans="1:162" x14ac:dyDescent="0.2">
      <c r="A43" s="22" t="s">
        <v>1177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34">
        <v>3.5999999999999997E-2</v>
      </c>
      <c r="BC43" s="34">
        <v>3.5999999999999997E-2</v>
      </c>
      <c r="BD43" s="34">
        <v>3.5999999999999997E-2</v>
      </c>
      <c r="BE43" s="34">
        <v>3.5999999999999997E-2</v>
      </c>
      <c r="BF43" s="34">
        <v>3.5999999999999997E-2</v>
      </c>
      <c r="BG43" s="34">
        <v>3.5999999999999997E-2</v>
      </c>
      <c r="BH43" s="34">
        <v>3.5999999999999997E-2</v>
      </c>
      <c r="BI43" s="34">
        <v>3.5999999999999997E-2</v>
      </c>
      <c r="BJ43" s="34">
        <v>3.5999999999999997E-2</v>
      </c>
      <c r="BK43" s="34">
        <v>3.5999999999999997E-2</v>
      </c>
      <c r="BL43" s="34">
        <v>3.5999999999999997E-2</v>
      </c>
      <c r="BM43" s="34">
        <v>3.5999999999999997E-2</v>
      </c>
      <c r="BN43" s="34">
        <v>3.5999999999999997E-2</v>
      </c>
      <c r="BO43" s="34">
        <v>3.5999999999999997E-2</v>
      </c>
      <c r="BP43" s="34">
        <v>3.5999999999999997E-2</v>
      </c>
      <c r="BQ43" s="34">
        <v>3.5999999999999997E-2</v>
      </c>
      <c r="BR43" s="34">
        <v>3.5999999999999997E-2</v>
      </c>
      <c r="BS43" s="34">
        <v>3.5999999999999997E-2</v>
      </c>
      <c r="BT43" s="34">
        <v>3.5999999999999997E-2</v>
      </c>
      <c r="BU43" s="34">
        <v>3.5999999999999997E-2</v>
      </c>
      <c r="BV43" s="34">
        <v>3.5999999999999997E-2</v>
      </c>
      <c r="BW43" s="34">
        <v>3.5999999999999997E-2</v>
      </c>
      <c r="BX43" s="34">
        <v>3.5999999999999997E-2</v>
      </c>
      <c r="BY43" s="34">
        <v>3.5999999999999997E-2</v>
      </c>
      <c r="BZ43" s="34">
        <v>3.5999999999999997E-2</v>
      </c>
      <c r="CA43" s="34">
        <v>3.5999999999999997E-2</v>
      </c>
      <c r="CB43" s="56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>
        <v>8.3170254403131114</v>
      </c>
      <c r="CX43" s="22"/>
      <c r="CY43" s="22"/>
      <c r="CZ43" s="22"/>
      <c r="DA43" s="56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C43"/>
      <c r="FF43" s="68"/>
    </row>
    <row r="44" spans="1:162" x14ac:dyDescent="0.2">
      <c r="A44" s="27" t="s">
        <v>1183</v>
      </c>
      <c r="B44" s="63">
        <f t="shared" ref="B44:Z44" si="28">(B45*BB45+BB45*AB45)+(B46*BB46+BB46*AB46)+(B47*BB47+BB47*AB47)</f>
        <v>0</v>
      </c>
      <c r="C44" s="63">
        <f t="shared" si="28"/>
        <v>0</v>
      </c>
      <c r="D44" s="63">
        <f t="shared" si="28"/>
        <v>0</v>
      </c>
      <c r="E44" s="63">
        <f t="shared" si="28"/>
        <v>0</v>
      </c>
      <c r="F44" s="63">
        <f t="shared" si="28"/>
        <v>0</v>
      </c>
      <c r="G44" s="63">
        <f t="shared" si="28"/>
        <v>0</v>
      </c>
      <c r="H44" s="63">
        <f t="shared" si="28"/>
        <v>0</v>
      </c>
      <c r="I44" s="63">
        <f t="shared" si="28"/>
        <v>0</v>
      </c>
      <c r="J44" s="63">
        <f t="shared" si="28"/>
        <v>0</v>
      </c>
      <c r="K44" s="63">
        <f t="shared" si="28"/>
        <v>0</v>
      </c>
      <c r="L44" s="63">
        <f t="shared" si="28"/>
        <v>0</v>
      </c>
      <c r="M44" s="63">
        <f t="shared" si="28"/>
        <v>3.7439999999999995E-3</v>
      </c>
      <c r="N44" s="63">
        <f t="shared" si="28"/>
        <v>0.81441799999999998</v>
      </c>
      <c r="O44" s="63">
        <f t="shared" si="28"/>
        <v>0.81441799999999998</v>
      </c>
      <c r="P44" s="63">
        <f t="shared" si="28"/>
        <v>0.81441799999999998</v>
      </c>
      <c r="Q44" s="63">
        <f t="shared" si="28"/>
        <v>0.81441799999999998</v>
      </c>
      <c r="R44" s="63">
        <f t="shared" si="28"/>
        <v>0.81441799999999998</v>
      </c>
      <c r="S44" s="63">
        <f t="shared" si="28"/>
        <v>0.81441799999999998</v>
      </c>
      <c r="T44" s="63">
        <f t="shared" si="28"/>
        <v>0.81441799999999998</v>
      </c>
      <c r="U44" s="63">
        <f t="shared" si="28"/>
        <v>0.81441799999999998</v>
      </c>
      <c r="V44" s="63">
        <f t="shared" si="28"/>
        <v>0.81441799999999998</v>
      </c>
      <c r="W44" s="63">
        <f t="shared" si="28"/>
        <v>0.81441799999999998</v>
      </c>
      <c r="X44" s="63">
        <f t="shared" si="28"/>
        <v>0.81441799999999998</v>
      </c>
      <c r="Y44" s="63">
        <f t="shared" si="28"/>
        <v>0.81441799999999998</v>
      </c>
      <c r="Z44" s="63">
        <f t="shared" si="28"/>
        <v>0.81441799999999998</v>
      </c>
      <c r="AA44" s="69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  <c r="BM44" s="63"/>
      <c r="BN44" s="63"/>
      <c r="BO44" s="63"/>
      <c r="BP44" s="63"/>
      <c r="BQ44" s="63"/>
      <c r="BR44" s="63"/>
      <c r="BS44" s="63"/>
      <c r="BT44" s="63"/>
      <c r="BU44" s="63"/>
      <c r="BV44" s="63"/>
      <c r="BW44" s="63"/>
      <c r="BX44" s="63"/>
      <c r="BY44" s="63"/>
      <c r="BZ44" s="63"/>
      <c r="CA44" s="47"/>
      <c r="CB44" s="64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54"/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  <c r="DO44" s="27"/>
      <c r="DP44" s="27"/>
      <c r="DQ44" s="27"/>
      <c r="DR44" s="27"/>
      <c r="DS44" s="27"/>
      <c r="DT44" s="27"/>
      <c r="DU44" s="27"/>
      <c r="DV44" s="27"/>
      <c r="DW44" s="27"/>
      <c r="DX44" s="27"/>
      <c r="DY44" s="27"/>
      <c r="DZ44" s="27"/>
      <c r="EA44" s="69"/>
      <c r="EB44" s="40">
        <f t="shared" ref="EB44:EZ44" si="29">(B45*BB45*CB45)+(B46*BB46*CB46)+(B47*BB47*CB47)+(AB45*BB45*DB45)+(AB46*BB46*DB46)+(AB47*BB47*DB47)</f>
        <v>0</v>
      </c>
      <c r="EC44" s="40">
        <f t="shared" si="29"/>
        <v>0</v>
      </c>
      <c r="ED44" s="40">
        <f t="shared" si="29"/>
        <v>0</v>
      </c>
      <c r="EE44" s="40">
        <f t="shared" si="29"/>
        <v>0</v>
      </c>
      <c r="EF44" s="40">
        <f t="shared" si="29"/>
        <v>0</v>
      </c>
      <c r="EG44" s="40">
        <f t="shared" si="29"/>
        <v>0</v>
      </c>
      <c r="EH44" s="40">
        <f t="shared" si="29"/>
        <v>0</v>
      </c>
      <c r="EI44" s="40">
        <f t="shared" si="29"/>
        <v>0</v>
      </c>
      <c r="EJ44" s="40">
        <f t="shared" si="29"/>
        <v>0</v>
      </c>
      <c r="EK44" s="40">
        <f t="shared" si="29"/>
        <v>0</v>
      </c>
      <c r="EL44" s="40">
        <f t="shared" si="29"/>
        <v>0</v>
      </c>
      <c r="EM44" s="29">
        <f t="shared" si="29"/>
        <v>0.44856863999999996</v>
      </c>
      <c r="EN44" s="29">
        <f t="shared" si="29"/>
        <v>2.5875858799999998</v>
      </c>
      <c r="EO44" s="29">
        <f t="shared" si="29"/>
        <v>2.05184086</v>
      </c>
      <c r="EP44" s="29">
        <f t="shared" si="29"/>
        <v>2.4492520400000002</v>
      </c>
      <c r="EQ44" s="29">
        <f t="shared" si="29"/>
        <v>1.8128191800000002</v>
      </c>
      <c r="ER44" s="29">
        <f t="shared" si="29"/>
        <v>2.46707952</v>
      </c>
      <c r="ES44" s="29">
        <f t="shared" si="29"/>
        <v>2.2563772483309763</v>
      </c>
      <c r="ET44" s="29">
        <f t="shared" si="29"/>
        <v>2.2738967426673256</v>
      </c>
      <c r="EU44" s="29">
        <f t="shared" si="29"/>
        <v>2.1657510839482828</v>
      </c>
      <c r="EV44" s="29">
        <f t="shared" si="29"/>
        <v>2.2295113605850463</v>
      </c>
      <c r="EW44" s="29">
        <f t="shared" si="29"/>
        <v>2.1591331347594549</v>
      </c>
      <c r="EX44" s="29">
        <f t="shared" si="29"/>
        <v>1.9535179705400982</v>
      </c>
      <c r="EY44" s="29">
        <f t="shared" si="29"/>
        <v>2.1839491759065033</v>
      </c>
      <c r="EZ44" s="29">
        <f t="shared" si="29"/>
        <v>1.9216449307844432</v>
      </c>
      <c r="FA44" s="47">
        <f>AA45*CA45*DA45+BA46*CA46*EA46+BA47*CA47*EA47</f>
        <v>1.5942936179074643</v>
      </c>
      <c r="FC44"/>
    </row>
    <row r="45" spans="1:162" x14ac:dyDescent="0.2">
      <c r="A45" s="9" t="s">
        <v>408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>
        <v>0.8</v>
      </c>
      <c r="O45" s="24">
        <v>0.8</v>
      </c>
      <c r="P45" s="24">
        <v>0.8</v>
      </c>
      <c r="Q45" s="24">
        <v>0.8</v>
      </c>
      <c r="R45" s="24">
        <v>0.8</v>
      </c>
      <c r="S45" s="24">
        <v>0.8</v>
      </c>
      <c r="T45" s="24">
        <v>0.8</v>
      </c>
      <c r="U45" s="24">
        <v>0.8</v>
      </c>
      <c r="V45" s="24">
        <v>0.8</v>
      </c>
      <c r="W45" s="24">
        <v>0.8</v>
      </c>
      <c r="X45" s="24">
        <v>0.8</v>
      </c>
      <c r="Y45" s="24">
        <v>0.8</v>
      </c>
      <c r="Z45" s="24">
        <v>0.8</v>
      </c>
      <c r="AA45" s="24">
        <v>0.8</v>
      </c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24">
        <v>1</v>
      </c>
      <c r="BC45" s="24">
        <v>1</v>
      </c>
      <c r="BD45" s="24">
        <v>1</v>
      </c>
      <c r="BE45" s="24">
        <v>1</v>
      </c>
      <c r="BF45" s="24">
        <v>1</v>
      </c>
      <c r="BG45" s="24">
        <v>1</v>
      </c>
      <c r="BH45" s="24">
        <v>1</v>
      </c>
      <c r="BI45" s="24">
        <v>1</v>
      </c>
      <c r="BJ45" s="24">
        <v>1</v>
      </c>
      <c r="BK45" s="24">
        <v>1</v>
      </c>
      <c r="BL45" s="24">
        <v>1</v>
      </c>
      <c r="BM45" s="24">
        <v>1</v>
      </c>
      <c r="BN45" s="24">
        <v>1</v>
      </c>
      <c r="BO45" s="24">
        <v>1</v>
      </c>
      <c r="BP45" s="24">
        <v>1</v>
      </c>
      <c r="BQ45" s="24">
        <v>1</v>
      </c>
      <c r="BR45" s="24">
        <v>1</v>
      </c>
      <c r="BS45" s="24">
        <v>1</v>
      </c>
      <c r="BT45" s="24">
        <v>1</v>
      </c>
      <c r="BU45" s="24">
        <v>1</v>
      </c>
      <c r="BV45" s="24">
        <v>1</v>
      </c>
      <c r="BW45" s="24">
        <v>1</v>
      </c>
      <c r="BX45" s="24">
        <v>1</v>
      </c>
      <c r="BY45" s="24">
        <v>1</v>
      </c>
      <c r="BZ45" s="24">
        <v>1</v>
      </c>
      <c r="CA45" s="24">
        <v>1</v>
      </c>
      <c r="CB45" s="55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>
        <v>1.1499999999999999</v>
      </c>
      <c r="CO45" s="9">
        <v>1.01</v>
      </c>
      <c r="CP45" s="9">
        <v>1.84</v>
      </c>
      <c r="CQ45" s="9">
        <v>1.59</v>
      </c>
      <c r="CR45" s="9">
        <v>2.82</v>
      </c>
      <c r="CS45" s="9">
        <v>2.5792064327293054</v>
      </c>
      <c r="CT45" s="9">
        <v>2.7398539368259645</v>
      </c>
      <c r="CU45" s="9">
        <v>2.6017277313210729</v>
      </c>
      <c r="CV45" s="9">
        <v>2.686373292101083</v>
      </c>
      <c r="CW45" s="9">
        <v>2.6085386767758822</v>
      </c>
      <c r="CX45" s="9">
        <v>2.364975450081833</v>
      </c>
      <c r="CY45" s="9">
        <v>2.1651183697932277</v>
      </c>
      <c r="CZ45" s="9">
        <v>1.905075807514832</v>
      </c>
      <c r="DA45" s="55">
        <v>1.929238985</v>
      </c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C45"/>
      <c r="FE45" s="48"/>
      <c r="FF45" s="48"/>
    </row>
    <row r="46" spans="1:162" x14ac:dyDescent="0.2">
      <c r="A46" s="9" t="s">
        <v>1155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>
        <v>0.18</v>
      </c>
      <c r="AO46" s="24">
        <v>0.18</v>
      </c>
      <c r="AP46" s="24">
        <v>0.18</v>
      </c>
      <c r="AQ46" s="24">
        <v>0.18</v>
      </c>
      <c r="AR46" s="24">
        <v>0.18</v>
      </c>
      <c r="AS46" s="24">
        <v>0.18</v>
      </c>
      <c r="AT46" s="24">
        <v>0.18</v>
      </c>
      <c r="AU46" s="24">
        <v>0.18</v>
      </c>
      <c r="AV46" s="24">
        <v>0.18</v>
      </c>
      <c r="AW46" s="24">
        <v>0.18</v>
      </c>
      <c r="AX46" s="24">
        <v>0.18</v>
      </c>
      <c r="AY46" s="24">
        <v>0.18</v>
      </c>
      <c r="AZ46" s="24">
        <v>0.18</v>
      </c>
      <c r="BA46" s="24">
        <v>0.2</v>
      </c>
      <c r="BB46" s="26">
        <v>5.9299999999999999E-2</v>
      </c>
      <c r="BC46" s="26">
        <v>5.9299999999999999E-2</v>
      </c>
      <c r="BD46" s="26">
        <v>5.9299999999999999E-2</v>
      </c>
      <c r="BE46" s="26">
        <v>5.9299999999999999E-2</v>
      </c>
      <c r="BF46" s="26">
        <v>5.9299999999999999E-2</v>
      </c>
      <c r="BG46" s="26">
        <v>5.9299999999999999E-2</v>
      </c>
      <c r="BH46" s="26">
        <v>5.9299999999999999E-2</v>
      </c>
      <c r="BI46" s="26">
        <v>5.9299999999999999E-2</v>
      </c>
      <c r="BJ46" s="26">
        <v>5.9299999999999999E-2</v>
      </c>
      <c r="BK46" s="26">
        <v>5.9299999999999999E-2</v>
      </c>
      <c r="BL46" s="26">
        <v>5.9299999999999999E-2</v>
      </c>
      <c r="BM46" s="26">
        <v>5.9299999999999999E-2</v>
      </c>
      <c r="BN46" s="26">
        <v>5.9299999999999999E-2</v>
      </c>
      <c r="BO46" s="26">
        <v>5.9299999999999999E-2</v>
      </c>
      <c r="BP46" s="26">
        <v>5.9299999999999999E-2</v>
      </c>
      <c r="BQ46" s="26">
        <v>5.9299999999999999E-2</v>
      </c>
      <c r="BR46" s="26">
        <v>5.9299999999999999E-2</v>
      </c>
      <c r="BS46" s="26">
        <v>5.9299999999999999E-2</v>
      </c>
      <c r="BT46" s="26">
        <v>5.9299999999999999E-2</v>
      </c>
      <c r="BU46" s="26">
        <v>5.9299999999999999E-2</v>
      </c>
      <c r="BV46" s="26">
        <v>5.9299999999999999E-2</v>
      </c>
      <c r="BW46" s="26">
        <v>5.9299999999999999E-2</v>
      </c>
      <c r="BX46" s="26">
        <v>5.9299999999999999E-2</v>
      </c>
      <c r="BY46" s="26">
        <v>5.9299999999999999E-2</v>
      </c>
      <c r="BZ46" s="26">
        <v>5.9299999999999999E-2</v>
      </c>
      <c r="CA46" s="26">
        <v>5.9299999999999999E-2</v>
      </c>
      <c r="CB46" s="55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>
        <v>115.66</v>
      </c>
      <c r="DO46" s="9">
        <v>86.27</v>
      </c>
      <c r="DP46" s="9">
        <v>67.78</v>
      </c>
      <c r="DQ46" s="9">
        <v>37.51</v>
      </c>
      <c r="DR46" s="9">
        <v>14.64</v>
      </c>
      <c r="DS46" s="9">
        <v>13.386884598941032</v>
      </c>
      <c r="DT46" s="9">
        <v>5.6882780695348742</v>
      </c>
      <c r="DU46" s="9">
        <v>5.8516367659470498</v>
      </c>
      <c r="DV46" s="9">
        <v>5.5772455891371964</v>
      </c>
      <c r="DW46" s="9">
        <v>4.8740861088545895</v>
      </c>
      <c r="DX46" s="9">
        <v>4.4189852700490997</v>
      </c>
      <c r="DY46" s="9">
        <v>41.953850764159426</v>
      </c>
      <c r="DZ46" s="9">
        <v>36.91496374423204</v>
      </c>
      <c r="EA46" s="9">
        <v>4.0053404539999997</v>
      </c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C46"/>
      <c r="FE46" s="48"/>
      <c r="FF46" s="68"/>
    </row>
    <row r="47" spans="1:162" x14ac:dyDescent="0.2">
      <c r="A47" s="22" t="s">
        <v>1161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>
        <v>0.18</v>
      </c>
      <c r="AN47" s="32">
        <v>0.18</v>
      </c>
      <c r="AO47" s="32">
        <v>0.18</v>
      </c>
      <c r="AP47" s="32">
        <v>0.18</v>
      </c>
      <c r="AQ47" s="32">
        <v>0.18</v>
      </c>
      <c r="AR47" s="32">
        <v>0.18</v>
      </c>
      <c r="AS47" s="32">
        <v>0.18</v>
      </c>
      <c r="AT47" s="32">
        <v>0.18</v>
      </c>
      <c r="AU47" s="32">
        <v>0.18</v>
      </c>
      <c r="AV47" s="32">
        <v>0.18</v>
      </c>
      <c r="AW47" s="32">
        <v>0.18</v>
      </c>
      <c r="AX47" s="32">
        <v>0.18</v>
      </c>
      <c r="AY47" s="32">
        <v>0.18</v>
      </c>
      <c r="AZ47" s="32">
        <v>0.18</v>
      </c>
      <c r="BA47" s="32">
        <v>0.17</v>
      </c>
      <c r="BB47" s="34">
        <v>2.0799999999999999E-2</v>
      </c>
      <c r="BC47" s="34">
        <v>2.0799999999999999E-2</v>
      </c>
      <c r="BD47" s="34">
        <v>2.0799999999999999E-2</v>
      </c>
      <c r="BE47" s="34">
        <v>2.0799999999999999E-2</v>
      </c>
      <c r="BF47" s="34">
        <v>2.0799999999999999E-2</v>
      </c>
      <c r="BG47" s="34">
        <v>2.0799999999999999E-2</v>
      </c>
      <c r="BH47" s="34">
        <v>2.0799999999999999E-2</v>
      </c>
      <c r="BI47" s="34">
        <v>2.0799999999999999E-2</v>
      </c>
      <c r="BJ47" s="34">
        <v>2.0799999999999999E-2</v>
      </c>
      <c r="BK47" s="34">
        <v>2.0799999999999999E-2</v>
      </c>
      <c r="BL47" s="34">
        <v>2.0799999999999999E-2</v>
      </c>
      <c r="BM47" s="34">
        <v>2.0799999999999999E-2</v>
      </c>
      <c r="BN47" s="34">
        <v>2.0799999999999999E-2</v>
      </c>
      <c r="BO47" s="34">
        <v>2.0799999999999999E-2</v>
      </c>
      <c r="BP47" s="34">
        <v>2.0799999999999999E-2</v>
      </c>
      <c r="BQ47" s="34">
        <v>2.0799999999999999E-2</v>
      </c>
      <c r="BR47" s="34">
        <v>2.0799999999999999E-2</v>
      </c>
      <c r="BS47" s="34">
        <v>2.0799999999999999E-2</v>
      </c>
      <c r="BT47" s="34">
        <v>2.0799999999999999E-2</v>
      </c>
      <c r="BU47" s="34">
        <v>2.0799999999999999E-2</v>
      </c>
      <c r="BV47" s="34">
        <v>2.0799999999999999E-2</v>
      </c>
      <c r="BW47" s="34">
        <v>2.0799999999999999E-2</v>
      </c>
      <c r="BX47" s="34">
        <v>2.0799999999999999E-2</v>
      </c>
      <c r="BY47" s="34">
        <v>2.0799999999999999E-2</v>
      </c>
      <c r="BZ47" s="34">
        <v>2.0799999999999999E-2</v>
      </c>
      <c r="CA47" s="34">
        <v>2.0799999999999999E-2</v>
      </c>
      <c r="CB47" s="56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>
        <v>119.81</v>
      </c>
      <c r="DN47" s="22">
        <v>115.66</v>
      </c>
      <c r="DO47" s="22">
        <v>86.27</v>
      </c>
      <c r="DP47" s="22">
        <v>67.78</v>
      </c>
      <c r="DQ47" s="22">
        <v>37.51</v>
      </c>
      <c r="DR47" s="22">
        <v>14.64</v>
      </c>
      <c r="DS47" s="22">
        <v>13.386884598941032</v>
      </c>
      <c r="DT47" s="22">
        <v>5.6882780695348742</v>
      </c>
      <c r="DU47" s="22">
        <v>5.8516367659470498</v>
      </c>
      <c r="DV47" s="22">
        <v>5.5772455891371964</v>
      </c>
      <c r="DW47" s="22">
        <v>5.4156512320606547</v>
      </c>
      <c r="DX47" s="22">
        <v>3.8379705400981994</v>
      </c>
      <c r="DY47" s="22">
        <v>1.0788133053640996</v>
      </c>
      <c r="DZ47" s="22">
        <v>0.94924192485168102</v>
      </c>
      <c r="EA47" s="22">
        <v>0.96128170899999998</v>
      </c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C47"/>
      <c r="FE47" s="48"/>
      <c r="FF47" s="68"/>
    </row>
    <row r="48" spans="1:162" x14ac:dyDescent="0.2">
      <c r="FC48"/>
    </row>
    <row r="49" spans="1:159" x14ac:dyDescent="0.2">
      <c r="FC49"/>
    </row>
    <row r="50" spans="1:159" x14ac:dyDescent="0.2">
      <c r="A50" s="70" t="s">
        <v>1196</v>
      </c>
      <c r="B50" s="70"/>
      <c r="C50" s="70"/>
      <c r="D50" s="70"/>
      <c r="E50" s="70"/>
      <c r="F50" s="70"/>
      <c r="G50" s="70"/>
      <c r="H50" s="70"/>
      <c r="I50" s="70"/>
      <c r="FC50"/>
    </row>
    <row r="51" spans="1:159" x14ac:dyDescent="0.2">
      <c r="FC51"/>
    </row>
    <row r="52" spans="1:159" x14ac:dyDescent="0.2">
      <c r="FC52"/>
    </row>
    <row r="53" spans="1:159" x14ac:dyDescent="0.2">
      <c r="FC53"/>
    </row>
    <row r="54" spans="1:159" x14ac:dyDescent="0.2">
      <c r="FC54"/>
    </row>
    <row r="55" spans="1:159" x14ac:dyDescent="0.2">
      <c r="FC55"/>
    </row>
    <row r="56" spans="1:159" x14ac:dyDescent="0.2">
      <c r="FC56"/>
    </row>
    <row r="57" spans="1:159" x14ac:dyDescent="0.2">
      <c r="FC57"/>
    </row>
    <row r="58" spans="1:159" x14ac:dyDescent="0.2">
      <c r="FC58"/>
    </row>
    <row r="59" spans="1:159" x14ac:dyDescent="0.2">
      <c r="FC59"/>
    </row>
    <row r="60" spans="1:159" x14ac:dyDescent="0.2">
      <c r="FC60"/>
    </row>
    <row r="61" spans="1:159" x14ac:dyDescent="0.2">
      <c r="FC61"/>
    </row>
    <row r="62" spans="1:159" x14ac:dyDescent="0.2">
      <c r="FC62"/>
    </row>
    <row r="63" spans="1:159" x14ac:dyDescent="0.2">
      <c r="FC63"/>
    </row>
    <row r="64" spans="1:159" x14ac:dyDescent="0.2">
      <c r="FC64"/>
    </row>
    <row r="65" spans="159:159" x14ac:dyDescent="0.2">
      <c r="FC65"/>
    </row>
    <row r="66" spans="159:159" x14ac:dyDescent="0.2">
      <c r="FC66"/>
    </row>
    <row r="67" spans="159:159" x14ac:dyDescent="0.2">
      <c r="FC67"/>
    </row>
    <row r="68" spans="159:159" x14ac:dyDescent="0.2">
      <c r="FC68"/>
    </row>
    <row r="69" spans="159:159" x14ac:dyDescent="0.2">
      <c r="FC69"/>
    </row>
    <row r="70" spans="159:159" x14ac:dyDescent="0.2">
      <c r="FC70"/>
    </row>
    <row r="71" spans="159:159" x14ac:dyDescent="0.2">
      <c r="FC71"/>
    </row>
    <row r="72" spans="159:159" x14ac:dyDescent="0.2">
      <c r="FC72"/>
    </row>
    <row r="73" spans="159:159" x14ac:dyDescent="0.2">
      <c r="FC73"/>
    </row>
    <row r="74" spans="159:159" x14ac:dyDescent="0.2">
      <c r="FC74"/>
    </row>
    <row r="75" spans="159:159" x14ac:dyDescent="0.2">
      <c r="FC75"/>
    </row>
    <row r="76" spans="159:159" x14ac:dyDescent="0.2">
      <c r="FC76"/>
    </row>
    <row r="77" spans="159:159" x14ac:dyDescent="0.2">
      <c r="FC77"/>
    </row>
    <row r="78" spans="159:159" x14ac:dyDescent="0.2">
      <c r="FC78"/>
    </row>
    <row r="79" spans="159:159" x14ac:dyDescent="0.2">
      <c r="FC79"/>
    </row>
    <row r="80" spans="159:159" x14ac:dyDescent="0.2">
      <c r="FC80"/>
    </row>
    <row r="81" spans="159:159" x14ac:dyDescent="0.2">
      <c r="FC81"/>
    </row>
    <row r="82" spans="159:159" x14ac:dyDescent="0.2">
      <c r="FC82"/>
    </row>
    <row r="83" spans="159:159" x14ac:dyDescent="0.2">
      <c r="FC83"/>
    </row>
    <row r="84" spans="159:159" x14ac:dyDescent="0.2">
      <c r="FC84"/>
    </row>
    <row r="85" spans="159:159" x14ac:dyDescent="0.2">
      <c r="FC85"/>
    </row>
    <row r="86" spans="159:159" x14ac:dyDescent="0.2">
      <c r="FC86"/>
    </row>
    <row r="87" spans="159:159" x14ac:dyDescent="0.2">
      <c r="FC87"/>
    </row>
    <row r="88" spans="159:159" x14ac:dyDescent="0.2">
      <c r="FC88"/>
    </row>
    <row r="89" spans="159:159" x14ac:dyDescent="0.2">
      <c r="FC89"/>
    </row>
    <row r="90" spans="159:159" x14ac:dyDescent="0.2">
      <c r="FC90"/>
    </row>
    <row r="91" spans="159:159" x14ac:dyDescent="0.2">
      <c r="FC91"/>
    </row>
    <row r="92" spans="159:159" x14ac:dyDescent="0.2">
      <c r="FC92"/>
    </row>
    <row r="93" spans="159:159" x14ac:dyDescent="0.2">
      <c r="FC93"/>
    </row>
    <row r="94" spans="159:159" x14ac:dyDescent="0.2">
      <c r="FC94"/>
    </row>
    <row r="95" spans="159:159" x14ac:dyDescent="0.2">
      <c r="FC95"/>
    </row>
    <row r="96" spans="159:159" x14ac:dyDescent="0.2">
      <c r="FC96"/>
    </row>
    <row r="97" spans="159:159" x14ac:dyDescent="0.2">
      <c r="FC97"/>
    </row>
    <row r="98" spans="159:159" x14ac:dyDescent="0.2">
      <c r="FC98"/>
    </row>
    <row r="99" spans="159:159" x14ac:dyDescent="0.2">
      <c r="FC99"/>
    </row>
    <row r="100" spans="159:159" x14ac:dyDescent="0.2">
      <c r="FC100"/>
    </row>
    <row r="101" spans="159:159" x14ac:dyDescent="0.2">
      <c r="FC101"/>
    </row>
    <row r="102" spans="159:159" x14ac:dyDescent="0.2">
      <c r="FC102"/>
    </row>
    <row r="103" spans="159:159" x14ac:dyDescent="0.2">
      <c r="FC103"/>
    </row>
    <row r="104" spans="159:159" x14ac:dyDescent="0.2">
      <c r="FC104"/>
    </row>
    <row r="105" spans="159:159" x14ac:dyDescent="0.2">
      <c r="FC105"/>
    </row>
    <row r="106" spans="159:159" x14ac:dyDescent="0.2">
      <c r="FC106"/>
    </row>
    <row r="107" spans="159:159" x14ac:dyDescent="0.2">
      <c r="FC107"/>
    </row>
    <row r="108" spans="159:159" x14ac:dyDescent="0.2">
      <c r="FC108"/>
    </row>
    <row r="109" spans="159:159" x14ac:dyDescent="0.2">
      <c r="FC109"/>
    </row>
    <row r="110" spans="159:159" x14ac:dyDescent="0.2">
      <c r="FC110"/>
    </row>
    <row r="111" spans="159:159" x14ac:dyDescent="0.2">
      <c r="FC111"/>
    </row>
    <row r="112" spans="159:159" x14ac:dyDescent="0.2">
      <c r="FC112"/>
    </row>
    <row r="113" spans="159:159" x14ac:dyDescent="0.2">
      <c r="FC113"/>
    </row>
    <row r="114" spans="159:159" x14ac:dyDescent="0.2">
      <c r="FC114"/>
    </row>
    <row r="115" spans="159:159" x14ac:dyDescent="0.2">
      <c r="FC115"/>
    </row>
    <row r="116" spans="159:159" x14ac:dyDescent="0.2">
      <c r="FC116"/>
    </row>
    <row r="117" spans="159:159" x14ac:dyDescent="0.2">
      <c r="FC117"/>
    </row>
    <row r="118" spans="159:159" x14ac:dyDescent="0.2">
      <c r="FC118"/>
    </row>
    <row r="119" spans="159:159" x14ac:dyDescent="0.2">
      <c r="FC119"/>
    </row>
    <row r="120" spans="159:159" x14ac:dyDescent="0.2">
      <c r="FC120"/>
    </row>
    <row r="121" spans="159:159" x14ac:dyDescent="0.2">
      <c r="FC121"/>
    </row>
    <row r="122" spans="159:159" x14ac:dyDescent="0.2">
      <c r="FC122"/>
    </row>
    <row r="123" spans="159:159" x14ac:dyDescent="0.2">
      <c r="FC123"/>
    </row>
    <row r="124" spans="159:159" x14ac:dyDescent="0.2">
      <c r="FC124"/>
    </row>
    <row r="125" spans="159:159" x14ac:dyDescent="0.2">
      <c r="FC125"/>
    </row>
    <row r="126" spans="159:159" x14ac:dyDescent="0.2">
      <c r="FC126"/>
    </row>
    <row r="127" spans="159:159" x14ac:dyDescent="0.2">
      <c r="FC127"/>
    </row>
    <row r="128" spans="159:159" x14ac:dyDescent="0.2">
      <c r="FC128"/>
    </row>
    <row r="129" spans="159:159" x14ac:dyDescent="0.2">
      <c r="FC129"/>
    </row>
    <row r="130" spans="159:159" x14ac:dyDescent="0.2">
      <c r="FC130"/>
    </row>
    <row r="131" spans="159:159" x14ac:dyDescent="0.2">
      <c r="FC131"/>
    </row>
    <row r="132" spans="159:159" x14ac:dyDescent="0.2">
      <c r="FC132"/>
    </row>
    <row r="133" spans="159:159" x14ac:dyDescent="0.2">
      <c r="FC133"/>
    </row>
    <row r="134" spans="159:159" x14ac:dyDescent="0.2">
      <c r="FC134"/>
    </row>
    <row r="135" spans="159:159" x14ac:dyDescent="0.2">
      <c r="FC135"/>
    </row>
    <row r="136" spans="159:159" x14ac:dyDescent="0.2">
      <c r="FC136"/>
    </row>
    <row r="137" spans="159:159" x14ac:dyDescent="0.2">
      <c r="FC137"/>
    </row>
    <row r="138" spans="159:159" x14ac:dyDescent="0.2">
      <c r="FC138"/>
    </row>
    <row r="139" spans="159:159" x14ac:dyDescent="0.2">
      <c r="FC139"/>
    </row>
    <row r="140" spans="159:159" x14ac:dyDescent="0.2">
      <c r="FC140"/>
    </row>
    <row r="141" spans="159:159" x14ac:dyDescent="0.2">
      <c r="FC141"/>
    </row>
    <row r="142" spans="159:159" x14ac:dyDescent="0.2">
      <c r="FC142"/>
    </row>
    <row r="143" spans="159:159" x14ac:dyDescent="0.2">
      <c r="FC143"/>
    </row>
    <row r="144" spans="159:159" x14ac:dyDescent="0.2">
      <c r="FC144"/>
    </row>
    <row r="145" spans="159:159" x14ac:dyDescent="0.2">
      <c r="FC145"/>
    </row>
    <row r="146" spans="159:159" x14ac:dyDescent="0.2">
      <c r="FC146"/>
    </row>
    <row r="147" spans="159:159" x14ac:dyDescent="0.2">
      <c r="FC147"/>
    </row>
    <row r="148" spans="159:159" x14ac:dyDescent="0.2">
      <c r="FC148"/>
    </row>
    <row r="149" spans="159:159" x14ac:dyDescent="0.2">
      <c r="FC149"/>
    </row>
    <row r="150" spans="159:159" x14ac:dyDescent="0.2">
      <c r="FC150"/>
    </row>
    <row r="151" spans="159:159" x14ac:dyDescent="0.2">
      <c r="FC151"/>
    </row>
    <row r="152" spans="159:159" x14ac:dyDescent="0.2">
      <c r="FC152"/>
    </row>
    <row r="153" spans="159:159" x14ac:dyDescent="0.2">
      <c r="FC153"/>
    </row>
    <row r="154" spans="159:159" x14ac:dyDescent="0.2">
      <c r="FC154"/>
    </row>
    <row r="155" spans="159:159" x14ac:dyDescent="0.2">
      <c r="FC155"/>
    </row>
    <row r="156" spans="159:159" x14ac:dyDescent="0.2">
      <c r="FC156"/>
    </row>
    <row r="157" spans="159:159" x14ac:dyDescent="0.2">
      <c r="FC157"/>
    </row>
    <row r="158" spans="159:159" x14ac:dyDescent="0.2">
      <c r="FC158"/>
    </row>
    <row r="159" spans="159:159" x14ac:dyDescent="0.2">
      <c r="FC159"/>
    </row>
    <row r="160" spans="159:159" x14ac:dyDescent="0.2">
      <c r="FC160"/>
    </row>
    <row r="161" spans="159:159" x14ac:dyDescent="0.2">
      <c r="FC161"/>
    </row>
    <row r="162" spans="159:159" x14ac:dyDescent="0.2">
      <c r="FC162"/>
    </row>
    <row r="163" spans="159:159" x14ac:dyDescent="0.2">
      <c r="FC163"/>
    </row>
    <row r="164" spans="159:159" x14ac:dyDescent="0.2">
      <c r="FC164"/>
    </row>
    <row r="165" spans="159:159" x14ac:dyDescent="0.2">
      <c r="FC165"/>
    </row>
    <row r="166" spans="159:159" x14ac:dyDescent="0.2">
      <c r="FC166"/>
    </row>
    <row r="167" spans="159:159" x14ac:dyDescent="0.2">
      <c r="FC167"/>
    </row>
    <row r="168" spans="159:159" x14ac:dyDescent="0.2">
      <c r="FC168"/>
    </row>
    <row r="169" spans="159:159" x14ac:dyDescent="0.2">
      <c r="FC169"/>
    </row>
    <row r="170" spans="159:159" x14ac:dyDescent="0.2">
      <c r="FC170"/>
    </row>
    <row r="171" spans="159:159" x14ac:dyDescent="0.2">
      <c r="FC171"/>
    </row>
    <row r="172" spans="159:159" x14ac:dyDescent="0.2">
      <c r="FC172"/>
    </row>
    <row r="173" spans="159:159" x14ac:dyDescent="0.2">
      <c r="FC173"/>
    </row>
    <row r="174" spans="159:159" x14ac:dyDescent="0.2">
      <c r="FC174"/>
    </row>
    <row r="175" spans="159:159" x14ac:dyDescent="0.2">
      <c r="FC175"/>
    </row>
    <row r="176" spans="159:159" x14ac:dyDescent="0.2">
      <c r="FC176"/>
    </row>
    <row r="177" spans="159:159" x14ac:dyDescent="0.2">
      <c r="FC177"/>
    </row>
    <row r="178" spans="159:159" x14ac:dyDescent="0.2">
      <c r="FC178"/>
    </row>
    <row r="179" spans="159:159" x14ac:dyDescent="0.2">
      <c r="FC179"/>
    </row>
    <row r="180" spans="159:159" x14ac:dyDescent="0.2">
      <c r="FC180"/>
    </row>
    <row r="181" spans="159:159" x14ac:dyDescent="0.2">
      <c r="FC181"/>
    </row>
    <row r="182" spans="159:159" x14ac:dyDescent="0.2">
      <c r="FC182"/>
    </row>
    <row r="183" spans="159:159" x14ac:dyDescent="0.2">
      <c r="FC183"/>
    </row>
    <row r="184" spans="159:159" x14ac:dyDescent="0.2">
      <c r="FC184"/>
    </row>
    <row r="185" spans="159:159" x14ac:dyDescent="0.2">
      <c r="FC185"/>
    </row>
    <row r="186" spans="159:159" x14ac:dyDescent="0.2">
      <c r="FC186"/>
    </row>
    <row r="187" spans="159:159" x14ac:dyDescent="0.2">
      <c r="FC187"/>
    </row>
    <row r="188" spans="159:159" x14ac:dyDescent="0.2">
      <c r="FC188"/>
    </row>
    <row r="189" spans="159:159" x14ac:dyDescent="0.2">
      <c r="FC189"/>
    </row>
    <row r="190" spans="159:159" x14ac:dyDescent="0.2">
      <c r="FC190"/>
    </row>
    <row r="191" spans="159:159" x14ac:dyDescent="0.2">
      <c r="FC191"/>
    </row>
    <row r="192" spans="159:159" x14ac:dyDescent="0.2">
      <c r="FC192"/>
    </row>
    <row r="193" spans="159:159" x14ac:dyDescent="0.2">
      <c r="FC193"/>
    </row>
    <row r="194" spans="159:159" x14ac:dyDescent="0.2">
      <c r="FC194"/>
    </row>
    <row r="195" spans="159:159" x14ac:dyDescent="0.2">
      <c r="FC195"/>
    </row>
    <row r="196" spans="159:159" x14ac:dyDescent="0.2">
      <c r="FC196"/>
    </row>
    <row r="197" spans="159:159" x14ac:dyDescent="0.2">
      <c r="FC197"/>
    </row>
    <row r="198" spans="159:159" x14ac:dyDescent="0.2">
      <c r="FC198"/>
    </row>
    <row r="199" spans="159:159" x14ac:dyDescent="0.2">
      <c r="FC199"/>
    </row>
    <row r="200" spans="159:159" x14ac:dyDescent="0.2">
      <c r="FC200"/>
    </row>
    <row r="201" spans="159:159" x14ac:dyDescent="0.2">
      <c r="FC201"/>
    </row>
    <row r="202" spans="159:159" x14ac:dyDescent="0.2">
      <c r="FC202"/>
    </row>
    <row r="203" spans="159:159" x14ac:dyDescent="0.2">
      <c r="FC203"/>
    </row>
    <row r="204" spans="159:159" x14ac:dyDescent="0.2">
      <c r="FC204"/>
    </row>
    <row r="205" spans="159:159" x14ac:dyDescent="0.2">
      <c r="FC205"/>
    </row>
    <row r="206" spans="159:159" x14ac:dyDescent="0.2">
      <c r="FC206"/>
    </row>
    <row r="207" spans="159:159" x14ac:dyDescent="0.2">
      <c r="FC207"/>
    </row>
    <row r="208" spans="159:159" x14ac:dyDescent="0.2">
      <c r="FC208"/>
    </row>
    <row r="209" spans="159:159" x14ac:dyDescent="0.2">
      <c r="FC209"/>
    </row>
    <row r="210" spans="159:159" x14ac:dyDescent="0.2">
      <c r="FC210"/>
    </row>
    <row r="211" spans="159:159" x14ac:dyDescent="0.2">
      <c r="FC211"/>
    </row>
    <row r="212" spans="159:159" x14ac:dyDescent="0.2">
      <c r="FC212"/>
    </row>
    <row r="213" spans="159:159" x14ac:dyDescent="0.2">
      <c r="FC213"/>
    </row>
    <row r="214" spans="159:159" x14ac:dyDescent="0.2">
      <c r="FC214"/>
    </row>
    <row r="215" spans="159:159" x14ac:dyDescent="0.2">
      <c r="FC215"/>
    </row>
    <row r="216" spans="159:159" x14ac:dyDescent="0.2">
      <c r="FC216"/>
    </row>
    <row r="217" spans="159:159" x14ac:dyDescent="0.2">
      <c r="FC217"/>
    </row>
    <row r="218" spans="159:159" x14ac:dyDescent="0.2">
      <c r="FC218"/>
    </row>
    <row r="219" spans="159:159" x14ac:dyDescent="0.2">
      <c r="FC219"/>
    </row>
    <row r="220" spans="159:159" x14ac:dyDescent="0.2">
      <c r="FC220"/>
    </row>
    <row r="221" spans="159:159" x14ac:dyDescent="0.2">
      <c r="FC221"/>
    </row>
    <row r="222" spans="159:159" x14ac:dyDescent="0.2">
      <c r="FC222"/>
    </row>
    <row r="223" spans="159:159" x14ac:dyDescent="0.2">
      <c r="FC223"/>
    </row>
    <row r="224" spans="159:159" x14ac:dyDescent="0.2">
      <c r="FC224"/>
    </row>
    <row r="225" spans="159:159" x14ac:dyDescent="0.2">
      <c r="FC225"/>
    </row>
    <row r="226" spans="159:159" x14ac:dyDescent="0.2">
      <c r="FC226"/>
    </row>
    <row r="227" spans="159:159" x14ac:dyDescent="0.2">
      <c r="FC227"/>
    </row>
    <row r="228" spans="159:159" x14ac:dyDescent="0.2">
      <c r="FC228"/>
    </row>
    <row r="229" spans="159:159" x14ac:dyDescent="0.2">
      <c r="FC229"/>
    </row>
    <row r="230" spans="159:159" x14ac:dyDescent="0.2">
      <c r="FC230"/>
    </row>
    <row r="231" spans="159:159" x14ac:dyDescent="0.2">
      <c r="FC231"/>
    </row>
    <row r="232" spans="159:159" x14ac:dyDescent="0.2">
      <c r="FC232"/>
    </row>
    <row r="233" spans="159:159" x14ac:dyDescent="0.2">
      <c r="FC233"/>
    </row>
    <row r="234" spans="159:159" x14ac:dyDescent="0.2">
      <c r="FC234"/>
    </row>
    <row r="235" spans="159:159" x14ac:dyDescent="0.2">
      <c r="FC235"/>
    </row>
    <row r="236" spans="159:159" x14ac:dyDescent="0.2">
      <c r="FC236"/>
    </row>
    <row r="237" spans="159:159" x14ac:dyDescent="0.2">
      <c r="FC237"/>
    </row>
    <row r="238" spans="159:159" x14ac:dyDescent="0.2">
      <c r="FC238"/>
    </row>
    <row r="239" spans="159:159" x14ac:dyDescent="0.2">
      <c r="FC239"/>
    </row>
    <row r="240" spans="159:159" x14ac:dyDescent="0.2">
      <c r="FC240"/>
    </row>
    <row r="241" spans="159:159" x14ac:dyDescent="0.2">
      <c r="FC241"/>
    </row>
    <row r="242" spans="159:159" x14ac:dyDescent="0.2">
      <c r="FC242"/>
    </row>
    <row r="243" spans="159:159" x14ac:dyDescent="0.2">
      <c r="FC243"/>
    </row>
    <row r="244" spans="159:159" x14ac:dyDescent="0.2">
      <c r="FC244"/>
    </row>
    <row r="245" spans="159:159" x14ac:dyDescent="0.2">
      <c r="FC245"/>
    </row>
    <row r="246" spans="159:159" x14ac:dyDescent="0.2">
      <c r="FC246"/>
    </row>
    <row r="247" spans="159:159" x14ac:dyDescent="0.2">
      <c r="FC247"/>
    </row>
    <row r="248" spans="159:159" x14ac:dyDescent="0.2">
      <c r="FC248"/>
    </row>
    <row r="249" spans="159:159" x14ac:dyDescent="0.2">
      <c r="FC249"/>
    </row>
    <row r="250" spans="159:159" x14ac:dyDescent="0.2">
      <c r="FC250"/>
    </row>
    <row r="251" spans="159:159" x14ac:dyDescent="0.2">
      <c r="FC251"/>
    </row>
    <row r="252" spans="159:159" x14ac:dyDescent="0.2">
      <c r="FC252"/>
    </row>
    <row r="253" spans="159:159" x14ac:dyDescent="0.2">
      <c r="FC253"/>
    </row>
    <row r="254" spans="159:159" x14ac:dyDescent="0.2">
      <c r="FC254"/>
    </row>
    <row r="255" spans="159:159" x14ac:dyDescent="0.2">
      <c r="FC255"/>
    </row>
    <row r="256" spans="159:159" x14ac:dyDescent="0.2">
      <c r="FC256"/>
    </row>
    <row r="257" spans="159:159" x14ac:dyDescent="0.2">
      <c r="FC257"/>
    </row>
    <row r="258" spans="159:159" x14ac:dyDescent="0.2">
      <c r="FC258"/>
    </row>
    <row r="259" spans="159:159" x14ac:dyDescent="0.2">
      <c r="FC259"/>
    </row>
    <row r="260" spans="159:159" x14ac:dyDescent="0.2">
      <c r="FC260"/>
    </row>
    <row r="261" spans="159:159" x14ac:dyDescent="0.2">
      <c r="FC261"/>
    </row>
    <row r="262" spans="159:159" x14ac:dyDescent="0.2">
      <c r="FC262"/>
    </row>
    <row r="263" spans="159:159" x14ac:dyDescent="0.2">
      <c r="FC263"/>
    </row>
    <row r="264" spans="159:159" x14ac:dyDescent="0.2">
      <c r="FC264"/>
    </row>
    <row r="265" spans="159:159" x14ac:dyDescent="0.2">
      <c r="FC265"/>
    </row>
    <row r="266" spans="159:159" x14ac:dyDescent="0.2">
      <c r="FC266"/>
    </row>
    <row r="267" spans="159:159" x14ac:dyDescent="0.2">
      <c r="FC267"/>
    </row>
    <row r="268" spans="159:159" x14ac:dyDescent="0.2">
      <c r="FC268"/>
    </row>
    <row r="269" spans="159:159" x14ac:dyDescent="0.2">
      <c r="FC269"/>
    </row>
    <row r="270" spans="159:159" x14ac:dyDescent="0.2">
      <c r="FC270"/>
    </row>
    <row r="271" spans="159:159" x14ac:dyDescent="0.2">
      <c r="FC271"/>
    </row>
    <row r="272" spans="159:159" x14ac:dyDescent="0.2">
      <c r="FC272"/>
    </row>
    <row r="273" spans="159:159" x14ac:dyDescent="0.2">
      <c r="FC273"/>
    </row>
    <row r="274" spans="159:159" x14ac:dyDescent="0.2">
      <c r="FC274"/>
    </row>
    <row r="275" spans="159:159" x14ac:dyDescent="0.2">
      <c r="FC275"/>
    </row>
    <row r="276" spans="159:159" x14ac:dyDescent="0.2">
      <c r="FC276"/>
    </row>
    <row r="277" spans="159:159" x14ac:dyDescent="0.2">
      <c r="FC277"/>
    </row>
    <row r="278" spans="159:159" x14ac:dyDescent="0.2">
      <c r="FC278"/>
    </row>
    <row r="279" spans="159:159" x14ac:dyDescent="0.2">
      <c r="FC279"/>
    </row>
    <row r="280" spans="159:159" x14ac:dyDescent="0.2">
      <c r="FC280"/>
    </row>
    <row r="281" spans="159:159" x14ac:dyDescent="0.2">
      <c r="FC281"/>
    </row>
    <row r="282" spans="159:159" x14ac:dyDescent="0.2">
      <c r="FC282"/>
    </row>
    <row r="283" spans="159:159" x14ac:dyDescent="0.2">
      <c r="FC283"/>
    </row>
    <row r="284" spans="159:159" x14ac:dyDescent="0.2">
      <c r="FC284"/>
    </row>
    <row r="285" spans="159:159" x14ac:dyDescent="0.2">
      <c r="FC285"/>
    </row>
    <row r="286" spans="159:159" x14ac:dyDescent="0.2">
      <c r="FC286"/>
    </row>
    <row r="287" spans="159:159" x14ac:dyDescent="0.2">
      <c r="FC287"/>
    </row>
    <row r="288" spans="159:159" x14ac:dyDescent="0.2">
      <c r="FC288"/>
    </row>
    <row r="289" spans="159:159" x14ac:dyDescent="0.2">
      <c r="FC289"/>
    </row>
    <row r="290" spans="159:159" x14ac:dyDescent="0.2">
      <c r="FC290"/>
    </row>
    <row r="291" spans="159:159" x14ac:dyDescent="0.2">
      <c r="FC291"/>
    </row>
    <row r="292" spans="159:159" x14ac:dyDescent="0.2">
      <c r="FC292"/>
    </row>
    <row r="293" spans="159:159" x14ac:dyDescent="0.2">
      <c r="FC293"/>
    </row>
    <row r="294" spans="159:159" x14ac:dyDescent="0.2">
      <c r="FC294"/>
    </row>
    <row r="295" spans="159:159" x14ac:dyDescent="0.2">
      <c r="FC295"/>
    </row>
    <row r="296" spans="159:159" x14ac:dyDescent="0.2">
      <c r="FC296"/>
    </row>
    <row r="297" spans="159:159" x14ac:dyDescent="0.2">
      <c r="FC297"/>
    </row>
    <row r="298" spans="159:159" x14ac:dyDescent="0.2">
      <c r="FC298"/>
    </row>
    <row r="299" spans="159:159" x14ac:dyDescent="0.2">
      <c r="FC299"/>
    </row>
    <row r="300" spans="159:159" x14ac:dyDescent="0.2">
      <c r="FC300"/>
    </row>
    <row r="301" spans="159:159" x14ac:dyDescent="0.2">
      <c r="FC301"/>
    </row>
    <row r="302" spans="159:159" x14ac:dyDescent="0.2">
      <c r="FC302"/>
    </row>
    <row r="303" spans="159:159" x14ac:dyDescent="0.2">
      <c r="FC303"/>
    </row>
    <row r="304" spans="159:159" x14ac:dyDescent="0.2">
      <c r="FC304"/>
    </row>
    <row r="305" spans="159:159" x14ac:dyDescent="0.2">
      <c r="FC305"/>
    </row>
    <row r="306" spans="159:159" x14ac:dyDescent="0.2">
      <c r="FC306"/>
    </row>
    <row r="307" spans="159:159" x14ac:dyDescent="0.2">
      <c r="FC307"/>
    </row>
    <row r="308" spans="159:159" x14ac:dyDescent="0.2">
      <c r="FC308"/>
    </row>
    <row r="309" spans="159:159" x14ac:dyDescent="0.2">
      <c r="FC309"/>
    </row>
    <row r="310" spans="159:159" x14ac:dyDescent="0.2">
      <c r="FC310"/>
    </row>
    <row r="311" spans="159:159" x14ac:dyDescent="0.2">
      <c r="FC311"/>
    </row>
    <row r="312" spans="159:159" x14ac:dyDescent="0.2">
      <c r="FC312"/>
    </row>
    <row r="313" spans="159:159" x14ac:dyDescent="0.2">
      <c r="FC313"/>
    </row>
    <row r="314" spans="159:159" x14ac:dyDescent="0.2">
      <c r="FC314"/>
    </row>
    <row r="315" spans="159:159" x14ac:dyDescent="0.2">
      <c r="FC315"/>
    </row>
    <row r="316" spans="159:159" x14ac:dyDescent="0.2">
      <c r="FC316"/>
    </row>
    <row r="317" spans="159:159" x14ac:dyDescent="0.2">
      <c r="FC317"/>
    </row>
    <row r="318" spans="159:159" x14ac:dyDescent="0.2">
      <c r="FC318"/>
    </row>
    <row r="319" spans="159:159" x14ac:dyDescent="0.2">
      <c r="FC319"/>
    </row>
    <row r="320" spans="159:159" x14ac:dyDescent="0.2">
      <c r="FC320"/>
    </row>
    <row r="321" spans="159:159" x14ac:dyDescent="0.2">
      <c r="FC321"/>
    </row>
    <row r="322" spans="159:159" x14ac:dyDescent="0.2">
      <c r="FC322"/>
    </row>
    <row r="323" spans="159:159" x14ac:dyDescent="0.2">
      <c r="FC323"/>
    </row>
    <row r="324" spans="159:159" x14ac:dyDescent="0.2">
      <c r="FC324"/>
    </row>
    <row r="325" spans="159:159" x14ac:dyDescent="0.2">
      <c r="FC325"/>
    </row>
    <row r="326" spans="159:159" x14ac:dyDescent="0.2">
      <c r="FC326"/>
    </row>
    <row r="327" spans="159:159" x14ac:dyDescent="0.2">
      <c r="FC327"/>
    </row>
    <row r="328" spans="159:159" x14ac:dyDescent="0.2">
      <c r="FC328"/>
    </row>
    <row r="329" spans="159:159" x14ac:dyDescent="0.2">
      <c r="FC329"/>
    </row>
    <row r="330" spans="159:159" x14ac:dyDescent="0.2">
      <c r="FC330"/>
    </row>
    <row r="331" spans="159:159" x14ac:dyDescent="0.2">
      <c r="FC331"/>
    </row>
    <row r="332" spans="159:159" x14ac:dyDescent="0.2">
      <c r="FC332"/>
    </row>
    <row r="333" spans="159:159" x14ac:dyDescent="0.2">
      <c r="FC333"/>
    </row>
    <row r="334" spans="159:159" x14ac:dyDescent="0.2">
      <c r="FC334"/>
    </row>
    <row r="335" spans="159:159" x14ac:dyDescent="0.2">
      <c r="FC335"/>
    </row>
    <row r="336" spans="159:159" x14ac:dyDescent="0.2">
      <c r="FC336"/>
    </row>
    <row r="337" spans="159:159" x14ac:dyDescent="0.2">
      <c r="FC337"/>
    </row>
    <row r="338" spans="159:159" x14ac:dyDescent="0.2">
      <c r="FC338"/>
    </row>
    <row r="339" spans="159:159" x14ac:dyDescent="0.2">
      <c r="FC339"/>
    </row>
    <row r="340" spans="159:159" x14ac:dyDescent="0.2">
      <c r="FC340"/>
    </row>
    <row r="341" spans="159:159" x14ac:dyDescent="0.2">
      <c r="FC341"/>
    </row>
    <row r="342" spans="159:159" x14ac:dyDescent="0.2">
      <c r="FC342"/>
    </row>
    <row r="343" spans="159:159" x14ac:dyDescent="0.2">
      <c r="FC343"/>
    </row>
    <row r="344" spans="159:159" x14ac:dyDescent="0.2">
      <c r="FC344"/>
    </row>
    <row r="345" spans="159:159" x14ac:dyDescent="0.2">
      <c r="FC345"/>
    </row>
    <row r="346" spans="159:159" x14ac:dyDescent="0.2">
      <c r="FC346"/>
    </row>
    <row r="347" spans="159:159" x14ac:dyDescent="0.2">
      <c r="FC347"/>
    </row>
    <row r="348" spans="159:159" x14ac:dyDescent="0.2">
      <c r="FC348"/>
    </row>
    <row r="349" spans="159:159" x14ac:dyDescent="0.2">
      <c r="FC349"/>
    </row>
    <row r="350" spans="159:159" x14ac:dyDescent="0.2">
      <c r="FC350"/>
    </row>
    <row r="351" spans="159:159" x14ac:dyDescent="0.2">
      <c r="FC351"/>
    </row>
    <row r="352" spans="159:159" x14ac:dyDescent="0.2">
      <c r="FC352"/>
    </row>
    <row r="353" spans="159:159" x14ac:dyDescent="0.2">
      <c r="FC353"/>
    </row>
    <row r="354" spans="159:159" x14ac:dyDescent="0.2">
      <c r="FC354"/>
    </row>
    <row r="355" spans="159:159" x14ac:dyDescent="0.2">
      <c r="FC355"/>
    </row>
    <row r="356" spans="159:159" x14ac:dyDescent="0.2">
      <c r="FC356"/>
    </row>
    <row r="357" spans="159:159" x14ac:dyDescent="0.2">
      <c r="FC357"/>
    </row>
    <row r="358" spans="159:159" x14ac:dyDescent="0.2">
      <c r="FC358"/>
    </row>
    <row r="359" spans="159:159" x14ac:dyDescent="0.2">
      <c r="FC359"/>
    </row>
    <row r="360" spans="159:159" x14ac:dyDescent="0.2">
      <c r="FC360"/>
    </row>
    <row r="361" spans="159:159" x14ac:dyDescent="0.2">
      <c r="FC361"/>
    </row>
    <row r="362" spans="159:159" x14ac:dyDescent="0.2">
      <c r="FC362"/>
    </row>
    <row r="363" spans="159:159" x14ac:dyDescent="0.2">
      <c r="FC363"/>
    </row>
    <row r="364" spans="159:159" x14ac:dyDescent="0.2">
      <c r="FC364"/>
    </row>
    <row r="365" spans="159:159" x14ac:dyDescent="0.2">
      <c r="FC365"/>
    </row>
    <row r="366" spans="159:159" x14ac:dyDescent="0.2">
      <c r="FC366"/>
    </row>
    <row r="367" spans="159:159" x14ac:dyDescent="0.2">
      <c r="FC367"/>
    </row>
    <row r="368" spans="159:159" x14ac:dyDescent="0.2">
      <c r="FC368"/>
    </row>
    <row r="369" spans="159:159" x14ac:dyDescent="0.2">
      <c r="FC369"/>
    </row>
    <row r="370" spans="159:159" x14ac:dyDescent="0.2">
      <c r="FC370"/>
    </row>
    <row r="371" spans="159:159" x14ac:dyDescent="0.2">
      <c r="FC371"/>
    </row>
    <row r="372" spans="159:159" x14ac:dyDescent="0.2">
      <c r="FC372"/>
    </row>
    <row r="373" spans="159:159" x14ac:dyDescent="0.2">
      <c r="FC373"/>
    </row>
    <row r="374" spans="159:159" x14ac:dyDescent="0.2">
      <c r="FC374"/>
    </row>
    <row r="375" spans="159:159" x14ac:dyDescent="0.2">
      <c r="FC375"/>
    </row>
    <row r="376" spans="159:159" x14ac:dyDescent="0.2">
      <c r="FC376"/>
    </row>
    <row r="377" spans="159:159" x14ac:dyDescent="0.2">
      <c r="FC377"/>
    </row>
    <row r="378" spans="159:159" x14ac:dyDescent="0.2">
      <c r="FC378"/>
    </row>
    <row r="379" spans="159:159" x14ac:dyDescent="0.2">
      <c r="FC379"/>
    </row>
    <row r="380" spans="159:159" x14ac:dyDescent="0.2">
      <c r="FC380"/>
    </row>
    <row r="381" spans="159:159" x14ac:dyDescent="0.2">
      <c r="FC381"/>
    </row>
    <row r="382" spans="159:159" x14ac:dyDescent="0.2">
      <c r="FC382"/>
    </row>
    <row r="383" spans="159:159" x14ac:dyDescent="0.2">
      <c r="FC383"/>
    </row>
    <row r="384" spans="159:159" x14ac:dyDescent="0.2">
      <c r="FC384"/>
    </row>
    <row r="385" spans="159:159" x14ac:dyDescent="0.2">
      <c r="FC385"/>
    </row>
    <row r="386" spans="159:159" x14ac:dyDescent="0.2">
      <c r="FC386"/>
    </row>
    <row r="387" spans="159:159" x14ac:dyDescent="0.2">
      <c r="FC387"/>
    </row>
    <row r="388" spans="159:159" x14ac:dyDescent="0.2">
      <c r="FC388"/>
    </row>
    <row r="389" spans="159:159" x14ac:dyDescent="0.2">
      <c r="FC389"/>
    </row>
    <row r="390" spans="159:159" x14ac:dyDescent="0.2">
      <c r="FC390"/>
    </row>
    <row r="391" spans="159:159" x14ac:dyDescent="0.2">
      <c r="FC391"/>
    </row>
    <row r="392" spans="159:159" x14ac:dyDescent="0.2">
      <c r="FC392"/>
    </row>
    <row r="393" spans="159:159" x14ac:dyDescent="0.2">
      <c r="FC393"/>
    </row>
    <row r="394" spans="159:159" x14ac:dyDescent="0.2">
      <c r="FC394"/>
    </row>
    <row r="395" spans="159:159" x14ac:dyDescent="0.2">
      <c r="FC395"/>
    </row>
    <row r="396" spans="159:159" x14ac:dyDescent="0.2">
      <c r="FC396"/>
    </row>
    <row r="397" spans="159:159" x14ac:dyDescent="0.2">
      <c r="FC397"/>
    </row>
    <row r="398" spans="159:159" x14ac:dyDescent="0.2">
      <c r="FC398"/>
    </row>
    <row r="399" spans="159:159" x14ac:dyDescent="0.2">
      <c r="FC399"/>
    </row>
    <row r="400" spans="159:159" x14ac:dyDescent="0.2">
      <c r="FC400"/>
    </row>
    <row r="401" spans="159:159" x14ac:dyDescent="0.2">
      <c r="FC401"/>
    </row>
    <row r="402" spans="159:159" x14ac:dyDescent="0.2">
      <c r="FC402"/>
    </row>
    <row r="403" spans="159:159" x14ac:dyDescent="0.2">
      <c r="FC403"/>
    </row>
    <row r="404" spans="159:159" x14ac:dyDescent="0.2">
      <c r="FC404"/>
    </row>
    <row r="405" spans="159:159" x14ac:dyDescent="0.2">
      <c r="FC405"/>
    </row>
    <row r="406" spans="159:159" x14ac:dyDescent="0.2">
      <c r="FC406"/>
    </row>
    <row r="407" spans="159:159" x14ac:dyDescent="0.2">
      <c r="FC407"/>
    </row>
    <row r="408" spans="159:159" x14ac:dyDescent="0.2">
      <c r="FC408"/>
    </row>
    <row r="409" spans="159:159" x14ac:dyDescent="0.2">
      <c r="FC409"/>
    </row>
    <row r="410" spans="159:159" x14ac:dyDescent="0.2">
      <c r="FC410"/>
    </row>
    <row r="411" spans="159:159" x14ac:dyDescent="0.2">
      <c r="FC411"/>
    </row>
    <row r="412" spans="159:159" x14ac:dyDescent="0.2">
      <c r="FC412"/>
    </row>
    <row r="413" spans="159:159" x14ac:dyDescent="0.2">
      <c r="FC413"/>
    </row>
    <row r="414" spans="159:159" x14ac:dyDescent="0.2">
      <c r="FC414"/>
    </row>
    <row r="415" spans="159:159" x14ac:dyDescent="0.2">
      <c r="FC415"/>
    </row>
    <row r="416" spans="159:159" x14ac:dyDescent="0.2">
      <c r="FC416"/>
    </row>
    <row r="417" spans="159:159" x14ac:dyDescent="0.2">
      <c r="FC417"/>
    </row>
    <row r="418" spans="159:159" x14ac:dyDescent="0.2">
      <c r="FC418"/>
    </row>
    <row r="419" spans="159:159" x14ac:dyDescent="0.2">
      <c r="FC419"/>
    </row>
    <row r="420" spans="159:159" x14ac:dyDescent="0.2">
      <c r="FC420"/>
    </row>
    <row r="421" spans="159:159" x14ac:dyDescent="0.2">
      <c r="FC421"/>
    </row>
    <row r="422" spans="159:159" x14ac:dyDescent="0.2">
      <c r="FC422"/>
    </row>
    <row r="423" spans="159:159" x14ac:dyDescent="0.2">
      <c r="FC423"/>
    </row>
    <row r="424" spans="159:159" x14ac:dyDescent="0.2">
      <c r="FC424"/>
    </row>
    <row r="425" spans="159:159" x14ac:dyDescent="0.2">
      <c r="FC425"/>
    </row>
    <row r="426" spans="159:159" x14ac:dyDescent="0.2">
      <c r="FC426"/>
    </row>
    <row r="427" spans="159:159" x14ac:dyDescent="0.2">
      <c r="FC427"/>
    </row>
    <row r="428" spans="159:159" x14ac:dyDescent="0.2">
      <c r="FC428"/>
    </row>
    <row r="429" spans="159:159" x14ac:dyDescent="0.2">
      <c r="FC429"/>
    </row>
    <row r="430" spans="159:159" x14ac:dyDescent="0.2">
      <c r="FC430"/>
    </row>
    <row r="431" spans="159:159" x14ac:dyDescent="0.2">
      <c r="FC431"/>
    </row>
    <row r="432" spans="159:159" x14ac:dyDescent="0.2">
      <c r="FC432"/>
    </row>
    <row r="433" spans="159:159" x14ac:dyDescent="0.2">
      <c r="FC433"/>
    </row>
    <row r="434" spans="159:159" x14ac:dyDescent="0.2">
      <c r="FC434"/>
    </row>
    <row r="435" spans="159:159" x14ac:dyDescent="0.2">
      <c r="FC435"/>
    </row>
    <row r="436" spans="159:159" x14ac:dyDescent="0.2">
      <c r="FC436"/>
    </row>
    <row r="437" spans="159:159" x14ac:dyDescent="0.2">
      <c r="FC437"/>
    </row>
    <row r="438" spans="159:159" x14ac:dyDescent="0.2">
      <c r="FC438"/>
    </row>
    <row r="439" spans="159:159" x14ac:dyDescent="0.2">
      <c r="FC439"/>
    </row>
    <row r="440" spans="159:159" x14ac:dyDescent="0.2">
      <c r="FC440"/>
    </row>
    <row r="441" spans="159:159" x14ac:dyDescent="0.2">
      <c r="FC441"/>
    </row>
    <row r="442" spans="159:159" x14ac:dyDescent="0.2">
      <c r="FC442"/>
    </row>
    <row r="443" spans="159:159" x14ac:dyDescent="0.2">
      <c r="FC443"/>
    </row>
    <row r="444" spans="159:159" x14ac:dyDescent="0.2">
      <c r="FC444"/>
    </row>
    <row r="445" spans="159:159" x14ac:dyDescent="0.2">
      <c r="FC445"/>
    </row>
    <row r="446" spans="159:159" x14ac:dyDescent="0.2">
      <c r="FC446"/>
    </row>
    <row r="447" spans="159:159" x14ac:dyDescent="0.2">
      <c r="FC447"/>
    </row>
    <row r="448" spans="159:159" x14ac:dyDescent="0.2">
      <c r="FC448"/>
    </row>
    <row r="449" spans="159:159" x14ac:dyDescent="0.2">
      <c r="FC449"/>
    </row>
    <row r="450" spans="159:159" x14ac:dyDescent="0.2">
      <c r="FC450"/>
    </row>
    <row r="451" spans="159:159" x14ac:dyDescent="0.2">
      <c r="FC451"/>
    </row>
    <row r="452" spans="159:159" x14ac:dyDescent="0.2">
      <c r="FC452"/>
    </row>
    <row r="453" spans="159:159" x14ac:dyDescent="0.2">
      <c r="FC453"/>
    </row>
    <row r="454" spans="159:159" x14ac:dyDescent="0.2">
      <c r="FC454"/>
    </row>
    <row r="455" spans="159:159" x14ac:dyDescent="0.2">
      <c r="FC455"/>
    </row>
    <row r="456" spans="159:159" x14ac:dyDescent="0.2">
      <c r="FC456"/>
    </row>
    <row r="457" spans="159:159" x14ac:dyDescent="0.2">
      <c r="FC457"/>
    </row>
    <row r="458" spans="159:159" x14ac:dyDescent="0.2">
      <c r="FC458"/>
    </row>
    <row r="459" spans="159:159" x14ac:dyDescent="0.2">
      <c r="FC459"/>
    </row>
    <row r="460" spans="159:159" x14ac:dyDescent="0.2">
      <c r="FC460"/>
    </row>
    <row r="461" spans="159:159" x14ac:dyDescent="0.2">
      <c r="FC461"/>
    </row>
    <row r="462" spans="159:159" x14ac:dyDescent="0.2">
      <c r="FC462"/>
    </row>
    <row r="463" spans="159:159" x14ac:dyDescent="0.2">
      <c r="FC463"/>
    </row>
    <row r="464" spans="159:159" x14ac:dyDescent="0.2">
      <c r="FC464"/>
    </row>
    <row r="465" spans="159:159" x14ac:dyDescent="0.2">
      <c r="FC465"/>
    </row>
    <row r="466" spans="159:159" x14ac:dyDescent="0.2">
      <c r="FC466"/>
    </row>
    <row r="467" spans="159:159" x14ac:dyDescent="0.2">
      <c r="FC467"/>
    </row>
    <row r="468" spans="159:159" x14ac:dyDescent="0.2">
      <c r="FC468"/>
    </row>
    <row r="469" spans="159:159" x14ac:dyDescent="0.2">
      <c r="FC469"/>
    </row>
    <row r="470" spans="159:159" x14ac:dyDescent="0.2">
      <c r="FC470"/>
    </row>
    <row r="471" spans="159:159" x14ac:dyDescent="0.2">
      <c r="FC471"/>
    </row>
    <row r="472" spans="159:159" x14ac:dyDescent="0.2">
      <c r="FC472"/>
    </row>
    <row r="473" spans="159:159" x14ac:dyDescent="0.2">
      <c r="FC473"/>
    </row>
    <row r="474" spans="159:159" x14ac:dyDescent="0.2">
      <c r="FC474"/>
    </row>
    <row r="475" spans="159:159" x14ac:dyDescent="0.2">
      <c r="FC475"/>
    </row>
    <row r="476" spans="159:159" x14ac:dyDescent="0.2">
      <c r="FC476"/>
    </row>
    <row r="477" spans="159:159" x14ac:dyDescent="0.2">
      <c r="FC477"/>
    </row>
    <row r="478" spans="159:159" x14ac:dyDescent="0.2">
      <c r="FC478"/>
    </row>
    <row r="479" spans="159:159" x14ac:dyDescent="0.2">
      <c r="FC479"/>
    </row>
    <row r="480" spans="159:159" x14ac:dyDescent="0.2">
      <c r="FC480"/>
    </row>
    <row r="481" spans="159:159" x14ac:dyDescent="0.2">
      <c r="FC481"/>
    </row>
    <row r="482" spans="159:159" x14ac:dyDescent="0.2">
      <c r="FC482"/>
    </row>
    <row r="483" spans="159:159" x14ac:dyDescent="0.2">
      <c r="FC483"/>
    </row>
    <row r="484" spans="159:159" x14ac:dyDescent="0.2">
      <c r="FC484"/>
    </row>
    <row r="485" spans="159:159" x14ac:dyDescent="0.2">
      <c r="FC485"/>
    </row>
    <row r="486" spans="159:159" x14ac:dyDescent="0.2">
      <c r="FC486"/>
    </row>
    <row r="487" spans="159:159" x14ac:dyDescent="0.2">
      <c r="FC487"/>
    </row>
    <row r="488" spans="159:159" x14ac:dyDescent="0.2">
      <c r="FC488"/>
    </row>
    <row r="489" spans="159:159" x14ac:dyDescent="0.2">
      <c r="FC489"/>
    </row>
    <row r="490" spans="159:159" x14ac:dyDescent="0.2">
      <c r="FC490"/>
    </row>
    <row r="491" spans="159:159" x14ac:dyDescent="0.2">
      <c r="FC491"/>
    </row>
    <row r="492" spans="159:159" x14ac:dyDescent="0.2">
      <c r="FC492"/>
    </row>
    <row r="493" spans="159:159" x14ac:dyDescent="0.2">
      <c r="FC493"/>
    </row>
    <row r="494" spans="159:159" x14ac:dyDescent="0.2">
      <c r="FC494"/>
    </row>
    <row r="495" spans="159:159" x14ac:dyDescent="0.2">
      <c r="FC495"/>
    </row>
    <row r="496" spans="159:159" x14ac:dyDescent="0.2">
      <c r="FC496"/>
    </row>
    <row r="497" spans="159:159" x14ac:dyDescent="0.2">
      <c r="FC497"/>
    </row>
    <row r="498" spans="159:159" x14ac:dyDescent="0.2">
      <c r="FC498"/>
    </row>
    <row r="499" spans="159:159" x14ac:dyDescent="0.2">
      <c r="FC499"/>
    </row>
    <row r="500" spans="159:159" x14ac:dyDescent="0.2">
      <c r="FC500"/>
    </row>
    <row r="501" spans="159:159" x14ac:dyDescent="0.2">
      <c r="FC501"/>
    </row>
    <row r="502" spans="159:159" x14ac:dyDescent="0.2">
      <c r="FC502"/>
    </row>
    <row r="503" spans="159:159" x14ac:dyDescent="0.2">
      <c r="FC503"/>
    </row>
    <row r="504" spans="159:159" x14ac:dyDescent="0.2">
      <c r="FC504"/>
    </row>
    <row r="505" spans="159:159" x14ac:dyDescent="0.2">
      <c r="FC505"/>
    </row>
    <row r="506" spans="159:159" x14ac:dyDescent="0.2">
      <c r="FC506"/>
    </row>
    <row r="507" spans="159:159" x14ac:dyDescent="0.2">
      <c r="FC507"/>
    </row>
    <row r="508" spans="159:159" x14ac:dyDescent="0.2">
      <c r="FC508"/>
    </row>
    <row r="509" spans="159:159" x14ac:dyDescent="0.2">
      <c r="FC509"/>
    </row>
    <row r="510" spans="159:159" x14ac:dyDescent="0.2">
      <c r="FC510"/>
    </row>
    <row r="511" spans="159:159" x14ac:dyDescent="0.2">
      <c r="FC511"/>
    </row>
    <row r="512" spans="159:159" x14ac:dyDescent="0.2">
      <c r="FC512"/>
    </row>
    <row r="513" spans="159:159" x14ac:dyDescent="0.2">
      <c r="FC513"/>
    </row>
    <row r="514" spans="159:159" x14ac:dyDescent="0.2">
      <c r="FC514"/>
    </row>
    <row r="515" spans="159:159" x14ac:dyDescent="0.2">
      <c r="FC515"/>
    </row>
    <row r="516" spans="159:159" x14ac:dyDescent="0.2">
      <c r="FC516"/>
    </row>
    <row r="517" spans="159:159" x14ac:dyDescent="0.2">
      <c r="FC517"/>
    </row>
    <row r="518" spans="159:159" x14ac:dyDescent="0.2">
      <c r="FC518"/>
    </row>
    <row r="519" spans="159:159" x14ac:dyDescent="0.2">
      <c r="FC519"/>
    </row>
    <row r="520" spans="159:159" x14ac:dyDescent="0.2">
      <c r="FC520"/>
    </row>
    <row r="521" spans="159:159" x14ac:dyDescent="0.2">
      <c r="FC521"/>
    </row>
    <row r="522" spans="159:159" x14ac:dyDescent="0.2">
      <c r="FC522"/>
    </row>
    <row r="523" spans="159:159" x14ac:dyDescent="0.2">
      <c r="FC523"/>
    </row>
    <row r="524" spans="159:159" x14ac:dyDescent="0.2">
      <c r="FC524"/>
    </row>
    <row r="525" spans="159:159" x14ac:dyDescent="0.2">
      <c r="FC525"/>
    </row>
    <row r="526" spans="159:159" x14ac:dyDescent="0.2">
      <c r="FC526"/>
    </row>
    <row r="527" spans="159:159" x14ac:dyDescent="0.2">
      <c r="FC527"/>
    </row>
    <row r="528" spans="159:159" x14ac:dyDescent="0.2">
      <c r="FC528"/>
    </row>
    <row r="529" spans="159:159" x14ac:dyDescent="0.2">
      <c r="FC529"/>
    </row>
    <row r="530" spans="159:159" x14ac:dyDescent="0.2">
      <c r="FC530"/>
    </row>
    <row r="531" spans="159:159" x14ac:dyDescent="0.2">
      <c r="FC531"/>
    </row>
    <row r="532" spans="159:159" x14ac:dyDescent="0.2">
      <c r="FC532"/>
    </row>
    <row r="533" spans="159:159" x14ac:dyDescent="0.2">
      <c r="FC533"/>
    </row>
    <row r="534" spans="159:159" x14ac:dyDescent="0.2">
      <c r="FC534"/>
    </row>
    <row r="535" spans="159:159" x14ac:dyDescent="0.2">
      <c r="FC535"/>
    </row>
    <row r="536" spans="159:159" x14ac:dyDescent="0.2">
      <c r="FC536"/>
    </row>
    <row r="537" spans="159:159" x14ac:dyDescent="0.2">
      <c r="FC537"/>
    </row>
    <row r="538" spans="159:159" x14ac:dyDescent="0.2">
      <c r="FC538"/>
    </row>
    <row r="539" spans="159:159" x14ac:dyDescent="0.2">
      <c r="FC539"/>
    </row>
    <row r="540" spans="159:159" x14ac:dyDescent="0.2">
      <c r="FC540"/>
    </row>
    <row r="541" spans="159:159" x14ac:dyDescent="0.2">
      <c r="FC541"/>
    </row>
    <row r="542" spans="159:159" x14ac:dyDescent="0.2">
      <c r="FC542"/>
    </row>
    <row r="543" spans="159:159" x14ac:dyDescent="0.2">
      <c r="FC543"/>
    </row>
    <row r="544" spans="159:159" x14ac:dyDescent="0.2">
      <c r="FC544"/>
    </row>
    <row r="545" spans="159:159" x14ac:dyDescent="0.2">
      <c r="FC545"/>
    </row>
    <row r="546" spans="159:159" x14ac:dyDescent="0.2">
      <c r="FC546"/>
    </row>
    <row r="547" spans="159:159" x14ac:dyDescent="0.2">
      <c r="FC547"/>
    </row>
    <row r="548" spans="159:159" x14ac:dyDescent="0.2">
      <c r="FC548"/>
    </row>
    <row r="549" spans="159:159" x14ac:dyDescent="0.2">
      <c r="FC549"/>
    </row>
    <row r="550" spans="159:159" x14ac:dyDescent="0.2">
      <c r="FC550"/>
    </row>
    <row r="551" spans="159:159" x14ac:dyDescent="0.2">
      <c r="FC551"/>
    </row>
    <row r="552" spans="159:159" x14ac:dyDescent="0.2">
      <c r="FC552"/>
    </row>
    <row r="553" spans="159:159" x14ac:dyDescent="0.2">
      <c r="FC553"/>
    </row>
    <row r="554" spans="159:159" x14ac:dyDescent="0.2">
      <c r="FC554"/>
    </row>
    <row r="555" spans="159:159" x14ac:dyDescent="0.2">
      <c r="FC555"/>
    </row>
    <row r="556" spans="159:159" x14ac:dyDescent="0.2">
      <c r="FC556"/>
    </row>
    <row r="557" spans="159:159" x14ac:dyDescent="0.2">
      <c r="FC557"/>
    </row>
    <row r="558" spans="159:159" x14ac:dyDescent="0.2">
      <c r="FC558"/>
    </row>
    <row r="559" spans="159:159" x14ac:dyDescent="0.2">
      <c r="FC559"/>
    </row>
    <row r="560" spans="159:159" x14ac:dyDescent="0.2">
      <c r="FC560"/>
    </row>
    <row r="561" spans="159:159" x14ac:dyDescent="0.2">
      <c r="FC561"/>
    </row>
    <row r="562" spans="159:159" x14ac:dyDescent="0.2">
      <c r="FC562"/>
    </row>
    <row r="563" spans="159:159" x14ac:dyDescent="0.2">
      <c r="FC563"/>
    </row>
    <row r="564" spans="159:159" x14ac:dyDescent="0.2">
      <c r="FC564"/>
    </row>
    <row r="565" spans="159:159" x14ac:dyDescent="0.2">
      <c r="FC565"/>
    </row>
    <row r="566" spans="159:159" x14ac:dyDescent="0.2">
      <c r="FC566"/>
    </row>
    <row r="567" spans="159:159" x14ac:dyDescent="0.2">
      <c r="FC567"/>
    </row>
    <row r="568" spans="159:159" x14ac:dyDescent="0.2">
      <c r="FC568"/>
    </row>
    <row r="569" spans="159:159" x14ac:dyDescent="0.2">
      <c r="FC569"/>
    </row>
    <row r="570" spans="159:159" x14ac:dyDescent="0.2">
      <c r="FC570"/>
    </row>
    <row r="571" spans="159:159" x14ac:dyDescent="0.2">
      <c r="FC571"/>
    </row>
    <row r="572" spans="159:159" x14ac:dyDescent="0.2">
      <c r="FC572"/>
    </row>
    <row r="573" spans="159:159" x14ac:dyDescent="0.2">
      <c r="FC573"/>
    </row>
    <row r="574" spans="159:159" x14ac:dyDescent="0.2">
      <c r="FC574"/>
    </row>
    <row r="575" spans="159:159" x14ac:dyDescent="0.2">
      <c r="FC575"/>
    </row>
    <row r="576" spans="159:159" x14ac:dyDescent="0.2">
      <c r="FC576"/>
    </row>
    <row r="577" spans="159:159" x14ac:dyDescent="0.2">
      <c r="FC577"/>
    </row>
    <row r="578" spans="159:159" x14ac:dyDescent="0.2">
      <c r="FC578"/>
    </row>
    <row r="579" spans="159:159" x14ac:dyDescent="0.2">
      <c r="FC579"/>
    </row>
    <row r="580" spans="159:159" x14ac:dyDescent="0.2">
      <c r="FC580"/>
    </row>
    <row r="581" spans="159:159" x14ac:dyDescent="0.2">
      <c r="FC581"/>
    </row>
    <row r="582" spans="159:159" x14ac:dyDescent="0.2">
      <c r="FC582"/>
    </row>
    <row r="583" spans="159:159" x14ac:dyDescent="0.2">
      <c r="FC583"/>
    </row>
    <row r="584" spans="159:159" x14ac:dyDescent="0.2">
      <c r="FC584"/>
    </row>
    <row r="585" spans="159:159" x14ac:dyDescent="0.2">
      <c r="FC585"/>
    </row>
    <row r="586" spans="159:159" x14ac:dyDescent="0.2">
      <c r="FC586"/>
    </row>
    <row r="587" spans="159:159" x14ac:dyDescent="0.2">
      <c r="FC587"/>
    </row>
    <row r="588" spans="159:159" x14ac:dyDescent="0.2">
      <c r="FC588"/>
    </row>
    <row r="589" spans="159:159" x14ac:dyDescent="0.2">
      <c r="FC589"/>
    </row>
    <row r="590" spans="159:159" x14ac:dyDescent="0.2">
      <c r="FC590"/>
    </row>
    <row r="591" spans="159:159" x14ac:dyDescent="0.2">
      <c r="FC591"/>
    </row>
    <row r="592" spans="159:159" x14ac:dyDescent="0.2">
      <c r="FC592"/>
    </row>
    <row r="593" spans="159:159" x14ac:dyDescent="0.2">
      <c r="FC593"/>
    </row>
    <row r="594" spans="159:159" x14ac:dyDescent="0.2">
      <c r="FC594"/>
    </row>
    <row r="595" spans="159:159" x14ac:dyDescent="0.2">
      <c r="FC595"/>
    </row>
    <row r="596" spans="159:159" x14ac:dyDescent="0.2">
      <c r="FC596"/>
    </row>
    <row r="597" spans="159:159" x14ac:dyDescent="0.2">
      <c r="FC597"/>
    </row>
    <row r="598" spans="159:159" x14ac:dyDescent="0.2">
      <c r="FC598"/>
    </row>
    <row r="599" spans="159:159" x14ac:dyDescent="0.2">
      <c r="FC599"/>
    </row>
    <row r="600" spans="159:159" x14ac:dyDescent="0.2">
      <c r="FC600"/>
    </row>
    <row r="601" spans="159:159" x14ac:dyDescent="0.2">
      <c r="FC601"/>
    </row>
    <row r="602" spans="159:159" x14ac:dyDescent="0.2">
      <c r="FC602"/>
    </row>
    <row r="603" spans="159:159" x14ac:dyDescent="0.2">
      <c r="FC603"/>
    </row>
    <row r="604" spans="159:159" x14ac:dyDescent="0.2">
      <c r="FC604"/>
    </row>
    <row r="605" spans="159:159" x14ac:dyDescent="0.2">
      <c r="FC605"/>
    </row>
    <row r="606" spans="159:159" x14ac:dyDescent="0.2">
      <c r="FC606"/>
    </row>
    <row r="607" spans="159:159" x14ac:dyDescent="0.2">
      <c r="FC607"/>
    </row>
    <row r="608" spans="159:159" x14ac:dyDescent="0.2">
      <c r="FC608"/>
    </row>
    <row r="609" spans="159:159" x14ac:dyDescent="0.2">
      <c r="FC609"/>
    </row>
    <row r="610" spans="159:159" x14ac:dyDescent="0.2">
      <c r="FC610"/>
    </row>
    <row r="611" spans="159:159" x14ac:dyDescent="0.2">
      <c r="FC611"/>
    </row>
    <row r="612" spans="159:159" x14ac:dyDescent="0.2">
      <c r="FC612"/>
    </row>
    <row r="613" spans="159:159" x14ac:dyDescent="0.2">
      <c r="FC613"/>
    </row>
    <row r="614" spans="159:159" x14ac:dyDescent="0.2">
      <c r="FC614"/>
    </row>
    <row r="615" spans="159:159" x14ac:dyDescent="0.2">
      <c r="FC615"/>
    </row>
    <row r="616" spans="159:159" x14ac:dyDescent="0.2">
      <c r="FC616"/>
    </row>
    <row r="617" spans="159:159" x14ac:dyDescent="0.2">
      <c r="FC617"/>
    </row>
    <row r="618" spans="159:159" x14ac:dyDescent="0.2">
      <c r="FC618"/>
    </row>
    <row r="619" spans="159:159" x14ac:dyDescent="0.2">
      <c r="FC619"/>
    </row>
    <row r="620" spans="159:159" x14ac:dyDescent="0.2">
      <c r="FC620"/>
    </row>
    <row r="621" spans="159:159" x14ac:dyDescent="0.2">
      <c r="FC621"/>
    </row>
    <row r="622" spans="159:159" x14ac:dyDescent="0.2">
      <c r="FC622"/>
    </row>
    <row r="623" spans="159:159" x14ac:dyDescent="0.2">
      <c r="FC623"/>
    </row>
    <row r="624" spans="159:159" x14ac:dyDescent="0.2">
      <c r="FC624"/>
    </row>
    <row r="625" spans="159:159" x14ac:dyDescent="0.2">
      <c r="FC625"/>
    </row>
    <row r="626" spans="159:159" x14ac:dyDescent="0.2">
      <c r="FC626"/>
    </row>
    <row r="627" spans="159:159" x14ac:dyDescent="0.2">
      <c r="FC627"/>
    </row>
    <row r="628" spans="159:159" x14ac:dyDescent="0.2">
      <c r="FC628"/>
    </row>
    <row r="629" spans="159:159" x14ac:dyDescent="0.2">
      <c r="FC629"/>
    </row>
    <row r="630" spans="159:159" x14ac:dyDescent="0.2">
      <c r="FC630"/>
    </row>
    <row r="631" spans="159:159" x14ac:dyDescent="0.2">
      <c r="FC631"/>
    </row>
    <row r="632" spans="159:159" x14ac:dyDescent="0.2">
      <c r="FC632"/>
    </row>
    <row r="633" spans="159:159" x14ac:dyDescent="0.2">
      <c r="FC633"/>
    </row>
    <row r="634" spans="159:159" x14ac:dyDescent="0.2">
      <c r="FC634"/>
    </row>
    <row r="635" spans="159:159" x14ac:dyDescent="0.2">
      <c r="FC635"/>
    </row>
    <row r="636" spans="159:159" x14ac:dyDescent="0.2">
      <c r="FC636"/>
    </row>
    <row r="637" spans="159:159" x14ac:dyDescent="0.2">
      <c r="FC637"/>
    </row>
    <row r="638" spans="159:159" x14ac:dyDescent="0.2">
      <c r="FC638"/>
    </row>
    <row r="639" spans="159:159" x14ac:dyDescent="0.2">
      <c r="FC639"/>
    </row>
    <row r="640" spans="159:159" x14ac:dyDescent="0.2">
      <c r="FC640"/>
    </row>
    <row r="641" spans="159:159" x14ac:dyDescent="0.2">
      <c r="FC641"/>
    </row>
    <row r="642" spans="159:159" x14ac:dyDescent="0.2">
      <c r="FC642"/>
    </row>
    <row r="643" spans="159:159" x14ac:dyDescent="0.2">
      <c r="FC643"/>
    </row>
    <row r="644" spans="159:159" x14ac:dyDescent="0.2">
      <c r="FC644"/>
    </row>
    <row r="645" spans="159:159" x14ac:dyDescent="0.2">
      <c r="FC645"/>
    </row>
    <row r="646" spans="159:159" x14ac:dyDescent="0.2">
      <c r="FC646"/>
    </row>
    <row r="647" spans="159:159" x14ac:dyDescent="0.2">
      <c r="FC647"/>
    </row>
    <row r="648" spans="159:159" x14ac:dyDescent="0.2">
      <c r="FC648"/>
    </row>
    <row r="649" spans="159:159" x14ac:dyDescent="0.2">
      <c r="FC649"/>
    </row>
    <row r="650" spans="159:159" x14ac:dyDescent="0.2">
      <c r="FC650"/>
    </row>
    <row r="651" spans="159:159" x14ac:dyDescent="0.2">
      <c r="FC651"/>
    </row>
    <row r="652" spans="159:159" x14ac:dyDescent="0.2">
      <c r="FC652"/>
    </row>
    <row r="653" spans="159:159" x14ac:dyDescent="0.2">
      <c r="FC653"/>
    </row>
    <row r="654" spans="159:159" x14ac:dyDescent="0.2">
      <c r="FC654"/>
    </row>
    <row r="655" spans="159:159" x14ac:dyDescent="0.2">
      <c r="FC655"/>
    </row>
    <row r="656" spans="159:159" x14ac:dyDescent="0.2">
      <c r="FC656"/>
    </row>
    <row r="657" spans="159:159" x14ac:dyDescent="0.2">
      <c r="FC657"/>
    </row>
    <row r="658" spans="159:159" x14ac:dyDescent="0.2">
      <c r="FC658"/>
    </row>
    <row r="659" spans="159:159" x14ac:dyDescent="0.2">
      <c r="FC659"/>
    </row>
    <row r="660" spans="159:159" x14ac:dyDescent="0.2">
      <c r="FC660"/>
    </row>
    <row r="661" spans="159:159" x14ac:dyDescent="0.2">
      <c r="FC661"/>
    </row>
    <row r="662" spans="159:159" x14ac:dyDescent="0.2">
      <c r="FC662"/>
    </row>
    <row r="663" spans="159:159" x14ac:dyDescent="0.2">
      <c r="FC663"/>
    </row>
    <row r="664" spans="159:159" x14ac:dyDescent="0.2">
      <c r="FC664"/>
    </row>
    <row r="665" spans="159:159" x14ac:dyDescent="0.2">
      <c r="FC665"/>
    </row>
    <row r="666" spans="159:159" x14ac:dyDescent="0.2">
      <c r="FC666"/>
    </row>
    <row r="667" spans="159:159" x14ac:dyDescent="0.2">
      <c r="FC667"/>
    </row>
    <row r="668" spans="159:159" x14ac:dyDescent="0.2">
      <c r="FC668"/>
    </row>
    <row r="669" spans="159:159" x14ac:dyDescent="0.2">
      <c r="FC669"/>
    </row>
    <row r="670" spans="159:159" x14ac:dyDescent="0.2">
      <c r="FC670"/>
    </row>
    <row r="671" spans="159:159" x14ac:dyDescent="0.2">
      <c r="FC671"/>
    </row>
    <row r="672" spans="159:159" x14ac:dyDescent="0.2">
      <c r="FC672"/>
    </row>
    <row r="673" spans="159:159" x14ac:dyDescent="0.2">
      <c r="FC673"/>
    </row>
    <row r="674" spans="159:159" x14ac:dyDescent="0.2">
      <c r="FC674"/>
    </row>
    <row r="675" spans="159:159" x14ac:dyDescent="0.2">
      <c r="FC675"/>
    </row>
    <row r="676" spans="159:159" x14ac:dyDescent="0.2">
      <c r="FC676"/>
    </row>
    <row r="677" spans="159:159" x14ac:dyDescent="0.2">
      <c r="FC677"/>
    </row>
    <row r="678" spans="159:159" x14ac:dyDescent="0.2">
      <c r="FC678"/>
    </row>
    <row r="679" spans="159:159" x14ac:dyDescent="0.2">
      <c r="FC679"/>
    </row>
    <row r="680" spans="159:159" x14ac:dyDescent="0.2">
      <c r="FC680"/>
    </row>
    <row r="681" spans="159:159" x14ac:dyDescent="0.2">
      <c r="FC681"/>
    </row>
    <row r="682" spans="159:159" x14ac:dyDescent="0.2">
      <c r="FC682"/>
    </row>
    <row r="683" spans="159:159" x14ac:dyDescent="0.2">
      <c r="FC683"/>
    </row>
    <row r="684" spans="159:159" x14ac:dyDescent="0.2">
      <c r="FC684"/>
    </row>
    <row r="685" spans="159:159" x14ac:dyDescent="0.2">
      <c r="FC685"/>
    </row>
    <row r="686" spans="159:159" x14ac:dyDescent="0.2">
      <c r="FC686"/>
    </row>
    <row r="687" spans="159:159" x14ac:dyDescent="0.2">
      <c r="FC687"/>
    </row>
    <row r="688" spans="159:159" x14ac:dyDescent="0.2">
      <c r="FC688"/>
    </row>
    <row r="689" spans="159:159" x14ac:dyDescent="0.2">
      <c r="FC689"/>
    </row>
    <row r="690" spans="159:159" x14ac:dyDescent="0.2">
      <c r="FC690"/>
    </row>
    <row r="691" spans="159:159" x14ac:dyDescent="0.2">
      <c r="FC691"/>
    </row>
    <row r="692" spans="159:159" x14ac:dyDescent="0.2">
      <c r="FC692"/>
    </row>
    <row r="693" spans="159:159" x14ac:dyDescent="0.2">
      <c r="FC693"/>
    </row>
    <row r="694" spans="159:159" x14ac:dyDescent="0.2">
      <c r="FC694"/>
    </row>
    <row r="695" spans="159:159" x14ac:dyDescent="0.2">
      <c r="FC695"/>
    </row>
    <row r="696" spans="159:159" x14ac:dyDescent="0.2">
      <c r="FC696"/>
    </row>
    <row r="697" spans="159:159" x14ac:dyDescent="0.2">
      <c r="FC697"/>
    </row>
    <row r="698" spans="159:159" x14ac:dyDescent="0.2">
      <c r="FC698"/>
    </row>
    <row r="699" spans="159:159" x14ac:dyDescent="0.2">
      <c r="FC699"/>
    </row>
    <row r="700" spans="159:159" x14ac:dyDescent="0.2">
      <c r="FC700"/>
    </row>
    <row r="701" spans="159:159" x14ac:dyDescent="0.2">
      <c r="FC701"/>
    </row>
    <row r="702" spans="159:159" x14ac:dyDescent="0.2">
      <c r="FC702"/>
    </row>
    <row r="703" spans="159:159" x14ac:dyDescent="0.2">
      <c r="FC703"/>
    </row>
    <row r="704" spans="159:159" x14ac:dyDescent="0.2">
      <c r="FC704"/>
    </row>
    <row r="705" spans="159:159" x14ac:dyDescent="0.2">
      <c r="FC705"/>
    </row>
    <row r="706" spans="159:159" x14ac:dyDescent="0.2">
      <c r="FC706"/>
    </row>
    <row r="707" spans="159:159" x14ac:dyDescent="0.2">
      <c r="FC707"/>
    </row>
    <row r="708" spans="159:159" x14ac:dyDescent="0.2">
      <c r="FC708"/>
    </row>
    <row r="709" spans="159:159" x14ac:dyDescent="0.2">
      <c r="FC709"/>
    </row>
    <row r="710" spans="159:159" x14ac:dyDescent="0.2">
      <c r="FC710"/>
    </row>
    <row r="711" spans="159:159" x14ac:dyDescent="0.2">
      <c r="FC711"/>
    </row>
    <row r="712" spans="159:159" x14ac:dyDescent="0.2">
      <c r="FC712"/>
    </row>
    <row r="713" spans="159:159" x14ac:dyDescent="0.2">
      <c r="FC713"/>
    </row>
    <row r="714" spans="159:159" x14ac:dyDescent="0.2">
      <c r="FC714"/>
    </row>
    <row r="715" spans="159:159" x14ac:dyDescent="0.2">
      <c r="FC715"/>
    </row>
    <row r="716" spans="159:159" x14ac:dyDescent="0.2">
      <c r="FC716"/>
    </row>
    <row r="717" spans="159:159" x14ac:dyDescent="0.2">
      <c r="FC717"/>
    </row>
    <row r="718" spans="159:159" x14ac:dyDescent="0.2">
      <c r="FC718"/>
    </row>
    <row r="719" spans="159:159" x14ac:dyDescent="0.2">
      <c r="FC719"/>
    </row>
    <row r="720" spans="159:159" x14ac:dyDescent="0.2">
      <c r="FC720"/>
    </row>
    <row r="721" spans="159:159" x14ac:dyDescent="0.2">
      <c r="FC721"/>
    </row>
    <row r="722" spans="159:159" x14ac:dyDescent="0.2">
      <c r="FC722"/>
    </row>
    <row r="723" spans="159:159" x14ac:dyDescent="0.2">
      <c r="FC723"/>
    </row>
    <row r="724" spans="159:159" x14ac:dyDescent="0.2">
      <c r="FC724"/>
    </row>
    <row r="725" spans="159:159" x14ac:dyDescent="0.2">
      <c r="FC725"/>
    </row>
    <row r="726" spans="159:159" x14ac:dyDescent="0.2">
      <c r="FC726"/>
    </row>
    <row r="727" spans="159:159" x14ac:dyDescent="0.2">
      <c r="FC727"/>
    </row>
    <row r="728" spans="159:159" x14ac:dyDescent="0.2">
      <c r="FC728"/>
    </row>
    <row r="729" spans="159:159" x14ac:dyDescent="0.2">
      <c r="FC729"/>
    </row>
    <row r="730" spans="159:159" x14ac:dyDescent="0.2">
      <c r="FC730"/>
    </row>
    <row r="731" spans="159:159" x14ac:dyDescent="0.2">
      <c r="FC731"/>
    </row>
    <row r="732" spans="159:159" x14ac:dyDescent="0.2">
      <c r="FC732"/>
    </row>
    <row r="733" spans="159:159" x14ac:dyDescent="0.2">
      <c r="FC733"/>
    </row>
    <row r="734" spans="159:159" x14ac:dyDescent="0.2">
      <c r="FC734"/>
    </row>
    <row r="735" spans="159:159" x14ac:dyDescent="0.2">
      <c r="FC735"/>
    </row>
    <row r="736" spans="159:159" x14ac:dyDescent="0.2">
      <c r="FC736"/>
    </row>
    <row r="737" spans="159:159" x14ac:dyDescent="0.2">
      <c r="FC737"/>
    </row>
    <row r="738" spans="159:159" x14ac:dyDescent="0.2">
      <c r="FC738"/>
    </row>
    <row r="739" spans="159:159" x14ac:dyDescent="0.2">
      <c r="FC739"/>
    </row>
    <row r="740" spans="159:159" x14ac:dyDescent="0.2">
      <c r="FC740"/>
    </row>
    <row r="741" spans="159:159" x14ac:dyDescent="0.2">
      <c r="FC741"/>
    </row>
    <row r="742" spans="159:159" x14ac:dyDescent="0.2">
      <c r="FC742"/>
    </row>
    <row r="743" spans="159:159" x14ac:dyDescent="0.2">
      <c r="FC743"/>
    </row>
    <row r="744" spans="159:159" x14ac:dyDescent="0.2">
      <c r="FC744"/>
    </row>
    <row r="745" spans="159:159" x14ac:dyDescent="0.2">
      <c r="FC745"/>
    </row>
    <row r="746" spans="159:159" x14ac:dyDescent="0.2">
      <c r="FC746"/>
    </row>
    <row r="747" spans="159:159" x14ac:dyDescent="0.2">
      <c r="FC747"/>
    </row>
    <row r="748" spans="159:159" x14ac:dyDescent="0.2">
      <c r="FC748"/>
    </row>
    <row r="749" spans="159:159" x14ac:dyDescent="0.2">
      <c r="FC749"/>
    </row>
    <row r="750" spans="159:159" x14ac:dyDescent="0.2">
      <c r="FC750"/>
    </row>
    <row r="751" spans="159:159" x14ac:dyDescent="0.2">
      <c r="FC751"/>
    </row>
    <row r="752" spans="159:159" x14ac:dyDescent="0.2">
      <c r="FC752"/>
    </row>
    <row r="753" spans="159:159" x14ac:dyDescent="0.2">
      <c r="FC753"/>
    </row>
    <row r="754" spans="159:159" x14ac:dyDescent="0.2">
      <c r="FC754"/>
    </row>
    <row r="755" spans="159:159" x14ac:dyDescent="0.2">
      <c r="FC755"/>
    </row>
    <row r="756" spans="159:159" x14ac:dyDescent="0.2">
      <c r="FC756"/>
    </row>
    <row r="757" spans="159:159" x14ac:dyDescent="0.2">
      <c r="FC757"/>
    </row>
    <row r="758" spans="159:159" x14ac:dyDescent="0.2">
      <c r="FC758"/>
    </row>
    <row r="759" spans="159:159" x14ac:dyDescent="0.2">
      <c r="FC759"/>
    </row>
    <row r="760" spans="159:159" x14ac:dyDescent="0.2">
      <c r="FC760"/>
    </row>
    <row r="761" spans="159:159" x14ac:dyDescent="0.2">
      <c r="FC761"/>
    </row>
    <row r="762" spans="159:159" x14ac:dyDescent="0.2">
      <c r="FC762"/>
    </row>
    <row r="763" spans="159:159" x14ac:dyDescent="0.2">
      <c r="FC763"/>
    </row>
    <row r="764" spans="159:159" x14ac:dyDescent="0.2">
      <c r="FC764"/>
    </row>
    <row r="765" spans="159:159" x14ac:dyDescent="0.2">
      <c r="FC765"/>
    </row>
    <row r="766" spans="159:159" x14ac:dyDescent="0.2">
      <c r="FC766"/>
    </row>
    <row r="767" spans="159:159" x14ac:dyDescent="0.2">
      <c r="FC767"/>
    </row>
    <row r="768" spans="159:159" x14ac:dyDescent="0.2">
      <c r="FC768"/>
    </row>
    <row r="769" spans="159:159" x14ac:dyDescent="0.2">
      <c r="FC769"/>
    </row>
    <row r="770" spans="159:159" x14ac:dyDescent="0.2">
      <c r="FC770"/>
    </row>
    <row r="771" spans="159:159" x14ac:dyDescent="0.2">
      <c r="FC771"/>
    </row>
    <row r="772" spans="159:159" x14ac:dyDescent="0.2">
      <c r="FC772"/>
    </row>
    <row r="773" spans="159:159" x14ac:dyDescent="0.2">
      <c r="FC773"/>
    </row>
    <row r="774" spans="159:159" x14ac:dyDescent="0.2">
      <c r="FC774"/>
    </row>
    <row r="775" spans="159:159" x14ac:dyDescent="0.2">
      <c r="FC775"/>
    </row>
    <row r="776" spans="159:159" x14ac:dyDescent="0.2">
      <c r="FC776"/>
    </row>
    <row r="777" spans="159:159" x14ac:dyDescent="0.2">
      <c r="FC777"/>
    </row>
    <row r="778" spans="159:159" x14ac:dyDescent="0.2">
      <c r="FC778"/>
    </row>
    <row r="779" spans="159:159" x14ac:dyDescent="0.2">
      <c r="FC779"/>
    </row>
    <row r="780" spans="159:159" x14ac:dyDescent="0.2">
      <c r="FC780"/>
    </row>
    <row r="781" spans="159:159" x14ac:dyDescent="0.2">
      <c r="FC781"/>
    </row>
    <row r="782" spans="159:159" x14ac:dyDescent="0.2">
      <c r="FC782"/>
    </row>
    <row r="783" spans="159:159" x14ac:dyDescent="0.2">
      <c r="FC783"/>
    </row>
    <row r="784" spans="159:159" x14ac:dyDescent="0.2">
      <c r="FC784"/>
    </row>
    <row r="785" spans="159:159" x14ac:dyDescent="0.2">
      <c r="FC785"/>
    </row>
    <row r="786" spans="159:159" x14ac:dyDescent="0.2">
      <c r="FC786"/>
    </row>
    <row r="787" spans="159:159" x14ac:dyDescent="0.2">
      <c r="FC787"/>
    </row>
    <row r="788" spans="159:159" x14ac:dyDescent="0.2">
      <c r="FC788"/>
    </row>
    <row r="789" spans="159:159" x14ac:dyDescent="0.2">
      <c r="FC789"/>
    </row>
    <row r="790" spans="159:159" x14ac:dyDescent="0.2">
      <c r="FC790"/>
    </row>
    <row r="791" spans="159:159" x14ac:dyDescent="0.2">
      <c r="FC791"/>
    </row>
    <row r="792" spans="159:159" x14ac:dyDescent="0.2">
      <c r="FC792"/>
    </row>
    <row r="793" spans="159:159" x14ac:dyDescent="0.2">
      <c r="FC793"/>
    </row>
    <row r="794" spans="159:159" x14ac:dyDescent="0.2">
      <c r="FC794"/>
    </row>
    <row r="795" spans="159:159" x14ac:dyDescent="0.2">
      <c r="FC795"/>
    </row>
    <row r="796" spans="159:159" x14ac:dyDescent="0.2">
      <c r="FC796"/>
    </row>
    <row r="797" spans="159:159" x14ac:dyDescent="0.2">
      <c r="FC797"/>
    </row>
    <row r="798" spans="159:159" x14ac:dyDescent="0.2">
      <c r="FC798"/>
    </row>
    <row r="799" spans="159:159" x14ac:dyDescent="0.2">
      <c r="FC799"/>
    </row>
    <row r="800" spans="159:159" x14ac:dyDescent="0.2">
      <c r="FC800"/>
    </row>
    <row r="801" spans="159:159" x14ac:dyDescent="0.2">
      <c r="FC801"/>
    </row>
    <row r="802" spans="159:159" x14ac:dyDescent="0.2">
      <c r="FC802"/>
    </row>
    <row r="803" spans="159:159" x14ac:dyDescent="0.2">
      <c r="FC803"/>
    </row>
    <row r="804" spans="159:159" x14ac:dyDescent="0.2">
      <c r="FC804"/>
    </row>
    <row r="805" spans="159:159" x14ac:dyDescent="0.2">
      <c r="FC805"/>
    </row>
    <row r="806" spans="159:159" x14ac:dyDescent="0.2">
      <c r="FC806"/>
    </row>
    <row r="807" spans="159:159" x14ac:dyDescent="0.2">
      <c r="FC807"/>
    </row>
    <row r="808" spans="159:159" x14ac:dyDescent="0.2">
      <c r="FC808"/>
    </row>
    <row r="809" spans="159:159" x14ac:dyDescent="0.2">
      <c r="FC809"/>
    </row>
    <row r="810" spans="159:159" x14ac:dyDescent="0.2">
      <c r="FC810"/>
    </row>
    <row r="811" spans="159:159" x14ac:dyDescent="0.2">
      <c r="FC811"/>
    </row>
    <row r="812" spans="159:159" x14ac:dyDescent="0.2">
      <c r="FC812"/>
    </row>
    <row r="813" spans="159:159" x14ac:dyDescent="0.2">
      <c r="FC813"/>
    </row>
    <row r="814" spans="159:159" x14ac:dyDescent="0.2">
      <c r="FC814"/>
    </row>
    <row r="815" spans="159:159" x14ac:dyDescent="0.2">
      <c r="FC815"/>
    </row>
    <row r="816" spans="159:159" x14ac:dyDescent="0.2">
      <c r="FC816"/>
    </row>
    <row r="817" spans="159:159" x14ac:dyDescent="0.2">
      <c r="FC817"/>
    </row>
    <row r="818" spans="159:159" x14ac:dyDescent="0.2">
      <c r="FC818"/>
    </row>
    <row r="819" spans="159:159" x14ac:dyDescent="0.2">
      <c r="FC819"/>
    </row>
    <row r="820" spans="159:159" x14ac:dyDescent="0.2">
      <c r="FC820"/>
    </row>
    <row r="821" spans="159:159" x14ac:dyDescent="0.2">
      <c r="FC821"/>
    </row>
    <row r="822" spans="159:159" x14ac:dyDescent="0.2">
      <c r="FC822"/>
    </row>
    <row r="823" spans="159:159" x14ac:dyDescent="0.2">
      <c r="FC823"/>
    </row>
    <row r="824" spans="159:159" x14ac:dyDescent="0.2">
      <c r="FC824"/>
    </row>
    <row r="825" spans="159:159" x14ac:dyDescent="0.2">
      <c r="FC825"/>
    </row>
    <row r="826" spans="159:159" x14ac:dyDescent="0.2">
      <c r="FC826"/>
    </row>
    <row r="827" spans="159:159" x14ac:dyDescent="0.2">
      <c r="FC827"/>
    </row>
    <row r="828" spans="159:159" x14ac:dyDescent="0.2">
      <c r="FC828"/>
    </row>
    <row r="829" spans="159:159" x14ac:dyDescent="0.2">
      <c r="FC829"/>
    </row>
    <row r="830" spans="159:159" x14ac:dyDescent="0.2">
      <c r="FC830"/>
    </row>
    <row r="831" spans="159:159" x14ac:dyDescent="0.2">
      <c r="FC831"/>
    </row>
    <row r="832" spans="159:159" x14ac:dyDescent="0.2">
      <c r="FC832"/>
    </row>
    <row r="833" spans="159:159" x14ac:dyDescent="0.2">
      <c r="FC833"/>
    </row>
    <row r="834" spans="159:159" x14ac:dyDescent="0.2">
      <c r="FC834"/>
    </row>
    <row r="835" spans="159:159" x14ac:dyDescent="0.2">
      <c r="FC835"/>
    </row>
    <row r="836" spans="159:159" x14ac:dyDescent="0.2">
      <c r="FC836"/>
    </row>
    <row r="837" spans="159:159" x14ac:dyDescent="0.2">
      <c r="FC837"/>
    </row>
    <row r="838" spans="159:159" x14ac:dyDescent="0.2">
      <c r="FC838"/>
    </row>
    <row r="839" spans="159:159" x14ac:dyDescent="0.2">
      <c r="FC839"/>
    </row>
    <row r="840" spans="159:159" x14ac:dyDescent="0.2">
      <c r="FC840"/>
    </row>
    <row r="841" spans="159:159" x14ac:dyDescent="0.2">
      <c r="FC841"/>
    </row>
    <row r="842" spans="159:159" x14ac:dyDescent="0.2">
      <c r="FC842"/>
    </row>
    <row r="843" spans="159:159" x14ac:dyDescent="0.2">
      <c r="FC843"/>
    </row>
    <row r="844" spans="159:159" x14ac:dyDescent="0.2">
      <c r="FC844"/>
    </row>
    <row r="845" spans="159:159" x14ac:dyDescent="0.2">
      <c r="FC845"/>
    </row>
    <row r="846" spans="159:159" x14ac:dyDescent="0.2">
      <c r="FC846"/>
    </row>
    <row r="847" spans="159:159" x14ac:dyDescent="0.2">
      <c r="FC847"/>
    </row>
    <row r="848" spans="159:159" x14ac:dyDescent="0.2">
      <c r="FC848"/>
    </row>
    <row r="849" spans="159:159" x14ac:dyDescent="0.2">
      <c r="FC849"/>
    </row>
    <row r="850" spans="159:159" x14ac:dyDescent="0.2">
      <c r="FC850"/>
    </row>
    <row r="851" spans="159:159" x14ac:dyDescent="0.2">
      <c r="FC851"/>
    </row>
    <row r="852" spans="159:159" x14ac:dyDescent="0.2">
      <c r="FC852"/>
    </row>
    <row r="853" spans="159:159" x14ac:dyDescent="0.2">
      <c r="FC853"/>
    </row>
    <row r="854" spans="159:159" x14ac:dyDescent="0.2">
      <c r="FC854"/>
    </row>
    <row r="855" spans="159:159" x14ac:dyDescent="0.2">
      <c r="FC855"/>
    </row>
    <row r="856" spans="159:159" x14ac:dyDescent="0.2">
      <c r="FC856"/>
    </row>
    <row r="857" spans="159:159" x14ac:dyDescent="0.2">
      <c r="FC857"/>
    </row>
    <row r="858" spans="159:159" x14ac:dyDescent="0.2">
      <c r="FC858"/>
    </row>
    <row r="859" spans="159:159" x14ac:dyDescent="0.2">
      <c r="FC859"/>
    </row>
    <row r="860" spans="159:159" x14ac:dyDescent="0.2">
      <c r="FC860"/>
    </row>
    <row r="861" spans="159:159" x14ac:dyDescent="0.2">
      <c r="FC861"/>
    </row>
    <row r="862" spans="159:159" x14ac:dyDescent="0.2">
      <c r="FC862"/>
    </row>
    <row r="863" spans="159:159" x14ac:dyDescent="0.2">
      <c r="FC863"/>
    </row>
    <row r="864" spans="159:159" x14ac:dyDescent="0.2">
      <c r="FC864"/>
    </row>
    <row r="865" spans="159:159" x14ac:dyDescent="0.2">
      <c r="FC865"/>
    </row>
    <row r="866" spans="159:159" x14ac:dyDescent="0.2">
      <c r="FC866"/>
    </row>
    <row r="867" spans="159:159" x14ac:dyDescent="0.2">
      <c r="FC867"/>
    </row>
    <row r="868" spans="159:159" x14ac:dyDescent="0.2">
      <c r="FC868"/>
    </row>
    <row r="869" spans="159:159" x14ac:dyDescent="0.2">
      <c r="FC869"/>
    </row>
    <row r="870" spans="159:159" x14ac:dyDescent="0.2">
      <c r="FC870"/>
    </row>
    <row r="871" spans="159:159" x14ac:dyDescent="0.2">
      <c r="FC871"/>
    </row>
    <row r="872" spans="159:159" x14ac:dyDescent="0.2">
      <c r="FC872"/>
    </row>
    <row r="873" spans="159:159" x14ac:dyDescent="0.2">
      <c r="FC873"/>
    </row>
    <row r="874" spans="159:159" x14ac:dyDescent="0.2">
      <c r="FC874"/>
    </row>
    <row r="875" spans="159:159" x14ac:dyDescent="0.2">
      <c r="FC875"/>
    </row>
    <row r="876" spans="159:159" x14ac:dyDescent="0.2">
      <c r="FC876"/>
    </row>
    <row r="877" spans="159:159" x14ac:dyDescent="0.2">
      <c r="FC877"/>
    </row>
    <row r="878" spans="159:159" x14ac:dyDescent="0.2">
      <c r="FC878"/>
    </row>
    <row r="879" spans="159:159" x14ac:dyDescent="0.2">
      <c r="FC879"/>
    </row>
    <row r="880" spans="159:159" x14ac:dyDescent="0.2">
      <c r="FC880"/>
    </row>
    <row r="881" spans="159:159" x14ac:dyDescent="0.2">
      <c r="FC881"/>
    </row>
    <row r="882" spans="159:159" x14ac:dyDescent="0.2">
      <c r="FC882"/>
    </row>
    <row r="883" spans="159:159" x14ac:dyDescent="0.2">
      <c r="FC883"/>
    </row>
    <row r="884" spans="159:159" x14ac:dyDescent="0.2">
      <c r="FC884"/>
    </row>
    <row r="885" spans="159:159" x14ac:dyDescent="0.2">
      <c r="FC885"/>
    </row>
    <row r="886" spans="159:159" x14ac:dyDescent="0.2">
      <c r="FC886"/>
    </row>
    <row r="887" spans="159:159" x14ac:dyDescent="0.2">
      <c r="FC887"/>
    </row>
    <row r="888" spans="159:159" x14ac:dyDescent="0.2">
      <c r="FC888"/>
    </row>
    <row r="889" spans="159:159" x14ac:dyDescent="0.2">
      <c r="FC889"/>
    </row>
    <row r="890" spans="159:159" x14ac:dyDescent="0.2">
      <c r="FC890"/>
    </row>
    <row r="891" spans="159:159" x14ac:dyDescent="0.2">
      <c r="FC891"/>
    </row>
    <row r="892" spans="159:159" x14ac:dyDescent="0.2">
      <c r="FC892"/>
    </row>
    <row r="893" spans="159:159" x14ac:dyDescent="0.2">
      <c r="FC893"/>
    </row>
    <row r="894" spans="159:159" x14ac:dyDescent="0.2">
      <c r="FC894"/>
    </row>
    <row r="895" spans="159:159" x14ac:dyDescent="0.2">
      <c r="FC895"/>
    </row>
    <row r="896" spans="159:159" x14ac:dyDescent="0.2">
      <c r="FC896"/>
    </row>
    <row r="897" spans="159:159" x14ac:dyDescent="0.2">
      <c r="FC897"/>
    </row>
    <row r="898" spans="159:159" x14ac:dyDescent="0.2">
      <c r="FC898"/>
    </row>
    <row r="899" spans="159:159" x14ac:dyDescent="0.2">
      <c r="FC899"/>
    </row>
    <row r="900" spans="159:159" x14ac:dyDescent="0.2">
      <c r="FC900"/>
    </row>
    <row r="901" spans="159:159" x14ac:dyDescent="0.2">
      <c r="FC901"/>
    </row>
    <row r="902" spans="159:159" x14ac:dyDescent="0.2">
      <c r="FC902"/>
    </row>
    <row r="903" spans="159:159" x14ac:dyDescent="0.2">
      <c r="FC903"/>
    </row>
    <row r="904" spans="159:159" x14ac:dyDescent="0.2">
      <c r="FC904"/>
    </row>
    <row r="905" spans="159:159" x14ac:dyDescent="0.2">
      <c r="FC905"/>
    </row>
    <row r="906" spans="159:159" x14ac:dyDescent="0.2">
      <c r="FC906"/>
    </row>
    <row r="907" spans="159:159" x14ac:dyDescent="0.2">
      <c r="FC907"/>
    </row>
    <row r="908" spans="159:159" x14ac:dyDescent="0.2">
      <c r="FC908"/>
    </row>
    <row r="909" spans="159:159" x14ac:dyDescent="0.2">
      <c r="FC909"/>
    </row>
    <row r="910" spans="159:159" x14ac:dyDescent="0.2">
      <c r="FC910"/>
    </row>
    <row r="911" spans="159:159" x14ac:dyDescent="0.2">
      <c r="FC911"/>
    </row>
    <row r="912" spans="159:159" x14ac:dyDescent="0.2">
      <c r="FC912"/>
    </row>
    <row r="913" spans="159:159" x14ac:dyDescent="0.2">
      <c r="FC913"/>
    </row>
    <row r="914" spans="159:159" x14ac:dyDescent="0.2">
      <c r="FC914"/>
    </row>
    <row r="915" spans="159:159" x14ac:dyDescent="0.2">
      <c r="FC915"/>
    </row>
    <row r="916" spans="159:159" x14ac:dyDescent="0.2">
      <c r="FC916"/>
    </row>
    <row r="917" spans="159:159" x14ac:dyDescent="0.2">
      <c r="FC917"/>
    </row>
    <row r="918" spans="159:159" x14ac:dyDescent="0.2">
      <c r="FC918"/>
    </row>
    <row r="919" spans="159:159" x14ac:dyDescent="0.2">
      <c r="FC919"/>
    </row>
    <row r="920" spans="159:159" x14ac:dyDescent="0.2">
      <c r="FC920"/>
    </row>
    <row r="921" spans="159:159" x14ac:dyDescent="0.2">
      <c r="FC921"/>
    </row>
    <row r="922" spans="159:159" x14ac:dyDescent="0.2">
      <c r="FC922"/>
    </row>
    <row r="923" spans="159:159" x14ac:dyDescent="0.2">
      <c r="FC923"/>
    </row>
    <row r="924" spans="159:159" x14ac:dyDescent="0.2">
      <c r="FC924"/>
    </row>
    <row r="925" spans="159:159" x14ac:dyDescent="0.2">
      <c r="FC925"/>
    </row>
    <row r="926" spans="159:159" x14ac:dyDescent="0.2">
      <c r="FC926"/>
    </row>
    <row r="927" spans="159:159" x14ac:dyDescent="0.2">
      <c r="FC927"/>
    </row>
    <row r="928" spans="159:159" x14ac:dyDescent="0.2">
      <c r="FC928"/>
    </row>
    <row r="929" spans="159:159" x14ac:dyDescent="0.2">
      <c r="FC929"/>
    </row>
    <row r="930" spans="159:159" x14ac:dyDescent="0.2">
      <c r="FC930"/>
    </row>
    <row r="931" spans="159:159" x14ac:dyDescent="0.2">
      <c r="FC931"/>
    </row>
    <row r="932" spans="159:159" x14ac:dyDescent="0.2">
      <c r="FC932"/>
    </row>
    <row r="933" spans="159:159" x14ac:dyDescent="0.2">
      <c r="FC933"/>
    </row>
    <row r="934" spans="159:159" x14ac:dyDescent="0.2">
      <c r="FC934"/>
    </row>
    <row r="935" spans="159:159" x14ac:dyDescent="0.2">
      <c r="FC935"/>
    </row>
    <row r="936" spans="159:159" x14ac:dyDescent="0.2">
      <c r="FC936"/>
    </row>
    <row r="937" spans="159:159" x14ac:dyDescent="0.2">
      <c r="FC937"/>
    </row>
    <row r="938" spans="159:159" x14ac:dyDescent="0.2">
      <c r="FC938"/>
    </row>
    <row r="939" spans="159:159" x14ac:dyDescent="0.2">
      <c r="FC939"/>
    </row>
    <row r="940" spans="159:159" x14ac:dyDescent="0.2">
      <c r="FC940"/>
    </row>
    <row r="941" spans="159:159" x14ac:dyDescent="0.2">
      <c r="FC941"/>
    </row>
    <row r="942" spans="159:159" x14ac:dyDescent="0.2">
      <c r="FC942"/>
    </row>
    <row r="943" spans="159:159" x14ac:dyDescent="0.2">
      <c r="FC943"/>
    </row>
    <row r="944" spans="159:159" x14ac:dyDescent="0.2">
      <c r="FC944"/>
    </row>
    <row r="945" spans="159:159" x14ac:dyDescent="0.2">
      <c r="FC945"/>
    </row>
    <row r="946" spans="159:159" x14ac:dyDescent="0.2">
      <c r="FC946"/>
    </row>
    <row r="947" spans="159:159" x14ac:dyDescent="0.2">
      <c r="FC947"/>
    </row>
    <row r="948" spans="159:159" x14ac:dyDescent="0.2">
      <c r="FC948"/>
    </row>
    <row r="949" spans="159:159" x14ac:dyDescent="0.2">
      <c r="FC949"/>
    </row>
    <row r="950" spans="159:159" x14ac:dyDescent="0.2">
      <c r="FC950"/>
    </row>
    <row r="951" spans="159:159" x14ac:dyDescent="0.2">
      <c r="FC951"/>
    </row>
    <row r="952" spans="159:159" x14ac:dyDescent="0.2">
      <c r="FC952"/>
    </row>
    <row r="953" spans="159:159" x14ac:dyDescent="0.2">
      <c r="FC953"/>
    </row>
    <row r="954" spans="159:159" x14ac:dyDescent="0.2">
      <c r="FC954"/>
    </row>
    <row r="955" spans="159:159" x14ac:dyDescent="0.2">
      <c r="FC955"/>
    </row>
    <row r="956" spans="159:159" x14ac:dyDescent="0.2">
      <c r="FC956"/>
    </row>
    <row r="957" spans="159:159" x14ac:dyDescent="0.2">
      <c r="FC957"/>
    </row>
    <row r="958" spans="159:159" x14ac:dyDescent="0.2">
      <c r="FC958"/>
    </row>
    <row r="959" spans="159:159" x14ac:dyDescent="0.2">
      <c r="FC959"/>
    </row>
    <row r="960" spans="159:159" x14ac:dyDescent="0.2">
      <c r="FC960"/>
    </row>
    <row r="961" spans="159:159" x14ac:dyDescent="0.2">
      <c r="FC961"/>
    </row>
    <row r="962" spans="159:159" x14ac:dyDescent="0.2">
      <c r="FC962"/>
    </row>
    <row r="963" spans="159:159" x14ac:dyDescent="0.2">
      <c r="FC963"/>
    </row>
    <row r="964" spans="159:159" x14ac:dyDescent="0.2">
      <c r="FC964"/>
    </row>
    <row r="965" spans="159:159" x14ac:dyDescent="0.2">
      <c r="FC965"/>
    </row>
    <row r="966" spans="159:159" x14ac:dyDescent="0.2">
      <c r="FC966"/>
    </row>
    <row r="967" spans="159:159" x14ac:dyDescent="0.2">
      <c r="FC967"/>
    </row>
    <row r="968" spans="159:159" x14ac:dyDescent="0.2">
      <c r="FC968"/>
    </row>
    <row r="969" spans="159:159" x14ac:dyDescent="0.2">
      <c r="FC969"/>
    </row>
    <row r="970" spans="159:159" x14ac:dyDescent="0.2">
      <c r="FC970"/>
    </row>
    <row r="971" spans="159:159" x14ac:dyDescent="0.2">
      <c r="FC971"/>
    </row>
    <row r="972" spans="159:159" x14ac:dyDescent="0.2">
      <c r="FC972"/>
    </row>
    <row r="973" spans="159:159" x14ac:dyDescent="0.2">
      <c r="FC973"/>
    </row>
    <row r="974" spans="159:159" x14ac:dyDescent="0.2">
      <c r="FC974"/>
    </row>
    <row r="975" spans="159:159" x14ac:dyDescent="0.2">
      <c r="FC975"/>
    </row>
    <row r="976" spans="159:159" x14ac:dyDescent="0.2">
      <c r="FC976"/>
    </row>
    <row r="977" spans="159:159" x14ac:dyDescent="0.2">
      <c r="FC977"/>
    </row>
    <row r="978" spans="159:159" x14ac:dyDescent="0.2">
      <c r="FC978"/>
    </row>
    <row r="979" spans="159:159" x14ac:dyDescent="0.2">
      <c r="FC979"/>
    </row>
    <row r="980" spans="159:159" x14ac:dyDescent="0.2">
      <c r="FC980"/>
    </row>
    <row r="981" spans="159:159" x14ac:dyDescent="0.2">
      <c r="FC981"/>
    </row>
    <row r="982" spans="159:159" x14ac:dyDescent="0.2">
      <c r="FC982"/>
    </row>
    <row r="983" spans="159:159" x14ac:dyDescent="0.2">
      <c r="FC983"/>
    </row>
    <row r="984" spans="159:159" x14ac:dyDescent="0.2">
      <c r="FC984"/>
    </row>
    <row r="985" spans="159:159" x14ac:dyDescent="0.2">
      <c r="FC985"/>
    </row>
    <row r="986" spans="159:159" x14ac:dyDescent="0.2">
      <c r="FC986"/>
    </row>
    <row r="987" spans="159:159" x14ac:dyDescent="0.2">
      <c r="FC987"/>
    </row>
    <row r="988" spans="159:159" x14ac:dyDescent="0.2">
      <c r="FC988"/>
    </row>
    <row r="989" spans="159:159" x14ac:dyDescent="0.2">
      <c r="FC989"/>
    </row>
    <row r="990" spans="159:159" x14ac:dyDescent="0.2">
      <c r="FC990"/>
    </row>
    <row r="991" spans="159:159" x14ac:dyDescent="0.2">
      <c r="FC991"/>
    </row>
    <row r="992" spans="159:159" x14ac:dyDescent="0.2">
      <c r="FC992"/>
    </row>
    <row r="993" spans="159:159" x14ac:dyDescent="0.2">
      <c r="FC993"/>
    </row>
    <row r="994" spans="159:159" x14ac:dyDescent="0.2">
      <c r="FC994"/>
    </row>
    <row r="995" spans="159:159" x14ac:dyDescent="0.2">
      <c r="FC995"/>
    </row>
    <row r="996" spans="159:159" x14ac:dyDescent="0.2">
      <c r="FC996"/>
    </row>
    <row r="997" spans="159:159" x14ac:dyDescent="0.2">
      <c r="FC997"/>
    </row>
    <row r="998" spans="159:159" x14ac:dyDescent="0.2">
      <c r="FC998"/>
    </row>
    <row r="999" spans="159:159" x14ac:dyDescent="0.2">
      <c r="FC999"/>
    </row>
    <row r="1000" spans="159:159" x14ac:dyDescent="0.2">
      <c r="FC1000"/>
    </row>
    <row r="1001" spans="159:159" x14ac:dyDescent="0.2">
      <c r="FC1001"/>
    </row>
    <row r="1002" spans="159:159" x14ac:dyDescent="0.2">
      <c r="FC1002"/>
    </row>
    <row r="1003" spans="159:159" x14ac:dyDescent="0.2">
      <c r="FC1003"/>
    </row>
    <row r="1004" spans="159:159" x14ac:dyDescent="0.2">
      <c r="FC1004"/>
    </row>
  </sheetData>
  <mergeCells count="1">
    <mergeCell ref="A50:I50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5AE79-D4C4-4321-904A-12C868B7FC63}">
  <dimension ref="A1:AA708"/>
  <sheetViews>
    <sheetView topLeftCell="A46" zoomScale="54" zoomScaleNormal="54" workbookViewId="0">
      <pane xSplit="1" topLeftCell="J1" activePane="topRight" state="frozen"/>
      <selection activeCell="A43" sqref="A43"/>
      <selection pane="topRight" activeCell="S169" sqref="S169"/>
    </sheetView>
  </sheetViews>
  <sheetFormatPr baseColWidth="10" defaultRowHeight="15" x14ac:dyDescent="0.2"/>
  <cols>
    <col min="1" max="1" width="39.6640625" bestFit="1" customWidth="1"/>
    <col min="2" max="2" width="13.1640625" bestFit="1" customWidth="1"/>
    <col min="3" max="3" width="12.6640625" bestFit="1" customWidth="1"/>
    <col min="4" max="11" width="13.1640625" bestFit="1" customWidth="1"/>
    <col min="12" max="12" width="12.6640625" bestFit="1" customWidth="1"/>
    <col min="13" max="13" width="12.33203125" bestFit="1" customWidth="1"/>
    <col min="14" max="18" width="12.6640625" bestFit="1" customWidth="1"/>
    <col min="20" max="21" width="12.6640625" bestFit="1" customWidth="1"/>
    <col min="22" max="22" width="13.1640625" bestFit="1" customWidth="1"/>
    <col min="23" max="23" width="12.6640625" bestFit="1" customWidth="1"/>
    <col min="24" max="26" width="13.1640625" bestFit="1" customWidth="1"/>
    <col min="27" max="27" width="10.83203125" style="9"/>
  </cols>
  <sheetData>
    <row r="1" spans="1:27" s="4" customFormat="1" x14ac:dyDescent="0.2">
      <c r="A1" s="8" t="s">
        <v>1194</v>
      </c>
      <c r="B1" s="23" t="s">
        <v>852</v>
      </c>
      <c r="C1" s="23" t="s">
        <v>849</v>
      </c>
      <c r="D1" s="23" t="s">
        <v>853</v>
      </c>
      <c r="E1" s="23" t="s">
        <v>854</v>
      </c>
      <c r="F1" s="23" t="s">
        <v>855</v>
      </c>
      <c r="G1" s="23" t="s">
        <v>856</v>
      </c>
      <c r="H1" s="23" t="s">
        <v>857</v>
      </c>
      <c r="I1" s="23" t="s">
        <v>858</v>
      </c>
      <c r="J1" s="23" t="s">
        <v>859</v>
      </c>
      <c r="K1" s="23" t="s">
        <v>860</v>
      </c>
      <c r="L1" s="23" t="s">
        <v>861</v>
      </c>
      <c r="M1" s="23" t="s">
        <v>862</v>
      </c>
      <c r="N1" s="23" t="s">
        <v>863</v>
      </c>
      <c r="O1" s="23" t="s">
        <v>864</v>
      </c>
      <c r="P1" s="23" t="s">
        <v>865</v>
      </c>
      <c r="Q1" s="23" t="s">
        <v>866</v>
      </c>
      <c r="R1" s="23" t="s">
        <v>867</v>
      </c>
      <c r="S1" s="23" t="s">
        <v>868</v>
      </c>
      <c r="T1" s="23" t="s">
        <v>869</v>
      </c>
      <c r="U1" s="23" t="s">
        <v>870</v>
      </c>
      <c r="V1" s="23" t="s">
        <v>871</v>
      </c>
      <c r="W1" s="23" t="s">
        <v>872</v>
      </c>
      <c r="X1" s="23" t="s">
        <v>873</v>
      </c>
      <c r="Y1" s="23" t="s">
        <v>916</v>
      </c>
      <c r="Z1" s="46" t="s">
        <v>919</v>
      </c>
      <c r="AA1" s="23" t="s">
        <v>1256</v>
      </c>
    </row>
    <row r="2" spans="1:27" x14ac:dyDescent="0.2">
      <c r="A2" s="9" t="s">
        <v>45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49"/>
    </row>
    <row r="3" spans="1:27" x14ac:dyDescent="0.2">
      <c r="A3" s="9" t="s">
        <v>50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49"/>
    </row>
    <row r="4" spans="1:27" x14ac:dyDescent="0.2">
      <c r="A4" s="9" t="s">
        <v>55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>
        <v>0.73</v>
      </c>
      <c r="Y4" s="24">
        <v>0.73</v>
      </c>
      <c r="Z4" s="50">
        <v>0.73</v>
      </c>
      <c r="AA4" s="24">
        <v>0.73</v>
      </c>
    </row>
    <row r="5" spans="1:27" x14ac:dyDescent="0.2">
      <c r="A5" s="9" t="s">
        <v>61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49"/>
    </row>
    <row r="6" spans="1:27" x14ac:dyDescent="0.2">
      <c r="A6" s="9" t="s">
        <v>65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49"/>
    </row>
    <row r="7" spans="1:27" x14ac:dyDescent="0.2">
      <c r="A7" s="9" t="s">
        <v>69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49"/>
    </row>
    <row r="8" spans="1:27" x14ac:dyDescent="0.2">
      <c r="A8" s="9" t="s">
        <v>73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49"/>
    </row>
    <row r="9" spans="1:27" x14ac:dyDescent="0.2">
      <c r="A9" s="9" t="s">
        <v>77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49"/>
    </row>
    <row r="10" spans="1:27" x14ac:dyDescent="0.2">
      <c r="A10" s="9" t="s">
        <v>80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49"/>
    </row>
    <row r="11" spans="1:27" x14ac:dyDescent="0.2">
      <c r="A11" s="9" t="s">
        <v>83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49"/>
    </row>
    <row r="12" spans="1:27" x14ac:dyDescent="0.2">
      <c r="A12" s="9" t="s">
        <v>87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>
        <v>0.38</v>
      </c>
      <c r="T12" s="24">
        <v>0.38</v>
      </c>
      <c r="U12" s="24">
        <v>0.38</v>
      </c>
      <c r="V12" s="24">
        <v>0.38</v>
      </c>
      <c r="W12" s="24">
        <v>0.38</v>
      </c>
      <c r="X12" s="24">
        <v>0.38</v>
      </c>
      <c r="Y12" s="24">
        <v>0.38</v>
      </c>
      <c r="Z12" s="50">
        <v>0.38</v>
      </c>
      <c r="AA12" s="24">
        <v>0.38</v>
      </c>
    </row>
    <row r="13" spans="1:27" x14ac:dyDescent="0.2">
      <c r="A13" s="9" t="s">
        <v>91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49"/>
    </row>
    <row r="14" spans="1:27" x14ac:dyDescent="0.2">
      <c r="A14" s="9" t="s">
        <v>94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49"/>
    </row>
    <row r="15" spans="1:27" x14ac:dyDescent="0.2">
      <c r="A15" s="9" t="s">
        <v>97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49"/>
    </row>
    <row r="16" spans="1:27" x14ac:dyDescent="0.2">
      <c r="A16" s="9" t="s">
        <v>101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49"/>
    </row>
    <row r="17" spans="1:26" x14ac:dyDescent="0.2">
      <c r="A17" s="9" t="s">
        <v>105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49"/>
    </row>
    <row r="18" spans="1:26" x14ac:dyDescent="0.2">
      <c r="A18" s="9" t="s">
        <v>108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49"/>
    </row>
    <row r="19" spans="1:26" x14ac:dyDescent="0.2">
      <c r="A19" s="9" t="s">
        <v>111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49"/>
    </row>
    <row r="20" spans="1:26" x14ac:dyDescent="0.2">
      <c r="A20" s="9" t="s">
        <v>114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49"/>
    </row>
    <row r="21" spans="1:26" x14ac:dyDescent="0.2">
      <c r="A21" s="9" t="s">
        <v>117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49"/>
    </row>
    <row r="22" spans="1:26" x14ac:dyDescent="0.2">
      <c r="A22" s="9" t="s">
        <v>120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49"/>
    </row>
    <row r="23" spans="1:26" x14ac:dyDescent="0.2">
      <c r="A23" s="9" t="s">
        <v>123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49"/>
    </row>
    <row r="24" spans="1:26" x14ac:dyDescent="0.2">
      <c r="A24" s="9" t="s">
        <v>127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49"/>
    </row>
    <row r="25" spans="1:26" x14ac:dyDescent="0.2">
      <c r="A25" s="9" t="s">
        <v>130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49"/>
    </row>
    <row r="26" spans="1:26" x14ac:dyDescent="0.2">
      <c r="A26" s="9" t="s">
        <v>133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49"/>
    </row>
    <row r="27" spans="1:26" x14ac:dyDescent="0.2">
      <c r="A27" s="9" t="s">
        <v>138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49"/>
    </row>
    <row r="28" spans="1:26" x14ac:dyDescent="0.2">
      <c r="A28" s="9" t="s">
        <v>141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49"/>
    </row>
    <row r="29" spans="1:26" x14ac:dyDescent="0.2">
      <c r="A29" s="9" t="s">
        <v>144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49"/>
    </row>
    <row r="30" spans="1:26" x14ac:dyDescent="0.2">
      <c r="A30" s="9" t="s">
        <v>147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49"/>
    </row>
    <row r="31" spans="1:26" x14ac:dyDescent="0.2">
      <c r="A31" s="9" t="s">
        <v>150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49"/>
    </row>
    <row r="32" spans="1:26" x14ac:dyDescent="0.2">
      <c r="A32" s="9" t="s">
        <v>153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49"/>
    </row>
    <row r="33" spans="1:27" x14ac:dyDescent="0.2">
      <c r="A33" s="9" t="s">
        <v>158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49"/>
    </row>
    <row r="34" spans="1:27" x14ac:dyDescent="0.2">
      <c r="A34" s="9" t="s">
        <v>161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49"/>
    </row>
    <row r="35" spans="1:27" x14ac:dyDescent="0.2">
      <c r="A35" s="9" t="s">
        <v>164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49"/>
    </row>
    <row r="36" spans="1:27" x14ac:dyDescent="0.2">
      <c r="A36" s="9" t="s">
        <v>168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49"/>
    </row>
    <row r="37" spans="1:27" x14ac:dyDescent="0.2">
      <c r="A37" s="9" t="s">
        <v>171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49"/>
    </row>
    <row r="38" spans="1:27" x14ac:dyDescent="0.2">
      <c r="A38" s="9" t="s">
        <v>175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49"/>
    </row>
    <row r="39" spans="1:27" x14ac:dyDescent="0.2">
      <c r="A39" s="9" t="s">
        <v>178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49"/>
    </row>
    <row r="40" spans="1:27" x14ac:dyDescent="0.2">
      <c r="A40" s="9" t="s">
        <v>181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49"/>
    </row>
    <row r="41" spans="1:27" x14ac:dyDescent="0.2">
      <c r="A41" s="9" t="s">
        <v>184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49"/>
    </row>
    <row r="42" spans="1:27" x14ac:dyDescent="0.2">
      <c r="A42" s="9" t="s">
        <v>187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49"/>
    </row>
    <row r="43" spans="1:27" x14ac:dyDescent="0.2">
      <c r="A43" s="9" t="s">
        <v>190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49"/>
    </row>
    <row r="44" spans="1:27" x14ac:dyDescent="0.2">
      <c r="A44" s="9" t="s">
        <v>193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49"/>
    </row>
    <row r="45" spans="1:27" x14ac:dyDescent="0.2">
      <c r="A45" s="9" t="s">
        <v>196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49"/>
    </row>
    <row r="46" spans="1:27" x14ac:dyDescent="0.2">
      <c r="A46" s="9" t="s">
        <v>199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>
        <v>0.55000000000000004</v>
      </c>
      <c r="T46" s="24">
        <v>0.55000000000000004</v>
      </c>
      <c r="U46" s="24">
        <v>0.55000000000000004</v>
      </c>
      <c r="V46" s="24">
        <v>0.55000000000000004</v>
      </c>
      <c r="W46" s="24">
        <v>0.55000000000000004</v>
      </c>
      <c r="X46" s="24">
        <v>0.55000000000000004</v>
      </c>
      <c r="Y46" s="24">
        <v>0.55000000000000004</v>
      </c>
      <c r="Z46" s="50">
        <v>0.55000000000000004</v>
      </c>
      <c r="AA46" s="24">
        <v>0.55000000000000004</v>
      </c>
    </row>
    <row r="47" spans="1:27" x14ac:dyDescent="0.2">
      <c r="A47" s="9" t="s">
        <v>202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49"/>
    </row>
    <row r="48" spans="1:27" x14ac:dyDescent="0.2">
      <c r="A48" s="9" t="s">
        <v>207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49"/>
    </row>
    <row r="49" spans="1:27" x14ac:dyDescent="0.2">
      <c r="A49" s="9" t="s">
        <v>210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49"/>
    </row>
    <row r="50" spans="1:27" x14ac:dyDescent="0.2">
      <c r="A50" s="9" t="s">
        <v>213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>
        <v>0.2</v>
      </c>
      <c r="T50" s="24">
        <v>0.2</v>
      </c>
      <c r="U50" s="24">
        <v>0.2</v>
      </c>
      <c r="V50" s="24">
        <v>0.2</v>
      </c>
      <c r="W50" s="24">
        <v>0.2</v>
      </c>
      <c r="X50" s="24">
        <v>0.2</v>
      </c>
      <c r="Y50" s="24">
        <v>0.2</v>
      </c>
      <c r="Z50" s="50">
        <v>0.2</v>
      </c>
      <c r="AA50" s="24">
        <v>0.2</v>
      </c>
    </row>
    <row r="51" spans="1:27" x14ac:dyDescent="0.2">
      <c r="A51" s="9" t="s">
        <v>216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49"/>
    </row>
    <row r="52" spans="1:27" x14ac:dyDescent="0.2">
      <c r="A52" s="9" t="s">
        <v>219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49"/>
    </row>
    <row r="53" spans="1:27" x14ac:dyDescent="0.2">
      <c r="A53" s="9" t="s">
        <v>224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49"/>
    </row>
    <row r="54" spans="1:27" x14ac:dyDescent="0.2">
      <c r="A54" s="9" t="s">
        <v>227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49"/>
    </row>
    <row r="55" spans="1:27" x14ac:dyDescent="0.2">
      <c r="A55" s="9" t="s">
        <v>230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49"/>
    </row>
    <row r="56" spans="1:27" x14ac:dyDescent="0.2">
      <c r="A56" s="9" t="s">
        <v>233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49"/>
    </row>
    <row r="57" spans="1:27" x14ac:dyDescent="0.2">
      <c r="A57" s="9" t="s">
        <v>237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49"/>
    </row>
    <row r="58" spans="1:27" x14ac:dyDescent="0.2">
      <c r="A58" s="9" t="s">
        <v>240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49"/>
    </row>
    <row r="59" spans="1:27" x14ac:dyDescent="0.2">
      <c r="A59" s="9" t="s">
        <v>243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49"/>
    </row>
    <row r="60" spans="1:27" x14ac:dyDescent="0.2">
      <c r="A60" s="9" t="s">
        <v>245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49"/>
    </row>
    <row r="61" spans="1:27" x14ac:dyDescent="0.2">
      <c r="A61" s="9" t="s">
        <v>248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49"/>
    </row>
    <row r="62" spans="1:27" x14ac:dyDescent="0.2">
      <c r="A62" s="9" t="s">
        <v>251</v>
      </c>
      <c r="B62" s="24">
        <v>0.44</v>
      </c>
      <c r="C62" s="24">
        <v>0.44</v>
      </c>
      <c r="D62" s="24">
        <v>0.44</v>
      </c>
      <c r="E62" s="24">
        <v>0.44</v>
      </c>
      <c r="F62" s="24">
        <v>0.44</v>
      </c>
      <c r="G62" s="24">
        <v>0.44</v>
      </c>
      <c r="H62" s="24">
        <v>0.44</v>
      </c>
      <c r="I62" s="24">
        <v>0.44</v>
      </c>
      <c r="J62" s="24">
        <v>0.44</v>
      </c>
      <c r="K62" s="24">
        <v>0.44</v>
      </c>
      <c r="L62" s="24">
        <v>0.44</v>
      </c>
      <c r="M62" s="24">
        <v>0.44</v>
      </c>
      <c r="N62" s="24">
        <v>0.44</v>
      </c>
      <c r="O62" s="24">
        <v>0.44</v>
      </c>
      <c r="P62" s="24">
        <v>0.44</v>
      </c>
      <c r="Q62" s="24">
        <v>0.44</v>
      </c>
      <c r="R62" s="24">
        <v>0.44</v>
      </c>
      <c r="S62" s="24">
        <v>0.44</v>
      </c>
      <c r="T62" s="24">
        <v>0.44</v>
      </c>
      <c r="U62" s="24">
        <v>0.44</v>
      </c>
      <c r="V62" s="24">
        <v>0.44</v>
      </c>
      <c r="W62" s="48">
        <v>0.44</v>
      </c>
      <c r="X62" s="48">
        <v>0.44</v>
      </c>
      <c r="Y62" s="48">
        <v>0.44</v>
      </c>
      <c r="Z62" s="48">
        <v>0.44</v>
      </c>
      <c r="AA62" s="24">
        <v>0.44</v>
      </c>
    </row>
    <row r="63" spans="1:27" x14ac:dyDescent="0.2">
      <c r="A63" s="9" t="s">
        <v>254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49"/>
    </row>
    <row r="64" spans="1:27" x14ac:dyDescent="0.2">
      <c r="A64" s="9" t="s">
        <v>258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49"/>
    </row>
    <row r="65" spans="1:27" x14ac:dyDescent="0.2">
      <c r="A65" s="9" t="s">
        <v>261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49"/>
    </row>
    <row r="66" spans="1:27" x14ac:dyDescent="0.2">
      <c r="A66" s="9" t="s">
        <v>264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49"/>
    </row>
    <row r="67" spans="1:27" x14ac:dyDescent="0.2">
      <c r="A67" s="9" t="s">
        <v>267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49"/>
    </row>
    <row r="68" spans="1:27" x14ac:dyDescent="0.2">
      <c r="A68" s="9" t="s">
        <v>270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49"/>
    </row>
    <row r="69" spans="1:27" x14ac:dyDescent="0.2">
      <c r="A69" s="9" t="s">
        <v>273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49"/>
    </row>
    <row r="70" spans="1:27" x14ac:dyDescent="0.2">
      <c r="A70" s="9" t="s">
        <v>276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49"/>
    </row>
    <row r="71" spans="1:27" x14ac:dyDescent="0.2">
      <c r="A71" s="9" t="s">
        <v>279</v>
      </c>
      <c r="B71" s="24">
        <v>0.09</v>
      </c>
      <c r="C71" s="24">
        <v>0.09</v>
      </c>
      <c r="D71" s="24">
        <v>0.09</v>
      </c>
      <c r="E71" s="24">
        <v>0.09</v>
      </c>
      <c r="F71" s="24">
        <v>0.09</v>
      </c>
      <c r="G71" s="24">
        <v>0.09</v>
      </c>
      <c r="H71" s="24">
        <v>0.09</v>
      </c>
      <c r="I71" s="24">
        <v>0.09</v>
      </c>
      <c r="J71" s="24">
        <v>0.09</v>
      </c>
      <c r="K71" s="24">
        <v>0.09</v>
      </c>
      <c r="L71" s="24">
        <v>0.09</v>
      </c>
      <c r="M71" s="24">
        <v>0.09</v>
      </c>
      <c r="N71" s="24">
        <v>0.09</v>
      </c>
      <c r="O71" s="24">
        <v>0.09</v>
      </c>
      <c r="P71" s="24">
        <v>0.09</v>
      </c>
      <c r="Q71" s="24">
        <v>0.09</v>
      </c>
      <c r="R71" s="24">
        <v>0.09</v>
      </c>
      <c r="S71" s="24">
        <v>0.09</v>
      </c>
      <c r="T71" s="24">
        <v>0.09</v>
      </c>
      <c r="U71" s="24">
        <v>0.09</v>
      </c>
      <c r="V71" s="24">
        <v>0.09</v>
      </c>
      <c r="W71" s="24">
        <v>0.09</v>
      </c>
      <c r="X71" s="24">
        <v>0.09</v>
      </c>
      <c r="Y71" s="24">
        <v>0.09</v>
      </c>
      <c r="Z71" s="50">
        <v>0.09</v>
      </c>
      <c r="AA71" s="24">
        <v>0.09</v>
      </c>
    </row>
    <row r="72" spans="1:27" x14ac:dyDescent="0.2">
      <c r="A72" s="9" t="s">
        <v>282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49"/>
    </row>
    <row r="73" spans="1:27" x14ac:dyDescent="0.2">
      <c r="A73" s="9" t="s">
        <v>285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49"/>
    </row>
    <row r="74" spans="1:27" x14ac:dyDescent="0.2">
      <c r="A74" s="9" t="s">
        <v>288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49"/>
    </row>
    <row r="75" spans="1:27" x14ac:dyDescent="0.2">
      <c r="A75" s="9" t="s">
        <v>291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49"/>
    </row>
    <row r="76" spans="1:27" x14ac:dyDescent="0.2">
      <c r="A76" s="9" t="s">
        <v>294</v>
      </c>
      <c r="B76" s="24">
        <v>0.39</v>
      </c>
      <c r="C76" s="24">
        <v>0.39</v>
      </c>
      <c r="D76" s="24">
        <v>0.39</v>
      </c>
      <c r="E76" s="24">
        <v>0.39</v>
      </c>
      <c r="F76" s="24">
        <v>0.39</v>
      </c>
      <c r="G76" s="24">
        <v>0.39</v>
      </c>
      <c r="H76" s="24">
        <v>0.39</v>
      </c>
      <c r="I76" s="24">
        <v>0.39</v>
      </c>
      <c r="J76" s="24">
        <v>0.39</v>
      </c>
      <c r="K76" s="24">
        <v>0.39</v>
      </c>
      <c r="L76" s="24">
        <v>0.39</v>
      </c>
      <c r="M76" s="24">
        <v>0.39</v>
      </c>
      <c r="N76" s="24">
        <v>0.39</v>
      </c>
      <c r="O76" s="24">
        <v>0.39</v>
      </c>
      <c r="P76" s="24">
        <v>0.39</v>
      </c>
      <c r="Q76" s="24">
        <v>0.39</v>
      </c>
      <c r="R76" s="24">
        <v>0.39</v>
      </c>
      <c r="S76" s="24">
        <v>0.39</v>
      </c>
      <c r="T76" s="24">
        <v>0.39</v>
      </c>
      <c r="U76" s="24">
        <v>0.39</v>
      </c>
      <c r="V76" s="24">
        <v>0.39</v>
      </c>
      <c r="W76" s="24">
        <v>0.39</v>
      </c>
      <c r="X76" s="24">
        <v>0.39</v>
      </c>
      <c r="Y76" s="24">
        <v>0.39</v>
      </c>
      <c r="Z76" s="50">
        <v>0.39</v>
      </c>
      <c r="AA76" s="24">
        <v>0.39</v>
      </c>
    </row>
    <row r="77" spans="1:27" x14ac:dyDescent="0.2">
      <c r="A77" s="9" t="s">
        <v>297</v>
      </c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>
        <v>0.41</v>
      </c>
      <c r="Q77" s="24">
        <v>0.41</v>
      </c>
      <c r="R77" s="24">
        <v>0.41</v>
      </c>
      <c r="S77" s="24">
        <v>0.41</v>
      </c>
      <c r="T77" s="24">
        <v>0.41</v>
      </c>
      <c r="U77" s="24">
        <v>0.41</v>
      </c>
      <c r="V77" s="24">
        <v>0.41</v>
      </c>
      <c r="W77" s="24">
        <v>0.41</v>
      </c>
      <c r="X77" s="24">
        <v>0.41</v>
      </c>
      <c r="Y77" s="24">
        <v>0.41</v>
      </c>
      <c r="Z77" s="24">
        <v>0.41</v>
      </c>
      <c r="AA77" s="24">
        <v>0.41</v>
      </c>
    </row>
    <row r="78" spans="1:27" x14ac:dyDescent="0.2">
      <c r="A78" s="9" t="s">
        <v>300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49"/>
    </row>
    <row r="79" spans="1:27" x14ac:dyDescent="0.2">
      <c r="A79" s="9" t="s">
        <v>303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49"/>
    </row>
    <row r="80" spans="1:27" x14ac:dyDescent="0.2">
      <c r="A80" s="9" t="s">
        <v>306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49"/>
    </row>
    <row r="81" spans="1:26" x14ac:dyDescent="0.2">
      <c r="A81" s="9" t="s">
        <v>309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49"/>
    </row>
    <row r="82" spans="1:26" x14ac:dyDescent="0.2">
      <c r="A82" s="9" t="s">
        <v>312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49"/>
    </row>
    <row r="83" spans="1:26" x14ac:dyDescent="0.2">
      <c r="A83" s="9" t="s">
        <v>315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49"/>
    </row>
    <row r="84" spans="1:26" x14ac:dyDescent="0.2">
      <c r="A84" s="9" t="s">
        <v>318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49"/>
    </row>
    <row r="85" spans="1:26" x14ac:dyDescent="0.2">
      <c r="A85" s="9" t="s">
        <v>321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49"/>
    </row>
    <row r="86" spans="1:26" x14ac:dyDescent="0.2">
      <c r="A86" s="9" t="s">
        <v>324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49"/>
    </row>
    <row r="87" spans="1:26" x14ac:dyDescent="0.2">
      <c r="A87" s="9" t="s">
        <v>327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49"/>
    </row>
    <row r="88" spans="1:26" x14ac:dyDescent="0.2">
      <c r="A88" s="9" t="s">
        <v>330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49"/>
    </row>
    <row r="89" spans="1:26" x14ac:dyDescent="0.2">
      <c r="A89" s="9" t="s">
        <v>333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49"/>
    </row>
    <row r="90" spans="1:26" x14ac:dyDescent="0.2">
      <c r="A90" s="9" t="s">
        <v>336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49"/>
    </row>
    <row r="91" spans="1:26" x14ac:dyDescent="0.2">
      <c r="A91" s="9" t="s">
        <v>339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49"/>
    </row>
    <row r="92" spans="1:26" x14ac:dyDescent="0.2">
      <c r="A92" s="9" t="s">
        <v>342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49"/>
    </row>
    <row r="93" spans="1:26" x14ac:dyDescent="0.2">
      <c r="A93" s="9" t="s">
        <v>345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49"/>
    </row>
    <row r="94" spans="1:26" x14ac:dyDescent="0.2">
      <c r="A94" s="9" t="s">
        <v>348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49"/>
    </row>
    <row r="95" spans="1:26" x14ac:dyDescent="0.2">
      <c r="A95" s="9" t="s">
        <v>351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49"/>
    </row>
    <row r="96" spans="1:26" x14ac:dyDescent="0.2">
      <c r="A96" s="9" t="s">
        <v>354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49"/>
    </row>
    <row r="97" spans="1:27" x14ac:dyDescent="0.2">
      <c r="A97" s="9" t="s">
        <v>357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49"/>
    </row>
    <row r="98" spans="1:27" x14ac:dyDescent="0.2">
      <c r="A98" s="9" t="s">
        <v>360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49"/>
    </row>
    <row r="99" spans="1:27" x14ac:dyDescent="0.2">
      <c r="A99" s="9" t="s">
        <v>363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49"/>
    </row>
    <row r="100" spans="1:27" x14ac:dyDescent="0.2">
      <c r="A100" s="9" t="s">
        <v>366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49"/>
    </row>
    <row r="101" spans="1:27" x14ac:dyDescent="0.2">
      <c r="A101" s="9" t="s">
        <v>369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49"/>
    </row>
    <row r="102" spans="1:27" x14ac:dyDescent="0.2">
      <c r="A102" s="9" t="s">
        <v>373</v>
      </c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>
        <v>0.32300000000000001</v>
      </c>
      <c r="Z102" s="51">
        <v>0.32300000000000001</v>
      </c>
      <c r="AA102" s="26">
        <v>0.32</v>
      </c>
    </row>
    <row r="103" spans="1:27" x14ac:dyDescent="0.2">
      <c r="A103" s="9" t="s">
        <v>376</v>
      </c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>
        <v>0.36</v>
      </c>
      <c r="M103" s="24">
        <v>0.36</v>
      </c>
      <c r="N103" s="24">
        <v>0.36</v>
      </c>
      <c r="O103" s="24">
        <v>0.36</v>
      </c>
      <c r="P103" s="24">
        <v>0.36</v>
      </c>
      <c r="Q103" s="24">
        <v>0.36</v>
      </c>
      <c r="R103" s="24">
        <v>0.36</v>
      </c>
      <c r="S103" s="24">
        <v>0.36</v>
      </c>
      <c r="T103" s="24">
        <v>0.36</v>
      </c>
      <c r="U103" s="24">
        <v>0.36</v>
      </c>
      <c r="V103" s="24">
        <v>0.36</v>
      </c>
      <c r="W103" s="24">
        <v>0.36</v>
      </c>
      <c r="X103" s="24">
        <v>0.36</v>
      </c>
      <c r="Y103" s="24">
        <v>0.36</v>
      </c>
      <c r="Z103" s="50">
        <v>0.36</v>
      </c>
      <c r="AA103" s="24">
        <v>0.36</v>
      </c>
    </row>
    <row r="104" spans="1:27" x14ac:dyDescent="0.2">
      <c r="A104" s="9" t="s">
        <v>379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49"/>
    </row>
    <row r="105" spans="1:27" x14ac:dyDescent="0.2">
      <c r="A105" s="9" t="s">
        <v>382</v>
      </c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50"/>
    </row>
    <row r="106" spans="1:27" x14ac:dyDescent="0.2">
      <c r="A106" s="9" t="s">
        <v>385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49"/>
    </row>
    <row r="107" spans="1:27" x14ac:dyDescent="0.2">
      <c r="A107" s="9" t="s">
        <v>389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49"/>
    </row>
    <row r="108" spans="1:27" x14ac:dyDescent="0.2">
      <c r="A108" s="9" t="s">
        <v>392</v>
      </c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>
        <v>0.3</v>
      </c>
      <c r="M108" s="24">
        <v>0.3</v>
      </c>
      <c r="N108" s="24">
        <v>0.3</v>
      </c>
      <c r="O108" s="24">
        <v>0.3</v>
      </c>
      <c r="P108" s="24">
        <v>0.3</v>
      </c>
      <c r="Q108" s="24">
        <v>0.3</v>
      </c>
      <c r="R108" s="24">
        <v>0.3</v>
      </c>
      <c r="S108" s="24">
        <v>0.3</v>
      </c>
      <c r="T108" s="24">
        <v>0.3</v>
      </c>
      <c r="U108" s="24">
        <v>0.3</v>
      </c>
      <c r="V108" s="24">
        <v>0.3</v>
      </c>
      <c r="W108" s="24">
        <v>0.3</v>
      </c>
      <c r="X108" s="24">
        <v>0.3</v>
      </c>
      <c r="Y108" s="24">
        <v>0.3</v>
      </c>
      <c r="Z108" s="24">
        <v>0.3</v>
      </c>
      <c r="AA108" s="24">
        <v>0.3</v>
      </c>
    </row>
    <row r="109" spans="1:27" x14ac:dyDescent="0.2">
      <c r="A109" s="9" t="s">
        <v>396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49"/>
    </row>
    <row r="110" spans="1:27" x14ac:dyDescent="0.2">
      <c r="A110" s="9" t="s">
        <v>399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49"/>
      <c r="AA110" s="24">
        <v>0.78</v>
      </c>
    </row>
    <row r="111" spans="1:27" x14ac:dyDescent="0.2">
      <c r="A111" s="9" t="s">
        <v>402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49"/>
    </row>
    <row r="112" spans="1:27" x14ac:dyDescent="0.2">
      <c r="A112" s="9" t="s">
        <v>405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49"/>
    </row>
    <row r="113" spans="1:27" x14ac:dyDescent="0.2">
      <c r="A113" s="9" t="s">
        <v>408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49"/>
    </row>
    <row r="114" spans="1:27" x14ac:dyDescent="0.2">
      <c r="A114" s="9" t="s">
        <v>411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49"/>
    </row>
    <row r="115" spans="1:27" x14ac:dyDescent="0.2">
      <c r="A115" s="9" t="s">
        <v>414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49"/>
    </row>
    <row r="116" spans="1:27" x14ac:dyDescent="0.2">
      <c r="A116" s="9" t="s">
        <v>417</v>
      </c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51"/>
    </row>
    <row r="117" spans="1:27" x14ac:dyDescent="0.2">
      <c r="A117" s="9" t="s">
        <v>420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49"/>
    </row>
    <row r="118" spans="1:27" x14ac:dyDescent="0.2">
      <c r="A118" s="9" t="s">
        <v>423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49"/>
    </row>
    <row r="119" spans="1:27" x14ac:dyDescent="0.2">
      <c r="A119" s="9" t="s">
        <v>426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49"/>
    </row>
    <row r="120" spans="1:27" x14ac:dyDescent="0.2">
      <c r="A120" s="9" t="s">
        <v>430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49"/>
    </row>
    <row r="121" spans="1:27" x14ac:dyDescent="0.2">
      <c r="A121" s="9" t="s">
        <v>435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49"/>
    </row>
    <row r="122" spans="1:27" x14ac:dyDescent="0.2">
      <c r="A122" s="9" t="s">
        <v>437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49"/>
    </row>
    <row r="123" spans="1:27" x14ac:dyDescent="0.2">
      <c r="A123" s="9" t="s">
        <v>440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49"/>
    </row>
    <row r="124" spans="1:27" x14ac:dyDescent="0.2">
      <c r="A124" s="9" t="s">
        <v>444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49"/>
    </row>
    <row r="125" spans="1:27" x14ac:dyDescent="0.2">
      <c r="A125" s="9" t="s">
        <v>448</v>
      </c>
      <c r="B125" s="24"/>
      <c r="C125" s="24"/>
      <c r="D125" s="24"/>
      <c r="E125" s="24"/>
      <c r="F125" s="24">
        <v>0.02</v>
      </c>
      <c r="G125" s="24">
        <v>0.02</v>
      </c>
      <c r="H125" s="24">
        <v>0.02</v>
      </c>
      <c r="I125" s="24">
        <v>0.02</v>
      </c>
      <c r="J125" s="24">
        <v>0.02</v>
      </c>
      <c r="K125" s="24">
        <v>0.02</v>
      </c>
      <c r="L125" s="24">
        <v>0.02</v>
      </c>
      <c r="M125" s="24">
        <v>0.02</v>
      </c>
      <c r="N125" s="24">
        <v>0.02</v>
      </c>
      <c r="O125" s="24">
        <v>0.02</v>
      </c>
      <c r="P125" s="24">
        <v>0.02</v>
      </c>
      <c r="Q125" s="24">
        <v>0.02</v>
      </c>
      <c r="R125" s="24">
        <v>0.02</v>
      </c>
      <c r="S125" s="24">
        <v>0.02</v>
      </c>
      <c r="T125" s="24">
        <v>0.02</v>
      </c>
      <c r="U125" s="24">
        <v>0.02</v>
      </c>
      <c r="V125" s="24">
        <v>0.02</v>
      </c>
      <c r="W125" s="24">
        <v>0.02</v>
      </c>
      <c r="X125" s="24">
        <v>0.02</v>
      </c>
      <c r="Y125" s="24">
        <v>0.02</v>
      </c>
      <c r="Z125" s="50">
        <v>0.02</v>
      </c>
      <c r="AA125" s="24">
        <v>0.02</v>
      </c>
    </row>
    <row r="126" spans="1:27" x14ac:dyDescent="0.2">
      <c r="A126" s="9" t="s">
        <v>451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49"/>
    </row>
    <row r="127" spans="1:27" x14ac:dyDescent="0.2">
      <c r="A127" s="9" t="s">
        <v>454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49"/>
    </row>
    <row r="128" spans="1:27" x14ac:dyDescent="0.2">
      <c r="A128" s="9" t="s">
        <v>457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49"/>
    </row>
    <row r="129" spans="1:27" x14ac:dyDescent="0.2">
      <c r="A129" s="9" t="s">
        <v>460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49"/>
    </row>
    <row r="130" spans="1:27" x14ac:dyDescent="0.2">
      <c r="A130" s="9" t="s">
        <v>463</v>
      </c>
      <c r="B130" s="24"/>
      <c r="C130" s="24"/>
      <c r="D130" s="24"/>
      <c r="E130" s="24"/>
      <c r="F130" s="24"/>
      <c r="G130" s="24"/>
      <c r="H130" s="24"/>
      <c r="I130" s="24"/>
      <c r="J130" s="24">
        <v>0.72</v>
      </c>
      <c r="K130" s="24">
        <v>0.72</v>
      </c>
      <c r="L130" s="24">
        <v>0.72</v>
      </c>
      <c r="M130" s="24">
        <v>0.72</v>
      </c>
      <c r="N130" s="24">
        <v>0.72</v>
      </c>
      <c r="O130" s="24">
        <v>0.72</v>
      </c>
      <c r="P130" s="24">
        <v>0.72</v>
      </c>
      <c r="Q130" s="24">
        <v>0.72</v>
      </c>
      <c r="R130" s="24">
        <v>0.72</v>
      </c>
      <c r="S130" s="24">
        <v>0.72</v>
      </c>
      <c r="T130" s="24">
        <v>0.72</v>
      </c>
      <c r="U130" s="24">
        <v>0.72</v>
      </c>
      <c r="V130" s="24">
        <v>0.72</v>
      </c>
      <c r="W130" s="24">
        <v>0.72</v>
      </c>
      <c r="X130" s="24">
        <v>0.72</v>
      </c>
      <c r="Y130" s="24">
        <v>0.72</v>
      </c>
      <c r="Z130" s="50">
        <v>0.72</v>
      </c>
      <c r="AA130" s="24">
        <v>0.72</v>
      </c>
    </row>
    <row r="131" spans="1:27" x14ac:dyDescent="0.2">
      <c r="A131" s="9" t="s">
        <v>466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49"/>
    </row>
    <row r="132" spans="1:27" x14ac:dyDescent="0.2">
      <c r="A132" s="9" t="s">
        <v>469</v>
      </c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>
        <v>0.72</v>
      </c>
      <c r="X132" s="24">
        <v>0.72</v>
      </c>
      <c r="Y132" s="24">
        <v>0.72</v>
      </c>
      <c r="Z132" s="50">
        <v>0.72</v>
      </c>
      <c r="AA132" s="24">
        <v>0.72</v>
      </c>
    </row>
    <row r="133" spans="1:27" x14ac:dyDescent="0.2">
      <c r="A133" s="9" t="s">
        <v>472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49"/>
    </row>
    <row r="134" spans="1:27" x14ac:dyDescent="0.2">
      <c r="A134" s="9" t="s">
        <v>476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49"/>
    </row>
    <row r="135" spans="1:27" x14ac:dyDescent="0.2">
      <c r="A135" s="9" t="s">
        <v>480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49"/>
    </row>
    <row r="136" spans="1:27" x14ac:dyDescent="0.2">
      <c r="A136" s="9" t="s">
        <v>483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49"/>
    </row>
    <row r="137" spans="1:27" x14ac:dyDescent="0.2">
      <c r="A137" s="9" t="s">
        <v>486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49"/>
    </row>
    <row r="138" spans="1:27" x14ac:dyDescent="0.2">
      <c r="A138" s="9" t="s">
        <v>489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49"/>
    </row>
    <row r="139" spans="1:27" x14ac:dyDescent="0.2">
      <c r="A139" s="9" t="s">
        <v>492</v>
      </c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49"/>
    </row>
    <row r="140" spans="1:27" x14ac:dyDescent="0.2">
      <c r="A140" s="9" t="s">
        <v>495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49"/>
    </row>
    <row r="141" spans="1:27" x14ac:dyDescent="0.2">
      <c r="A141" s="9" t="s">
        <v>498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49"/>
    </row>
    <row r="142" spans="1:27" x14ac:dyDescent="0.2">
      <c r="A142" s="9" t="s">
        <v>501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49"/>
    </row>
    <row r="143" spans="1:27" x14ac:dyDescent="0.2">
      <c r="A143" s="9" t="s">
        <v>504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49"/>
    </row>
    <row r="144" spans="1:27" x14ac:dyDescent="0.2">
      <c r="A144" s="9" t="s">
        <v>507</v>
      </c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49"/>
    </row>
    <row r="145" spans="1:27" x14ac:dyDescent="0.2">
      <c r="A145" s="9" t="s">
        <v>510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49"/>
    </row>
    <row r="146" spans="1:27" x14ac:dyDescent="0.2">
      <c r="A146" s="9" t="s">
        <v>513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49"/>
    </row>
    <row r="147" spans="1:27" x14ac:dyDescent="0.2">
      <c r="A147" s="9" t="s">
        <v>517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49"/>
    </row>
    <row r="148" spans="1:27" x14ac:dyDescent="0.2">
      <c r="A148" s="9" t="s">
        <v>520</v>
      </c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49"/>
    </row>
    <row r="149" spans="1:27" x14ac:dyDescent="0.2">
      <c r="A149" s="9" t="s">
        <v>523</v>
      </c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49"/>
    </row>
    <row r="150" spans="1:27" x14ac:dyDescent="0.2">
      <c r="A150" s="9" t="s">
        <v>526</v>
      </c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49"/>
    </row>
    <row r="151" spans="1:27" x14ac:dyDescent="0.2">
      <c r="A151" s="9" t="s">
        <v>529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49"/>
    </row>
    <row r="152" spans="1:27" x14ac:dyDescent="0.2">
      <c r="A152" s="9" t="s">
        <v>534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49"/>
    </row>
    <row r="153" spans="1:27" x14ac:dyDescent="0.2">
      <c r="A153" s="9" t="s">
        <v>537</v>
      </c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49"/>
    </row>
    <row r="154" spans="1:27" x14ac:dyDescent="0.2">
      <c r="A154" s="9" t="s">
        <v>540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49"/>
    </row>
    <row r="155" spans="1:27" x14ac:dyDescent="0.2">
      <c r="A155" s="9" t="s">
        <v>543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49"/>
    </row>
    <row r="156" spans="1:27" x14ac:dyDescent="0.2">
      <c r="A156" s="9" t="s">
        <v>547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49"/>
    </row>
    <row r="157" spans="1:27" x14ac:dyDescent="0.2">
      <c r="A157" s="9" t="s">
        <v>549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49"/>
    </row>
    <row r="158" spans="1:27" x14ac:dyDescent="0.2">
      <c r="A158" s="9" t="s">
        <v>552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49"/>
    </row>
    <row r="159" spans="1:27" x14ac:dyDescent="0.2">
      <c r="A159" s="9" t="s">
        <v>555</v>
      </c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>
        <v>0.01</v>
      </c>
      <c r="X159" s="24">
        <v>0.01</v>
      </c>
      <c r="Y159" s="24">
        <v>0.01</v>
      </c>
      <c r="Z159" s="50">
        <v>0.01</v>
      </c>
      <c r="AA159" s="24">
        <v>0.01</v>
      </c>
    </row>
    <row r="160" spans="1:27" x14ac:dyDescent="0.2">
      <c r="A160" s="9" t="s">
        <v>558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49"/>
    </row>
    <row r="161" spans="1:27" x14ac:dyDescent="0.2">
      <c r="A161" s="9" t="s">
        <v>561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49"/>
    </row>
    <row r="162" spans="1:27" x14ac:dyDescent="0.2">
      <c r="A162" s="9" t="s">
        <v>564</v>
      </c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49"/>
    </row>
    <row r="163" spans="1:27" x14ac:dyDescent="0.2">
      <c r="A163" s="9" t="s">
        <v>567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49"/>
    </row>
    <row r="164" spans="1:27" x14ac:dyDescent="0.2">
      <c r="A164" s="9" t="s">
        <v>570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49"/>
    </row>
    <row r="165" spans="1:27" x14ac:dyDescent="0.2">
      <c r="A165" s="9" t="s">
        <v>573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49"/>
    </row>
    <row r="166" spans="1:27" x14ac:dyDescent="0.2">
      <c r="A166" s="9" t="s">
        <v>576</v>
      </c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49"/>
    </row>
    <row r="167" spans="1:27" x14ac:dyDescent="0.2">
      <c r="A167" s="9" t="s">
        <v>579</v>
      </c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49"/>
    </row>
    <row r="168" spans="1:27" x14ac:dyDescent="0.2">
      <c r="A168" s="9" t="s">
        <v>582</v>
      </c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49"/>
    </row>
    <row r="169" spans="1:27" x14ac:dyDescent="0.2">
      <c r="A169" s="9" t="s">
        <v>585</v>
      </c>
      <c r="B169" s="24">
        <v>0.41</v>
      </c>
      <c r="C169" s="24">
        <v>0.41</v>
      </c>
      <c r="D169" s="24">
        <v>0.41</v>
      </c>
      <c r="E169" s="24">
        <v>0.41</v>
      </c>
      <c r="F169" s="24">
        <v>0.41</v>
      </c>
      <c r="G169" s="24">
        <v>0.41</v>
      </c>
      <c r="H169" s="24">
        <v>0.41</v>
      </c>
      <c r="I169" s="24">
        <v>0.41</v>
      </c>
      <c r="J169" s="24">
        <v>0.41</v>
      </c>
      <c r="K169" s="24">
        <v>0.41</v>
      </c>
      <c r="L169" s="24">
        <v>0.41</v>
      </c>
      <c r="M169" s="24">
        <v>0.41</v>
      </c>
      <c r="N169" s="24">
        <v>0.41</v>
      </c>
      <c r="O169" s="24">
        <v>0.41</v>
      </c>
      <c r="P169" s="24">
        <v>0.41</v>
      </c>
      <c r="Q169" s="24">
        <v>0.41</v>
      </c>
      <c r="R169" s="24">
        <v>0.41</v>
      </c>
      <c r="S169" s="24">
        <v>0.41</v>
      </c>
      <c r="T169" s="24">
        <v>0.41</v>
      </c>
      <c r="U169" s="24">
        <v>0.41</v>
      </c>
      <c r="V169" s="24">
        <v>0.41</v>
      </c>
      <c r="W169" s="24">
        <v>0.41</v>
      </c>
      <c r="X169" s="24">
        <v>0.41</v>
      </c>
      <c r="Y169" s="24">
        <v>0.41</v>
      </c>
      <c r="Z169" s="24">
        <v>0.41</v>
      </c>
      <c r="AA169" s="24">
        <v>0.41</v>
      </c>
    </row>
    <row r="170" spans="1:27" x14ac:dyDescent="0.2">
      <c r="A170" s="9" t="s">
        <v>586</v>
      </c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49"/>
    </row>
    <row r="171" spans="1:27" x14ac:dyDescent="0.2">
      <c r="A171" s="9" t="s">
        <v>589</v>
      </c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49"/>
    </row>
    <row r="172" spans="1:27" x14ac:dyDescent="0.2">
      <c r="A172" s="9" t="s">
        <v>592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49"/>
    </row>
    <row r="173" spans="1:27" x14ac:dyDescent="0.2">
      <c r="A173" s="9" t="s">
        <v>595</v>
      </c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49"/>
    </row>
    <row r="174" spans="1:27" x14ac:dyDescent="0.2">
      <c r="A174" s="9" t="s">
        <v>599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49"/>
    </row>
    <row r="175" spans="1:27" x14ac:dyDescent="0.2">
      <c r="A175" s="9" t="s">
        <v>602</v>
      </c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49"/>
    </row>
    <row r="176" spans="1:27" x14ac:dyDescent="0.2">
      <c r="A176" s="9" t="s">
        <v>605</v>
      </c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49"/>
    </row>
    <row r="177" spans="1:27" x14ac:dyDescent="0.2">
      <c r="A177" s="9" t="s">
        <v>608</v>
      </c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49"/>
    </row>
    <row r="178" spans="1:27" x14ac:dyDescent="0.2">
      <c r="A178" s="9" t="s">
        <v>611</v>
      </c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49"/>
    </row>
    <row r="179" spans="1:27" x14ac:dyDescent="0.2">
      <c r="A179" s="9" t="s">
        <v>614</v>
      </c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49"/>
    </row>
    <row r="180" spans="1:27" x14ac:dyDescent="0.2">
      <c r="A180" s="9" t="s">
        <v>617</v>
      </c>
      <c r="B180" s="24">
        <v>0.24</v>
      </c>
      <c r="C180" s="24">
        <v>0.24</v>
      </c>
      <c r="D180" s="24">
        <v>0.24</v>
      </c>
      <c r="E180" s="24">
        <v>0.24</v>
      </c>
      <c r="F180" s="24">
        <v>0.24</v>
      </c>
      <c r="G180" s="24">
        <v>0.24</v>
      </c>
      <c r="H180" s="24">
        <v>0.24</v>
      </c>
      <c r="I180" s="24">
        <v>0.24</v>
      </c>
      <c r="J180" s="24">
        <v>0.24</v>
      </c>
      <c r="K180" s="24">
        <v>0.24</v>
      </c>
      <c r="L180" s="24">
        <v>0.24</v>
      </c>
      <c r="M180" s="24">
        <v>0.24</v>
      </c>
      <c r="N180" s="24">
        <v>0.24</v>
      </c>
      <c r="O180" s="24">
        <v>0.24</v>
      </c>
      <c r="P180" s="24">
        <v>0.24</v>
      </c>
      <c r="Q180" s="24">
        <v>0.24</v>
      </c>
      <c r="R180" s="24">
        <v>0.24</v>
      </c>
      <c r="S180" s="24">
        <v>0.24</v>
      </c>
      <c r="T180" s="24">
        <v>0.24</v>
      </c>
      <c r="U180" s="24">
        <v>0.24</v>
      </c>
      <c r="V180" s="24">
        <v>0.24</v>
      </c>
      <c r="W180" s="24">
        <v>0.24</v>
      </c>
      <c r="X180" s="24">
        <v>0.24</v>
      </c>
      <c r="Y180" s="24">
        <v>0.24</v>
      </c>
      <c r="Z180" s="50">
        <v>0.24</v>
      </c>
      <c r="AA180" s="24">
        <v>0.24</v>
      </c>
    </row>
    <row r="181" spans="1:27" x14ac:dyDescent="0.2">
      <c r="A181" s="9" t="s">
        <v>620</v>
      </c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>
        <v>0.4</v>
      </c>
      <c r="R181" s="24">
        <v>0.4</v>
      </c>
      <c r="S181" s="24">
        <v>0.4</v>
      </c>
      <c r="T181" s="24">
        <v>0.4</v>
      </c>
      <c r="U181" s="24">
        <v>0.4</v>
      </c>
      <c r="V181" s="24">
        <v>0.4</v>
      </c>
      <c r="W181" s="24">
        <v>0.4</v>
      </c>
      <c r="X181" s="24">
        <v>0.4</v>
      </c>
      <c r="Y181" s="24">
        <v>0.4</v>
      </c>
      <c r="Z181" s="50">
        <v>0.4</v>
      </c>
      <c r="AA181" s="24">
        <v>0.4</v>
      </c>
    </row>
    <row r="182" spans="1:27" x14ac:dyDescent="0.2">
      <c r="A182" s="9" t="s">
        <v>623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49"/>
    </row>
    <row r="183" spans="1:27" x14ac:dyDescent="0.2">
      <c r="A183" s="9" t="s">
        <v>626</v>
      </c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49"/>
    </row>
    <row r="184" spans="1:27" x14ac:dyDescent="0.2">
      <c r="A184" s="9" t="s">
        <v>629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49"/>
    </row>
    <row r="185" spans="1:27" x14ac:dyDescent="0.2">
      <c r="A185" s="9" t="s">
        <v>632</v>
      </c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49"/>
    </row>
    <row r="186" spans="1:27" x14ac:dyDescent="0.2">
      <c r="A186" s="9" t="s">
        <v>635</v>
      </c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49"/>
    </row>
    <row r="187" spans="1:27" x14ac:dyDescent="0.2">
      <c r="A187" s="9" t="s">
        <v>639</v>
      </c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49"/>
    </row>
    <row r="188" spans="1:27" x14ac:dyDescent="0.2">
      <c r="A188" s="9" t="s">
        <v>642</v>
      </c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49"/>
    </row>
    <row r="189" spans="1:27" x14ac:dyDescent="0.2">
      <c r="A189" s="9" t="s">
        <v>645</v>
      </c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49"/>
    </row>
    <row r="190" spans="1:27" x14ac:dyDescent="0.2">
      <c r="A190" s="9" t="s">
        <v>648</v>
      </c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49"/>
    </row>
    <row r="191" spans="1:27" x14ac:dyDescent="0.2">
      <c r="A191" s="9" t="s">
        <v>651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49"/>
    </row>
    <row r="192" spans="1:27" x14ac:dyDescent="0.2">
      <c r="A192" s="9" t="s">
        <v>654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49"/>
    </row>
    <row r="193" spans="1:27" x14ac:dyDescent="0.2">
      <c r="A193" s="9" t="s">
        <v>657</v>
      </c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49"/>
    </row>
    <row r="194" spans="1:27" x14ac:dyDescent="0.2">
      <c r="A194" s="9" t="s">
        <v>660</v>
      </c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49"/>
    </row>
    <row r="195" spans="1:27" x14ac:dyDescent="0.2">
      <c r="A195" s="9" t="s">
        <v>663</v>
      </c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49"/>
    </row>
    <row r="196" spans="1:27" x14ac:dyDescent="0.2">
      <c r="A196" s="9" t="s">
        <v>666</v>
      </c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49"/>
    </row>
    <row r="197" spans="1:27" x14ac:dyDescent="0.2">
      <c r="A197" s="9" t="s">
        <v>669</v>
      </c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49"/>
    </row>
    <row r="198" spans="1:27" x14ac:dyDescent="0.2">
      <c r="A198" s="9" t="s">
        <v>672</v>
      </c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49"/>
    </row>
    <row r="199" spans="1:27" x14ac:dyDescent="0.2">
      <c r="A199" s="9" t="s">
        <v>675</v>
      </c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49"/>
    </row>
    <row r="200" spans="1:27" x14ac:dyDescent="0.2">
      <c r="A200" s="9" t="s">
        <v>678</v>
      </c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49"/>
    </row>
    <row r="201" spans="1:27" x14ac:dyDescent="0.2">
      <c r="A201" s="9" t="s">
        <v>682</v>
      </c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49"/>
    </row>
    <row r="202" spans="1:27" x14ac:dyDescent="0.2">
      <c r="A202" s="9" t="s">
        <v>685</v>
      </c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49"/>
    </row>
    <row r="203" spans="1:27" x14ac:dyDescent="0.2">
      <c r="A203" s="9" t="s">
        <v>688</v>
      </c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>
        <v>0.71</v>
      </c>
      <c r="V203" s="24">
        <v>0.71</v>
      </c>
      <c r="W203" s="24">
        <v>0.71</v>
      </c>
      <c r="X203" s="24">
        <v>0.71</v>
      </c>
      <c r="Y203" s="24">
        <v>0.71</v>
      </c>
      <c r="Z203" s="24">
        <v>0.71</v>
      </c>
      <c r="AA203" s="24">
        <v>0.71</v>
      </c>
    </row>
    <row r="204" spans="1:27" x14ac:dyDescent="0.2">
      <c r="A204" s="9" t="s">
        <v>691</v>
      </c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49"/>
    </row>
    <row r="205" spans="1:27" x14ac:dyDescent="0.2">
      <c r="A205" s="9" t="s">
        <v>695</v>
      </c>
      <c r="B205" s="26">
        <v>0.45700000000000002</v>
      </c>
      <c r="C205" s="26">
        <v>0.45700000000000002</v>
      </c>
      <c r="D205" s="26">
        <v>0.45700000000000002</v>
      </c>
      <c r="E205" s="26">
        <v>0.45700000000000002</v>
      </c>
      <c r="F205" s="26">
        <v>0.45700000000000002</v>
      </c>
      <c r="G205" s="26">
        <v>0.45700000000000002</v>
      </c>
      <c r="H205" s="26">
        <v>0.45700000000000002</v>
      </c>
      <c r="I205" s="26">
        <v>0.45700000000000002</v>
      </c>
      <c r="J205" s="26">
        <v>0.45700000000000002</v>
      </c>
      <c r="K205" s="26">
        <v>0.45700000000000002</v>
      </c>
      <c r="L205" s="26">
        <v>0.45700000000000002</v>
      </c>
      <c r="M205" s="26">
        <v>0.45700000000000002</v>
      </c>
      <c r="N205" s="26">
        <v>0.45700000000000002</v>
      </c>
      <c r="O205" s="26">
        <v>0.45700000000000002</v>
      </c>
      <c r="P205" s="26">
        <v>0.45700000000000002</v>
      </c>
      <c r="Q205" s="26">
        <v>0.45700000000000002</v>
      </c>
      <c r="R205" s="26">
        <v>0.45700000000000002</v>
      </c>
      <c r="S205" s="26">
        <v>0.45700000000000002</v>
      </c>
      <c r="T205" s="26">
        <v>0.45700000000000002</v>
      </c>
      <c r="U205" s="26">
        <v>0.45700000000000002</v>
      </c>
      <c r="V205" s="26">
        <v>0.45700000000000002</v>
      </c>
      <c r="W205" s="26">
        <v>0.45700000000000002</v>
      </c>
      <c r="X205" s="26">
        <v>0.45700000000000002</v>
      </c>
      <c r="Y205" s="26">
        <v>0.45700000000000002</v>
      </c>
      <c r="Z205" s="51">
        <v>0.45700000000000002</v>
      </c>
      <c r="AA205" s="51">
        <v>0.45700000000000002</v>
      </c>
    </row>
    <row r="206" spans="1:27" x14ac:dyDescent="0.2">
      <c r="A206" s="9" t="s">
        <v>698</v>
      </c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49"/>
    </row>
    <row r="207" spans="1:27" x14ac:dyDescent="0.2">
      <c r="A207" s="9" t="s">
        <v>701</v>
      </c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49"/>
    </row>
    <row r="208" spans="1:27" x14ac:dyDescent="0.2">
      <c r="A208" s="9" t="s">
        <v>704</v>
      </c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>
        <v>0.82</v>
      </c>
      <c r="V208" s="24">
        <v>0.82</v>
      </c>
      <c r="W208" s="24">
        <v>0.82</v>
      </c>
      <c r="X208" s="24">
        <v>0.82</v>
      </c>
      <c r="Y208" s="24">
        <v>0.82</v>
      </c>
      <c r="Z208" s="50">
        <v>0.82</v>
      </c>
      <c r="AA208" s="24">
        <v>0.82</v>
      </c>
    </row>
    <row r="209" spans="1:27" x14ac:dyDescent="0.2">
      <c r="A209" s="9" t="s">
        <v>707</v>
      </c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49"/>
    </row>
    <row r="210" spans="1:27" x14ac:dyDescent="0.2">
      <c r="A210" s="9" t="s">
        <v>710</v>
      </c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49"/>
    </row>
    <row r="211" spans="1:27" x14ac:dyDescent="0.2">
      <c r="A211" s="9" t="s">
        <v>713</v>
      </c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>
        <v>1.9E-2</v>
      </c>
      <c r="Q211" s="26">
        <v>1.9E-2</v>
      </c>
      <c r="R211" s="26">
        <v>1.9E-2</v>
      </c>
      <c r="S211" s="26">
        <v>1.9E-2</v>
      </c>
      <c r="T211" s="26">
        <v>1.9E-2</v>
      </c>
      <c r="U211" s="26">
        <v>1.9E-2</v>
      </c>
      <c r="V211" s="26">
        <v>1.9E-2</v>
      </c>
      <c r="W211" s="26">
        <v>1.9E-2</v>
      </c>
      <c r="X211" s="26">
        <v>1.9E-2</v>
      </c>
      <c r="Y211" s="26">
        <v>1.9E-2</v>
      </c>
      <c r="Z211" s="51">
        <v>1.9E-2</v>
      </c>
      <c r="AA211" s="51">
        <v>1.9E-2</v>
      </c>
    </row>
    <row r="212" spans="1:27" x14ac:dyDescent="0.2">
      <c r="A212" s="9" t="s">
        <v>717</v>
      </c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49"/>
    </row>
    <row r="213" spans="1:27" x14ac:dyDescent="0.2">
      <c r="A213" s="9" t="s">
        <v>720</v>
      </c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49"/>
    </row>
    <row r="214" spans="1:27" x14ac:dyDescent="0.2">
      <c r="A214" s="9" t="s">
        <v>723</v>
      </c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49"/>
    </row>
    <row r="215" spans="1:27" x14ac:dyDescent="0.2">
      <c r="A215" s="9" t="s">
        <v>726</v>
      </c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49"/>
    </row>
    <row r="216" spans="1:27" x14ac:dyDescent="0.2">
      <c r="A216" s="9" t="s">
        <v>729</v>
      </c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49"/>
    </row>
    <row r="217" spans="1:27" x14ac:dyDescent="0.2">
      <c r="A217" s="9" t="s">
        <v>732</v>
      </c>
      <c r="B217" s="24">
        <v>0.4</v>
      </c>
      <c r="C217" s="24">
        <v>0.4</v>
      </c>
      <c r="D217" s="24">
        <v>0.4</v>
      </c>
      <c r="E217" s="24">
        <v>0.4</v>
      </c>
      <c r="F217" s="24">
        <v>0.4</v>
      </c>
      <c r="G217" s="24">
        <v>0.4</v>
      </c>
      <c r="H217" s="24">
        <v>0.4</v>
      </c>
      <c r="I217" s="24">
        <v>0.4</v>
      </c>
      <c r="J217" s="24">
        <v>0.4</v>
      </c>
      <c r="K217" s="24">
        <v>0.4</v>
      </c>
      <c r="L217" s="24">
        <v>0.4</v>
      </c>
      <c r="M217" s="24">
        <v>0.4</v>
      </c>
      <c r="N217" s="24">
        <v>0.4</v>
      </c>
      <c r="O217" s="24">
        <v>0.4</v>
      </c>
      <c r="P217" s="24">
        <v>0.4</v>
      </c>
      <c r="Q217" s="24">
        <v>0.4</v>
      </c>
      <c r="R217" s="24">
        <v>0.4</v>
      </c>
      <c r="S217" s="24">
        <v>0.4</v>
      </c>
      <c r="T217" s="24">
        <v>0.4</v>
      </c>
      <c r="U217" s="24">
        <v>0.4</v>
      </c>
      <c r="V217" s="24">
        <v>0.4</v>
      </c>
      <c r="W217" s="24">
        <v>0.4</v>
      </c>
      <c r="X217" s="24">
        <v>0.4</v>
      </c>
      <c r="Y217" s="24">
        <v>0.4</v>
      </c>
      <c r="Z217" s="50">
        <v>0.4</v>
      </c>
      <c r="AA217" s="50">
        <v>0.4</v>
      </c>
    </row>
    <row r="218" spans="1:27" x14ac:dyDescent="0.2">
      <c r="A218" s="9" t="s">
        <v>735</v>
      </c>
      <c r="B218" s="24"/>
      <c r="C218" s="24"/>
      <c r="D218" s="24"/>
      <c r="E218" s="24"/>
      <c r="F218" s="24"/>
      <c r="G218" s="24"/>
      <c r="H218" s="24"/>
      <c r="I218" s="24"/>
      <c r="J218" s="24"/>
      <c r="K218" s="24">
        <v>0.35</v>
      </c>
      <c r="L218" s="24">
        <v>0.35</v>
      </c>
      <c r="M218" s="24">
        <v>0.35</v>
      </c>
      <c r="N218" s="24">
        <v>0.35</v>
      </c>
      <c r="O218" s="24">
        <v>0.35</v>
      </c>
      <c r="P218" s="24">
        <v>0.35</v>
      </c>
      <c r="Q218" s="24">
        <v>0.35</v>
      </c>
      <c r="R218" s="24">
        <v>0.35</v>
      </c>
      <c r="S218" s="24">
        <v>0.35</v>
      </c>
      <c r="T218" s="24">
        <v>0.35</v>
      </c>
      <c r="U218" s="24">
        <v>0.35</v>
      </c>
      <c r="V218" s="24">
        <v>0.35</v>
      </c>
      <c r="W218" s="24">
        <v>0.35</v>
      </c>
      <c r="X218" s="24">
        <v>0.35</v>
      </c>
      <c r="Y218" s="24">
        <v>0.35</v>
      </c>
      <c r="Z218" s="50">
        <v>0.35</v>
      </c>
      <c r="AA218" s="50">
        <v>0.35</v>
      </c>
    </row>
    <row r="219" spans="1:27" x14ac:dyDescent="0.2">
      <c r="A219" s="9" t="s">
        <v>738</v>
      </c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49"/>
    </row>
    <row r="220" spans="1:27" x14ac:dyDescent="0.2">
      <c r="A220" s="9" t="s">
        <v>742</v>
      </c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>
        <v>0.54</v>
      </c>
      <c r="AA220" s="24">
        <v>0.54</v>
      </c>
    </row>
    <row r="221" spans="1:27" x14ac:dyDescent="0.2">
      <c r="A221" s="9" t="s">
        <v>747</v>
      </c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49"/>
    </row>
    <row r="222" spans="1:27" x14ac:dyDescent="0.2">
      <c r="A222" s="9" t="s">
        <v>750</v>
      </c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49"/>
    </row>
    <row r="223" spans="1:27" x14ac:dyDescent="0.2">
      <c r="A223" s="9" t="s">
        <v>754</v>
      </c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49"/>
    </row>
    <row r="224" spans="1:27" x14ac:dyDescent="0.2">
      <c r="A224" s="9" t="s">
        <v>757</v>
      </c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49"/>
    </row>
    <row r="225" spans="1:27" x14ac:dyDescent="0.2">
      <c r="A225" s="9" t="s">
        <v>760</v>
      </c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49"/>
    </row>
    <row r="226" spans="1:27" x14ac:dyDescent="0.2">
      <c r="A226" s="9" t="s">
        <v>763</v>
      </c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49"/>
    </row>
    <row r="227" spans="1:27" x14ac:dyDescent="0.2">
      <c r="A227" s="9" t="s">
        <v>766</v>
      </c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49"/>
    </row>
    <row r="228" spans="1:27" x14ac:dyDescent="0.2">
      <c r="A228" s="9" t="s">
        <v>769</v>
      </c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49"/>
    </row>
    <row r="229" spans="1:27" x14ac:dyDescent="0.2">
      <c r="A229" s="9" t="s">
        <v>772</v>
      </c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49"/>
    </row>
    <row r="230" spans="1:27" x14ac:dyDescent="0.2">
      <c r="A230" s="9" t="s">
        <v>775</v>
      </c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49"/>
    </row>
    <row r="231" spans="1:27" x14ac:dyDescent="0.2">
      <c r="A231" s="9" t="s">
        <v>778</v>
      </c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49"/>
    </row>
    <row r="232" spans="1:27" x14ac:dyDescent="0.2">
      <c r="A232" s="9" t="s">
        <v>781</v>
      </c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49"/>
    </row>
    <row r="233" spans="1:27" x14ac:dyDescent="0.2">
      <c r="A233" s="9" t="s">
        <v>784</v>
      </c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49"/>
    </row>
    <row r="234" spans="1:27" x14ac:dyDescent="0.2">
      <c r="A234" s="9" t="s">
        <v>787</v>
      </c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49"/>
    </row>
    <row r="235" spans="1:27" x14ac:dyDescent="0.2">
      <c r="A235" s="9" t="s">
        <v>790</v>
      </c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>
        <v>0.32</v>
      </c>
      <c r="N235" s="24">
        <v>0.32</v>
      </c>
      <c r="O235" s="24">
        <v>0.32</v>
      </c>
      <c r="P235" s="24">
        <v>0.32</v>
      </c>
      <c r="Q235" s="24">
        <v>0.32</v>
      </c>
      <c r="R235" s="24">
        <v>0.32</v>
      </c>
      <c r="S235" s="24">
        <v>0.32</v>
      </c>
      <c r="T235" s="24">
        <v>0.32</v>
      </c>
      <c r="U235" s="24">
        <v>0.32</v>
      </c>
      <c r="V235" s="24">
        <v>0.32</v>
      </c>
      <c r="W235" s="24">
        <v>0.32</v>
      </c>
      <c r="X235" s="24">
        <v>0.32</v>
      </c>
      <c r="Y235" s="24">
        <v>0.32</v>
      </c>
      <c r="Z235" s="50">
        <v>0.32</v>
      </c>
      <c r="AA235" s="24">
        <v>0.32</v>
      </c>
    </row>
    <row r="236" spans="1:27" x14ac:dyDescent="0.2">
      <c r="A236" s="9" t="s">
        <v>794</v>
      </c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49"/>
    </row>
    <row r="237" spans="1:27" x14ac:dyDescent="0.2">
      <c r="A237" s="9" t="s">
        <v>797</v>
      </c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>
        <v>0.13</v>
      </c>
      <c r="P237" s="24">
        <v>0.13</v>
      </c>
      <c r="Q237" s="24">
        <v>0.13</v>
      </c>
      <c r="R237" s="24">
        <v>0.13</v>
      </c>
      <c r="S237" s="24">
        <v>0.13</v>
      </c>
      <c r="T237" s="24">
        <v>0.13</v>
      </c>
      <c r="U237" s="24">
        <v>0.13</v>
      </c>
      <c r="V237" s="24">
        <v>0.13</v>
      </c>
      <c r="W237" s="24">
        <v>0.23</v>
      </c>
      <c r="X237" s="24">
        <v>0.23</v>
      </c>
      <c r="Y237" s="24">
        <v>0.23</v>
      </c>
      <c r="Z237" s="24">
        <v>0.23</v>
      </c>
      <c r="AA237" s="24">
        <v>0.23</v>
      </c>
    </row>
    <row r="238" spans="1:27" x14ac:dyDescent="0.2">
      <c r="A238" s="9" t="s">
        <v>800</v>
      </c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49"/>
    </row>
    <row r="239" spans="1:27" x14ac:dyDescent="0.2">
      <c r="A239" s="9" t="s">
        <v>805</v>
      </c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>
        <v>4.4999999999999998E-2</v>
      </c>
      <c r="Y239" s="26">
        <v>4.4999999999999998E-2</v>
      </c>
      <c r="Z239" s="51">
        <v>4.4999999999999998E-2</v>
      </c>
      <c r="AA239" s="26">
        <v>4.4999999999999998E-2</v>
      </c>
    </row>
    <row r="240" spans="1:27" x14ac:dyDescent="0.2">
      <c r="A240" s="9" t="s">
        <v>808</v>
      </c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49"/>
    </row>
    <row r="241" spans="1:27" x14ac:dyDescent="0.2">
      <c r="A241" s="9" t="s">
        <v>811</v>
      </c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49"/>
    </row>
    <row r="242" spans="1:27" x14ac:dyDescent="0.2">
      <c r="A242" s="9" t="s">
        <v>814</v>
      </c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49"/>
    </row>
    <row r="243" spans="1:27" x14ac:dyDescent="0.2">
      <c r="A243" s="9" t="s">
        <v>817</v>
      </c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49"/>
    </row>
    <row r="244" spans="1:27" x14ac:dyDescent="0.2">
      <c r="A244" s="9" t="s">
        <v>821</v>
      </c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49"/>
    </row>
    <row r="245" spans="1:27" x14ac:dyDescent="0.2">
      <c r="A245" s="9" t="s">
        <v>825</v>
      </c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49"/>
    </row>
    <row r="246" spans="1:27" x14ac:dyDescent="0.2">
      <c r="A246" s="9" t="s">
        <v>829</v>
      </c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49"/>
    </row>
    <row r="247" spans="1:27" x14ac:dyDescent="0.2">
      <c r="A247" s="9" t="s">
        <v>832</v>
      </c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49"/>
    </row>
    <row r="248" spans="1:27" x14ac:dyDescent="0.2">
      <c r="A248" s="9" t="s">
        <v>835</v>
      </c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49"/>
    </row>
    <row r="249" spans="1:27" x14ac:dyDescent="0.2">
      <c r="A249" s="9" t="s">
        <v>838</v>
      </c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49"/>
    </row>
    <row r="250" spans="1:27" x14ac:dyDescent="0.2">
      <c r="A250" s="9" t="s">
        <v>840</v>
      </c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49"/>
    </row>
    <row r="251" spans="1:27" x14ac:dyDescent="0.2">
      <c r="A251" s="9" t="s">
        <v>841</v>
      </c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49"/>
    </row>
    <row r="252" spans="1:27" x14ac:dyDescent="0.2">
      <c r="A252" s="22" t="s">
        <v>844</v>
      </c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52"/>
      <c r="AA252" s="22"/>
    </row>
    <row r="253" spans="1:27" x14ac:dyDescent="0.2">
      <c r="AA253"/>
    </row>
    <row r="254" spans="1:27" x14ac:dyDescent="0.2">
      <c r="AA254"/>
    </row>
    <row r="255" spans="1:27" x14ac:dyDescent="0.2">
      <c r="AA255"/>
    </row>
    <row r="256" spans="1:27" x14ac:dyDescent="0.2">
      <c r="AA256"/>
    </row>
    <row r="257" spans="27:27" x14ac:dyDescent="0.2">
      <c r="AA257"/>
    </row>
    <row r="258" spans="27:27" x14ac:dyDescent="0.2">
      <c r="AA258"/>
    </row>
    <row r="259" spans="27:27" x14ac:dyDescent="0.2">
      <c r="AA259"/>
    </row>
    <row r="260" spans="27:27" x14ac:dyDescent="0.2">
      <c r="AA260"/>
    </row>
    <row r="261" spans="27:27" x14ac:dyDescent="0.2">
      <c r="AA261"/>
    </row>
    <row r="262" spans="27:27" x14ac:dyDescent="0.2">
      <c r="AA262"/>
    </row>
    <row r="263" spans="27:27" x14ac:dyDescent="0.2">
      <c r="AA263"/>
    </row>
    <row r="264" spans="27:27" x14ac:dyDescent="0.2">
      <c r="AA264"/>
    </row>
    <row r="265" spans="27:27" x14ac:dyDescent="0.2">
      <c r="AA265"/>
    </row>
    <row r="266" spans="27:27" x14ac:dyDescent="0.2">
      <c r="AA266"/>
    </row>
    <row r="267" spans="27:27" x14ac:dyDescent="0.2">
      <c r="AA267"/>
    </row>
    <row r="268" spans="27:27" x14ac:dyDescent="0.2">
      <c r="AA268"/>
    </row>
    <row r="269" spans="27:27" x14ac:dyDescent="0.2">
      <c r="AA269"/>
    </row>
    <row r="270" spans="27:27" x14ac:dyDescent="0.2">
      <c r="AA270"/>
    </row>
    <row r="271" spans="27:27" x14ac:dyDescent="0.2">
      <c r="AA271"/>
    </row>
    <row r="272" spans="27:27" x14ac:dyDescent="0.2">
      <c r="AA272"/>
    </row>
    <row r="273" spans="27:27" x14ac:dyDescent="0.2">
      <c r="AA273"/>
    </row>
    <row r="274" spans="27:27" x14ac:dyDescent="0.2">
      <c r="AA274"/>
    </row>
    <row r="275" spans="27:27" x14ac:dyDescent="0.2">
      <c r="AA275"/>
    </row>
    <row r="276" spans="27:27" x14ac:dyDescent="0.2">
      <c r="AA276"/>
    </row>
    <row r="277" spans="27:27" x14ac:dyDescent="0.2">
      <c r="AA277"/>
    </row>
    <row r="278" spans="27:27" x14ac:dyDescent="0.2">
      <c r="AA278"/>
    </row>
    <row r="279" spans="27:27" x14ac:dyDescent="0.2">
      <c r="AA279"/>
    </row>
    <row r="280" spans="27:27" x14ac:dyDescent="0.2">
      <c r="AA280"/>
    </row>
    <row r="281" spans="27:27" x14ac:dyDescent="0.2">
      <c r="AA281"/>
    </row>
    <row r="282" spans="27:27" x14ac:dyDescent="0.2">
      <c r="AA282"/>
    </row>
    <row r="283" spans="27:27" x14ac:dyDescent="0.2">
      <c r="AA283"/>
    </row>
    <row r="284" spans="27:27" x14ac:dyDescent="0.2">
      <c r="AA284"/>
    </row>
    <row r="285" spans="27:27" x14ac:dyDescent="0.2">
      <c r="AA285"/>
    </row>
    <row r="286" spans="27:27" x14ac:dyDescent="0.2">
      <c r="AA286"/>
    </row>
    <row r="287" spans="27:27" x14ac:dyDescent="0.2">
      <c r="AA287"/>
    </row>
    <row r="288" spans="27:27" x14ac:dyDescent="0.2">
      <c r="AA288"/>
    </row>
    <row r="289" spans="27:27" x14ac:dyDescent="0.2">
      <c r="AA289"/>
    </row>
    <row r="290" spans="27:27" x14ac:dyDescent="0.2">
      <c r="AA290"/>
    </row>
    <row r="291" spans="27:27" x14ac:dyDescent="0.2">
      <c r="AA291"/>
    </row>
    <row r="292" spans="27:27" x14ac:dyDescent="0.2">
      <c r="AA292"/>
    </row>
    <row r="293" spans="27:27" x14ac:dyDescent="0.2">
      <c r="AA293"/>
    </row>
    <row r="294" spans="27:27" x14ac:dyDescent="0.2">
      <c r="AA294"/>
    </row>
    <row r="295" spans="27:27" x14ac:dyDescent="0.2">
      <c r="AA295"/>
    </row>
    <row r="296" spans="27:27" x14ac:dyDescent="0.2">
      <c r="AA296"/>
    </row>
    <row r="297" spans="27:27" x14ac:dyDescent="0.2">
      <c r="AA297"/>
    </row>
    <row r="298" spans="27:27" x14ac:dyDescent="0.2">
      <c r="AA298"/>
    </row>
    <row r="299" spans="27:27" x14ac:dyDescent="0.2">
      <c r="AA299"/>
    </row>
    <row r="300" spans="27:27" x14ac:dyDescent="0.2">
      <c r="AA300"/>
    </row>
    <row r="301" spans="27:27" x14ac:dyDescent="0.2">
      <c r="AA301"/>
    </row>
    <row r="302" spans="27:27" x14ac:dyDescent="0.2">
      <c r="AA302"/>
    </row>
    <row r="303" spans="27:27" x14ac:dyDescent="0.2">
      <c r="AA303"/>
    </row>
    <row r="304" spans="27:27" x14ac:dyDescent="0.2">
      <c r="AA304"/>
    </row>
    <row r="305" spans="27:27" x14ac:dyDescent="0.2">
      <c r="AA305"/>
    </row>
    <row r="306" spans="27:27" x14ac:dyDescent="0.2">
      <c r="AA306"/>
    </row>
    <row r="307" spans="27:27" x14ac:dyDescent="0.2">
      <c r="AA307"/>
    </row>
    <row r="308" spans="27:27" x14ac:dyDescent="0.2">
      <c r="AA308"/>
    </row>
    <row r="309" spans="27:27" x14ac:dyDescent="0.2">
      <c r="AA309"/>
    </row>
    <row r="310" spans="27:27" x14ac:dyDescent="0.2">
      <c r="AA310"/>
    </row>
    <row r="311" spans="27:27" x14ac:dyDescent="0.2">
      <c r="AA311"/>
    </row>
    <row r="312" spans="27:27" x14ac:dyDescent="0.2">
      <c r="AA312"/>
    </row>
    <row r="313" spans="27:27" x14ac:dyDescent="0.2">
      <c r="AA313"/>
    </row>
    <row r="314" spans="27:27" x14ac:dyDescent="0.2">
      <c r="AA314"/>
    </row>
    <row r="315" spans="27:27" x14ac:dyDescent="0.2">
      <c r="AA315"/>
    </row>
    <row r="316" spans="27:27" x14ac:dyDescent="0.2">
      <c r="AA316"/>
    </row>
    <row r="317" spans="27:27" x14ac:dyDescent="0.2">
      <c r="AA317"/>
    </row>
    <row r="318" spans="27:27" x14ac:dyDescent="0.2">
      <c r="AA318"/>
    </row>
    <row r="319" spans="27:27" x14ac:dyDescent="0.2">
      <c r="AA319"/>
    </row>
    <row r="320" spans="27:27" x14ac:dyDescent="0.2">
      <c r="AA320"/>
    </row>
    <row r="321" spans="27:27" x14ac:dyDescent="0.2">
      <c r="AA321"/>
    </row>
    <row r="322" spans="27:27" x14ac:dyDescent="0.2">
      <c r="AA322"/>
    </row>
    <row r="323" spans="27:27" x14ac:dyDescent="0.2">
      <c r="AA323"/>
    </row>
    <row r="324" spans="27:27" x14ac:dyDescent="0.2">
      <c r="AA324"/>
    </row>
    <row r="325" spans="27:27" x14ac:dyDescent="0.2">
      <c r="AA325"/>
    </row>
    <row r="326" spans="27:27" x14ac:dyDescent="0.2">
      <c r="AA326"/>
    </row>
    <row r="327" spans="27:27" x14ac:dyDescent="0.2">
      <c r="AA327"/>
    </row>
    <row r="328" spans="27:27" x14ac:dyDescent="0.2">
      <c r="AA328"/>
    </row>
    <row r="329" spans="27:27" x14ac:dyDescent="0.2">
      <c r="AA329"/>
    </row>
    <row r="330" spans="27:27" x14ac:dyDescent="0.2">
      <c r="AA330"/>
    </row>
    <row r="331" spans="27:27" x14ac:dyDescent="0.2">
      <c r="AA331"/>
    </row>
    <row r="332" spans="27:27" x14ac:dyDescent="0.2">
      <c r="AA332"/>
    </row>
    <row r="333" spans="27:27" x14ac:dyDescent="0.2">
      <c r="AA333"/>
    </row>
    <row r="334" spans="27:27" x14ac:dyDescent="0.2">
      <c r="AA334"/>
    </row>
    <row r="335" spans="27:27" x14ac:dyDescent="0.2">
      <c r="AA335"/>
    </row>
    <row r="336" spans="27:27" x14ac:dyDescent="0.2">
      <c r="AA336"/>
    </row>
    <row r="337" spans="27:27" x14ac:dyDescent="0.2">
      <c r="AA337"/>
    </row>
    <row r="338" spans="27:27" x14ac:dyDescent="0.2">
      <c r="AA338"/>
    </row>
    <row r="339" spans="27:27" x14ac:dyDescent="0.2">
      <c r="AA339"/>
    </row>
    <row r="340" spans="27:27" x14ac:dyDescent="0.2">
      <c r="AA340"/>
    </row>
    <row r="341" spans="27:27" x14ac:dyDescent="0.2">
      <c r="AA341"/>
    </row>
    <row r="342" spans="27:27" x14ac:dyDescent="0.2">
      <c r="AA342"/>
    </row>
    <row r="343" spans="27:27" x14ac:dyDescent="0.2">
      <c r="AA343"/>
    </row>
    <row r="344" spans="27:27" x14ac:dyDescent="0.2">
      <c r="AA344"/>
    </row>
    <row r="345" spans="27:27" x14ac:dyDescent="0.2">
      <c r="AA345"/>
    </row>
    <row r="346" spans="27:27" x14ac:dyDescent="0.2">
      <c r="AA346"/>
    </row>
    <row r="347" spans="27:27" x14ac:dyDescent="0.2">
      <c r="AA347"/>
    </row>
    <row r="348" spans="27:27" x14ac:dyDescent="0.2">
      <c r="AA348"/>
    </row>
    <row r="349" spans="27:27" x14ac:dyDescent="0.2">
      <c r="AA349"/>
    </row>
    <row r="350" spans="27:27" x14ac:dyDescent="0.2">
      <c r="AA350"/>
    </row>
    <row r="351" spans="27:27" x14ac:dyDescent="0.2">
      <c r="AA351"/>
    </row>
    <row r="352" spans="27:27" x14ac:dyDescent="0.2">
      <c r="AA352"/>
    </row>
    <row r="353" spans="27:27" x14ac:dyDescent="0.2">
      <c r="AA353"/>
    </row>
    <row r="354" spans="27:27" x14ac:dyDescent="0.2">
      <c r="AA354"/>
    </row>
    <row r="355" spans="27:27" x14ac:dyDescent="0.2">
      <c r="AA355"/>
    </row>
    <row r="356" spans="27:27" x14ac:dyDescent="0.2">
      <c r="AA356"/>
    </row>
    <row r="357" spans="27:27" x14ac:dyDescent="0.2">
      <c r="AA357"/>
    </row>
    <row r="358" spans="27:27" x14ac:dyDescent="0.2">
      <c r="AA358"/>
    </row>
    <row r="359" spans="27:27" x14ac:dyDescent="0.2">
      <c r="AA359"/>
    </row>
    <row r="360" spans="27:27" x14ac:dyDescent="0.2">
      <c r="AA360"/>
    </row>
    <row r="361" spans="27:27" x14ac:dyDescent="0.2">
      <c r="AA361"/>
    </row>
    <row r="362" spans="27:27" x14ac:dyDescent="0.2">
      <c r="AA362"/>
    </row>
    <row r="363" spans="27:27" x14ac:dyDescent="0.2">
      <c r="AA363"/>
    </row>
    <row r="364" spans="27:27" x14ac:dyDescent="0.2">
      <c r="AA364"/>
    </row>
    <row r="365" spans="27:27" x14ac:dyDescent="0.2">
      <c r="AA365"/>
    </row>
    <row r="366" spans="27:27" x14ac:dyDescent="0.2">
      <c r="AA366"/>
    </row>
    <row r="367" spans="27:27" x14ac:dyDescent="0.2">
      <c r="AA367"/>
    </row>
    <row r="368" spans="27:27" x14ac:dyDescent="0.2">
      <c r="AA368"/>
    </row>
    <row r="369" spans="27:27" x14ac:dyDescent="0.2">
      <c r="AA369"/>
    </row>
    <row r="370" spans="27:27" x14ac:dyDescent="0.2">
      <c r="AA370"/>
    </row>
    <row r="371" spans="27:27" x14ac:dyDescent="0.2">
      <c r="AA371"/>
    </row>
    <row r="372" spans="27:27" x14ac:dyDescent="0.2">
      <c r="AA372"/>
    </row>
    <row r="373" spans="27:27" x14ac:dyDescent="0.2">
      <c r="AA373"/>
    </row>
    <row r="374" spans="27:27" x14ac:dyDescent="0.2">
      <c r="AA374"/>
    </row>
    <row r="375" spans="27:27" x14ac:dyDescent="0.2">
      <c r="AA375"/>
    </row>
    <row r="376" spans="27:27" x14ac:dyDescent="0.2">
      <c r="AA376"/>
    </row>
    <row r="377" spans="27:27" x14ac:dyDescent="0.2">
      <c r="AA377"/>
    </row>
    <row r="378" spans="27:27" x14ac:dyDescent="0.2">
      <c r="AA378"/>
    </row>
    <row r="379" spans="27:27" x14ac:dyDescent="0.2">
      <c r="AA379"/>
    </row>
    <row r="380" spans="27:27" x14ac:dyDescent="0.2">
      <c r="AA380"/>
    </row>
    <row r="381" spans="27:27" x14ac:dyDescent="0.2">
      <c r="AA381"/>
    </row>
    <row r="382" spans="27:27" x14ac:dyDescent="0.2">
      <c r="AA382"/>
    </row>
    <row r="383" spans="27:27" x14ac:dyDescent="0.2">
      <c r="AA383"/>
    </row>
    <row r="384" spans="27:27" x14ac:dyDescent="0.2">
      <c r="AA384"/>
    </row>
    <row r="385" spans="27:27" x14ac:dyDescent="0.2">
      <c r="AA385"/>
    </row>
    <row r="386" spans="27:27" x14ac:dyDescent="0.2">
      <c r="AA386"/>
    </row>
    <row r="387" spans="27:27" x14ac:dyDescent="0.2">
      <c r="AA387"/>
    </row>
    <row r="388" spans="27:27" x14ac:dyDescent="0.2">
      <c r="AA388"/>
    </row>
    <row r="389" spans="27:27" x14ac:dyDescent="0.2">
      <c r="AA389"/>
    </row>
    <row r="390" spans="27:27" x14ac:dyDescent="0.2">
      <c r="AA390"/>
    </row>
    <row r="391" spans="27:27" x14ac:dyDescent="0.2">
      <c r="AA391"/>
    </row>
    <row r="392" spans="27:27" x14ac:dyDescent="0.2">
      <c r="AA392"/>
    </row>
    <row r="393" spans="27:27" x14ac:dyDescent="0.2">
      <c r="AA393"/>
    </row>
    <row r="394" spans="27:27" x14ac:dyDescent="0.2">
      <c r="AA394"/>
    </row>
    <row r="395" spans="27:27" x14ac:dyDescent="0.2">
      <c r="AA395"/>
    </row>
    <row r="396" spans="27:27" x14ac:dyDescent="0.2">
      <c r="AA396"/>
    </row>
    <row r="397" spans="27:27" x14ac:dyDescent="0.2">
      <c r="AA397"/>
    </row>
    <row r="398" spans="27:27" x14ac:dyDescent="0.2">
      <c r="AA398"/>
    </row>
    <row r="399" spans="27:27" x14ac:dyDescent="0.2">
      <c r="AA399"/>
    </row>
    <row r="400" spans="27:27" x14ac:dyDescent="0.2">
      <c r="AA400"/>
    </row>
    <row r="401" spans="27:27" x14ac:dyDescent="0.2">
      <c r="AA401"/>
    </row>
    <row r="402" spans="27:27" x14ac:dyDescent="0.2">
      <c r="AA402"/>
    </row>
    <row r="403" spans="27:27" x14ac:dyDescent="0.2">
      <c r="AA403"/>
    </row>
    <row r="404" spans="27:27" x14ac:dyDescent="0.2">
      <c r="AA404"/>
    </row>
    <row r="405" spans="27:27" x14ac:dyDescent="0.2">
      <c r="AA405"/>
    </row>
    <row r="406" spans="27:27" x14ac:dyDescent="0.2">
      <c r="AA406"/>
    </row>
    <row r="407" spans="27:27" x14ac:dyDescent="0.2">
      <c r="AA407"/>
    </row>
    <row r="408" spans="27:27" x14ac:dyDescent="0.2">
      <c r="AA408"/>
    </row>
    <row r="409" spans="27:27" x14ac:dyDescent="0.2">
      <c r="AA409"/>
    </row>
    <row r="410" spans="27:27" x14ac:dyDescent="0.2">
      <c r="AA410"/>
    </row>
    <row r="411" spans="27:27" x14ac:dyDescent="0.2">
      <c r="AA411"/>
    </row>
    <row r="412" spans="27:27" x14ac:dyDescent="0.2">
      <c r="AA412"/>
    </row>
    <row r="413" spans="27:27" x14ac:dyDescent="0.2">
      <c r="AA413"/>
    </row>
    <row r="414" spans="27:27" x14ac:dyDescent="0.2">
      <c r="AA414"/>
    </row>
    <row r="415" spans="27:27" x14ac:dyDescent="0.2">
      <c r="AA415"/>
    </row>
    <row r="416" spans="27:27" x14ac:dyDescent="0.2">
      <c r="AA416"/>
    </row>
    <row r="417" spans="27:27" x14ac:dyDescent="0.2">
      <c r="AA417"/>
    </row>
    <row r="418" spans="27:27" x14ac:dyDescent="0.2">
      <c r="AA418"/>
    </row>
    <row r="419" spans="27:27" x14ac:dyDescent="0.2">
      <c r="AA419"/>
    </row>
    <row r="420" spans="27:27" x14ac:dyDescent="0.2">
      <c r="AA420"/>
    </row>
    <row r="421" spans="27:27" x14ac:dyDescent="0.2">
      <c r="AA421"/>
    </row>
    <row r="422" spans="27:27" x14ac:dyDescent="0.2">
      <c r="AA422"/>
    </row>
    <row r="423" spans="27:27" x14ac:dyDescent="0.2">
      <c r="AA423"/>
    </row>
    <row r="424" spans="27:27" x14ac:dyDescent="0.2">
      <c r="AA424"/>
    </row>
    <row r="425" spans="27:27" x14ac:dyDescent="0.2">
      <c r="AA425"/>
    </row>
    <row r="426" spans="27:27" x14ac:dyDescent="0.2">
      <c r="AA426"/>
    </row>
    <row r="427" spans="27:27" x14ac:dyDescent="0.2">
      <c r="AA427"/>
    </row>
    <row r="428" spans="27:27" x14ac:dyDescent="0.2">
      <c r="AA428"/>
    </row>
    <row r="429" spans="27:27" x14ac:dyDescent="0.2">
      <c r="AA429"/>
    </row>
    <row r="430" spans="27:27" x14ac:dyDescent="0.2">
      <c r="AA430"/>
    </row>
    <row r="431" spans="27:27" x14ac:dyDescent="0.2">
      <c r="AA431"/>
    </row>
    <row r="432" spans="27:27" x14ac:dyDescent="0.2">
      <c r="AA432"/>
    </row>
    <row r="433" spans="27:27" x14ac:dyDescent="0.2">
      <c r="AA433"/>
    </row>
    <row r="434" spans="27:27" x14ac:dyDescent="0.2">
      <c r="AA434"/>
    </row>
    <row r="435" spans="27:27" x14ac:dyDescent="0.2">
      <c r="AA435"/>
    </row>
    <row r="436" spans="27:27" x14ac:dyDescent="0.2">
      <c r="AA436"/>
    </row>
    <row r="437" spans="27:27" x14ac:dyDescent="0.2">
      <c r="AA437"/>
    </row>
    <row r="438" spans="27:27" x14ac:dyDescent="0.2">
      <c r="AA438"/>
    </row>
    <row r="439" spans="27:27" x14ac:dyDescent="0.2">
      <c r="AA439"/>
    </row>
    <row r="440" spans="27:27" x14ac:dyDescent="0.2">
      <c r="AA440"/>
    </row>
    <row r="441" spans="27:27" x14ac:dyDescent="0.2">
      <c r="AA441"/>
    </row>
    <row r="442" spans="27:27" x14ac:dyDescent="0.2">
      <c r="AA442"/>
    </row>
    <row r="443" spans="27:27" x14ac:dyDescent="0.2">
      <c r="AA443"/>
    </row>
    <row r="444" spans="27:27" x14ac:dyDescent="0.2">
      <c r="AA444"/>
    </row>
    <row r="445" spans="27:27" x14ac:dyDescent="0.2">
      <c r="AA445"/>
    </row>
    <row r="446" spans="27:27" x14ac:dyDescent="0.2">
      <c r="AA446"/>
    </row>
    <row r="447" spans="27:27" x14ac:dyDescent="0.2">
      <c r="AA447"/>
    </row>
    <row r="448" spans="27:27" x14ac:dyDescent="0.2">
      <c r="AA448"/>
    </row>
    <row r="449" spans="27:27" x14ac:dyDescent="0.2">
      <c r="AA449"/>
    </row>
    <row r="450" spans="27:27" x14ac:dyDescent="0.2">
      <c r="AA450"/>
    </row>
    <row r="451" spans="27:27" x14ac:dyDescent="0.2">
      <c r="AA451"/>
    </row>
    <row r="452" spans="27:27" x14ac:dyDescent="0.2">
      <c r="AA452"/>
    </row>
    <row r="453" spans="27:27" x14ac:dyDescent="0.2">
      <c r="AA453"/>
    </row>
    <row r="454" spans="27:27" x14ac:dyDescent="0.2">
      <c r="AA454"/>
    </row>
    <row r="455" spans="27:27" x14ac:dyDescent="0.2">
      <c r="AA455"/>
    </row>
    <row r="456" spans="27:27" x14ac:dyDescent="0.2">
      <c r="AA456"/>
    </row>
    <row r="457" spans="27:27" x14ac:dyDescent="0.2">
      <c r="AA457"/>
    </row>
    <row r="458" spans="27:27" x14ac:dyDescent="0.2">
      <c r="AA458"/>
    </row>
    <row r="459" spans="27:27" x14ac:dyDescent="0.2">
      <c r="AA459"/>
    </row>
    <row r="460" spans="27:27" x14ac:dyDescent="0.2">
      <c r="AA460"/>
    </row>
    <row r="461" spans="27:27" x14ac:dyDescent="0.2">
      <c r="AA461"/>
    </row>
    <row r="462" spans="27:27" x14ac:dyDescent="0.2">
      <c r="AA462"/>
    </row>
    <row r="463" spans="27:27" x14ac:dyDescent="0.2">
      <c r="AA463"/>
    </row>
    <row r="464" spans="27:27" x14ac:dyDescent="0.2">
      <c r="AA464"/>
    </row>
    <row r="465" spans="27:27" x14ac:dyDescent="0.2">
      <c r="AA465"/>
    </row>
    <row r="466" spans="27:27" x14ac:dyDescent="0.2">
      <c r="AA466"/>
    </row>
    <row r="467" spans="27:27" x14ac:dyDescent="0.2">
      <c r="AA467"/>
    </row>
    <row r="468" spans="27:27" x14ac:dyDescent="0.2">
      <c r="AA468"/>
    </row>
    <row r="469" spans="27:27" x14ac:dyDescent="0.2">
      <c r="AA469"/>
    </row>
    <row r="470" spans="27:27" x14ac:dyDescent="0.2">
      <c r="AA470"/>
    </row>
    <row r="471" spans="27:27" x14ac:dyDescent="0.2">
      <c r="AA471"/>
    </row>
    <row r="472" spans="27:27" x14ac:dyDescent="0.2">
      <c r="AA472"/>
    </row>
    <row r="473" spans="27:27" x14ac:dyDescent="0.2">
      <c r="AA473"/>
    </row>
    <row r="474" spans="27:27" x14ac:dyDescent="0.2">
      <c r="AA474"/>
    </row>
    <row r="475" spans="27:27" x14ac:dyDescent="0.2">
      <c r="AA475"/>
    </row>
    <row r="476" spans="27:27" x14ac:dyDescent="0.2">
      <c r="AA476"/>
    </row>
    <row r="477" spans="27:27" x14ac:dyDescent="0.2">
      <c r="AA477"/>
    </row>
    <row r="478" spans="27:27" x14ac:dyDescent="0.2">
      <c r="AA478"/>
    </row>
    <row r="479" spans="27:27" x14ac:dyDescent="0.2">
      <c r="AA479"/>
    </row>
    <row r="480" spans="27:27" x14ac:dyDescent="0.2">
      <c r="AA480"/>
    </row>
    <row r="481" spans="27:27" x14ac:dyDescent="0.2">
      <c r="AA481"/>
    </row>
    <row r="482" spans="27:27" x14ac:dyDescent="0.2">
      <c r="AA482"/>
    </row>
    <row r="483" spans="27:27" x14ac:dyDescent="0.2">
      <c r="AA483"/>
    </row>
    <row r="484" spans="27:27" x14ac:dyDescent="0.2">
      <c r="AA484"/>
    </row>
    <row r="485" spans="27:27" x14ac:dyDescent="0.2">
      <c r="AA485"/>
    </row>
    <row r="486" spans="27:27" x14ac:dyDescent="0.2">
      <c r="AA486"/>
    </row>
    <row r="487" spans="27:27" x14ac:dyDescent="0.2">
      <c r="AA487"/>
    </row>
    <row r="488" spans="27:27" x14ac:dyDescent="0.2">
      <c r="AA488"/>
    </row>
    <row r="489" spans="27:27" x14ac:dyDescent="0.2">
      <c r="AA489"/>
    </row>
    <row r="490" spans="27:27" x14ac:dyDescent="0.2">
      <c r="AA490"/>
    </row>
    <row r="491" spans="27:27" x14ac:dyDescent="0.2">
      <c r="AA491"/>
    </row>
    <row r="492" spans="27:27" x14ac:dyDescent="0.2">
      <c r="AA492"/>
    </row>
    <row r="493" spans="27:27" x14ac:dyDescent="0.2">
      <c r="AA493"/>
    </row>
    <row r="494" spans="27:27" x14ac:dyDescent="0.2">
      <c r="AA494"/>
    </row>
    <row r="495" spans="27:27" x14ac:dyDescent="0.2">
      <c r="AA495"/>
    </row>
    <row r="496" spans="27:27" x14ac:dyDescent="0.2">
      <c r="AA496"/>
    </row>
    <row r="497" spans="27:27" x14ac:dyDescent="0.2">
      <c r="AA497"/>
    </row>
    <row r="498" spans="27:27" x14ac:dyDescent="0.2">
      <c r="AA498"/>
    </row>
    <row r="499" spans="27:27" x14ac:dyDescent="0.2">
      <c r="AA499"/>
    </row>
    <row r="500" spans="27:27" x14ac:dyDescent="0.2">
      <c r="AA500"/>
    </row>
    <row r="501" spans="27:27" x14ac:dyDescent="0.2">
      <c r="AA501"/>
    </row>
    <row r="502" spans="27:27" x14ac:dyDescent="0.2">
      <c r="AA502"/>
    </row>
    <row r="503" spans="27:27" x14ac:dyDescent="0.2">
      <c r="AA503"/>
    </row>
    <row r="504" spans="27:27" x14ac:dyDescent="0.2">
      <c r="AA504"/>
    </row>
    <row r="505" spans="27:27" x14ac:dyDescent="0.2">
      <c r="AA505"/>
    </row>
    <row r="506" spans="27:27" x14ac:dyDescent="0.2">
      <c r="AA506"/>
    </row>
    <row r="507" spans="27:27" x14ac:dyDescent="0.2">
      <c r="AA507"/>
    </row>
    <row r="508" spans="27:27" x14ac:dyDescent="0.2">
      <c r="AA508"/>
    </row>
    <row r="509" spans="27:27" x14ac:dyDescent="0.2">
      <c r="AA509"/>
    </row>
    <row r="510" spans="27:27" x14ac:dyDescent="0.2">
      <c r="AA510"/>
    </row>
    <row r="511" spans="27:27" x14ac:dyDescent="0.2">
      <c r="AA511"/>
    </row>
    <row r="512" spans="27:27" x14ac:dyDescent="0.2">
      <c r="AA512"/>
    </row>
    <row r="513" spans="27:27" x14ac:dyDescent="0.2">
      <c r="AA513"/>
    </row>
    <row r="514" spans="27:27" x14ac:dyDescent="0.2">
      <c r="AA514"/>
    </row>
    <row r="515" spans="27:27" x14ac:dyDescent="0.2">
      <c r="AA515"/>
    </row>
    <row r="516" spans="27:27" x14ac:dyDescent="0.2">
      <c r="AA516"/>
    </row>
    <row r="517" spans="27:27" x14ac:dyDescent="0.2">
      <c r="AA517"/>
    </row>
    <row r="518" spans="27:27" x14ac:dyDescent="0.2">
      <c r="AA518"/>
    </row>
    <row r="519" spans="27:27" x14ac:dyDescent="0.2">
      <c r="AA519"/>
    </row>
    <row r="520" spans="27:27" x14ac:dyDescent="0.2">
      <c r="AA520"/>
    </row>
    <row r="521" spans="27:27" x14ac:dyDescent="0.2">
      <c r="AA521"/>
    </row>
    <row r="522" spans="27:27" x14ac:dyDescent="0.2">
      <c r="AA522"/>
    </row>
    <row r="523" spans="27:27" x14ac:dyDescent="0.2">
      <c r="AA523"/>
    </row>
    <row r="524" spans="27:27" x14ac:dyDescent="0.2">
      <c r="AA524"/>
    </row>
    <row r="525" spans="27:27" x14ac:dyDescent="0.2">
      <c r="AA525"/>
    </row>
    <row r="526" spans="27:27" x14ac:dyDescent="0.2">
      <c r="AA526"/>
    </row>
    <row r="527" spans="27:27" x14ac:dyDescent="0.2">
      <c r="AA527"/>
    </row>
    <row r="528" spans="27:27" x14ac:dyDescent="0.2">
      <c r="AA528"/>
    </row>
    <row r="529" spans="27:27" x14ac:dyDescent="0.2">
      <c r="AA529"/>
    </row>
    <row r="530" spans="27:27" x14ac:dyDescent="0.2">
      <c r="AA530"/>
    </row>
    <row r="531" spans="27:27" x14ac:dyDescent="0.2">
      <c r="AA531"/>
    </row>
    <row r="532" spans="27:27" x14ac:dyDescent="0.2">
      <c r="AA532"/>
    </row>
    <row r="533" spans="27:27" x14ac:dyDescent="0.2">
      <c r="AA533"/>
    </row>
    <row r="534" spans="27:27" x14ac:dyDescent="0.2">
      <c r="AA534"/>
    </row>
    <row r="535" spans="27:27" x14ac:dyDescent="0.2">
      <c r="AA535"/>
    </row>
    <row r="536" spans="27:27" x14ac:dyDescent="0.2">
      <c r="AA536"/>
    </row>
    <row r="537" spans="27:27" x14ac:dyDescent="0.2">
      <c r="AA537"/>
    </row>
    <row r="538" spans="27:27" x14ac:dyDescent="0.2">
      <c r="AA538"/>
    </row>
    <row r="539" spans="27:27" x14ac:dyDescent="0.2">
      <c r="AA539"/>
    </row>
    <row r="540" spans="27:27" x14ac:dyDescent="0.2">
      <c r="AA540"/>
    </row>
    <row r="541" spans="27:27" x14ac:dyDescent="0.2">
      <c r="AA541"/>
    </row>
    <row r="542" spans="27:27" x14ac:dyDescent="0.2">
      <c r="AA542"/>
    </row>
    <row r="543" spans="27:27" x14ac:dyDescent="0.2">
      <c r="AA543"/>
    </row>
    <row r="544" spans="27:27" x14ac:dyDescent="0.2">
      <c r="AA544"/>
    </row>
    <row r="545" spans="27:27" x14ac:dyDescent="0.2">
      <c r="AA545"/>
    </row>
    <row r="546" spans="27:27" x14ac:dyDescent="0.2">
      <c r="AA546"/>
    </row>
    <row r="547" spans="27:27" x14ac:dyDescent="0.2">
      <c r="AA547"/>
    </row>
    <row r="548" spans="27:27" x14ac:dyDescent="0.2">
      <c r="AA548"/>
    </row>
    <row r="549" spans="27:27" x14ac:dyDescent="0.2">
      <c r="AA549"/>
    </row>
    <row r="550" spans="27:27" x14ac:dyDescent="0.2">
      <c r="AA550"/>
    </row>
    <row r="551" spans="27:27" x14ac:dyDescent="0.2">
      <c r="AA551"/>
    </row>
    <row r="552" spans="27:27" x14ac:dyDescent="0.2">
      <c r="AA552"/>
    </row>
    <row r="553" spans="27:27" x14ac:dyDescent="0.2">
      <c r="AA553"/>
    </row>
    <row r="554" spans="27:27" x14ac:dyDescent="0.2">
      <c r="AA554"/>
    </row>
    <row r="555" spans="27:27" x14ac:dyDescent="0.2">
      <c r="AA555"/>
    </row>
    <row r="556" spans="27:27" x14ac:dyDescent="0.2">
      <c r="AA556"/>
    </row>
    <row r="557" spans="27:27" x14ac:dyDescent="0.2">
      <c r="AA557"/>
    </row>
    <row r="558" spans="27:27" x14ac:dyDescent="0.2">
      <c r="AA558"/>
    </row>
    <row r="559" spans="27:27" x14ac:dyDescent="0.2">
      <c r="AA559"/>
    </row>
    <row r="560" spans="27:27" x14ac:dyDescent="0.2">
      <c r="AA560"/>
    </row>
    <row r="561" spans="27:27" x14ac:dyDescent="0.2">
      <c r="AA561"/>
    </row>
    <row r="562" spans="27:27" x14ac:dyDescent="0.2">
      <c r="AA562"/>
    </row>
    <row r="563" spans="27:27" x14ac:dyDescent="0.2">
      <c r="AA563"/>
    </row>
    <row r="564" spans="27:27" x14ac:dyDescent="0.2">
      <c r="AA564"/>
    </row>
    <row r="565" spans="27:27" x14ac:dyDescent="0.2">
      <c r="AA565"/>
    </row>
    <row r="566" spans="27:27" x14ac:dyDescent="0.2">
      <c r="AA566"/>
    </row>
    <row r="567" spans="27:27" x14ac:dyDescent="0.2">
      <c r="AA567"/>
    </row>
    <row r="568" spans="27:27" x14ac:dyDescent="0.2">
      <c r="AA568"/>
    </row>
    <row r="569" spans="27:27" x14ac:dyDescent="0.2">
      <c r="AA569"/>
    </row>
    <row r="570" spans="27:27" x14ac:dyDescent="0.2">
      <c r="AA570"/>
    </row>
    <row r="571" spans="27:27" x14ac:dyDescent="0.2">
      <c r="AA571"/>
    </row>
    <row r="572" spans="27:27" x14ac:dyDescent="0.2">
      <c r="AA572"/>
    </row>
    <row r="573" spans="27:27" x14ac:dyDescent="0.2">
      <c r="AA573"/>
    </row>
    <row r="574" spans="27:27" x14ac:dyDescent="0.2">
      <c r="AA574"/>
    </row>
    <row r="575" spans="27:27" x14ac:dyDescent="0.2">
      <c r="AA575"/>
    </row>
    <row r="576" spans="27:27" x14ac:dyDescent="0.2">
      <c r="AA576"/>
    </row>
    <row r="577" spans="27:27" x14ac:dyDescent="0.2">
      <c r="AA577"/>
    </row>
    <row r="578" spans="27:27" x14ac:dyDescent="0.2">
      <c r="AA578"/>
    </row>
    <row r="579" spans="27:27" x14ac:dyDescent="0.2">
      <c r="AA579"/>
    </row>
    <row r="580" spans="27:27" x14ac:dyDescent="0.2">
      <c r="AA580"/>
    </row>
    <row r="581" spans="27:27" x14ac:dyDescent="0.2">
      <c r="AA581"/>
    </row>
    <row r="582" spans="27:27" x14ac:dyDescent="0.2">
      <c r="AA582"/>
    </row>
    <row r="583" spans="27:27" x14ac:dyDescent="0.2">
      <c r="AA583"/>
    </row>
    <row r="584" spans="27:27" x14ac:dyDescent="0.2">
      <c r="AA584"/>
    </row>
    <row r="585" spans="27:27" x14ac:dyDescent="0.2">
      <c r="AA585"/>
    </row>
    <row r="586" spans="27:27" x14ac:dyDescent="0.2">
      <c r="AA586"/>
    </row>
    <row r="587" spans="27:27" x14ac:dyDescent="0.2">
      <c r="AA587"/>
    </row>
    <row r="588" spans="27:27" x14ac:dyDescent="0.2">
      <c r="AA588"/>
    </row>
    <row r="589" spans="27:27" x14ac:dyDescent="0.2">
      <c r="AA589"/>
    </row>
    <row r="590" spans="27:27" x14ac:dyDescent="0.2">
      <c r="AA590"/>
    </row>
    <row r="591" spans="27:27" x14ac:dyDescent="0.2">
      <c r="AA591"/>
    </row>
    <row r="592" spans="27:27" x14ac:dyDescent="0.2">
      <c r="AA592"/>
    </row>
    <row r="593" spans="27:27" x14ac:dyDescent="0.2">
      <c r="AA593"/>
    </row>
    <row r="594" spans="27:27" x14ac:dyDescent="0.2">
      <c r="AA594"/>
    </row>
    <row r="595" spans="27:27" x14ac:dyDescent="0.2">
      <c r="AA595"/>
    </row>
    <row r="596" spans="27:27" x14ac:dyDescent="0.2">
      <c r="AA596"/>
    </row>
    <row r="597" spans="27:27" x14ac:dyDescent="0.2">
      <c r="AA597"/>
    </row>
    <row r="598" spans="27:27" x14ac:dyDescent="0.2">
      <c r="AA598"/>
    </row>
    <row r="599" spans="27:27" x14ac:dyDescent="0.2">
      <c r="AA599"/>
    </row>
    <row r="600" spans="27:27" x14ac:dyDescent="0.2">
      <c r="AA600"/>
    </row>
    <row r="601" spans="27:27" x14ac:dyDescent="0.2">
      <c r="AA601"/>
    </row>
    <row r="602" spans="27:27" x14ac:dyDescent="0.2">
      <c r="AA602"/>
    </row>
    <row r="603" spans="27:27" x14ac:dyDescent="0.2">
      <c r="AA603"/>
    </row>
    <row r="604" spans="27:27" x14ac:dyDescent="0.2">
      <c r="AA604"/>
    </row>
    <row r="605" spans="27:27" x14ac:dyDescent="0.2">
      <c r="AA605"/>
    </row>
    <row r="606" spans="27:27" x14ac:dyDescent="0.2">
      <c r="AA606"/>
    </row>
    <row r="607" spans="27:27" x14ac:dyDescent="0.2">
      <c r="AA607"/>
    </row>
    <row r="608" spans="27:27" x14ac:dyDescent="0.2">
      <c r="AA608"/>
    </row>
    <row r="609" spans="27:27" x14ac:dyDescent="0.2">
      <c r="AA609"/>
    </row>
    <row r="610" spans="27:27" x14ac:dyDescent="0.2">
      <c r="AA610"/>
    </row>
    <row r="611" spans="27:27" x14ac:dyDescent="0.2">
      <c r="AA611"/>
    </row>
    <row r="612" spans="27:27" x14ac:dyDescent="0.2">
      <c r="AA612"/>
    </row>
    <row r="613" spans="27:27" x14ac:dyDescent="0.2">
      <c r="AA613"/>
    </row>
    <row r="614" spans="27:27" x14ac:dyDescent="0.2">
      <c r="AA614"/>
    </row>
    <row r="615" spans="27:27" x14ac:dyDescent="0.2">
      <c r="AA615"/>
    </row>
    <row r="616" spans="27:27" x14ac:dyDescent="0.2">
      <c r="AA616"/>
    </row>
    <row r="617" spans="27:27" x14ac:dyDescent="0.2">
      <c r="AA617"/>
    </row>
    <row r="618" spans="27:27" x14ac:dyDescent="0.2">
      <c r="AA618"/>
    </row>
    <row r="619" spans="27:27" x14ac:dyDescent="0.2">
      <c r="AA619"/>
    </row>
    <row r="620" spans="27:27" x14ac:dyDescent="0.2">
      <c r="AA620"/>
    </row>
    <row r="621" spans="27:27" x14ac:dyDescent="0.2">
      <c r="AA621"/>
    </row>
    <row r="622" spans="27:27" x14ac:dyDescent="0.2">
      <c r="AA622"/>
    </row>
    <row r="623" spans="27:27" x14ac:dyDescent="0.2">
      <c r="AA623"/>
    </row>
    <row r="624" spans="27:27" x14ac:dyDescent="0.2">
      <c r="AA624"/>
    </row>
    <row r="625" spans="27:27" x14ac:dyDescent="0.2">
      <c r="AA625"/>
    </row>
    <row r="626" spans="27:27" x14ac:dyDescent="0.2">
      <c r="AA626"/>
    </row>
    <row r="627" spans="27:27" x14ac:dyDescent="0.2">
      <c r="AA627"/>
    </row>
    <row r="628" spans="27:27" x14ac:dyDescent="0.2">
      <c r="AA628"/>
    </row>
    <row r="629" spans="27:27" x14ac:dyDescent="0.2">
      <c r="AA629"/>
    </row>
    <row r="630" spans="27:27" x14ac:dyDescent="0.2">
      <c r="AA630"/>
    </row>
    <row r="631" spans="27:27" x14ac:dyDescent="0.2">
      <c r="AA631"/>
    </row>
    <row r="632" spans="27:27" x14ac:dyDescent="0.2">
      <c r="AA632"/>
    </row>
    <row r="633" spans="27:27" x14ac:dyDescent="0.2">
      <c r="AA633"/>
    </row>
    <row r="634" spans="27:27" x14ac:dyDescent="0.2">
      <c r="AA634"/>
    </row>
    <row r="635" spans="27:27" x14ac:dyDescent="0.2">
      <c r="AA635"/>
    </row>
    <row r="636" spans="27:27" x14ac:dyDescent="0.2">
      <c r="AA636"/>
    </row>
    <row r="637" spans="27:27" x14ac:dyDescent="0.2">
      <c r="AA637"/>
    </row>
    <row r="638" spans="27:27" x14ac:dyDescent="0.2">
      <c r="AA638"/>
    </row>
    <row r="639" spans="27:27" x14ac:dyDescent="0.2">
      <c r="AA639"/>
    </row>
    <row r="640" spans="27:27" x14ac:dyDescent="0.2">
      <c r="AA640"/>
    </row>
    <row r="641" spans="27:27" x14ac:dyDescent="0.2">
      <c r="AA641"/>
    </row>
    <row r="642" spans="27:27" x14ac:dyDescent="0.2">
      <c r="AA642"/>
    </row>
    <row r="643" spans="27:27" x14ac:dyDescent="0.2">
      <c r="AA643"/>
    </row>
    <row r="644" spans="27:27" x14ac:dyDescent="0.2">
      <c r="AA644"/>
    </row>
    <row r="645" spans="27:27" x14ac:dyDescent="0.2">
      <c r="AA645"/>
    </row>
    <row r="646" spans="27:27" x14ac:dyDescent="0.2">
      <c r="AA646"/>
    </row>
    <row r="647" spans="27:27" x14ac:dyDescent="0.2">
      <c r="AA647"/>
    </row>
    <row r="648" spans="27:27" x14ac:dyDescent="0.2">
      <c r="AA648"/>
    </row>
    <row r="649" spans="27:27" x14ac:dyDescent="0.2">
      <c r="AA649"/>
    </row>
    <row r="650" spans="27:27" x14ac:dyDescent="0.2">
      <c r="AA650"/>
    </row>
    <row r="651" spans="27:27" x14ac:dyDescent="0.2">
      <c r="AA651"/>
    </row>
    <row r="652" spans="27:27" x14ac:dyDescent="0.2">
      <c r="AA652"/>
    </row>
    <row r="653" spans="27:27" x14ac:dyDescent="0.2">
      <c r="AA653"/>
    </row>
    <row r="654" spans="27:27" x14ac:dyDescent="0.2">
      <c r="AA654"/>
    </row>
    <row r="655" spans="27:27" x14ac:dyDescent="0.2">
      <c r="AA655"/>
    </row>
    <row r="656" spans="27:27" x14ac:dyDescent="0.2">
      <c r="AA656"/>
    </row>
    <row r="657" spans="27:27" x14ac:dyDescent="0.2">
      <c r="AA657"/>
    </row>
    <row r="658" spans="27:27" x14ac:dyDescent="0.2">
      <c r="AA658"/>
    </row>
    <row r="659" spans="27:27" x14ac:dyDescent="0.2">
      <c r="AA659"/>
    </row>
    <row r="660" spans="27:27" x14ac:dyDescent="0.2">
      <c r="AA660"/>
    </row>
    <row r="661" spans="27:27" x14ac:dyDescent="0.2">
      <c r="AA661"/>
    </row>
    <row r="662" spans="27:27" x14ac:dyDescent="0.2">
      <c r="AA662"/>
    </row>
    <row r="663" spans="27:27" x14ac:dyDescent="0.2">
      <c r="AA663"/>
    </row>
    <row r="664" spans="27:27" x14ac:dyDescent="0.2">
      <c r="AA664"/>
    </row>
    <row r="665" spans="27:27" x14ac:dyDescent="0.2">
      <c r="AA665"/>
    </row>
    <row r="666" spans="27:27" x14ac:dyDescent="0.2">
      <c r="AA666"/>
    </row>
    <row r="667" spans="27:27" x14ac:dyDescent="0.2">
      <c r="AA667"/>
    </row>
    <row r="668" spans="27:27" x14ac:dyDescent="0.2">
      <c r="AA668"/>
    </row>
    <row r="669" spans="27:27" x14ac:dyDescent="0.2">
      <c r="AA669"/>
    </row>
    <row r="670" spans="27:27" x14ac:dyDescent="0.2">
      <c r="AA670"/>
    </row>
    <row r="671" spans="27:27" x14ac:dyDescent="0.2">
      <c r="AA671"/>
    </row>
    <row r="672" spans="27:27" x14ac:dyDescent="0.2">
      <c r="AA672"/>
    </row>
    <row r="673" spans="27:27" x14ac:dyDescent="0.2">
      <c r="AA673"/>
    </row>
    <row r="674" spans="27:27" x14ac:dyDescent="0.2">
      <c r="AA674"/>
    </row>
    <row r="675" spans="27:27" x14ac:dyDescent="0.2">
      <c r="AA675"/>
    </row>
    <row r="676" spans="27:27" x14ac:dyDescent="0.2">
      <c r="AA676"/>
    </row>
    <row r="677" spans="27:27" x14ac:dyDescent="0.2">
      <c r="AA677"/>
    </row>
    <row r="678" spans="27:27" x14ac:dyDescent="0.2">
      <c r="AA678"/>
    </row>
    <row r="679" spans="27:27" x14ac:dyDescent="0.2">
      <c r="AA679"/>
    </row>
    <row r="680" spans="27:27" x14ac:dyDescent="0.2">
      <c r="AA680"/>
    </row>
    <row r="681" spans="27:27" x14ac:dyDescent="0.2">
      <c r="AA681"/>
    </row>
    <row r="682" spans="27:27" x14ac:dyDescent="0.2">
      <c r="AA682"/>
    </row>
    <row r="683" spans="27:27" x14ac:dyDescent="0.2">
      <c r="AA683"/>
    </row>
    <row r="684" spans="27:27" x14ac:dyDescent="0.2">
      <c r="AA684"/>
    </row>
    <row r="685" spans="27:27" x14ac:dyDescent="0.2">
      <c r="AA685"/>
    </row>
    <row r="686" spans="27:27" x14ac:dyDescent="0.2">
      <c r="AA686"/>
    </row>
    <row r="687" spans="27:27" x14ac:dyDescent="0.2">
      <c r="AA687"/>
    </row>
    <row r="688" spans="27:27" x14ac:dyDescent="0.2">
      <c r="AA688"/>
    </row>
    <row r="689" spans="27:27" x14ac:dyDescent="0.2">
      <c r="AA689"/>
    </row>
    <row r="690" spans="27:27" x14ac:dyDescent="0.2">
      <c r="AA690"/>
    </row>
    <row r="691" spans="27:27" x14ac:dyDescent="0.2">
      <c r="AA691"/>
    </row>
    <row r="692" spans="27:27" x14ac:dyDescent="0.2">
      <c r="AA692"/>
    </row>
    <row r="693" spans="27:27" x14ac:dyDescent="0.2">
      <c r="AA693"/>
    </row>
    <row r="694" spans="27:27" x14ac:dyDescent="0.2">
      <c r="AA694"/>
    </row>
    <row r="695" spans="27:27" x14ac:dyDescent="0.2">
      <c r="AA695"/>
    </row>
    <row r="696" spans="27:27" x14ac:dyDescent="0.2">
      <c r="AA696"/>
    </row>
    <row r="697" spans="27:27" x14ac:dyDescent="0.2">
      <c r="AA697"/>
    </row>
    <row r="698" spans="27:27" x14ac:dyDescent="0.2">
      <c r="AA698"/>
    </row>
    <row r="699" spans="27:27" x14ac:dyDescent="0.2">
      <c r="AA699"/>
    </row>
    <row r="700" spans="27:27" x14ac:dyDescent="0.2">
      <c r="AA700"/>
    </row>
    <row r="701" spans="27:27" x14ac:dyDescent="0.2">
      <c r="AA701"/>
    </row>
    <row r="702" spans="27:27" x14ac:dyDescent="0.2">
      <c r="AA702"/>
    </row>
    <row r="703" spans="27:27" x14ac:dyDescent="0.2">
      <c r="AA703"/>
    </row>
    <row r="704" spans="27:27" x14ac:dyDescent="0.2">
      <c r="AA704"/>
    </row>
    <row r="705" spans="27:27" x14ac:dyDescent="0.2">
      <c r="AA705"/>
    </row>
    <row r="706" spans="27:27" x14ac:dyDescent="0.2">
      <c r="AA706"/>
    </row>
    <row r="707" spans="27:27" x14ac:dyDescent="0.2">
      <c r="AA707"/>
    </row>
    <row r="708" spans="27:27" x14ac:dyDescent="0.2">
      <c r="AA708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C6527-6EC2-4938-B7CD-6209A5B19861}">
  <dimension ref="A1:AA252"/>
  <sheetViews>
    <sheetView zoomScale="60" zoomScaleNormal="60" workbookViewId="0">
      <pane xSplit="1" topLeftCell="R1" activePane="topRight" state="frozen"/>
      <selection pane="topRight" activeCell="AA237" sqref="AA237"/>
    </sheetView>
  </sheetViews>
  <sheetFormatPr baseColWidth="10" defaultRowHeight="15" x14ac:dyDescent="0.2"/>
  <cols>
    <col min="1" max="1" width="39.6640625" bestFit="1" customWidth="1"/>
  </cols>
  <sheetData>
    <row r="1" spans="1:27" s="23" customFormat="1" x14ac:dyDescent="0.2">
      <c r="A1" s="8" t="s">
        <v>1194</v>
      </c>
      <c r="B1" s="23" t="s">
        <v>851</v>
      </c>
      <c r="C1" s="23" t="s">
        <v>848</v>
      </c>
      <c r="D1" s="23" t="s">
        <v>874</v>
      </c>
      <c r="E1" s="23" t="s">
        <v>875</v>
      </c>
      <c r="F1" s="23" t="s">
        <v>876</v>
      </c>
      <c r="G1" s="23" t="s">
        <v>877</v>
      </c>
      <c r="H1" s="23" t="s">
        <v>878</v>
      </c>
      <c r="I1" s="23" t="s">
        <v>879</v>
      </c>
      <c r="J1" s="23" t="s">
        <v>880</v>
      </c>
      <c r="K1" s="23" t="s">
        <v>881</v>
      </c>
      <c r="L1" s="23" t="s">
        <v>882</v>
      </c>
      <c r="M1" s="23" t="s">
        <v>883</v>
      </c>
      <c r="N1" s="23" t="s">
        <v>884</v>
      </c>
      <c r="O1" s="23" t="s">
        <v>885</v>
      </c>
      <c r="P1" s="23" t="s">
        <v>886</v>
      </c>
      <c r="Q1" s="23" t="s">
        <v>887</v>
      </c>
      <c r="R1" s="23" t="s">
        <v>888</v>
      </c>
      <c r="S1" s="23" t="s">
        <v>889</v>
      </c>
      <c r="T1" s="23" t="s">
        <v>890</v>
      </c>
      <c r="U1" s="23" t="s">
        <v>891</v>
      </c>
      <c r="V1" s="23" t="s">
        <v>892</v>
      </c>
      <c r="W1" s="23" t="s">
        <v>893</v>
      </c>
      <c r="X1" s="23" t="s">
        <v>913</v>
      </c>
      <c r="Y1" s="23" t="s">
        <v>917</v>
      </c>
      <c r="Z1" s="23" t="s">
        <v>920</v>
      </c>
      <c r="AA1" s="23" t="s">
        <v>1262</v>
      </c>
    </row>
    <row r="2" spans="1:27" x14ac:dyDescent="0.2">
      <c r="A2" s="9" t="s">
        <v>45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47"/>
    </row>
    <row r="3" spans="1:27" x14ac:dyDescent="0.2">
      <c r="A3" s="9" t="s">
        <v>50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x14ac:dyDescent="0.2">
      <c r="A4" s="9" t="s">
        <v>55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x14ac:dyDescent="0.2">
      <c r="A5" s="9" t="s">
        <v>61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x14ac:dyDescent="0.2">
      <c r="A6" s="9" t="s">
        <v>65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x14ac:dyDescent="0.2">
      <c r="A7" s="9" t="s">
        <v>69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x14ac:dyDescent="0.2">
      <c r="A8" s="9" t="s">
        <v>73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x14ac:dyDescent="0.2">
      <c r="A9" s="9" t="s">
        <v>77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x14ac:dyDescent="0.2">
      <c r="A10" s="9" t="s">
        <v>80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x14ac:dyDescent="0.2">
      <c r="A11" s="9" t="s">
        <v>83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x14ac:dyDescent="0.2">
      <c r="A12" s="9" t="s">
        <v>87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x14ac:dyDescent="0.2">
      <c r="A13" s="9" t="s">
        <v>91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x14ac:dyDescent="0.2">
      <c r="A14" s="9" t="s">
        <v>94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x14ac:dyDescent="0.2">
      <c r="A15" s="9" t="s">
        <v>97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>
        <v>0.6</v>
      </c>
      <c r="O15" s="24">
        <v>0.6</v>
      </c>
      <c r="P15" s="24">
        <v>0.6</v>
      </c>
      <c r="Q15" s="24"/>
      <c r="R15" s="24"/>
      <c r="S15" s="24"/>
      <c r="T15" s="24"/>
      <c r="U15" s="24"/>
      <c r="V15" s="24"/>
      <c r="W15" s="24"/>
      <c r="X15" s="24"/>
      <c r="Y15" s="24"/>
      <c r="Z15" s="24">
        <v>0.26</v>
      </c>
      <c r="AA15" s="24">
        <v>0.26</v>
      </c>
    </row>
    <row r="16" spans="1:27" x14ac:dyDescent="0.2">
      <c r="A16" s="9" t="s">
        <v>101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4">
        <v>0.36</v>
      </c>
      <c r="Y16" s="24">
        <v>0.36</v>
      </c>
      <c r="Z16" s="24">
        <v>0.36</v>
      </c>
      <c r="AA16" s="24">
        <v>0.36</v>
      </c>
    </row>
    <row r="17" spans="1:27" x14ac:dyDescent="0.2">
      <c r="A17" s="9" t="s">
        <v>105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x14ac:dyDescent="0.2">
      <c r="A18" s="9" t="s">
        <v>108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x14ac:dyDescent="0.2">
      <c r="A19" s="9" t="s">
        <v>111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x14ac:dyDescent="0.2">
      <c r="A20" s="9" t="s">
        <v>114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x14ac:dyDescent="0.2">
      <c r="A21" s="9" t="s">
        <v>117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x14ac:dyDescent="0.2">
      <c r="A22" s="9" t="s">
        <v>120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x14ac:dyDescent="0.2">
      <c r="A23" s="9" t="s">
        <v>123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x14ac:dyDescent="0.2">
      <c r="A24" s="9" t="s">
        <v>127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x14ac:dyDescent="0.2">
      <c r="A25" s="9" t="s">
        <v>130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x14ac:dyDescent="0.2">
      <c r="A26" s="9" t="s">
        <v>133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x14ac:dyDescent="0.2">
      <c r="A27" s="9" t="s">
        <v>138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x14ac:dyDescent="0.2">
      <c r="A28" s="9" t="s">
        <v>141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x14ac:dyDescent="0.2">
      <c r="A29" s="9" t="s">
        <v>144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x14ac:dyDescent="0.2">
      <c r="A30" s="9" t="s">
        <v>147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x14ac:dyDescent="0.2">
      <c r="A31" s="9" t="s">
        <v>150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x14ac:dyDescent="0.2">
      <c r="A32" s="9" t="s">
        <v>153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x14ac:dyDescent="0.2">
      <c r="A33" s="9" t="s">
        <v>158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x14ac:dyDescent="0.2">
      <c r="A34" s="9" t="s">
        <v>161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x14ac:dyDescent="0.2">
      <c r="A35" s="9" t="s">
        <v>164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x14ac:dyDescent="0.2">
      <c r="A36" s="9" t="s">
        <v>168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x14ac:dyDescent="0.2">
      <c r="A37" s="9" t="s">
        <v>171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x14ac:dyDescent="0.2">
      <c r="A38" s="9" t="s">
        <v>175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x14ac:dyDescent="0.2">
      <c r="A39" s="9" t="s">
        <v>178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x14ac:dyDescent="0.2">
      <c r="A40" s="9" t="s">
        <v>181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x14ac:dyDescent="0.2">
      <c r="A41" s="9" t="s">
        <v>184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x14ac:dyDescent="0.2">
      <c r="A42" s="9" t="s">
        <v>187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x14ac:dyDescent="0.2">
      <c r="A43" s="9" t="s">
        <v>190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x14ac:dyDescent="0.2">
      <c r="A44" s="9" t="s">
        <v>193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x14ac:dyDescent="0.2">
      <c r="A45" s="9" t="s">
        <v>196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x14ac:dyDescent="0.2">
      <c r="A46" s="9" t="s">
        <v>199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x14ac:dyDescent="0.2">
      <c r="A47" s="9" t="s">
        <v>202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x14ac:dyDescent="0.2">
      <c r="A48" s="9" t="s">
        <v>207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x14ac:dyDescent="0.2">
      <c r="A49" s="9" t="s">
        <v>210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x14ac:dyDescent="0.2">
      <c r="A50" s="9" t="s">
        <v>213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x14ac:dyDescent="0.2">
      <c r="A51" s="9" t="s">
        <v>216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x14ac:dyDescent="0.2">
      <c r="A52" s="9" t="s">
        <v>219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x14ac:dyDescent="0.2">
      <c r="A53" s="9" t="s">
        <v>224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x14ac:dyDescent="0.2">
      <c r="A54" s="9" t="s">
        <v>227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x14ac:dyDescent="0.2">
      <c r="A55" s="9" t="s">
        <v>230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x14ac:dyDescent="0.2">
      <c r="A56" s="9" t="s">
        <v>233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x14ac:dyDescent="0.2">
      <c r="A57" s="9" t="s">
        <v>237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x14ac:dyDescent="0.2">
      <c r="A58" s="9" t="s">
        <v>240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x14ac:dyDescent="0.2">
      <c r="A59" s="9" t="s">
        <v>243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 x14ac:dyDescent="0.2">
      <c r="A60" s="9" t="s">
        <v>245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x14ac:dyDescent="0.2">
      <c r="A61" s="9" t="s">
        <v>248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x14ac:dyDescent="0.2">
      <c r="A62" s="9" t="s">
        <v>251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x14ac:dyDescent="0.2">
      <c r="A63" s="9" t="s">
        <v>254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x14ac:dyDescent="0.2">
      <c r="A64" s="9" t="s">
        <v>258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x14ac:dyDescent="0.2">
      <c r="A65" s="9" t="s">
        <v>261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x14ac:dyDescent="0.2">
      <c r="A66" s="9" t="s">
        <v>264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 x14ac:dyDescent="0.2">
      <c r="A67" s="9" t="s">
        <v>267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x14ac:dyDescent="0.2">
      <c r="A68" s="9" t="s">
        <v>270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 x14ac:dyDescent="0.2">
      <c r="A69" s="9" t="s">
        <v>273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x14ac:dyDescent="0.2">
      <c r="A70" s="9" t="s">
        <v>276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x14ac:dyDescent="0.2">
      <c r="A71" s="9" t="s">
        <v>279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 x14ac:dyDescent="0.2">
      <c r="A72" s="9" t="s">
        <v>282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x14ac:dyDescent="0.2">
      <c r="A73" s="9" t="s">
        <v>285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x14ac:dyDescent="0.2">
      <c r="A74" s="9" t="s">
        <v>288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x14ac:dyDescent="0.2">
      <c r="A75" s="9" t="s">
        <v>291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x14ac:dyDescent="0.2">
      <c r="A76" s="9" t="s">
        <v>294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 x14ac:dyDescent="0.2">
      <c r="A77" s="9" t="s">
        <v>297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 x14ac:dyDescent="0.2">
      <c r="A78" s="9" t="s">
        <v>300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x14ac:dyDescent="0.2">
      <c r="A79" s="9" t="s">
        <v>303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x14ac:dyDescent="0.2">
      <c r="A80" s="9" t="s">
        <v>306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 x14ac:dyDescent="0.2">
      <c r="A81" s="9" t="s">
        <v>309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 x14ac:dyDescent="0.2">
      <c r="A82" s="9" t="s">
        <v>312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 x14ac:dyDescent="0.2">
      <c r="A83" s="9" t="s">
        <v>315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 x14ac:dyDescent="0.2">
      <c r="A84" s="9" t="s">
        <v>318</v>
      </c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>
        <v>0.39</v>
      </c>
      <c r="X84" s="24">
        <v>0.39</v>
      </c>
      <c r="Y84" s="24">
        <v>0.39</v>
      </c>
      <c r="Z84" s="24">
        <v>0.39</v>
      </c>
      <c r="AA84" s="24">
        <v>0.39</v>
      </c>
    </row>
    <row r="85" spans="1:27" x14ac:dyDescent="0.2">
      <c r="A85" s="9" t="s">
        <v>321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 x14ac:dyDescent="0.2">
      <c r="A86" s="9" t="s">
        <v>324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 x14ac:dyDescent="0.2">
      <c r="A87" s="9" t="s">
        <v>327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 x14ac:dyDescent="0.2">
      <c r="A88" s="9" t="s">
        <v>330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 x14ac:dyDescent="0.2">
      <c r="A89" s="9" t="s">
        <v>333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 x14ac:dyDescent="0.2">
      <c r="A90" s="9" t="s">
        <v>336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 x14ac:dyDescent="0.2">
      <c r="A91" s="9" t="s">
        <v>339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 x14ac:dyDescent="0.2">
      <c r="A92" s="9" t="s">
        <v>342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 x14ac:dyDescent="0.2">
      <c r="A93" s="9" t="s">
        <v>345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 x14ac:dyDescent="0.2">
      <c r="A94" s="9" t="s">
        <v>348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 x14ac:dyDescent="0.2">
      <c r="A95" s="9" t="s">
        <v>351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 x14ac:dyDescent="0.2">
      <c r="A96" s="9" t="s">
        <v>354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 x14ac:dyDescent="0.2">
      <c r="A97" s="9" t="s">
        <v>357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 x14ac:dyDescent="0.2">
      <c r="A98" s="9" t="s">
        <v>360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 x14ac:dyDescent="0.2">
      <c r="A99" s="9" t="s">
        <v>363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 x14ac:dyDescent="0.2">
      <c r="A100" s="9" t="s">
        <v>366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 x14ac:dyDescent="0.2">
      <c r="A101" s="9" t="s">
        <v>369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 x14ac:dyDescent="0.2">
      <c r="A102" s="9" t="s">
        <v>373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 x14ac:dyDescent="0.2">
      <c r="A103" s="9" t="s">
        <v>376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 x14ac:dyDescent="0.2">
      <c r="A104" s="9" t="s">
        <v>379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 x14ac:dyDescent="0.2">
      <c r="A105" s="9" t="s">
        <v>382</v>
      </c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>
        <v>0.24</v>
      </c>
      <c r="Z105" s="24">
        <v>0.24</v>
      </c>
      <c r="AA105" s="24">
        <v>0.24</v>
      </c>
    </row>
    <row r="106" spans="1:27" x14ac:dyDescent="0.2">
      <c r="A106" s="9" t="s">
        <v>385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 x14ac:dyDescent="0.2">
      <c r="A107" s="9" t="s">
        <v>389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 x14ac:dyDescent="0.2">
      <c r="A108" s="9" t="s">
        <v>392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 x14ac:dyDescent="0.2">
      <c r="A109" s="9" t="s">
        <v>396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 x14ac:dyDescent="0.2">
      <c r="A110" s="9" t="s">
        <v>399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 x14ac:dyDescent="0.2">
      <c r="A111" s="9" t="s">
        <v>402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 x14ac:dyDescent="0.2">
      <c r="A112" s="9" t="s">
        <v>405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 x14ac:dyDescent="0.2">
      <c r="A113" s="9" t="s">
        <v>408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 x14ac:dyDescent="0.2">
      <c r="A114" s="9" t="s">
        <v>411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 x14ac:dyDescent="0.2">
      <c r="A115" s="9" t="s">
        <v>414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 x14ac:dyDescent="0.2">
      <c r="A116" s="9" t="s">
        <v>417</v>
      </c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>
        <v>0.43</v>
      </c>
      <c r="P116" s="24">
        <v>0.43</v>
      </c>
      <c r="Q116" s="24">
        <v>0.43</v>
      </c>
      <c r="R116" s="24">
        <v>0.43</v>
      </c>
      <c r="S116" s="24">
        <v>0.43</v>
      </c>
      <c r="T116" s="24">
        <v>0.43</v>
      </c>
      <c r="U116" s="24">
        <v>0.43</v>
      </c>
      <c r="V116" s="24">
        <v>0.43</v>
      </c>
      <c r="W116" s="24">
        <v>0.43</v>
      </c>
      <c r="X116" s="24">
        <v>0.43</v>
      </c>
      <c r="Y116" s="24">
        <v>0.43</v>
      </c>
      <c r="Z116" s="24">
        <v>0.43</v>
      </c>
      <c r="AA116" s="24">
        <v>0.43</v>
      </c>
    </row>
    <row r="117" spans="1:27" x14ac:dyDescent="0.2">
      <c r="A117" s="9" t="s">
        <v>420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 x14ac:dyDescent="0.2">
      <c r="A118" s="9" t="s">
        <v>423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 x14ac:dyDescent="0.2">
      <c r="A119" s="9" t="s">
        <v>426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 x14ac:dyDescent="0.2">
      <c r="A120" s="9" t="s">
        <v>430</v>
      </c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>
        <v>0.79</v>
      </c>
      <c r="R120" s="24">
        <v>0.79</v>
      </c>
      <c r="S120" s="24">
        <v>0.79</v>
      </c>
      <c r="T120" s="24">
        <v>0.79</v>
      </c>
      <c r="U120" s="24">
        <v>0.79</v>
      </c>
      <c r="V120" s="24">
        <v>0.79</v>
      </c>
      <c r="W120" s="24">
        <v>0.79</v>
      </c>
      <c r="X120" s="24">
        <v>0.79</v>
      </c>
      <c r="Y120" s="24">
        <v>0.79</v>
      </c>
      <c r="Z120" s="24">
        <v>0.79</v>
      </c>
      <c r="AA120" s="24">
        <v>0.79</v>
      </c>
    </row>
    <row r="121" spans="1:27" x14ac:dyDescent="0.2">
      <c r="A121" s="9" t="s">
        <v>435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 x14ac:dyDescent="0.2">
      <c r="A122" s="9" t="s">
        <v>437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 x14ac:dyDescent="0.2">
      <c r="A123" s="9" t="s">
        <v>440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 x14ac:dyDescent="0.2">
      <c r="A124" s="9" t="s">
        <v>444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 x14ac:dyDescent="0.2">
      <c r="A125" s="9" t="s">
        <v>448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 x14ac:dyDescent="0.2">
      <c r="A126" s="9" t="s">
        <v>451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 x14ac:dyDescent="0.2">
      <c r="A127" s="9" t="s">
        <v>454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 x14ac:dyDescent="0.2">
      <c r="A128" s="9" t="s">
        <v>457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 x14ac:dyDescent="0.2">
      <c r="A129" s="9" t="s">
        <v>460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 x14ac:dyDescent="0.2">
      <c r="A130" s="9" t="s">
        <v>463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 x14ac:dyDescent="0.2">
      <c r="A131" s="9" t="s">
        <v>466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 x14ac:dyDescent="0.2">
      <c r="A132" s="9" t="s">
        <v>469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 x14ac:dyDescent="0.2">
      <c r="A133" s="9" t="s">
        <v>472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 x14ac:dyDescent="0.2">
      <c r="A134" s="9" t="s">
        <v>476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 x14ac:dyDescent="0.2">
      <c r="A135" s="9" t="s">
        <v>480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 x14ac:dyDescent="0.2">
      <c r="A136" s="9" t="s">
        <v>483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 x14ac:dyDescent="0.2">
      <c r="A137" s="9" t="s">
        <v>486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 x14ac:dyDescent="0.2">
      <c r="A138" s="9" t="s">
        <v>489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 x14ac:dyDescent="0.2">
      <c r="A139" s="9" t="s">
        <v>492</v>
      </c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 x14ac:dyDescent="0.2">
      <c r="A140" s="9" t="s">
        <v>495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 x14ac:dyDescent="0.2">
      <c r="A141" s="9" t="s">
        <v>498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 x14ac:dyDescent="0.2">
      <c r="A142" s="9" t="s">
        <v>501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 x14ac:dyDescent="0.2">
      <c r="A143" s="9" t="s">
        <v>504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 x14ac:dyDescent="0.2">
      <c r="A144" s="9" t="s">
        <v>507</v>
      </c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 x14ac:dyDescent="0.2">
      <c r="A145" s="9" t="s">
        <v>510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 x14ac:dyDescent="0.2">
      <c r="A146" s="9" t="s">
        <v>513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 x14ac:dyDescent="0.2">
      <c r="A147" s="9" t="s">
        <v>517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 x14ac:dyDescent="0.2">
      <c r="A148" s="9" t="s">
        <v>520</v>
      </c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 x14ac:dyDescent="0.2">
      <c r="A149" s="9" t="s">
        <v>523</v>
      </c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 x14ac:dyDescent="0.2">
      <c r="A150" s="9" t="s">
        <v>526</v>
      </c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 x14ac:dyDescent="0.2">
      <c r="A151" s="9" t="s">
        <v>529</v>
      </c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>
        <v>0.4294</v>
      </c>
      <c r="W151" s="26">
        <v>0.4294</v>
      </c>
      <c r="X151" s="26">
        <v>0.4294</v>
      </c>
      <c r="Y151" s="26">
        <v>0.4294</v>
      </c>
      <c r="Z151" s="26">
        <v>0.4294</v>
      </c>
      <c r="AA151" s="26">
        <v>0.4294</v>
      </c>
    </row>
    <row r="152" spans="1:27" x14ac:dyDescent="0.2">
      <c r="A152" s="9" t="s">
        <v>534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 x14ac:dyDescent="0.2">
      <c r="A153" s="9" t="s">
        <v>537</v>
      </c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 x14ac:dyDescent="0.2">
      <c r="A154" s="9" t="s">
        <v>540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 x14ac:dyDescent="0.2">
      <c r="A155" s="9" t="s">
        <v>543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 x14ac:dyDescent="0.2">
      <c r="A156" s="9" t="s">
        <v>547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 x14ac:dyDescent="0.2">
      <c r="A157" s="9" t="s">
        <v>549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 x14ac:dyDescent="0.2">
      <c r="A158" s="9" t="s">
        <v>552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 x14ac:dyDescent="0.2">
      <c r="A159" s="9" t="s">
        <v>555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 x14ac:dyDescent="0.2">
      <c r="A160" s="9" t="s">
        <v>558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 x14ac:dyDescent="0.2">
      <c r="A161" s="9" t="s">
        <v>561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 x14ac:dyDescent="0.2">
      <c r="A162" s="9" t="s">
        <v>564</v>
      </c>
      <c r="B162" s="24"/>
      <c r="C162" s="24"/>
      <c r="D162" s="24"/>
      <c r="E162" s="24"/>
      <c r="F162" s="24"/>
      <c r="G162" s="24"/>
      <c r="H162" s="24"/>
      <c r="I162" s="24"/>
      <c r="J162" s="24">
        <v>0.44</v>
      </c>
      <c r="K162" s="24">
        <v>0.44</v>
      </c>
      <c r="L162" s="24">
        <v>0.44</v>
      </c>
      <c r="M162" s="24">
        <v>0.44</v>
      </c>
      <c r="N162" s="24">
        <v>0.44</v>
      </c>
      <c r="O162" s="24">
        <v>0.44</v>
      </c>
      <c r="P162" s="24">
        <v>0.44</v>
      </c>
      <c r="Q162" s="24">
        <v>0.44</v>
      </c>
      <c r="R162" s="24">
        <v>0.44</v>
      </c>
      <c r="S162" s="24">
        <v>0.44</v>
      </c>
      <c r="T162" s="24">
        <v>0.44</v>
      </c>
      <c r="U162" s="24">
        <v>0.44</v>
      </c>
      <c r="V162" s="24">
        <v>0.44</v>
      </c>
      <c r="W162" s="24">
        <v>0.44</v>
      </c>
      <c r="X162" s="24">
        <v>0.44</v>
      </c>
      <c r="Y162" s="24">
        <v>0.44</v>
      </c>
      <c r="Z162" s="24">
        <v>0.44</v>
      </c>
      <c r="AA162" s="24">
        <v>0.44</v>
      </c>
    </row>
    <row r="163" spans="1:27" x14ac:dyDescent="0.2">
      <c r="A163" s="9" t="s">
        <v>567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 x14ac:dyDescent="0.2">
      <c r="A164" s="9" t="s">
        <v>570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 x14ac:dyDescent="0.2">
      <c r="A165" s="9" t="s">
        <v>573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 x14ac:dyDescent="0.2">
      <c r="A166" s="9" t="s">
        <v>576</v>
      </c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 x14ac:dyDescent="0.2">
      <c r="A167" s="9" t="s">
        <v>579</v>
      </c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 x14ac:dyDescent="0.2">
      <c r="A168" s="9" t="s">
        <v>582</v>
      </c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 x14ac:dyDescent="0.2">
      <c r="A169" s="9" t="s">
        <v>585</v>
      </c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 x14ac:dyDescent="0.2">
      <c r="A170" s="9" t="s">
        <v>586</v>
      </c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 x14ac:dyDescent="0.2">
      <c r="A171" s="9" t="s">
        <v>589</v>
      </c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 x14ac:dyDescent="0.2">
      <c r="A172" s="9" t="s">
        <v>592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 x14ac:dyDescent="0.2">
      <c r="A173" s="9" t="s">
        <v>595</v>
      </c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 x14ac:dyDescent="0.2">
      <c r="A174" s="9" t="s">
        <v>599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 x14ac:dyDescent="0.2">
      <c r="A175" s="9" t="s">
        <v>602</v>
      </c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 x14ac:dyDescent="0.2">
      <c r="A176" s="9" t="s">
        <v>605</v>
      </c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 x14ac:dyDescent="0.2">
      <c r="A177" s="9" t="s">
        <v>608</v>
      </c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 x14ac:dyDescent="0.2">
      <c r="A178" s="9" t="s">
        <v>611</v>
      </c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 x14ac:dyDescent="0.2">
      <c r="A179" s="9" t="s">
        <v>614</v>
      </c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 x14ac:dyDescent="0.2">
      <c r="A180" s="9" t="s">
        <v>617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 x14ac:dyDescent="0.2">
      <c r="A181" s="9" t="s">
        <v>620</v>
      </c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 x14ac:dyDescent="0.2">
      <c r="A182" s="9" t="s">
        <v>623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 x14ac:dyDescent="0.2">
      <c r="A183" s="9" t="s">
        <v>626</v>
      </c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 x14ac:dyDescent="0.2">
      <c r="A184" s="9" t="s">
        <v>629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 x14ac:dyDescent="0.2">
      <c r="A185" s="9" t="s">
        <v>632</v>
      </c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 x14ac:dyDescent="0.2">
      <c r="A186" s="9" t="s">
        <v>635</v>
      </c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 x14ac:dyDescent="0.2">
      <c r="A187" s="9" t="s">
        <v>639</v>
      </c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 x14ac:dyDescent="0.2">
      <c r="A188" s="9" t="s">
        <v>642</v>
      </c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 x14ac:dyDescent="0.2">
      <c r="A189" s="9" t="s">
        <v>645</v>
      </c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 x14ac:dyDescent="0.2">
      <c r="A190" s="9" t="s">
        <v>648</v>
      </c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 x14ac:dyDescent="0.2">
      <c r="A191" s="9" t="s">
        <v>651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 x14ac:dyDescent="0.2">
      <c r="A192" s="9" t="s">
        <v>654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 x14ac:dyDescent="0.2">
      <c r="A193" s="9" t="s">
        <v>657</v>
      </c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 x14ac:dyDescent="0.2">
      <c r="A194" s="9" t="s">
        <v>660</v>
      </c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 x14ac:dyDescent="0.2">
      <c r="A195" s="9" t="s">
        <v>663</v>
      </c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 x14ac:dyDescent="0.2">
      <c r="A196" s="9" t="s">
        <v>666</v>
      </c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 x14ac:dyDescent="0.2">
      <c r="A197" s="9" t="s">
        <v>669</v>
      </c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 x14ac:dyDescent="0.2">
      <c r="A198" s="9" t="s">
        <v>672</v>
      </c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 x14ac:dyDescent="0.2">
      <c r="A199" s="9" t="s">
        <v>675</v>
      </c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 x14ac:dyDescent="0.2">
      <c r="A200" s="9" t="s">
        <v>678</v>
      </c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 x14ac:dyDescent="0.2">
      <c r="A201" s="9" t="s">
        <v>682</v>
      </c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 x14ac:dyDescent="0.2">
      <c r="A202" s="9" t="s">
        <v>685</v>
      </c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 x14ac:dyDescent="0.2">
      <c r="A203" s="9" t="s">
        <v>688</v>
      </c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 x14ac:dyDescent="0.2">
      <c r="A204" s="9" t="s">
        <v>691</v>
      </c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 x14ac:dyDescent="0.2">
      <c r="A205" s="9" t="s">
        <v>695</v>
      </c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 x14ac:dyDescent="0.2">
      <c r="A206" s="9" t="s">
        <v>698</v>
      </c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 x14ac:dyDescent="0.2">
      <c r="A207" s="9" t="s">
        <v>701</v>
      </c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 x14ac:dyDescent="0.2">
      <c r="A208" s="9" t="s">
        <v>704</v>
      </c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 x14ac:dyDescent="0.2">
      <c r="A209" s="9" t="s">
        <v>707</v>
      </c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 x14ac:dyDescent="0.2">
      <c r="A210" s="9" t="s">
        <v>710</v>
      </c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 x14ac:dyDescent="0.2">
      <c r="A211" s="9" t="s">
        <v>713</v>
      </c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 x14ac:dyDescent="0.2">
      <c r="A212" s="9" t="s">
        <v>717</v>
      </c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 x14ac:dyDescent="0.2">
      <c r="A213" s="9" t="s">
        <v>720</v>
      </c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 x14ac:dyDescent="0.2">
      <c r="A214" s="9" t="s">
        <v>723</v>
      </c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 x14ac:dyDescent="0.2">
      <c r="A215" s="9" t="s">
        <v>726</v>
      </c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 x14ac:dyDescent="0.2">
      <c r="A216" s="9" t="s">
        <v>729</v>
      </c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 x14ac:dyDescent="0.2">
      <c r="A217" s="9" t="s">
        <v>732</v>
      </c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 x14ac:dyDescent="0.2">
      <c r="A218" s="9" t="s">
        <v>735</v>
      </c>
      <c r="B218" s="24"/>
      <c r="C218" s="24"/>
      <c r="D218" s="24"/>
      <c r="E218" s="24"/>
      <c r="F218" s="24"/>
      <c r="G218" s="24"/>
      <c r="H218" s="24"/>
      <c r="I218" s="24"/>
      <c r="J218" s="24">
        <v>0.13</v>
      </c>
      <c r="K218" s="24">
        <v>0.13</v>
      </c>
      <c r="L218" s="24">
        <v>0.13</v>
      </c>
      <c r="M218" s="24">
        <v>0.13</v>
      </c>
      <c r="N218" s="24">
        <v>0.13</v>
      </c>
      <c r="O218" s="24">
        <v>0.13</v>
      </c>
      <c r="P218" s="24">
        <v>0.13</v>
      </c>
      <c r="Q218" s="24">
        <v>0.13</v>
      </c>
      <c r="R218" s="24">
        <v>0.13</v>
      </c>
      <c r="S218" s="24">
        <v>0.13</v>
      </c>
      <c r="T218" s="24">
        <v>0.13</v>
      </c>
      <c r="U218" s="24">
        <v>0.13</v>
      </c>
      <c r="V218" s="24">
        <v>0.13</v>
      </c>
      <c r="W218" s="24">
        <v>0.13</v>
      </c>
      <c r="X218" s="24">
        <v>0.13</v>
      </c>
      <c r="Y218" s="24">
        <v>0.13</v>
      </c>
      <c r="Z218" s="24">
        <v>0.13</v>
      </c>
      <c r="AA218" s="24">
        <v>0.13</v>
      </c>
    </row>
    <row r="219" spans="1:27" x14ac:dyDescent="0.2">
      <c r="A219" s="9" t="s">
        <v>738</v>
      </c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 x14ac:dyDescent="0.2">
      <c r="A220" s="9" t="s">
        <v>742</v>
      </c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 x14ac:dyDescent="0.2">
      <c r="A221" s="9" t="s">
        <v>747</v>
      </c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1:27" x14ac:dyDescent="0.2">
      <c r="A222" s="9" t="s">
        <v>750</v>
      </c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1:27" x14ac:dyDescent="0.2">
      <c r="A223" s="9" t="s">
        <v>754</v>
      </c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:27" x14ac:dyDescent="0.2">
      <c r="A224" s="9" t="s">
        <v>757</v>
      </c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 x14ac:dyDescent="0.2">
      <c r="A225" s="9" t="s">
        <v>760</v>
      </c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 x14ac:dyDescent="0.2">
      <c r="A226" s="9" t="s">
        <v>763</v>
      </c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1:27" x14ac:dyDescent="0.2">
      <c r="A227" s="9" t="s">
        <v>766</v>
      </c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1:27" x14ac:dyDescent="0.2">
      <c r="A228" s="9" t="s">
        <v>769</v>
      </c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1:27" x14ac:dyDescent="0.2">
      <c r="A229" s="9" t="s">
        <v>772</v>
      </c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:27" x14ac:dyDescent="0.2">
      <c r="A230" s="9" t="s">
        <v>775</v>
      </c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1:27" x14ac:dyDescent="0.2">
      <c r="A231" s="9" t="s">
        <v>778</v>
      </c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 x14ac:dyDescent="0.2">
      <c r="A232" s="9" t="s">
        <v>781</v>
      </c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 x14ac:dyDescent="0.2">
      <c r="A233" s="9" t="s">
        <v>784</v>
      </c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1:27" x14ac:dyDescent="0.2">
      <c r="A234" s="9" t="s">
        <v>787</v>
      </c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1:27" x14ac:dyDescent="0.2">
      <c r="A235" s="9" t="s">
        <v>790</v>
      </c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:27" x14ac:dyDescent="0.2">
      <c r="A236" s="9" t="s">
        <v>794</v>
      </c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1:27" x14ac:dyDescent="0.2">
      <c r="A237" s="9" t="s">
        <v>797</v>
      </c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>
        <v>0.27</v>
      </c>
      <c r="X237" s="24">
        <v>0.27</v>
      </c>
      <c r="Y237" s="24">
        <v>0.27</v>
      </c>
      <c r="Z237" s="24">
        <v>0.27</v>
      </c>
      <c r="AA237" s="24">
        <v>0.27</v>
      </c>
    </row>
    <row r="238" spans="1:27" x14ac:dyDescent="0.2">
      <c r="A238" s="9" t="s">
        <v>800</v>
      </c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1:27" x14ac:dyDescent="0.2">
      <c r="A239" s="9" t="s">
        <v>805</v>
      </c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1:27" x14ac:dyDescent="0.2">
      <c r="A240" s="9" t="s">
        <v>808</v>
      </c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1:27" x14ac:dyDescent="0.2">
      <c r="A241" s="9" t="s">
        <v>811</v>
      </c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:27" x14ac:dyDescent="0.2">
      <c r="A242" s="9" t="s">
        <v>814</v>
      </c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1:27" x14ac:dyDescent="0.2">
      <c r="A243" s="9" t="s">
        <v>817</v>
      </c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1:27" x14ac:dyDescent="0.2">
      <c r="A244" s="9" t="s">
        <v>821</v>
      </c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1:27" x14ac:dyDescent="0.2">
      <c r="A245" s="9" t="s">
        <v>825</v>
      </c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1:27" x14ac:dyDescent="0.2">
      <c r="A246" s="9" t="s">
        <v>829</v>
      </c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1:27" x14ac:dyDescent="0.2">
      <c r="A247" s="9" t="s">
        <v>832</v>
      </c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1:27" x14ac:dyDescent="0.2">
      <c r="A248" s="9" t="s">
        <v>835</v>
      </c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1:27" x14ac:dyDescent="0.2">
      <c r="A249" s="9" t="s">
        <v>838</v>
      </c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1:27" x14ac:dyDescent="0.2">
      <c r="A250" s="9" t="s">
        <v>840</v>
      </c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1:27" x14ac:dyDescent="0.2">
      <c r="A251" s="9" t="s">
        <v>841</v>
      </c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1:27" x14ac:dyDescent="0.2">
      <c r="A252" s="22" t="s">
        <v>844</v>
      </c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CE5E4-C62F-4B1E-B0B3-7050A6808EF4}">
  <dimension ref="A1:AA252"/>
  <sheetViews>
    <sheetView topLeftCell="A49" zoomScale="64" zoomScaleNormal="64" workbookViewId="0">
      <pane xSplit="1" topLeftCell="B1" activePane="topRight" state="frozen"/>
      <selection pane="topRight" activeCell="A71" sqref="A71"/>
    </sheetView>
  </sheetViews>
  <sheetFormatPr baseColWidth="10" defaultRowHeight="15" x14ac:dyDescent="0.2"/>
  <cols>
    <col min="1" max="1" width="44.5" bestFit="1" customWidth="1"/>
    <col min="2" max="2" width="12.5" customWidth="1"/>
    <col min="3" max="7" width="12.1640625" bestFit="1" customWidth="1"/>
    <col min="8" max="8" width="12.1640625" customWidth="1"/>
    <col min="9" max="26" width="12.1640625" bestFit="1" customWidth="1"/>
  </cols>
  <sheetData>
    <row r="1" spans="1:27" x14ac:dyDescent="0.2">
      <c r="A1" s="8" t="s">
        <v>1194</v>
      </c>
      <c r="B1" s="23" t="s">
        <v>850</v>
      </c>
      <c r="C1" s="23" t="s">
        <v>847</v>
      </c>
      <c r="D1" s="23" t="s">
        <v>894</v>
      </c>
      <c r="E1" s="23" t="s">
        <v>895</v>
      </c>
      <c r="F1" s="23" t="s">
        <v>896</v>
      </c>
      <c r="G1" s="23" t="s">
        <v>897</v>
      </c>
      <c r="H1" s="23" t="s">
        <v>898</v>
      </c>
      <c r="I1" s="23" t="s">
        <v>899</v>
      </c>
      <c r="J1" s="23" t="s">
        <v>900</v>
      </c>
      <c r="K1" s="23" t="s">
        <v>901</v>
      </c>
      <c r="L1" s="23" t="s">
        <v>902</v>
      </c>
      <c r="M1" s="23" t="s">
        <v>903</v>
      </c>
      <c r="N1" s="23" t="s">
        <v>904</v>
      </c>
      <c r="O1" s="23" t="s">
        <v>905</v>
      </c>
      <c r="P1" s="23" t="s">
        <v>906</v>
      </c>
      <c r="Q1" s="23" t="s">
        <v>907</v>
      </c>
      <c r="R1" s="23" t="s">
        <v>908</v>
      </c>
      <c r="S1" s="23" t="s">
        <v>909</v>
      </c>
      <c r="T1" s="23" t="s">
        <v>910</v>
      </c>
      <c r="U1" s="23" t="s">
        <v>911</v>
      </c>
      <c r="V1" s="23" t="s">
        <v>912</v>
      </c>
      <c r="W1" s="23" t="s">
        <v>914</v>
      </c>
      <c r="X1" s="23" t="s">
        <v>915</v>
      </c>
      <c r="Y1" s="23" t="s">
        <v>918</v>
      </c>
      <c r="Z1" s="23" t="s">
        <v>921</v>
      </c>
      <c r="AA1" s="23" t="s">
        <v>1263</v>
      </c>
    </row>
    <row r="2" spans="1:27" x14ac:dyDescent="0.2">
      <c r="A2" s="9" t="s">
        <v>45</v>
      </c>
      <c r="B2" s="24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7" x14ac:dyDescent="0.2">
      <c r="A3" s="9" t="s">
        <v>50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7" x14ac:dyDescent="0.2">
      <c r="A4" s="9" t="s">
        <v>55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7" x14ac:dyDescent="0.2">
      <c r="A5" s="9" t="s">
        <v>61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7" x14ac:dyDescent="0.2">
      <c r="A6" s="9" t="s">
        <v>65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7" x14ac:dyDescent="0.2">
      <c r="A7" s="9" t="s">
        <v>69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7" x14ac:dyDescent="0.2">
      <c r="A8" s="9" t="s">
        <v>73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7" x14ac:dyDescent="0.2">
      <c r="A9" s="9" t="s">
        <v>77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7" x14ac:dyDescent="0.2">
      <c r="A10" s="9" t="s">
        <v>80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7" x14ac:dyDescent="0.2">
      <c r="A11" s="9" t="s">
        <v>83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7" x14ac:dyDescent="0.2">
      <c r="A12" s="9" t="s">
        <v>87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7" x14ac:dyDescent="0.2">
      <c r="A13" s="9" t="s">
        <v>91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7" x14ac:dyDescent="0.2">
      <c r="A14" s="9" t="s">
        <v>94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7" x14ac:dyDescent="0.2">
      <c r="A15" s="9" t="s">
        <v>97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7" x14ac:dyDescent="0.2">
      <c r="A16" s="9" t="s">
        <v>101</v>
      </c>
      <c r="B16" s="9"/>
      <c r="C16" s="9"/>
      <c r="D16" s="9"/>
      <c r="E16" s="9"/>
      <c r="F16" s="9"/>
      <c r="G16" s="25">
        <v>0.43633741287709155</v>
      </c>
      <c r="H16" s="25">
        <v>0.38779569504486422</v>
      </c>
      <c r="I16" s="25">
        <v>0.37679557788532075</v>
      </c>
      <c r="J16" s="25">
        <v>0.41667614376885209</v>
      </c>
      <c r="K16" s="25">
        <v>0.36776156355620815</v>
      </c>
      <c r="L16" s="25">
        <v>0.458594720461588</v>
      </c>
      <c r="M16" s="25">
        <v>0.43863404922975724</v>
      </c>
      <c r="N16" s="25">
        <v>0.37088777066616679</v>
      </c>
      <c r="O16" s="25">
        <v>0.38971807517141371</v>
      </c>
      <c r="P16" s="25">
        <v>0.3923209832249786</v>
      </c>
      <c r="Q16" s="25">
        <v>0.39359812156310009</v>
      </c>
      <c r="R16" s="25">
        <v>0.3834865679320148</v>
      </c>
      <c r="S16" s="25">
        <v>0.37446969460457813</v>
      </c>
      <c r="T16" s="25">
        <v>0.32743669702654132</v>
      </c>
      <c r="U16" s="25">
        <v>0.34581140285911999</v>
      </c>
      <c r="V16" s="25">
        <v>0.39015082326452627</v>
      </c>
      <c r="W16" s="25">
        <v>0.42511930383664298</v>
      </c>
      <c r="X16" s="25">
        <v>0.37847220446477947</v>
      </c>
      <c r="Y16" s="25">
        <v>0.37847220446477947</v>
      </c>
      <c r="Z16" s="25">
        <v>0.36</v>
      </c>
      <c r="AA16" s="16">
        <v>0.36</v>
      </c>
    </row>
    <row r="17" spans="1:27" x14ac:dyDescent="0.2">
      <c r="A17" s="9" t="s">
        <v>105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7" x14ac:dyDescent="0.2">
      <c r="A18" s="9" t="s">
        <v>108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7" x14ac:dyDescent="0.2">
      <c r="A19" s="9" t="s">
        <v>111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7" x14ac:dyDescent="0.2">
      <c r="A20" s="9" t="s">
        <v>114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7" x14ac:dyDescent="0.2">
      <c r="A21" s="9" t="s">
        <v>117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7" x14ac:dyDescent="0.2">
      <c r="A22" s="9" t="s">
        <v>120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25"/>
    </row>
    <row r="23" spans="1:27" x14ac:dyDescent="0.2">
      <c r="A23" s="9" t="s">
        <v>123</v>
      </c>
      <c r="B23" s="9"/>
      <c r="C23" s="9"/>
      <c r="D23" s="9"/>
      <c r="E23" s="9"/>
      <c r="F23" s="9"/>
      <c r="G23" s="25">
        <v>0.37595231365479148</v>
      </c>
      <c r="H23" s="25">
        <v>0.37846655007983404</v>
      </c>
      <c r="I23" s="25">
        <v>0.37254246865389418</v>
      </c>
      <c r="J23" s="25">
        <v>0.39045290462107679</v>
      </c>
      <c r="K23" s="25">
        <v>0.35751186912719651</v>
      </c>
      <c r="L23" s="25">
        <v>0.36467273916180609</v>
      </c>
      <c r="M23" s="25">
        <v>0.36251132161623167</v>
      </c>
      <c r="N23" s="25">
        <v>0.3458161833047958</v>
      </c>
      <c r="O23" s="25">
        <v>0.36566164113241539</v>
      </c>
      <c r="P23" s="25">
        <v>0.3710836708120917</v>
      </c>
      <c r="Q23" s="25">
        <v>0.3641054351829246</v>
      </c>
      <c r="R23" s="25">
        <v>0.35996777746945946</v>
      </c>
      <c r="S23" s="25">
        <v>0.36078893212989865</v>
      </c>
      <c r="T23" s="25">
        <v>0.36097780257794304</v>
      </c>
      <c r="U23" s="25">
        <v>0.36731956369995472</v>
      </c>
      <c r="V23" s="25">
        <v>0.375057636008849</v>
      </c>
      <c r="W23" s="25">
        <v>0.36178769808447564</v>
      </c>
      <c r="X23" s="25">
        <v>0.36622659187531981</v>
      </c>
      <c r="Y23" s="25">
        <v>0.36622659187531981</v>
      </c>
      <c r="Z23" s="25">
        <v>0.36</v>
      </c>
      <c r="AA23" s="48">
        <v>0.36</v>
      </c>
    </row>
    <row r="24" spans="1:27" x14ac:dyDescent="0.2">
      <c r="A24" s="9" t="s">
        <v>127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7" x14ac:dyDescent="0.2">
      <c r="A25" s="9" t="s">
        <v>130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7" x14ac:dyDescent="0.2">
      <c r="A26" s="9" t="s">
        <v>133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7" x14ac:dyDescent="0.2">
      <c r="A27" s="9" t="s">
        <v>138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7" x14ac:dyDescent="0.2">
      <c r="A28" s="9" t="s">
        <v>141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7" x14ac:dyDescent="0.2">
      <c r="A29" s="9" t="s">
        <v>144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7" x14ac:dyDescent="0.2">
      <c r="A30" s="9" t="s">
        <v>147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7" x14ac:dyDescent="0.2">
      <c r="A31" s="9" t="s">
        <v>150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7" x14ac:dyDescent="0.2">
      <c r="A32" s="9" t="s">
        <v>153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7" x14ac:dyDescent="0.2">
      <c r="A33" s="9" t="s">
        <v>158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7" x14ac:dyDescent="0.2">
      <c r="A34" s="9" t="s">
        <v>161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7" x14ac:dyDescent="0.2">
      <c r="A35" s="9" t="s">
        <v>164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7" x14ac:dyDescent="0.2">
      <c r="A36" s="9" t="s">
        <v>168</v>
      </c>
      <c r="B36" s="9"/>
      <c r="C36" s="9"/>
      <c r="D36" s="9"/>
      <c r="E36" s="9"/>
      <c r="F36" s="9"/>
      <c r="G36" s="9"/>
      <c r="H36" s="9"/>
      <c r="I36" s="25">
        <v>0.72911669298581872</v>
      </c>
      <c r="J36" s="25">
        <v>0.70942680681041315</v>
      </c>
      <c r="K36" s="25">
        <v>0.7135426152385228</v>
      </c>
      <c r="L36" s="25">
        <v>0.69733964803742088</v>
      </c>
      <c r="M36" s="25">
        <v>0.70486244126622266</v>
      </c>
      <c r="N36" s="25">
        <v>0.67319985047398923</v>
      </c>
      <c r="O36" s="25">
        <v>0.6852291794693508</v>
      </c>
      <c r="P36" s="25">
        <v>0.69385163921925075</v>
      </c>
      <c r="Q36" s="25">
        <v>0.68294716418720713</v>
      </c>
      <c r="R36" s="25">
        <v>0.68485978135133652</v>
      </c>
      <c r="S36" s="25">
        <v>0.68883283098482684</v>
      </c>
      <c r="T36" s="25">
        <v>0.67064580866590517</v>
      </c>
      <c r="U36" s="25">
        <v>0.645857486319803</v>
      </c>
      <c r="V36" s="25">
        <v>0.61410474852355601</v>
      </c>
      <c r="W36" s="25">
        <v>0.64282563134704707</v>
      </c>
      <c r="X36" s="25">
        <v>0.68498753363937259</v>
      </c>
      <c r="Y36" s="25">
        <v>0.68498753363937259</v>
      </c>
      <c r="Z36" s="25">
        <v>0.48</v>
      </c>
      <c r="AA36" s="48">
        <v>0.48</v>
      </c>
    </row>
    <row r="37" spans="1:27" x14ac:dyDescent="0.2">
      <c r="A37" s="9" t="s">
        <v>171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7" x14ac:dyDescent="0.2">
      <c r="A38" s="9" t="s">
        <v>175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7" x14ac:dyDescent="0.2">
      <c r="A39" s="9" t="s">
        <v>178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7" x14ac:dyDescent="0.2">
      <c r="A40" s="9" t="s">
        <v>181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24"/>
      <c r="Y40" s="24"/>
      <c r="Z40" s="24"/>
    </row>
    <row r="41" spans="1:27" x14ac:dyDescent="0.2">
      <c r="A41" s="9" t="s">
        <v>184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24"/>
      <c r="Y41" s="24"/>
      <c r="Z41" s="24"/>
    </row>
    <row r="42" spans="1:27" x14ac:dyDescent="0.2">
      <c r="A42" s="9" t="s">
        <v>187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7" x14ac:dyDescent="0.2">
      <c r="A43" s="9" t="s">
        <v>190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7" x14ac:dyDescent="0.2">
      <c r="A44" s="9" t="s">
        <v>193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7" x14ac:dyDescent="0.2">
      <c r="A45" s="9" t="s">
        <v>196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7" x14ac:dyDescent="0.2">
      <c r="A46" s="9" t="s">
        <v>199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7" x14ac:dyDescent="0.2">
      <c r="A47" s="9" t="s">
        <v>202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7" x14ac:dyDescent="0.2">
      <c r="A48" s="9" t="s">
        <v>207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7" x14ac:dyDescent="0.2">
      <c r="A49" s="9" t="s">
        <v>210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7" x14ac:dyDescent="0.2">
      <c r="A50" s="9" t="s">
        <v>213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7" x14ac:dyDescent="0.2">
      <c r="A51" s="9" t="s">
        <v>216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7" x14ac:dyDescent="0.2">
      <c r="A52" s="9" t="s">
        <v>219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7" x14ac:dyDescent="0.2">
      <c r="A53" s="9" t="s">
        <v>224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7" x14ac:dyDescent="0.2">
      <c r="A54" s="9" t="s">
        <v>227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7" x14ac:dyDescent="0.2">
      <c r="A55" s="9" t="s">
        <v>230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7" x14ac:dyDescent="0.2">
      <c r="A56" s="9" t="s">
        <v>233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7" x14ac:dyDescent="0.2">
      <c r="A57" s="9" t="s">
        <v>237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25">
        <v>0.42393546102720142</v>
      </c>
      <c r="P57" s="25">
        <v>0.41528927807099469</v>
      </c>
      <c r="Q57" s="25">
        <v>0.39960442570470717</v>
      </c>
      <c r="R57" s="25">
        <v>0.3898205523595632</v>
      </c>
      <c r="S57" s="25">
        <v>0.36436659092640478</v>
      </c>
      <c r="T57" s="25">
        <v>0.34851419124240979</v>
      </c>
      <c r="U57" s="25">
        <v>0.35437934594506892</v>
      </c>
      <c r="V57" s="25">
        <v>0.37021288762097926</v>
      </c>
      <c r="W57" s="25">
        <v>0.34605303317242297</v>
      </c>
      <c r="X57" s="25">
        <v>0.30178209789124599</v>
      </c>
      <c r="Y57" s="24">
        <v>0.3</v>
      </c>
      <c r="Z57" s="24">
        <v>0.26</v>
      </c>
      <c r="AA57" s="48">
        <v>0.26</v>
      </c>
    </row>
    <row r="58" spans="1:27" x14ac:dyDescent="0.2">
      <c r="A58" s="9" t="s">
        <v>240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7" x14ac:dyDescent="0.2">
      <c r="A59" s="9" t="s">
        <v>243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7" x14ac:dyDescent="0.2">
      <c r="A60" s="9" t="s">
        <v>245</v>
      </c>
      <c r="B60" s="9"/>
      <c r="C60" s="9"/>
      <c r="D60" s="9"/>
      <c r="E60" s="9"/>
      <c r="F60" s="9"/>
      <c r="G60" s="25">
        <v>0.51521309184140529</v>
      </c>
      <c r="H60" s="25">
        <v>0.52018953602342843</v>
      </c>
      <c r="I60" s="25">
        <v>0.51526570718678733</v>
      </c>
      <c r="J60" s="25">
        <v>0.52319435357425459</v>
      </c>
      <c r="K60" s="25">
        <v>0.51814807919495021</v>
      </c>
      <c r="L60" s="25">
        <v>0.50350227073454279</v>
      </c>
      <c r="M60" s="25">
        <v>0.47245879746211916</v>
      </c>
      <c r="N60" s="25">
        <v>0.47758156786501083</v>
      </c>
      <c r="O60" s="25">
        <v>0.47830225311716945</v>
      </c>
      <c r="P60" s="25">
        <v>0.50859016764147957</v>
      </c>
      <c r="Q60" s="25">
        <v>0.49591611441367672</v>
      </c>
      <c r="R60" s="25">
        <v>0.49078487703200324</v>
      </c>
      <c r="S60" s="25">
        <v>0.48440172164163758</v>
      </c>
      <c r="T60" s="25">
        <v>0.4782223225322334</v>
      </c>
      <c r="U60" s="25">
        <v>0.46416826447504211</v>
      </c>
      <c r="V60" s="25">
        <v>0.50208529670620605</v>
      </c>
      <c r="W60" s="25">
        <v>0.47682772198625117</v>
      </c>
      <c r="X60" s="25">
        <v>0.46674609821234669</v>
      </c>
      <c r="Y60" s="25">
        <v>0.46674609821234669</v>
      </c>
      <c r="Z60" s="25">
        <v>0.51</v>
      </c>
      <c r="AA60" s="48">
        <v>0.51</v>
      </c>
    </row>
    <row r="61" spans="1:27" x14ac:dyDescent="0.2">
      <c r="A61" s="9" t="s">
        <v>248</v>
      </c>
      <c r="B61" s="9"/>
      <c r="C61" s="9"/>
      <c r="D61" s="9"/>
      <c r="E61" s="9"/>
      <c r="F61" s="9"/>
      <c r="G61" s="25">
        <v>0.57783912341366728</v>
      </c>
      <c r="H61" s="25">
        <v>0.57601877898173171</v>
      </c>
      <c r="I61" s="25">
        <v>0.59698762755440049</v>
      </c>
      <c r="J61" s="25">
        <v>0.57096192040432181</v>
      </c>
      <c r="K61" s="25">
        <v>0.5624740433099682</v>
      </c>
      <c r="L61" s="25">
        <v>0.56081986055959587</v>
      </c>
      <c r="M61" s="25">
        <v>0.55901819544985931</v>
      </c>
      <c r="N61" s="25">
        <v>0.53957753980450163</v>
      </c>
      <c r="O61" s="25">
        <v>0.54792036224576102</v>
      </c>
      <c r="P61" s="25">
        <v>0.54909194716926335</v>
      </c>
      <c r="Q61" s="25">
        <v>0.54137958242520512</v>
      </c>
      <c r="R61" s="25">
        <v>0.53768022826405759</v>
      </c>
      <c r="S61" s="25">
        <v>0.52276556213994962</v>
      </c>
      <c r="T61" s="25">
        <v>0.50790489079398171</v>
      </c>
      <c r="U61" s="25">
        <v>0.47230793839089774</v>
      </c>
      <c r="V61" s="25">
        <v>0.44061479064248105</v>
      </c>
      <c r="W61" s="25">
        <v>0.45754306125038313</v>
      </c>
      <c r="X61" s="25">
        <v>0.46804660488834854</v>
      </c>
      <c r="Y61" s="24">
        <v>0.47</v>
      </c>
      <c r="Z61" s="24">
        <v>0.46</v>
      </c>
      <c r="AA61" s="48">
        <v>0.46</v>
      </c>
    </row>
    <row r="62" spans="1:27" x14ac:dyDescent="0.2">
      <c r="A62" s="9" t="s">
        <v>251</v>
      </c>
      <c r="B62" s="9"/>
      <c r="C62" s="9"/>
      <c r="D62" s="9"/>
      <c r="E62" s="9"/>
      <c r="F62" s="9"/>
      <c r="G62" s="25">
        <v>0.35056519366883199</v>
      </c>
      <c r="H62" s="25">
        <v>0.40886744907158579</v>
      </c>
      <c r="I62" s="25">
        <v>0.37139677094070406</v>
      </c>
      <c r="J62" s="25">
        <v>0.35828595167858091</v>
      </c>
      <c r="K62" s="25">
        <v>0.36247625058312188</v>
      </c>
      <c r="L62" s="25">
        <v>0.36357053994156979</v>
      </c>
      <c r="M62" s="25">
        <v>0.33767306888181298</v>
      </c>
      <c r="N62" s="25">
        <v>0.31136987910783465</v>
      </c>
      <c r="O62" s="25">
        <v>0.3613853718415016</v>
      </c>
      <c r="P62" s="25">
        <v>0.32844073174672811</v>
      </c>
      <c r="Q62" s="25">
        <v>0.30250083370010766</v>
      </c>
      <c r="R62" s="25">
        <v>0.31095852006194846</v>
      </c>
      <c r="S62" s="25">
        <v>0.28427525639716889</v>
      </c>
      <c r="T62" s="25">
        <v>0.27321010228836262</v>
      </c>
      <c r="U62" s="25">
        <v>0.24120954047962473</v>
      </c>
      <c r="V62" s="25">
        <v>0.24150335274811235</v>
      </c>
      <c r="W62" s="25">
        <v>0.25796592496024151</v>
      </c>
      <c r="X62" s="25">
        <v>0.25566906563202446</v>
      </c>
      <c r="Y62" s="25">
        <v>0.25566906563202446</v>
      </c>
      <c r="Z62" s="25">
        <v>0.24</v>
      </c>
      <c r="AA62" s="48">
        <v>0.24</v>
      </c>
    </row>
    <row r="63" spans="1:27" x14ac:dyDescent="0.2">
      <c r="A63" s="9" t="s">
        <v>254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7" x14ac:dyDescent="0.2">
      <c r="A64" s="9" t="s">
        <v>258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7" x14ac:dyDescent="0.2">
      <c r="A65" s="9" t="s">
        <v>261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7" x14ac:dyDescent="0.2">
      <c r="A66" s="9" t="s">
        <v>264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7" x14ac:dyDescent="0.2">
      <c r="A67" s="9" t="s">
        <v>267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7" x14ac:dyDescent="0.2">
      <c r="A68" s="9" t="s">
        <v>270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7" x14ac:dyDescent="0.2">
      <c r="A69" s="9" t="s">
        <v>273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7" x14ac:dyDescent="0.2">
      <c r="A70" s="9" t="s">
        <v>276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7" x14ac:dyDescent="0.2">
      <c r="A71" s="9" t="s">
        <v>279</v>
      </c>
      <c r="B71" s="9"/>
      <c r="C71" s="9"/>
      <c r="D71" s="9"/>
      <c r="E71" s="9"/>
      <c r="F71" s="9"/>
      <c r="G71" s="25">
        <v>0.65969249810143693</v>
      </c>
      <c r="H71" s="25">
        <v>0.65507232651135061</v>
      </c>
      <c r="I71" s="25">
        <v>0.69588964858556301</v>
      </c>
      <c r="J71" s="25">
        <v>0.67941775622248513</v>
      </c>
      <c r="K71" s="25">
        <v>0.62918285342916869</v>
      </c>
      <c r="L71" s="25">
        <v>0.68800773217622457</v>
      </c>
      <c r="M71" s="25">
        <v>0.70341570388778374</v>
      </c>
      <c r="N71" s="25">
        <v>0.67916522707157523</v>
      </c>
      <c r="O71" s="25">
        <v>0.72969458371907558</v>
      </c>
      <c r="P71" s="25">
        <v>0.69689095737808748</v>
      </c>
      <c r="Q71" s="25">
        <v>0.62721645317596308</v>
      </c>
      <c r="R71" s="25">
        <v>0.62316944363409632</v>
      </c>
      <c r="S71" s="25">
        <v>0.64599501357443401</v>
      </c>
      <c r="T71" s="25">
        <v>0.58623304963881406</v>
      </c>
      <c r="U71" s="25">
        <v>0.47149478341728673</v>
      </c>
      <c r="V71" s="25">
        <v>0.44375097690898374</v>
      </c>
      <c r="W71" s="25">
        <v>0.50663552156915503</v>
      </c>
      <c r="X71" s="25">
        <v>0.58125377163853398</v>
      </c>
      <c r="Y71" s="24">
        <v>0.57999999999999996</v>
      </c>
      <c r="Z71" s="24">
        <v>0.48</v>
      </c>
      <c r="AA71" s="48">
        <v>0.48</v>
      </c>
    </row>
    <row r="72" spans="1:27" x14ac:dyDescent="0.2">
      <c r="A72" s="9" t="s">
        <v>282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7" x14ac:dyDescent="0.2">
      <c r="A73" s="9" t="s">
        <v>285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7" x14ac:dyDescent="0.2">
      <c r="A74" s="9" t="s">
        <v>288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7" x14ac:dyDescent="0.2">
      <c r="A75" s="9" t="s">
        <v>291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7" x14ac:dyDescent="0.2">
      <c r="A76" s="9" t="s">
        <v>294</v>
      </c>
      <c r="B76" s="9"/>
      <c r="C76" s="9"/>
      <c r="D76" s="9"/>
      <c r="E76" s="9"/>
      <c r="F76" s="9"/>
      <c r="G76" s="25">
        <v>0.44479863876217102</v>
      </c>
      <c r="H76" s="25">
        <v>0.492030247779837</v>
      </c>
      <c r="I76" s="25">
        <v>0.47569540169022001</v>
      </c>
      <c r="J76" s="25">
        <v>0.45749477475232198</v>
      </c>
      <c r="K76" s="25">
        <v>0.45798390998486999</v>
      </c>
      <c r="L76" s="25">
        <v>0.49722260833085702</v>
      </c>
      <c r="M76" s="25">
        <v>0.46815845878165302</v>
      </c>
      <c r="N76" s="25">
        <v>0.44452086220597697</v>
      </c>
      <c r="O76" s="25">
        <v>0.44034345440489497</v>
      </c>
      <c r="P76" s="25">
        <v>0.44973890330493299</v>
      </c>
      <c r="Q76" s="25">
        <v>0.43115088462406198</v>
      </c>
      <c r="R76" s="25">
        <v>0.43914165666266503</v>
      </c>
      <c r="S76" s="25">
        <v>0.42531104843593598</v>
      </c>
      <c r="T76" s="25">
        <v>0.45711377005286702</v>
      </c>
      <c r="U76" s="25">
        <v>0.41149000186909401</v>
      </c>
      <c r="V76" s="25">
        <v>0.38088045629195599</v>
      </c>
      <c r="W76" s="25">
        <v>0.396690573792015</v>
      </c>
      <c r="X76" s="25">
        <v>0.38619343314778298</v>
      </c>
      <c r="Y76" s="25">
        <v>0.38619343314778298</v>
      </c>
      <c r="Z76" s="48">
        <v>0.37</v>
      </c>
      <c r="AA76" s="48">
        <v>0.37</v>
      </c>
    </row>
    <row r="77" spans="1:27" x14ac:dyDescent="0.2">
      <c r="A77" s="9" t="s">
        <v>297</v>
      </c>
      <c r="B77" s="9"/>
      <c r="C77" s="9"/>
      <c r="D77" s="9"/>
      <c r="E77" s="9"/>
      <c r="F77" s="9"/>
      <c r="G77" s="25">
        <v>0.25583661890290699</v>
      </c>
      <c r="H77" s="25">
        <v>0.25195345845028133</v>
      </c>
      <c r="I77" s="25">
        <v>0.25383869816789312</v>
      </c>
      <c r="J77" s="25">
        <v>0.25086727943934145</v>
      </c>
      <c r="K77" s="25">
        <v>0.22956449837384765</v>
      </c>
      <c r="L77" s="25">
        <v>0.23779574433936335</v>
      </c>
      <c r="M77" s="25">
        <v>0.22915575978044786</v>
      </c>
      <c r="N77" s="25">
        <v>0.22616788885658354</v>
      </c>
      <c r="O77" s="25">
        <v>0.25301216985224023</v>
      </c>
      <c r="P77" s="25">
        <v>0.23484141096273811</v>
      </c>
      <c r="Q77" s="25">
        <v>0.22921127130401883</v>
      </c>
      <c r="R77" s="25">
        <v>0.22976687287685643</v>
      </c>
      <c r="S77" s="25">
        <v>0.23408931135018063</v>
      </c>
      <c r="T77" s="25">
        <v>0.22514163563878065</v>
      </c>
      <c r="U77" s="25">
        <v>0.2195096051272534</v>
      </c>
      <c r="V77" s="25">
        <v>0.21822486328099935</v>
      </c>
      <c r="W77" s="25">
        <v>0.21815892627710504</v>
      </c>
      <c r="X77" s="25">
        <v>0.21709520574522781</v>
      </c>
      <c r="Y77" s="24">
        <v>0.22</v>
      </c>
      <c r="Z77" s="48">
        <v>0.19</v>
      </c>
      <c r="AA77" s="48">
        <v>0.19</v>
      </c>
    </row>
    <row r="78" spans="1:27" x14ac:dyDescent="0.2">
      <c r="A78" s="9" t="s">
        <v>300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7" x14ac:dyDescent="0.2">
      <c r="A79" s="9" t="s">
        <v>303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7" x14ac:dyDescent="0.2">
      <c r="A80" s="9" t="s">
        <v>306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7" x14ac:dyDescent="0.2">
      <c r="A81" s="9" t="s">
        <v>309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7" x14ac:dyDescent="0.2">
      <c r="A82" s="9" t="s">
        <v>312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7" x14ac:dyDescent="0.2">
      <c r="A83" s="9" t="s">
        <v>315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7" x14ac:dyDescent="0.2">
      <c r="A84" s="9" t="s">
        <v>318</v>
      </c>
      <c r="B84" s="9"/>
      <c r="C84" s="9"/>
      <c r="D84" s="9"/>
      <c r="E84" s="9"/>
      <c r="F84" s="9"/>
      <c r="G84" s="25">
        <v>0.46593734839974549</v>
      </c>
      <c r="H84" s="25">
        <v>0.46522791339503172</v>
      </c>
      <c r="I84" s="25">
        <v>0.49110707514608298</v>
      </c>
      <c r="J84" s="25">
        <v>0.47850665715824564</v>
      </c>
      <c r="K84" s="25">
        <v>0.468513222675987</v>
      </c>
      <c r="L84" s="25">
        <v>0.47815142262049032</v>
      </c>
      <c r="M84" s="25">
        <v>0.48990651463854712</v>
      </c>
      <c r="N84" s="25">
        <v>0.48985943833368611</v>
      </c>
      <c r="O84" s="25">
        <v>0.50996709326801237</v>
      </c>
      <c r="P84" s="25">
        <v>0.50710851181353034</v>
      </c>
      <c r="Q84" s="25">
        <v>0.49725840870416038</v>
      </c>
      <c r="R84" s="25">
        <v>0.49670557127484044</v>
      </c>
      <c r="S84" s="25">
        <v>0.48456148906230767</v>
      </c>
      <c r="T84" s="25">
        <v>0.47899697232259153</v>
      </c>
      <c r="U84" s="25">
        <v>0.44073472353063892</v>
      </c>
      <c r="V84" s="25">
        <v>0.42681574341936823</v>
      </c>
      <c r="W84" s="25">
        <v>0.454935677993555</v>
      </c>
      <c r="X84" s="25">
        <v>0.45277977666193492</v>
      </c>
      <c r="Y84" s="24">
        <v>0.46</v>
      </c>
      <c r="Z84" s="48">
        <v>0.43</v>
      </c>
      <c r="AA84" s="48">
        <v>0.43</v>
      </c>
    </row>
    <row r="85" spans="1:27" x14ac:dyDescent="0.2">
      <c r="A85" s="9" t="s">
        <v>321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7" x14ac:dyDescent="0.2">
      <c r="A86" s="9" t="s">
        <v>324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7" x14ac:dyDescent="0.2">
      <c r="A87" s="9" t="s">
        <v>327</v>
      </c>
      <c r="B87" s="9"/>
      <c r="C87" s="9"/>
      <c r="D87" s="9"/>
      <c r="E87" s="9"/>
      <c r="F87" s="9"/>
      <c r="G87" s="25">
        <v>0.52473065617085912</v>
      </c>
      <c r="H87" s="25">
        <v>0.52819861064645868</v>
      </c>
      <c r="I87" s="25">
        <v>0.5323140074321332</v>
      </c>
      <c r="J87" s="25">
        <v>0.52863894999081562</v>
      </c>
      <c r="K87" s="25">
        <v>0.51077989475251451</v>
      </c>
      <c r="L87" s="25">
        <v>0.50609755751660224</v>
      </c>
      <c r="M87" s="25">
        <v>0.50958693243965159</v>
      </c>
      <c r="N87" s="25">
        <v>0.54925323035398121</v>
      </c>
      <c r="O87" s="25">
        <v>0.5648770729206315</v>
      </c>
      <c r="P87" s="25">
        <v>0.54199775133210881</v>
      </c>
      <c r="Q87" s="25">
        <v>0.52673009374105773</v>
      </c>
      <c r="R87" s="25">
        <v>0.50647582649955314</v>
      </c>
      <c r="S87" s="25">
        <v>0.51733941789545856</v>
      </c>
      <c r="T87" s="25">
        <v>0.51082497140830907</v>
      </c>
      <c r="U87" s="25">
        <v>0.47515056212301493</v>
      </c>
      <c r="V87" s="25">
        <v>0.44075367028493112</v>
      </c>
      <c r="W87" s="25">
        <v>0.44028474428035524</v>
      </c>
      <c r="X87" s="25">
        <v>0.41157462072762524</v>
      </c>
      <c r="Y87" s="24">
        <v>0.43</v>
      </c>
      <c r="Z87" s="48">
        <v>0.35</v>
      </c>
      <c r="AA87" s="48">
        <v>0.35</v>
      </c>
    </row>
    <row r="88" spans="1:27" x14ac:dyDescent="0.2">
      <c r="A88" s="9" t="s">
        <v>330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7" x14ac:dyDescent="0.2">
      <c r="A89" s="9" t="s">
        <v>333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7" x14ac:dyDescent="0.2">
      <c r="A90" s="9" t="s">
        <v>336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7" x14ac:dyDescent="0.2">
      <c r="A91" s="9" t="s">
        <v>339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7" x14ac:dyDescent="0.2">
      <c r="A92" s="9" t="s">
        <v>342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7" x14ac:dyDescent="0.2">
      <c r="A93" s="9" t="s">
        <v>345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7" x14ac:dyDescent="0.2">
      <c r="A94" s="9" t="s">
        <v>348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7" x14ac:dyDescent="0.2">
      <c r="A95" s="9" t="s">
        <v>351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7" x14ac:dyDescent="0.2">
      <c r="A96" s="9" t="s">
        <v>354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7" x14ac:dyDescent="0.2">
      <c r="A97" s="9" t="s">
        <v>357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7" x14ac:dyDescent="0.2">
      <c r="A98" s="9" t="s">
        <v>360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7" x14ac:dyDescent="0.2">
      <c r="A99" s="9" t="s">
        <v>363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7" x14ac:dyDescent="0.2">
      <c r="A100" s="9" t="s">
        <v>366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7" x14ac:dyDescent="0.2">
      <c r="A101" s="9" t="s">
        <v>369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7" x14ac:dyDescent="0.2">
      <c r="A102" s="9" t="s">
        <v>373</v>
      </c>
      <c r="B102" s="9"/>
      <c r="C102" s="9"/>
      <c r="D102" s="9"/>
      <c r="E102" s="9"/>
      <c r="F102" s="9"/>
      <c r="G102" s="25">
        <v>0.3629489691371921</v>
      </c>
      <c r="H102" s="25">
        <v>0.3565445883958403</v>
      </c>
      <c r="I102" s="25">
        <v>0.38065016317316563</v>
      </c>
      <c r="J102" s="25">
        <v>0.40811082349292677</v>
      </c>
      <c r="K102" s="25">
        <v>0.36109714870791521</v>
      </c>
      <c r="L102" s="25">
        <v>0.36828139196820808</v>
      </c>
      <c r="M102" s="25">
        <v>0.36605595228324889</v>
      </c>
      <c r="N102" s="25">
        <v>0.37126540300448924</v>
      </c>
      <c r="O102" s="25">
        <v>0.34811477461665191</v>
      </c>
      <c r="P102" s="25">
        <v>0.34652485037166586</v>
      </c>
      <c r="Q102" s="25">
        <v>0.34507742849061318</v>
      </c>
      <c r="R102" s="25">
        <v>0.33086367313407433</v>
      </c>
      <c r="S102" s="25">
        <v>0.3423956017410239</v>
      </c>
      <c r="T102" s="25">
        <v>0.32900005316091679</v>
      </c>
      <c r="U102" s="25">
        <v>0.32477955468156844</v>
      </c>
      <c r="V102" s="25">
        <v>0.33824732724520806</v>
      </c>
      <c r="W102" s="25">
        <v>0.30943360435693601</v>
      </c>
      <c r="X102" s="25">
        <v>0.29066523813237405</v>
      </c>
      <c r="Y102" s="25">
        <v>0.29066523813237405</v>
      </c>
      <c r="Z102" s="48">
        <v>0.25</v>
      </c>
      <c r="AA102" s="48">
        <v>0.25</v>
      </c>
    </row>
    <row r="103" spans="1:27" x14ac:dyDescent="0.2">
      <c r="A103" s="9" t="s">
        <v>376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25">
        <v>0.31532232347855665</v>
      </c>
      <c r="P103" s="25">
        <v>0.37727933304382594</v>
      </c>
      <c r="Q103" s="25">
        <v>0.38286244316357054</v>
      </c>
      <c r="R103" s="25">
        <v>0.38002594725622696</v>
      </c>
      <c r="S103" s="25">
        <v>0.38382266348432681</v>
      </c>
      <c r="T103" s="25">
        <v>0.38430067155256903</v>
      </c>
      <c r="U103" s="25">
        <v>0.38672671532286107</v>
      </c>
      <c r="V103" s="25">
        <v>0.39604150721748571</v>
      </c>
      <c r="W103" s="25">
        <v>0.32740672861080328</v>
      </c>
      <c r="X103" s="25">
        <v>0.40184993495652699</v>
      </c>
      <c r="Y103" s="25">
        <v>0.40184993495652699</v>
      </c>
      <c r="Z103" s="48">
        <v>0.39</v>
      </c>
      <c r="AA103" s="48">
        <v>0.39</v>
      </c>
    </row>
    <row r="104" spans="1:27" x14ac:dyDescent="0.2">
      <c r="A104" s="9" t="s">
        <v>379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7" x14ac:dyDescent="0.2">
      <c r="A105" s="9" t="s">
        <v>382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7" x14ac:dyDescent="0.2">
      <c r="A106" s="9" t="s">
        <v>385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7" x14ac:dyDescent="0.2">
      <c r="A107" s="9" t="s">
        <v>389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7" x14ac:dyDescent="0.2">
      <c r="A108" s="9" t="s">
        <v>392</v>
      </c>
      <c r="B108" s="9"/>
      <c r="C108" s="9"/>
      <c r="D108" s="9"/>
      <c r="E108" s="9"/>
      <c r="F108" s="9"/>
      <c r="G108" s="25">
        <v>0.28075460595185581</v>
      </c>
      <c r="H108" s="25">
        <v>0.2721534596108765</v>
      </c>
      <c r="I108" s="25">
        <v>0.27306155549485017</v>
      </c>
      <c r="J108" s="25">
        <v>0.26689741093948649</v>
      </c>
      <c r="K108" s="25">
        <v>0.24729737613189007</v>
      </c>
      <c r="L108" s="25">
        <v>0.24703101150590007</v>
      </c>
      <c r="M108" s="25">
        <v>0.24264833059571769</v>
      </c>
      <c r="N108" s="25">
        <v>0.26073399717425944</v>
      </c>
      <c r="O108" s="25">
        <v>0.2391453015253952</v>
      </c>
      <c r="P108" s="25">
        <v>0.24584010524781558</v>
      </c>
      <c r="Q108" s="25">
        <v>0.24724148487677153</v>
      </c>
      <c r="R108" s="25">
        <v>0.25514356976376418</v>
      </c>
      <c r="S108" s="25">
        <v>0.23672301253774961</v>
      </c>
      <c r="T108" s="25">
        <v>0.2188603438670087</v>
      </c>
      <c r="U108" s="25">
        <v>0.20675832241959008</v>
      </c>
      <c r="V108" s="25">
        <v>0.20429328728975443</v>
      </c>
      <c r="W108" s="25">
        <v>0.2262663684507934</v>
      </c>
      <c r="X108" s="25">
        <v>0.21714273994909972</v>
      </c>
      <c r="Y108" s="25">
        <v>0.21714273994909972</v>
      </c>
      <c r="Z108" s="25">
        <v>0.21714273994909972</v>
      </c>
      <c r="AA108" s="48">
        <v>0.22</v>
      </c>
    </row>
    <row r="109" spans="1:27" x14ac:dyDescent="0.2">
      <c r="A109" s="9" t="s">
        <v>396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7" x14ac:dyDescent="0.2">
      <c r="A110" s="9" t="s">
        <v>399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7" x14ac:dyDescent="0.2">
      <c r="A111" s="9" t="s">
        <v>402</v>
      </c>
      <c r="B111" s="9"/>
      <c r="C111" s="9"/>
      <c r="D111" s="9"/>
      <c r="E111" s="9"/>
      <c r="F111" s="9"/>
      <c r="G111" s="25">
        <v>0.39615226786205349</v>
      </c>
      <c r="H111" s="25">
        <v>0.40613724975434201</v>
      </c>
      <c r="I111" s="25">
        <v>0.39208014379617839</v>
      </c>
      <c r="J111" s="25">
        <v>0.40426661837007211</v>
      </c>
      <c r="K111" s="25">
        <v>0.38014826938275686</v>
      </c>
      <c r="L111" s="25">
        <v>0.38955113213729892</v>
      </c>
      <c r="M111" s="25">
        <v>0.39105519452258103</v>
      </c>
      <c r="N111" s="25">
        <v>0.3769206303395311</v>
      </c>
      <c r="O111" s="25">
        <v>0.38890850748850936</v>
      </c>
      <c r="P111" s="25">
        <v>0.38062275339630314</v>
      </c>
      <c r="Q111" s="25">
        <v>0.38074954569761976</v>
      </c>
      <c r="R111" s="25">
        <v>0.37928252423509057</v>
      </c>
      <c r="S111" s="25">
        <v>0.36707340475595773</v>
      </c>
      <c r="T111" s="25">
        <v>0.36764806579807707</v>
      </c>
      <c r="U111" s="25">
        <v>0.36020864753448512</v>
      </c>
      <c r="V111" s="25">
        <v>0.35464170809935408</v>
      </c>
      <c r="W111" s="25">
        <v>0.33425401031481244</v>
      </c>
      <c r="X111" s="25">
        <v>0.34221879719249548</v>
      </c>
      <c r="Y111" s="25">
        <v>0.34221879719249548</v>
      </c>
      <c r="Z111" s="48">
        <v>0.3</v>
      </c>
      <c r="AA111" s="48">
        <v>0.3</v>
      </c>
    </row>
    <row r="112" spans="1:27" x14ac:dyDescent="0.2">
      <c r="A112" s="9" t="s">
        <v>405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7" x14ac:dyDescent="0.2">
      <c r="A113" s="9" t="s">
        <v>408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24"/>
      <c r="Y113" s="24"/>
      <c r="Z113" s="24"/>
    </row>
    <row r="114" spans="1:27" x14ac:dyDescent="0.2">
      <c r="A114" s="9" t="s">
        <v>411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7" x14ac:dyDescent="0.2">
      <c r="A115" s="9" t="s">
        <v>414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7" x14ac:dyDescent="0.2">
      <c r="A116" s="9" t="s">
        <v>417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7" x14ac:dyDescent="0.2">
      <c r="A117" s="9" t="s">
        <v>420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7" x14ac:dyDescent="0.2">
      <c r="A118" s="9" t="s">
        <v>423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7" x14ac:dyDescent="0.2">
      <c r="A119" s="9" t="s">
        <v>426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7" x14ac:dyDescent="0.2">
      <c r="A120" s="9" t="s">
        <v>430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7" x14ac:dyDescent="0.2">
      <c r="A121" s="9" t="s">
        <v>435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7" x14ac:dyDescent="0.2">
      <c r="A122" s="9" t="s">
        <v>437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7" x14ac:dyDescent="0.2">
      <c r="A123" s="9" t="s">
        <v>440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7" x14ac:dyDescent="0.2">
      <c r="A124" s="9" t="s">
        <v>444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7" x14ac:dyDescent="0.2">
      <c r="A125" s="9" t="s">
        <v>448</v>
      </c>
      <c r="B125" s="9"/>
      <c r="C125" s="9"/>
      <c r="D125" s="9"/>
      <c r="E125" s="9"/>
      <c r="F125" s="9"/>
      <c r="G125" s="25">
        <v>0.53681839440037504</v>
      </c>
      <c r="H125" s="25">
        <v>0.5840596152934372</v>
      </c>
      <c r="I125" s="25">
        <v>0.47771723843171043</v>
      </c>
      <c r="J125" s="25">
        <v>0.52960136419023673</v>
      </c>
      <c r="K125" s="25">
        <v>0.33529070519647447</v>
      </c>
      <c r="L125" s="25">
        <v>0.31295433274574974</v>
      </c>
      <c r="M125" s="25">
        <v>0.31863339126018908</v>
      </c>
      <c r="N125" s="25">
        <v>0.35773585183627543</v>
      </c>
      <c r="O125" s="25">
        <v>0.29802262343273062</v>
      </c>
      <c r="P125" s="25">
        <v>0.18576300793038514</v>
      </c>
      <c r="Q125" s="25">
        <v>0.20170724364869402</v>
      </c>
      <c r="R125" s="25">
        <v>0.2265855331715193</v>
      </c>
      <c r="S125" s="25">
        <v>0.24569011796099247</v>
      </c>
      <c r="T125" s="25">
        <v>0.22972036487396386</v>
      </c>
      <c r="U125" s="25">
        <v>0.25786475603479025</v>
      </c>
      <c r="V125" s="25">
        <v>0.17672055244249241</v>
      </c>
      <c r="W125" s="25">
        <v>0.15655616902291369</v>
      </c>
      <c r="X125" s="25">
        <v>0.10893848210275781</v>
      </c>
      <c r="Y125" s="24">
        <v>0.11</v>
      </c>
      <c r="Z125" s="48">
        <v>0.17</v>
      </c>
      <c r="AA125" s="48">
        <v>0.17</v>
      </c>
    </row>
    <row r="126" spans="1:27" x14ac:dyDescent="0.2">
      <c r="A126" s="9" t="s">
        <v>451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7" x14ac:dyDescent="0.2">
      <c r="A127" s="9" t="s">
        <v>454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7" x14ac:dyDescent="0.2">
      <c r="A128" s="9" t="s">
        <v>457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7" x14ac:dyDescent="0.2">
      <c r="A129" s="9" t="s">
        <v>460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7" x14ac:dyDescent="0.2">
      <c r="A130" s="9" t="s">
        <v>463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7" x14ac:dyDescent="0.2">
      <c r="A131" s="9" t="s">
        <v>466</v>
      </c>
      <c r="B131" s="9"/>
      <c r="C131" s="9"/>
      <c r="D131" s="9"/>
      <c r="E131" s="9"/>
      <c r="F131" s="9"/>
      <c r="G131" s="25">
        <v>0.3601920345670247</v>
      </c>
      <c r="H131" s="25">
        <v>0.34146929378090651</v>
      </c>
      <c r="I131" s="25">
        <v>0.31195012311105513</v>
      </c>
      <c r="J131" s="25">
        <v>0.34473949728547121</v>
      </c>
      <c r="K131" s="25">
        <v>0.45900430925289948</v>
      </c>
      <c r="L131" s="25">
        <v>0.61482659429519793</v>
      </c>
      <c r="M131" s="25">
        <v>0.52492220032084591</v>
      </c>
      <c r="N131" s="25">
        <v>0.51451070972436541</v>
      </c>
      <c r="O131" s="25">
        <v>0.7054284312589495</v>
      </c>
      <c r="P131" s="25">
        <v>0.60985341337559551</v>
      </c>
      <c r="Q131" s="25">
        <v>0.5522599580110219</v>
      </c>
      <c r="R131" s="25">
        <v>0.46306285186476576</v>
      </c>
      <c r="S131" s="25">
        <v>0.447512214121636</v>
      </c>
      <c r="T131" s="25">
        <v>0.40776413830584168</v>
      </c>
      <c r="U131" s="25">
        <v>0.41492937687005749</v>
      </c>
      <c r="V131" s="25">
        <v>0.43412186172911943</v>
      </c>
      <c r="W131" s="25">
        <v>0.4010732671424761</v>
      </c>
      <c r="X131" s="25">
        <v>0.39294075022138353</v>
      </c>
      <c r="Y131" s="25">
        <v>0.39294075022138353</v>
      </c>
      <c r="Z131" s="48">
        <v>0.27</v>
      </c>
      <c r="AA131" s="48">
        <v>0.27</v>
      </c>
    </row>
    <row r="132" spans="1:27" x14ac:dyDescent="0.2">
      <c r="A132" s="9" t="s">
        <v>469</v>
      </c>
      <c r="B132" s="9"/>
      <c r="C132" s="9"/>
      <c r="D132" s="9"/>
      <c r="E132" s="9"/>
      <c r="F132" s="9"/>
      <c r="G132" s="25">
        <v>0.18945449811318518</v>
      </c>
      <c r="H132" s="25">
        <v>0.19995684539565645</v>
      </c>
      <c r="I132" s="25">
        <v>0.19501932369052516</v>
      </c>
      <c r="J132" s="25">
        <v>0.16091001775187092</v>
      </c>
      <c r="K132" s="25">
        <v>0.17552671351434698</v>
      </c>
      <c r="L132" s="25">
        <v>0.16996653677525586</v>
      </c>
      <c r="M132" s="25">
        <v>0.15838858670978659</v>
      </c>
      <c r="N132" s="25">
        <v>0.15842466256337967</v>
      </c>
      <c r="O132" s="25">
        <v>0.15527918152973763</v>
      </c>
      <c r="P132" s="25">
        <v>0.16674654392692467</v>
      </c>
      <c r="Q132" s="25">
        <v>0.14665335260275292</v>
      </c>
      <c r="R132" s="25">
        <v>0.13490382164876805</v>
      </c>
      <c r="S132" s="25">
        <v>0.12847335536373941</v>
      </c>
      <c r="T132" s="25">
        <v>0.12065605099702374</v>
      </c>
      <c r="U132" s="25">
        <v>0.12284611629396681</v>
      </c>
      <c r="V132" s="25">
        <v>0.13444676291836205</v>
      </c>
      <c r="W132" s="25">
        <v>0.1236044063334802</v>
      </c>
      <c r="X132" s="25">
        <v>0.11935776349271418</v>
      </c>
      <c r="Y132" s="25">
        <v>0.11935776349271418</v>
      </c>
      <c r="Z132" s="48">
        <v>0.11</v>
      </c>
      <c r="AA132" s="48">
        <v>0.11</v>
      </c>
    </row>
    <row r="133" spans="1:27" x14ac:dyDescent="0.2">
      <c r="A133" s="9" t="s">
        <v>472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7" x14ac:dyDescent="0.2">
      <c r="A134" s="9" t="s">
        <v>476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7" x14ac:dyDescent="0.2">
      <c r="A135" s="9" t="s">
        <v>480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7" x14ac:dyDescent="0.2">
      <c r="A136" s="9" t="s">
        <v>483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7" x14ac:dyDescent="0.2">
      <c r="A137" s="9" t="s">
        <v>486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7" x14ac:dyDescent="0.2">
      <c r="A138" s="9" t="s">
        <v>489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7" x14ac:dyDescent="0.2">
      <c r="A139" s="9" t="s">
        <v>492</v>
      </c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7" x14ac:dyDescent="0.2">
      <c r="A140" s="9" t="s">
        <v>495</v>
      </c>
      <c r="B140" s="9"/>
      <c r="C140" s="9"/>
      <c r="D140" s="9"/>
      <c r="E140" s="9"/>
      <c r="F140" s="9"/>
      <c r="G140" s="25">
        <v>0.60508261153934284</v>
      </c>
      <c r="H140" s="25">
        <v>0.60252263175501597</v>
      </c>
      <c r="I140" s="25">
        <v>0.5955732835630192</v>
      </c>
      <c r="J140" s="25">
        <v>0.60453989933065067</v>
      </c>
      <c r="K140" s="25">
        <v>0.59466626046076376</v>
      </c>
      <c r="L140" s="25">
        <v>0.57382506776674591</v>
      </c>
      <c r="M140" s="25">
        <v>0.58943204488015755</v>
      </c>
      <c r="N140" s="25">
        <v>0.59594030879916371</v>
      </c>
      <c r="O140" s="25">
        <v>0.53718376680478763</v>
      </c>
      <c r="P140" s="25">
        <v>0.52018314841554048</v>
      </c>
      <c r="Q140" s="25">
        <v>0.35441931097227491</v>
      </c>
      <c r="R140" s="25">
        <v>0.25908292949566691</v>
      </c>
      <c r="S140" s="25">
        <v>0.29570410738639846</v>
      </c>
      <c r="T140" s="25">
        <v>0.27976078891529782</v>
      </c>
      <c r="U140" s="25">
        <v>0.27970347947736995</v>
      </c>
      <c r="V140" s="25">
        <v>0.35385947985459831</v>
      </c>
      <c r="W140" s="25">
        <v>0.32832417896251076</v>
      </c>
      <c r="X140" s="25">
        <v>0.30074840074070025</v>
      </c>
      <c r="Y140" s="24">
        <v>0.35</v>
      </c>
      <c r="Z140" s="48">
        <v>0.39</v>
      </c>
      <c r="AA140" s="48">
        <v>0.39</v>
      </c>
    </row>
    <row r="141" spans="1:27" x14ac:dyDescent="0.2">
      <c r="A141" s="9" t="s">
        <v>498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7" x14ac:dyDescent="0.2">
      <c r="A142" s="9" t="s">
        <v>501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7" x14ac:dyDescent="0.2">
      <c r="A143" s="9" t="s">
        <v>504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7" x14ac:dyDescent="0.2">
      <c r="A144" s="9" t="s">
        <v>507</v>
      </c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7" x14ac:dyDescent="0.2">
      <c r="A145" s="9" t="s">
        <v>510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7" x14ac:dyDescent="0.2">
      <c r="A146" s="9" t="s">
        <v>513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7" x14ac:dyDescent="0.2">
      <c r="A147" s="9" t="s">
        <v>517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7" x14ac:dyDescent="0.2">
      <c r="A148" s="9" t="s">
        <v>520</v>
      </c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7" x14ac:dyDescent="0.2">
      <c r="A149" s="9" t="s">
        <v>523</v>
      </c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7" x14ac:dyDescent="0.2">
      <c r="A150" s="9" t="s">
        <v>526</v>
      </c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7" x14ac:dyDescent="0.2">
      <c r="A151" s="9" t="s">
        <v>529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7" x14ac:dyDescent="0.2">
      <c r="A152" s="9" t="s">
        <v>534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7" x14ac:dyDescent="0.2">
      <c r="A153" s="9" t="s">
        <v>537</v>
      </c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7" x14ac:dyDescent="0.2">
      <c r="A154" s="9" t="s">
        <v>540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7" x14ac:dyDescent="0.2">
      <c r="A155" s="9" t="s">
        <v>543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7" x14ac:dyDescent="0.2">
      <c r="A156" s="9" t="s">
        <v>547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7" x14ac:dyDescent="0.2">
      <c r="A157" s="9" t="s">
        <v>549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7" x14ac:dyDescent="0.2">
      <c r="A158" s="9" t="s">
        <v>552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7" x14ac:dyDescent="0.2">
      <c r="A159" s="9" t="s">
        <v>555</v>
      </c>
      <c r="B159" s="9"/>
      <c r="C159" s="9"/>
      <c r="D159" s="9"/>
      <c r="E159" s="9"/>
      <c r="F159" s="9"/>
      <c r="G159" s="25">
        <v>0.34692132436647155</v>
      </c>
      <c r="H159" s="25">
        <v>0.3387123286726112</v>
      </c>
      <c r="I159" s="25">
        <v>0.354304437332082</v>
      </c>
      <c r="J159" s="25">
        <v>0.37005324912632132</v>
      </c>
      <c r="K159" s="25">
        <v>0.37032621706212954</v>
      </c>
      <c r="L159" s="25">
        <v>0.36817187297814563</v>
      </c>
      <c r="M159" s="25">
        <v>0.36920449213816342</v>
      </c>
      <c r="N159" s="25">
        <v>0.36112048573671718</v>
      </c>
      <c r="O159" s="25">
        <v>0.41239665803099301</v>
      </c>
      <c r="P159" s="25">
        <v>0.43671707656610564</v>
      </c>
      <c r="Q159" s="25">
        <v>0.44422926026864779</v>
      </c>
      <c r="R159" s="25">
        <v>0.44180397483999972</v>
      </c>
      <c r="S159" s="25">
        <v>0.43685731625341861</v>
      </c>
      <c r="T159" s="25">
        <v>0.42816526653483422</v>
      </c>
      <c r="U159" s="25">
        <v>0.42368330193803827</v>
      </c>
      <c r="V159" s="25">
        <v>0.42243029608761223</v>
      </c>
      <c r="W159" s="25">
        <v>0.4146063870901926</v>
      </c>
      <c r="X159" s="25">
        <v>0.40763493980352261</v>
      </c>
      <c r="Y159" s="24">
        <v>0.43</v>
      </c>
      <c r="Z159" s="48">
        <v>0.41</v>
      </c>
      <c r="AA159" s="48">
        <v>0.41</v>
      </c>
    </row>
    <row r="160" spans="1:27" x14ac:dyDescent="0.2">
      <c r="A160" s="9" t="s">
        <v>558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7" x14ac:dyDescent="0.2">
      <c r="A161" s="9" t="s">
        <v>561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7" x14ac:dyDescent="0.2">
      <c r="A162" s="9" t="s">
        <v>564</v>
      </c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7" x14ac:dyDescent="0.2">
      <c r="A163" s="9" t="s">
        <v>567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7" x14ac:dyDescent="0.2">
      <c r="A164" s="9" t="s">
        <v>570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7" x14ac:dyDescent="0.2">
      <c r="A165" s="9" t="s">
        <v>573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7" x14ac:dyDescent="0.2">
      <c r="A166" s="9" t="s">
        <v>576</v>
      </c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7" x14ac:dyDescent="0.2">
      <c r="A167" s="9" t="s">
        <v>579</v>
      </c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7" x14ac:dyDescent="0.2">
      <c r="A168" s="9" t="s">
        <v>582</v>
      </c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7" x14ac:dyDescent="0.2">
      <c r="A169" s="9" t="s">
        <v>585</v>
      </c>
      <c r="B169" s="9"/>
      <c r="C169" s="9"/>
      <c r="D169" s="9"/>
      <c r="E169" s="9"/>
      <c r="F169" s="9"/>
      <c r="G169" s="9"/>
      <c r="H169" s="9"/>
      <c r="I169" s="9"/>
      <c r="J169" s="24">
        <v>0.35</v>
      </c>
      <c r="K169" s="24">
        <v>0.37</v>
      </c>
      <c r="L169" s="24">
        <v>0.35</v>
      </c>
      <c r="M169" s="24">
        <v>0.36</v>
      </c>
      <c r="N169" s="24">
        <v>0.35</v>
      </c>
      <c r="O169" s="24">
        <v>0.46</v>
      </c>
      <c r="P169" s="24">
        <v>0.46</v>
      </c>
      <c r="Q169" s="24">
        <v>0.47</v>
      </c>
      <c r="R169" s="24">
        <v>0.47</v>
      </c>
      <c r="S169" s="24">
        <v>0.48</v>
      </c>
      <c r="T169" s="24">
        <v>0.48</v>
      </c>
      <c r="U169" s="24">
        <v>0.48</v>
      </c>
      <c r="V169" s="24">
        <v>0.48</v>
      </c>
      <c r="W169" s="24">
        <v>0.47</v>
      </c>
      <c r="X169" s="24">
        <v>0.46</v>
      </c>
      <c r="Y169" s="24">
        <v>0.46</v>
      </c>
      <c r="Z169" s="48">
        <v>0.46</v>
      </c>
      <c r="AA169" s="48">
        <v>0.46</v>
      </c>
    </row>
    <row r="170" spans="1:27" x14ac:dyDescent="0.2">
      <c r="A170" s="9" t="s">
        <v>586</v>
      </c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7" x14ac:dyDescent="0.2">
      <c r="A171" s="9" t="s">
        <v>589</v>
      </c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7" x14ac:dyDescent="0.2">
      <c r="A172" s="9" t="s">
        <v>592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7" x14ac:dyDescent="0.2">
      <c r="A173" s="9" t="s">
        <v>595</v>
      </c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7" x14ac:dyDescent="0.2">
      <c r="A174" s="9" t="s">
        <v>599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7" x14ac:dyDescent="0.2">
      <c r="A175" s="9" t="s">
        <v>602</v>
      </c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7" x14ac:dyDescent="0.2">
      <c r="A176" s="9" t="s">
        <v>605</v>
      </c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7" x14ac:dyDescent="0.2">
      <c r="A177" s="9" t="s">
        <v>608</v>
      </c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7" x14ac:dyDescent="0.2">
      <c r="A178" s="9" t="s">
        <v>611</v>
      </c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7" x14ac:dyDescent="0.2">
      <c r="A179" s="9" t="s">
        <v>614</v>
      </c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7" x14ac:dyDescent="0.2">
      <c r="A180" s="9" t="s">
        <v>617</v>
      </c>
      <c r="B180" s="9"/>
      <c r="C180" s="9"/>
      <c r="D180" s="9"/>
      <c r="E180" s="9"/>
      <c r="F180" s="9"/>
      <c r="G180" s="25">
        <v>0.57665254238733099</v>
      </c>
      <c r="H180" s="25">
        <v>0.56181681936758232</v>
      </c>
      <c r="I180" s="25">
        <v>0.55314619390369868</v>
      </c>
      <c r="J180" s="25">
        <v>0.54840129000906745</v>
      </c>
      <c r="K180" s="25">
        <v>0.54063502175790112</v>
      </c>
      <c r="L180" s="25">
        <v>0.53641746985888838</v>
      </c>
      <c r="M180" s="25">
        <v>0.55582012645551782</v>
      </c>
      <c r="N180" s="25">
        <v>0.55077281758107199</v>
      </c>
      <c r="O180" s="25">
        <v>0.58730825646729146</v>
      </c>
      <c r="P180" s="25">
        <v>0.57102712169989289</v>
      </c>
      <c r="Q180" s="25">
        <v>0.56569867443545108</v>
      </c>
      <c r="R180" s="25">
        <v>0.5570278144189369</v>
      </c>
      <c r="S180" s="25">
        <v>0.54668689545050742</v>
      </c>
      <c r="T180" s="25">
        <v>0.53894582868419105</v>
      </c>
      <c r="U180" s="25">
        <v>0.50044787523374057</v>
      </c>
      <c r="V180" s="25">
        <v>0.49137110306005699</v>
      </c>
      <c r="W180" s="25">
        <v>0.50911485397218903</v>
      </c>
      <c r="X180" s="25">
        <v>0.52947469027808447</v>
      </c>
      <c r="Y180" s="25">
        <v>0.52947469027808447</v>
      </c>
      <c r="Z180" s="48">
        <v>0.44</v>
      </c>
      <c r="AA180" s="48">
        <v>0.44</v>
      </c>
    </row>
    <row r="181" spans="1:27" x14ac:dyDescent="0.2">
      <c r="A181" s="9" t="s">
        <v>620</v>
      </c>
      <c r="B181" s="9"/>
      <c r="C181" s="9"/>
      <c r="D181" s="9"/>
      <c r="E181" s="9"/>
      <c r="F181" s="9"/>
      <c r="G181" s="25">
        <v>0.39657416798472711</v>
      </c>
      <c r="H181" s="25">
        <v>0.40470950014795448</v>
      </c>
      <c r="I181" s="25">
        <v>0.40012559456215369</v>
      </c>
      <c r="J181" s="25">
        <v>0.42964435130169104</v>
      </c>
      <c r="K181" s="25">
        <v>0.43209678491093073</v>
      </c>
      <c r="L181" s="25">
        <v>0.37146596527146541</v>
      </c>
      <c r="M181" s="25">
        <v>0.37183373816352389</v>
      </c>
      <c r="N181" s="25">
        <v>0.37630681640477587</v>
      </c>
      <c r="O181" s="25">
        <v>0.37122414858924951</v>
      </c>
      <c r="P181" s="25">
        <v>0.3941337964258389</v>
      </c>
      <c r="Q181" s="25">
        <v>0.41691862790735229</v>
      </c>
      <c r="R181" s="25">
        <v>0.36651219686822412</v>
      </c>
      <c r="S181" s="25">
        <v>0.31222538731890104</v>
      </c>
      <c r="T181" s="25">
        <v>0.38671987249129469</v>
      </c>
      <c r="U181" s="25">
        <v>0.3391496715299725</v>
      </c>
      <c r="V181" s="25">
        <v>0.3436398126563045</v>
      </c>
      <c r="W181" s="25">
        <v>0.30667959076057116</v>
      </c>
      <c r="X181" s="25">
        <v>0.29623758611649209</v>
      </c>
      <c r="Y181" s="25">
        <v>0.29623758611649209</v>
      </c>
      <c r="Z181" s="48">
        <v>0.24</v>
      </c>
      <c r="AA181" s="48">
        <v>0.24</v>
      </c>
    </row>
    <row r="182" spans="1:27" x14ac:dyDescent="0.2">
      <c r="A182" s="9" t="s">
        <v>623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7" x14ac:dyDescent="0.2">
      <c r="A183" s="9" t="s">
        <v>626</v>
      </c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7" x14ac:dyDescent="0.2">
      <c r="A184" s="9" t="s">
        <v>629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7" x14ac:dyDescent="0.2">
      <c r="A185" s="9" t="s">
        <v>632</v>
      </c>
      <c r="B185" s="9"/>
      <c r="C185" s="9"/>
      <c r="D185" s="9"/>
      <c r="E185" s="9"/>
      <c r="F185" s="9"/>
      <c r="G185" s="9"/>
      <c r="H185" s="9"/>
      <c r="I185" s="25">
        <v>0.56301245745413497</v>
      </c>
      <c r="J185" s="25">
        <v>0.53275742088697553</v>
      </c>
      <c r="K185" s="25">
        <v>0.48340267199492837</v>
      </c>
      <c r="L185" s="25">
        <v>0.52526869618331096</v>
      </c>
      <c r="M185" s="25">
        <v>0.52836273088021046</v>
      </c>
      <c r="N185" s="25">
        <v>0.52392566856681078</v>
      </c>
      <c r="O185" s="25">
        <v>0.53020236192851622</v>
      </c>
      <c r="P185" s="25">
        <v>0.61400831761279273</v>
      </c>
      <c r="Q185" s="25">
        <v>0.61449098916194933</v>
      </c>
      <c r="R185" s="25">
        <v>0.61137443290316251</v>
      </c>
      <c r="S185" s="25">
        <v>0.58051749849690082</v>
      </c>
      <c r="T185" s="25">
        <v>0.54984540552242545</v>
      </c>
      <c r="U185" s="25">
        <v>0.53028616660608263</v>
      </c>
      <c r="V185" s="25">
        <v>0.52342946465845885</v>
      </c>
      <c r="W185" s="25">
        <v>0.47945738624050649</v>
      </c>
      <c r="X185" s="25">
        <v>0.44329433057010942</v>
      </c>
      <c r="Y185" s="24">
        <v>0.44</v>
      </c>
      <c r="Z185" s="48">
        <v>0.41</v>
      </c>
      <c r="AA185" s="48">
        <v>0.41</v>
      </c>
    </row>
    <row r="186" spans="1:27" x14ac:dyDescent="0.2">
      <c r="A186" s="9" t="s">
        <v>635</v>
      </c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7" x14ac:dyDescent="0.2">
      <c r="A187" s="9" t="s">
        <v>639</v>
      </c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7" x14ac:dyDescent="0.2">
      <c r="A188" s="9" t="s">
        <v>642</v>
      </c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7" x14ac:dyDescent="0.2">
      <c r="A189" s="9" t="s">
        <v>645</v>
      </c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7" x14ac:dyDescent="0.2">
      <c r="A190" s="9" t="s">
        <v>648</v>
      </c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7" x14ac:dyDescent="0.2">
      <c r="A191" s="9" t="s">
        <v>651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7" x14ac:dyDescent="0.2">
      <c r="A192" s="9" t="s">
        <v>654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7" x14ac:dyDescent="0.2">
      <c r="A193" s="9" t="s">
        <v>657</v>
      </c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7" x14ac:dyDescent="0.2">
      <c r="A194" s="9" t="s">
        <v>660</v>
      </c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7" x14ac:dyDescent="0.2">
      <c r="A195" s="9" t="s">
        <v>663</v>
      </c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7" x14ac:dyDescent="0.2">
      <c r="A196" s="9" t="s">
        <v>666</v>
      </c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7" x14ac:dyDescent="0.2">
      <c r="A197" s="9" t="s">
        <v>669</v>
      </c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7" x14ac:dyDescent="0.2">
      <c r="A198" s="9" t="s">
        <v>672</v>
      </c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7" x14ac:dyDescent="0.2">
      <c r="A199" s="9" t="s">
        <v>675</v>
      </c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7" x14ac:dyDescent="0.2">
      <c r="A200" s="9" t="s">
        <v>678</v>
      </c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7" x14ac:dyDescent="0.2">
      <c r="A201" s="9" t="s">
        <v>682</v>
      </c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7" x14ac:dyDescent="0.2">
      <c r="A202" s="9" t="s">
        <v>685</v>
      </c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7" x14ac:dyDescent="0.2">
      <c r="A203" s="9" t="s">
        <v>688</v>
      </c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7" x14ac:dyDescent="0.2">
      <c r="A204" s="9" t="s">
        <v>691</v>
      </c>
      <c r="B204" s="9"/>
      <c r="C204" s="9"/>
      <c r="D204" s="9"/>
      <c r="E204" s="9"/>
      <c r="F204" s="9"/>
      <c r="G204" s="25">
        <v>0.54194058919460819</v>
      </c>
      <c r="H204" s="25">
        <v>0.58698843619329699</v>
      </c>
      <c r="I204" s="25">
        <v>0.58163641904430585</v>
      </c>
      <c r="J204" s="25">
        <v>0.5791613477867531</v>
      </c>
      <c r="K204" s="25">
        <v>0.54394614106594119</v>
      </c>
      <c r="L204" s="25">
        <v>0.52516734275756027</v>
      </c>
      <c r="M204" s="25">
        <v>0.55720450965348267</v>
      </c>
      <c r="N204" s="25">
        <v>0.57526210833902536</v>
      </c>
      <c r="O204" s="25">
        <v>0.61854007100840125</v>
      </c>
      <c r="P204" s="25">
        <v>0.58978221749790738</v>
      </c>
      <c r="Q204" s="25">
        <v>0.59242010996576089</v>
      </c>
      <c r="R204" s="25">
        <v>0.5886871715823544</v>
      </c>
      <c r="S204" s="25">
        <v>0.59049584601402028</v>
      </c>
      <c r="T204" s="25">
        <v>0.58138252481318609</v>
      </c>
      <c r="U204" s="25">
        <v>0.56701008893739513</v>
      </c>
      <c r="V204" s="25">
        <v>0.60459866738023327</v>
      </c>
      <c r="W204" s="25">
        <v>0.61358278609608163</v>
      </c>
      <c r="X204" s="25">
        <v>0.58142151242708062</v>
      </c>
      <c r="Y204" s="24">
        <v>0.57999999999999996</v>
      </c>
      <c r="Z204" s="48">
        <v>0.6</v>
      </c>
      <c r="AA204" s="48">
        <v>0.6</v>
      </c>
    </row>
    <row r="205" spans="1:27" x14ac:dyDescent="0.2">
      <c r="A205" s="9" t="s">
        <v>695</v>
      </c>
      <c r="B205" s="9"/>
      <c r="C205" s="9"/>
      <c r="D205" s="9"/>
      <c r="E205" s="9"/>
      <c r="F205" s="9"/>
      <c r="G205" s="25">
        <v>0.42341358586353928</v>
      </c>
      <c r="H205" s="25">
        <v>0.42573101498790772</v>
      </c>
      <c r="I205" s="25">
        <v>0.43182274364802614</v>
      </c>
      <c r="J205" s="25">
        <v>0.40868528976412311</v>
      </c>
      <c r="K205" s="25">
        <v>0.41346767022113562</v>
      </c>
      <c r="L205" s="25">
        <v>0.41181837338625771</v>
      </c>
      <c r="M205" s="25">
        <v>0.40647694645745275</v>
      </c>
      <c r="N205" s="25">
        <v>0.399747039160607</v>
      </c>
      <c r="O205" s="25">
        <v>0.40296246170758282</v>
      </c>
      <c r="P205" s="25">
        <v>0.3666531563967631</v>
      </c>
      <c r="Q205" s="25">
        <v>0.36223438315230277</v>
      </c>
      <c r="R205" s="25">
        <v>0.36496173306999591</v>
      </c>
      <c r="S205" s="25">
        <v>0.36852743302867774</v>
      </c>
      <c r="T205" s="25">
        <v>0.37849410708403419</v>
      </c>
      <c r="U205" s="25">
        <v>0.36460028964687341</v>
      </c>
      <c r="V205" s="25">
        <v>0.38195332041086155</v>
      </c>
      <c r="W205" s="25">
        <v>0.35341893130283902</v>
      </c>
      <c r="X205" s="25">
        <v>0.31131296713627654</v>
      </c>
      <c r="Y205" s="25">
        <v>0.31131296713627654</v>
      </c>
      <c r="Z205" s="25">
        <v>0.31131296713627654</v>
      </c>
      <c r="AA205" s="48">
        <v>0.31</v>
      </c>
    </row>
    <row r="206" spans="1:27" x14ac:dyDescent="0.2">
      <c r="A206" s="9" t="s">
        <v>698</v>
      </c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7" x14ac:dyDescent="0.2">
      <c r="A207" s="9" t="s">
        <v>701</v>
      </c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7" x14ac:dyDescent="0.2">
      <c r="A208" s="9" t="s">
        <v>704</v>
      </c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7" x14ac:dyDescent="0.2">
      <c r="A209" s="9" t="s">
        <v>707</v>
      </c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7" x14ac:dyDescent="0.2">
      <c r="A210" s="9" t="s">
        <v>710</v>
      </c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7" x14ac:dyDescent="0.2">
      <c r="A211" s="9" t="s">
        <v>713</v>
      </c>
      <c r="B211" s="9"/>
      <c r="C211" s="9"/>
      <c r="D211" s="9"/>
      <c r="E211" s="9"/>
      <c r="F211" s="9"/>
      <c r="G211" s="25">
        <v>0.4552251562126986</v>
      </c>
      <c r="H211" s="25">
        <v>0.45425711281783615</v>
      </c>
      <c r="I211" s="25">
        <v>0.45519177874587241</v>
      </c>
      <c r="J211" s="25">
        <v>0.43431073041138829</v>
      </c>
      <c r="K211" s="25">
        <v>0.40472469643620207</v>
      </c>
      <c r="L211" s="25">
        <v>0.37805598621377778</v>
      </c>
      <c r="M211" s="25">
        <v>0.41101118588516872</v>
      </c>
      <c r="N211" s="25">
        <v>0.42679170287961959</v>
      </c>
      <c r="O211" s="25">
        <v>0.42105812540235688</v>
      </c>
      <c r="P211" s="25">
        <v>0.42786892878001143</v>
      </c>
      <c r="Q211" s="25">
        <v>0.45601425433919929</v>
      </c>
      <c r="R211" s="25">
        <v>0.42532808829259777</v>
      </c>
      <c r="S211" s="25">
        <v>0.44797841880084727</v>
      </c>
      <c r="T211" s="25">
        <v>0.42667353512429051</v>
      </c>
      <c r="U211" s="25">
        <v>0.38955152353977418</v>
      </c>
      <c r="V211" s="25">
        <v>0.38641447148364588</v>
      </c>
      <c r="W211" s="25">
        <v>0.36775575927669207</v>
      </c>
      <c r="X211" s="25">
        <v>0.36783191261412257</v>
      </c>
      <c r="Y211" s="24">
        <v>0.39</v>
      </c>
      <c r="Z211" s="48">
        <v>0.3</v>
      </c>
      <c r="AA211" s="48">
        <v>0.3</v>
      </c>
    </row>
    <row r="212" spans="1:27" x14ac:dyDescent="0.2">
      <c r="A212" s="9" t="s">
        <v>717</v>
      </c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7" x14ac:dyDescent="0.2">
      <c r="A213" s="9" t="s">
        <v>720</v>
      </c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7" x14ac:dyDescent="0.2">
      <c r="A214" s="9" t="s">
        <v>723</v>
      </c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7" x14ac:dyDescent="0.2">
      <c r="A215" s="9" t="s">
        <v>726</v>
      </c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7" x14ac:dyDescent="0.2">
      <c r="A216" s="9" t="s">
        <v>729</v>
      </c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7" x14ac:dyDescent="0.2">
      <c r="A217" s="9" t="s">
        <v>732</v>
      </c>
      <c r="B217" s="9"/>
      <c r="C217" s="9"/>
      <c r="D217" s="9"/>
      <c r="E217" s="9"/>
      <c r="F217" s="9"/>
      <c r="G217" s="25">
        <v>0.29231110544034555</v>
      </c>
      <c r="H217" s="25">
        <v>0.30330443809404234</v>
      </c>
      <c r="I217" s="25">
        <v>0.29378181581975943</v>
      </c>
      <c r="J217" s="25">
        <v>0.34517915934884524</v>
      </c>
      <c r="K217" s="25">
        <v>0.2726418954273529</v>
      </c>
      <c r="L217" s="25">
        <v>0.37894711758665195</v>
      </c>
      <c r="M217" s="25">
        <v>0.3320024896150377</v>
      </c>
      <c r="N217" s="25">
        <v>0.32876335599443279</v>
      </c>
      <c r="O217" s="25">
        <v>0.36442662690345362</v>
      </c>
      <c r="P217" s="25">
        <v>0.36111402076753518</v>
      </c>
      <c r="Q217" s="25">
        <v>0.36063739219299457</v>
      </c>
      <c r="R217" s="25">
        <v>0.37346907498220427</v>
      </c>
      <c r="S217" s="25">
        <v>0.3777265294615168</v>
      </c>
      <c r="T217" s="25">
        <v>0.38787414689262467</v>
      </c>
      <c r="U217" s="25">
        <v>0.37638729751480049</v>
      </c>
      <c r="V217" s="25">
        <v>0.36316776095106873</v>
      </c>
      <c r="W217" s="25">
        <v>0.38715545751771624</v>
      </c>
      <c r="X217" s="25">
        <v>0.39022919043776838</v>
      </c>
      <c r="Y217" s="25">
        <v>0.39022919043776838</v>
      </c>
      <c r="Z217" s="48">
        <v>0.38</v>
      </c>
      <c r="AA217" s="48">
        <v>0.38</v>
      </c>
    </row>
    <row r="218" spans="1:27" x14ac:dyDescent="0.2">
      <c r="A218" s="9" t="s">
        <v>735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24"/>
      <c r="Y218" s="24"/>
      <c r="Z218" s="24"/>
    </row>
    <row r="219" spans="1:27" x14ac:dyDescent="0.2">
      <c r="A219" s="9" t="s">
        <v>738</v>
      </c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7" x14ac:dyDescent="0.2">
      <c r="A220" s="9" t="s">
        <v>742</v>
      </c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7" x14ac:dyDescent="0.2">
      <c r="A221" s="9" t="s">
        <v>747</v>
      </c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7" x14ac:dyDescent="0.2">
      <c r="A222" s="9" t="s">
        <v>750</v>
      </c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7" x14ac:dyDescent="0.2">
      <c r="A223" s="9" t="s">
        <v>754</v>
      </c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7" x14ac:dyDescent="0.2">
      <c r="A224" s="9" t="s">
        <v>757</v>
      </c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x14ac:dyDescent="0.2">
      <c r="A225" s="9" t="s">
        <v>760</v>
      </c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x14ac:dyDescent="0.2">
      <c r="A226" s="9" t="s">
        <v>763</v>
      </c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x14ac:dyDescent="0.2">
      <c r="A227" s="9" t="s">
        <v>766</v>
      </c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x14ac:dyDescent="0.2">
      <c r="A228" s="9" t="s">
        <v>769</v>
      </c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x14ac:dyDescent="0.2">
      <c r="A229" s="9" t="s">
        <v>772</v>
      </c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x14ac:dyDescent="0.2">
      <c r="A230" s="9" t="s">
        <v>775</v>
      </c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x14ac:dyDescent="0.2">
      <c r="A231" s="9" t="s">
        <v>778</v>
      </c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x14ac:dyDescent="0.2">
      <c r="A232" s="9" t="s">
        <v>781</v>
      </c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x14ac:dyDescent="0.2">
      <c r="A233" s="9" t="s">
        <v>784</v>
      </c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x14ac:dyDescent="0.2">
      <c r="A234" s="9" t="s">
        <v>787</v>
      </c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x14ac:dyDescent="0.2">
      <c r="A235" s="9" t="s">
        <v>790</v>
      </c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x14ac:dyDescent="0.2">
      <c r="A236" s="9" t="s">
        <v>794</v>
      </c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x14ac:dyDescent="0.2">
      <c r="A237" s="9" t="s">
        <v>797</v>
      </c>
      <c r="B237" s="9"/>
      <c r="C237" s="9"/>
      <c r="D237" s="9"/>
      <c r="E237" s="9"/>
      <c r="F237" s="9"/>
      <c r="G237" s="25">
        <v>0.33899402940272583</v>
      </c>
      <c r="H237" s="25">
        <v>0.35454567137873</v>
      </c>
      <c r="I237" s="25">
        <v>0.37040160963250202</v>
      </c>
      <c r="J237" s="25">
        <v>0.39504167583839739</v>
      </c>
      <c r="K237" s="25">
        <v>0.37920184914437616</v>
      </c>
      <c r="L237" s="25">
        <v>0.37899922855045443</v>
      </c>
      <c r="M237" s="25">
        <v>0.3807525678100005</v>
      </c>
      <c r="N237" s="25">
        <v>0.38759311511645356</v>
      </c>
      <c r="O237" s="25">
        <v>0.38659186595342981</v>
      </c>
      <c r="P237" s="25">
        <v>0.3653188980674783</v>
      </c>
      <c r="Q237" s="25">
        <v>0.33506715381022806</v>
      </c>
      <c r="R237" s="25">
        <v>0.29351948458865185</v>
      </c>
      <c r="S237" s="25">
        <v>0.28021043294455139</v>
      </c>
      <c r="T237" s="25">
        <v>0.26930031162235984</v>
      </c>
      <c r="U237" s="25">
        <v>0.25394218524306655</v>
      </c>
      <c r="V237" s="25">
        <v>0.25081676427078115</v>
      </c>
      <c r="W237" s="9"/>
      <c r="X237" s="24"/>
      <c r="Y237" s="24"/>
      <c r="Z237" s="24"/>
    </row>
    <row r="238" spans="1:26" x14ac:dyDescent="0.2">
      <c r="A238" s="9" t="s">
        <v>800</v>
      </c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x14ac:dyDescent="0.2">
      <c r="A239" s="9" t="s">
        <v>805</v>
      </c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x14ac:dyDescent="0.2">
      <c r="A240" s="9" t="s">
        <v>808</v>
      </c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x14ac:dyDescent="0.2">
      <c r="A241" s="9" t="s">
        <v>811</v>
      </c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x14ac:dyDescent="0.2">
      <c r="A242" s="9" t="s">
        <v>814</v>
      </c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x14ac:dyDescent="0.2">
      <c r="A243" s="9" t="s">
        <v>817</v>
      </c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x14ac:dyDescent="0.2">
      <c r="A244" s="9" t="s">
        <v>821</v>
      </c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x14ac:dyDescent="0.2">
      <c r="A245" s="9" t="s">
        <v>825</v>
      </c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x14ac:dyDescent="0.2">
      <c r="A246" s="9" t="s">
        <v>829</v>
      </c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x14ac:dyDescent="0.2">
      <c r="A247" s="9" t="s">
        <v>832</v>
      </c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x14ac:dyDescent="0.2">
      <c r="A248" s="9" t="s">
        <v>835</v>
      </c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x14ac:dyDescent="0.2">
      <c r="A249" s="9" t="s">
        <v>838</v>
      </c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x14ac:dyDescent="0.2">
      <c r="A250" s="9" t="s">
        <v>840</v>
      </c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x14ac:dyDescent="0.2">
      <c r="A251" s="9" t="s">
        <v>841</v>
      </c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x14ac:dyDescent="0.2">
      <c r="A252" s="22" t="s">
        <v>844</v>
      </c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465B6-89AB-420D-BB2A-338AB75CE7C2}">
  <dimension ref="A1:AA252"/>
  <sheetViews>
    <sheetView topLeftCell="A64" zoomScale="64" zoomScaleNormal="100" workbookViewId="0">
      <pane xSplit="1" topLeftCell="Q1" activePane="topRight" state="frozen"/>
      <selection pane="topRight" activeCell="S71" sqref="S71"/>
    </sheetView>
  </sheetViews>
  <sheetFormatPr baseColWidth="10" defaultRowHeight="15" x14ac:dyDescent="0.2"/>
  <cols>
    <col min="1" max="1" width="43.1640625" bestFit="1" customWidth="1"/>
    <col min="2" max="2" width="14.83203125" customWidth="1"/>
    <col min="3" max="3" width="14.5" bestFit="1" customWidth="1"/>
    <col min="4" max="11" width="14.83203125" bestFit="1" customWidth="1"/>
    <col min="12" max="12" width="14.5" bestFit="1" customWidth="1"/>
    <col min="13" max="13" width="14" bestFit="1" customWidth="1"/>
    <col min="14" max="21" width="14.5" bestFit="1" customWidth="1"/>
    <col min="22" max="22" width="14.83203125" bestFit="1" customWidth="1"/>
    <col min="23" max="23" width="14.5" bestFit="1" customWidth="1"/>
    <col min="24" max="26" width="14.83203125" bestFit="1" customWidth="1"/>
    <col min="27" max="27" width="15.6640625" customWidth="1"/>
  </cols>
  <sheetData>
    <row r="1" spans="1:27" s="23" customFormat="1" x14ac:dyDescent="0.2">
      <c r="A1" s="8" t="s">
        <v>1194</v>
      </c>
      <c r="B1" s="23" t="s">
        <v>1077</v>
      </c>
      <c r="C1" s="23" t="s">
        <v>1078</v>
      </c>
      <c r="D1" s="23" t="s">
        <v>1079</v>
      </c>
      <c r="E1" s="23" t="s">
        <v>1080</v>
      </c>
      <c r="F1" s="23" t="s">
        <v>1081</v>
      </c>
      <c r="G1" s="23" t="s">
        <v>1082</v>
      </c>
      <c r="H1" s="23" t="s">
        <v>1083</v>
      </c>
      <c r="I1" s="23" t="s">
        <v>1084</v>
      </c>
      <c r="J1" s="23" t="s">
        <v>1085</v>
      </c>
      <c r="K1" s="23" t="s">
        <v>1086</v>
      </c>
      <c r="L1" s="23" t="s">
        <v>1087</v>
      </c>
      <c r="M1" s="23" t="s">
        <v>1088</v>
      </c>
      <c r="N1" s="23" t="s">
        <v>1089</v>
      </c>
      <c r="O1" s="23" t="s">
        <v>1090</v>
      </c>
      <c r="P1" s="23" t="s">
        <v>1091</v>
      </c>
      <c r="Q1" s="23" t="s">
        <v>1092</v>
      </c>
      <c r="R1" s="23" t="s">
        <v>1093</v>
      </c>
      <c r="S1" s="23" t="s">
        <v>1094</v>
      </c>
      <c r="T1" s="23" t="s">
        <v>1095</v>
      </c>
      <c r="U1" s="23" t="s">
        <v>1096</v>
      </c>
      <c r="V1" s="23" t="s">
        <v>1097</v>
      </c>
      <c r="W1" s="23" t="s">
        <v>1098</v>
      </c>
      <c r="X1" s="23" t="s">
        <v>1099</v>
      </c>
      <c r="Y1" s="23" t="s">
        <v>1100</v>
      </c>
      <c r="Z1" s="23" t="s">
        <v>1101</v>
      </c>
      <c r="AA1" s="23" t="s">
        <v>1261</v>
      </c>
    </row>
    <row r="2" spans="1:27" x14ac:dyDescent="0.2">
      <c r="A2" s="9" t="s">
        <v>45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47"/>
    </row>
    <row r="3" spans="1:27" x14ac:dyDescent="0.2">
      <c r="A3" s="9" t="s">
        <v>50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x14ac:dyDescent="0.2">
      <c r="A4" s="9" t="s">
        <v>55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>
        <v>13.111355068777609</v>
      </c>
      <c r="AA4" s="9">
        <v>13.69190487</v>
      </c>
    </row>
    <row r="5" spans="1:27" x14ac:dyDescent="0.2">
      <c r="A5" s="9" t="s">
        <v>61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x14ac:dyDescent="0.2">
      <c r="A6" s="9" t="s">
        <v>65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x14ac:dyDescent="0.2">
      <c r="A7" s="9" t="s">
        <v>69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x14ac:dyDescent="0.2">
      <c r="A8" s="9" t="s">
        <v>73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x14ac:dyDescent="0.2">
      <c r="A9" s="9" t="s">
        <v>77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x14ac:dyDescent="0.2">
      <c r="A10" s="9" t="s">
        <v>80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x14ac:dyDescent="0.2">
      <c r="A11" s="9" t="s">
        <v>83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x14ac:dyDescent="0.2">
      <c r="A12" s="9" t="s">
        <v>87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8.8408022396509089</v>
      </c>
      <c r="U12" s="9">
        <v>4.4841324108165797</v>
      </c>
      <c r="V12" s="9">
        <v>4.7797964670024911</v>
      </c>
      <c r="W12" s="9">
        <v>4.3822680364224151</v>
      </c>
      <c r="X12" s="9">
        <v>5.6289046258385289</v>
      </c>
      <c r="Y12" s="9">
        <v>4.9672078881027515</v>
      </c>
      <c r="Z12" s="9">
        <v>2.7694502390948808</v>
      </c>
      <c r="AA12" s="9">
        <v>5.3279146940000004</v>
      </c>
    </row>
    <row r="13" spans="1:27" x14ac:dyDescent="0.2">
      <c r="A13" s="9" t="s">
        <v>91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x14ac:dyDescent="0.2">
      <c r="A14" s="9" t="s">
        <v>94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x14ac:dyDescent="0.2">
      <c r="A15" s="9" t="s">
        <v>97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x14ac:dyDescent="0.2">
      <c r="A16" s="9" t="s">
        <v>101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x14ac:dyDescent="0.2">
      <c r="A17" s="9" t="s">
        <v>105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x14ac:dyDescent="0.2">
      <c r="A18" s="9" t="s">
        <v>108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x14ac:dyDescent="0.2">
      <c r="A19" s="9" t="s">
        <v>111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x14ac:dyDescent="0.2">
      <c r="A20" s="9" t="s">
        <v>114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x14ac:dyDescent="0.2">
      <c r="A21" s="9" t="s">
        <v>117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x14ac:dyDescent="0.2">
      <c r="A22" s="9" t="s">
        <v>120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x14ac:dyDescent="0.2">
      <c r="A23" s="9" t="s">
        <v>123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x14ac:dyDescent="0.2">
      <c r="A24" s="9" t="s">
        <v>127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x14ac:dyDescent="0.2">
      <c r="A25" s="9" t="s">
        <v>130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x14ac:dyDescent="0.2">
      <c r="A26" s="9" t="s">
        <v>133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x14ac:dyDescent="0.2">
      <c r="A27" s="9" t="s">
        <v>138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x14ac:dyDescent="0.2">
      <c r="A28" s="9" t="s">
        <v>141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x14ac:dyDescent="0.2">
      <c r="A29" s="9" t="s">
        <v>144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x14ac:dyDescent="0.2">
      <c r="A30" s="9" t="s">
        <v>147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x14ac:dyDescent="0.2">
      <c r="A31" s="9" t="s">
        <v>150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x14ac:dyDescent="0.2">
      <c r="A32" s="9" t="s">
        <v>153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x14ac:dyDescent="0.2">
      <c r="A33" s="9" t="s">
        <v>158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x14ac:dyDescent="0.2">
      <c r="A34" s="9" t="s">
        <v>161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x14ac:dyDescent="0.2">
      <c r="A35" s="9" t="s">
        <v>164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x14ac:dyDescent="0.2">
      <c r="A36" s="9" t="s">
        <v>168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x14ac:dyDescent="0.2">
      <c r="A37" s="9" t="s">
        <v>171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x14ac:dyDescent="0.2">
      <c r="A38" s="9" t="s">
        <v>175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x14ac:dyDescent="0.2">
      <c r="A39" s="9" t="s">
        <v>178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x14ac:dyDescent="0.2">
      <c r="A40" s="9" t="s">
        <v>181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x14ac:dyDescent="0.2">
      <c r="A41" s="9" t="s">
        <v>184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x14ac:dyDescent="0.2">
      <c r="A42" s="9" t="s">
        <v>187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x14ac:dyDescent="0.2">
      <c r="A43" s="9" t="s">
        <v>190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x14ac:dyDescent="0.2">
      <c r="A44" s="9" t="s">
        <v>193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x14ac:dyDescent="0.2">
      <c r="A45" s="9" t="s">
        <v>196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x14ac:dyDescent="0.2">
      <c r="A46" s="9" t="s">
        <v>199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>
        <v>5</v>
      </c>
      <c r="T46" s="9">
        <v>5</v>
      </c>
      <c r="U46" s="9">
        <v>5</v>
      </c>
      <c r="V46" s="9">
        <v>5</v>
      </c>
      <c r="W46" s="9">
        <v>5</v>
      </c>
      <c r="X46" s="9">
        <v>5</v>
      </c>
      <c r="Y46" s="9">
        <v>5</v>
      </c>
      <c r="Z46" s="9">
        <v>5</v>
      </c>
      <c r="AA46" s="9">
        <v>5</v>
      </c>
    </row>
    <row r="47" spans="1:27" x14ac:dyDescent="0.2">
      <c r="A47" s="9" t="s">
        <v>202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x14ac:dyDescent="0.2">
      <c r="A48" s="9" t="s">
        <v>207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x14ac:dyDescent="0.2">
      <c r="A49" s="9" t="s">
        <v>210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x14ac:dyDescent="0.2">
      <c r="A50" s="9" t="s">
        <v>213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>
        <v>5.2079041977456777</v>
      </c>
      <c r="T50" s="9">
        <v>5.6704151599028085</v>
      </c>
      <c r="U50" s="9">
        <v>5.1726345615671638</v>
      </c>
      <c r="V50" s="9">
        <v>4.2448657871120989</v>
      </c>
      <c r="W50" s="9">
        <v>1.3380038588031288E-3</v>
      </c>
      <c r="X50" s="9">
        <v>5.0132719919702451</v>
      </c>
      <c r="Y50" s="9">
        <v>5.055810445467845</v>
      </c>
      <c r="Z50" s="9">
        <v>6.6785467441529365</v>
      </c>
      <c r="AA50" s="9">
        <v>6.5366191169999999</v>
      </c>
    </row>
    <row r="51" spans="1:27" x14ac:dyDescent="0.2">
      <c r="A51" s="9" t="s">
        <v>216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x14ac:dyDescent="0.2">
      <c r="A52" s="9" t="s">
        <v>219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x14ac:dyDescent="0.2">
      <c r="A53" s="9" t="s">
        <v>224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x14ac:dyDescent="0.2">
      <c r="A54" s="9" t="s">
        <v>227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x14ac:dyDescent="0.2">
      <c r="A55" s="9" t="s">
        <v>230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x14ac:dyDescent="0.2">
      <c r="A56" s="9" t="s">
        <v>233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x14ac:dyDescent="0.2">
      <c r="A57" s="9" t="s">
        <v>237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x14ac:dyDescent="0.2">
      <c r="A58" s="9" t="s">
        <v>240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x14ac:dyDescent="0.2">
      <c r="A59" s="9" t="s">
        <v>243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 x14ac:dyDescent="0.2">
      <c r="A60" s="9" t="s">
        <v>245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x14ac:dyDescent="0.2">
      <c r="A61" s="9" t="s">
        <v>248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x14ac:dyDescent="0.2">
      <c r="A62" s="9" t="s">
        <v>251</v>
      </c>
      <c r="B62" s="9">
        <v>12.85</v>
      </c>
      <c r="C62" s="9">
        <v>11.84</v>
      </c>
      <c r="D62" s="9">
        <v>11.73</v>
      </c>
      <c r="E62" s="9">
        <v>14.66</v>
      </c>
      <c r="F62" s="9">
        <v>16.54</v>
      </c>
      <c r="G62" s="9">
        <v>15.65</v>
      </c>
      <c r="H62" s="9">
        <v>14.54</v>
      </c>
      <c r="I62" s="9">
        <v>16.29</v>
      </c>
      <c r="J62" s="9">
        <v>31.5</v>
      </c>
      <c r="K62" s="9">
        <v>27.15</v>
      </c>
      <c r="L62" s="9">
        <v>27.96</v>
      </c>
      <c r="M62" s="9">
        <v>30</v>
      </c>
      <c r="N62" s="9">
        <v>28.83</v>
      </c>
      <c r="O62" s="9">
        <v>28.24</v>
      </c>
      <c r="P62" s="9">
        <v>30.82</v>
      </c>
      <c r="Q62" s="9">
        <v>24.47</v>
      </c>
      <c r="R62" s="9">
        <v>25.61</v>
      </c>
      <c r="S62" s="9">
        <v>24.780180596281291</v>
      </c>
      <c r="T62" s="9">
        <v>28.818069797237317</v>
      </c>
      <c r="U62" s="9">
        <v>26.388784176217126</v>
      </c>
      <c r="V62" s="9">
        <v>25.93302536630274</v>
      </c>
      <c r="W62" s="9">
        <v>28.140814428276396</v>
      </c>
      <c r="X62" s="9">
        <v>26.62427384967388</v>
      </c>
      <c r="Y62" s="9">
        <v>26.528645681247443</v>
      </c>
      <c r="Z62" s="9">
        <v>28.204943431577426</v>
      </c>
      <c r="AA62" s="9">
        <v>108.4347801</v>
      </c>
    </row>
    <row r="63" spans="1:27" x14ac:dyDescent="0.2">
      <c r="A63" s="9" t="s">
        <v>254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x14ac:dyDescent="0.2">
      <c r="A64" s="9" t="s">
        <v>258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x14ac:dyDescent="0.2">
      <c r="A65" s="9" t="s">
        <v>261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x14ac:dyDescent="0.2">
      <c r="A66" s="9" t="s">
        <v>264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 x14ac:dyDescent="0.2">
      <c r="A67" s="9" t="s">
        <v>267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x14ac:dyDescent="0.2">
      <c r="A68" s="9" t="s">
        <v>270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 x14ac:dyDescent="0.2">
      <c r="A69" s="9" t="s">
        <v>273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x14ac:dyDescent="0.2">
      <c r="A70" s="9" t="s">
        <v>276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x14ac:dyDescent="0.2">
      <c r="A71" s="9" t="s">
        <v>279</v>
      </c>
      <c r="B71" s="9">
        <v>0.3</v>
      </c>
      <c r="C71" s="9">
        <v>0.42</v>
      </c>
      <c r="D71" s="9">
        <v>0.41</v>
      </c>
      <c r="E71" s="9">
        <v>0.52</v>
      </c>
      <c r="F71" s="9">
        <v>0.59</v>
      </c>
      <c r="G71" s="9">
        <v>0.93</v>
      </c>
      <c r="H71" s="9">
        <v>1.21</v>
      </c>
      <c r="I71" s="9">
        <v>1.33</v>
      </c>
      <c r="J71" s="9">
        <v>2.34</v>
      </c>
      <c r="K71" s="9">
        <v>2.64</v>
      </c>
      <c r="L71" s="9">
        <v>2.7</v>
      </c>
      <c r="M71" s="9">
        <v>2.82</v>
      </c>
      <c r="N71" s="9">
        <v>2.66</v>
      </c>
      <c r="O71" s="9">
        <v>2.56</v>
      </c>
      <c r="P71" s="9">
        <v>2.75</v>
      </c>
      <c r="Q71" s="9">
        <v>2.15</v>
      </c>
      <c r="R71" s="9">
        <v>2.23</v>
      </c>
      <c r="S71" s="9">
        <v>2.1382027341133827</v>
      </c>
      <c r="T71" s="9">
        <v>2.4795991097157297</v>
      </c>
      <c r="U71" s="9">
        <v>2.2471987162402272</v>
      </c>
      <c r="V71" s="9">
        <v>2.1872006097419385</v>
      </c>
      <c r="W71" s="9">
        <v>2.3492000008475915</v>
      </c>
      <c r="X71" s="9">
        <v>2.2103999999999999</v>
      </c>
      <c r="Y71" s="9">
        <v>2.1749999999999998</v>
      </c>
      <c r="Z71" s="9">
        <v>2.1497999999999999</v>
      </c>
      <c r="AA71" s="9">
        <v>26.97</v>
      </c>
    </row>
    <row r="72" spans="1:27" x14ac:dyDescent="0.2">
      <c r="A72" s="9" t="s">
        <v>282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x14ac:dyDescent="0.2">
      <c r="A73" s="9" t="s">
        <v>285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x14ac:dyDescent="0.2">
      <c r="A74" s="9" t="s">
        <v>288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x14ac:dyDescent="0.2">
      <c r="A75" s="9" t="s">
        <v>291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x14ac:dyDescent="0.2">
      <c r="A76" s="9" t="s">
        <v>294</v>
      </c>
      <c r="B76" s="9">
        <v>17.96</v>
      </c>
      <c r="C76" s="9">
        <v>19.420000000000002</v>
      </c>
      <c r="D76" s="9">
        <v>19.66</v>
      </c>
      <c r="E76" s="9">
        <v>16.57</v>
      </c>
      <c r="F76" s="9">
        <v>14.65</v>
      </c>
      <c r="G76" s="9">
        <v>13.92</v>
      </c>
      <c r="H76" s="9">
        <v>14.91</v>
      </c>
      <c r="I76" s="9">
        <v>13.55</v>
      </c>
      <c r="J76" s="9">
        <v>12.65</v>
      </c>
      <c r="K76" s="9">
        <v>15.4</v>
      </c>
      <c r="L76" s="9">
        <v>15.15</v>
      </c>
      <c r="M76" s="9">
        <v>35.35</v>
      </c>
      <c r="N76" s="9">
        <v>44.92</v>
      </c>
      <c r="O76" s="9">
        <v>39.04</v>
      </c>
      <c r="P76" s="9">
        <v>42.05</v>
      </c>
      <c r="Q76" s="9">
        <v>53.92</v>
      </c>
      <c r="R76" s="9">
        <v>66.3</v>
      </c>
      <c r="S76" s="9">
        <v>62.007879289288098</v>
      </c>
      <c r="T76" s="9">
        <v>90.505367504624132</v>
      </c>
      <c r="U76" s="9">
        <v>86.517150575248749</v>
      </c>
      <c r="V76" s="9">
        <v>84.207223475064637</v>
      </c>
      <c r="W76" s="9">
        <v>90.444200032632267</v>
      </c>
      <c r="X76" s="9">
        <v>85.100399999999993</v>
      </c>
      <c r="Y76" s="9">
        <v>83.737499999999997</v>
      </c>
      <c r="Z76" s="9">
        <v>99.984863043949616</v>
      </c>
      <c r="AA76" s="9">
        <v>66.885599999999997</v>
      </c>
    </row>
    <row r="77" spans="1:27" x14ac:dyDescent="0.2">
      <c r="A77" s="9" t="s">
        <v>297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>
        <v>9.65</v>
      </c>
      <c r="Q77" s="9">
        <v>15.59</v>
      </c>
      <c r="R77" s="9">
        <v>24.56</v>
      </c>
      <c r="S77" s="9">
        <v>32.60759169522909</v>
      </c>
      <c r="T77" s="9">
        <v>55.295060146660774</v>
      </c>
      <c r="U77" s="9">
        <v>50.112531372157072</v>
      </c>
      <c r="V77" s="9">
        <v>48.774573597245237</v>
      </c>
      <c r="W77" s="9">
        <v>52.387160018901291</v>
      </c>
      <c r="X77" s="9">
        <v>49.291919999999998</v>
      </c>
      <c r="Y77" s="9">
        <v>48.502499999999998</v>
      </c>
      <c r="Z77" s="9">
        <v>47.940539999999999</v>
      </c>
      <c r="AA77" s="9">
        <v>48.11448</v>
      </c>
    </row>
    <row r="78" spans="1:27" x14ac:dyDescent="0.2">
      <c r="A78" s="9" t="s">
        <v>300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x14ac:dyDescent="0.2">
      <c r="A79" s="9" t="s">
        <v>303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x14ac:dyDescent="0.2">
      <c r="A80" s="9" t="s">
        <v>306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 x14ac:dyDescent="0.2">
      <c r="A81" s="9" t="s">
        <v>309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 x14ac:dyDescent="0.2">
      <c r="A82" s="9" t="s">
        <v>312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 x14ac:dyDescent="0.2">
      <c r="A83" s="9" t="s">
        <v>315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 x14ac:dyDescent="0.2">
      <c r="A84" s="9" t="s">
        <v>318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 x14ac:dyDescent="0.2">
      <c r="A85" s="9" t="s">
        <v>321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 x14ac:dyDescent="0.2">
      <c r="A86" s="9" t="s">
        <v>324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 x14ac:dyDescent="0.2">
      <c r="A87" s="9" t="s">
        <v>327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 x14ac:dyDescent="0.2">
      <c r="A88" s="9" t="s">
        <v>330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 x14ac:dyDescent="0.2">
      <c r="A89" s="9" t="s">
        <v>333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 x14ac:dyDescent="0.2">
      <c r="A90" s="9" t="s">
        <v>336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 x14ac:dyDescent="0.2">
      <c r="A91" s="9" t="s">
        <v>339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 x14ac:dyDescent="0.2">
      <c r="A92" s="9" t="s">
        <v>342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 x14ac:dyDescent="0.2">
      <c r="A93" s="9" t="s">
        <v>345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 x14ac:dyDescent="0.2">
      <c r="A94" s="9" t="s">
        <v>348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 x14ac:dyDescent="0.2">
      <c r="A95" s="9" t="s">
        <v>351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 x14ac:dyDescent="0.2">
      <c r="A96" s="9" t="s">
        <v>354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 x14ac:dyDescent="0.2">
      <c r="A97" s="9" t="s">
        <v>357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 x14ac:dyDescent="0.2">
      <c r="A98" s="9" t="s">
        <v>360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 x14ac:dyDescent="0.2">
      <c r="A99" s="9" t="s">
        <v>363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 x14ac:dyDescent="0.2">
      <c r="A100" s="9" t="s">
        <v>366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 x14ac:dyDescent="0.2">
      <c r="A101" s="9" t="s">
        <v>369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 x14ac:dyDescent="0.2">
      <c r="A102" s="9" t="s">
        <v>373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>
        <v>38.696399999999997</v>
      </c>
      <c r="AA102" s="9">
        <v>38.696399999999997</v>
      </c>
    </row>
    <row r="103" spans="1:27" x14ac:dyDescent="0.2">
      <c r="A103" s="9" t="s">
        <v>376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>
        <v>8.84</v>
      </c>
      <c r="M103" s="9">
        <v>9.89</v>
      </c>
      <c r="N103" s="9">
        <v>8.9499999999999993</v>
      </c>
      <c r="O103" s="9">
        <v>17.47</v>
      </c>
      <c r="P103" s="9">
        <v>20.29</v>
      </c>
      <c r="Q103" s="9">
        <v>16.2</v>
      </c>
      <c r="R103" s="9">
        <v>18.600000000000001</v>
      </c>
      <c r="S103" s="9">
        <v>21.190986596202958</v>
      </c>
      <c r="T103" s="9">
        <v>36.676789423254043</v>
      </c>
      <c r="U103" s="9">
        <v>35.474283550306936</v>
      </c>
      <c r="V103" s="9">
        <v>30.743799892219336</v>
      </c>
      <c r="W103" s="9">
        <v>35.362093850068334</v>
      </c>
      <c r="X103" s="9">
        <v>35.612758390124213</v>
      </c>
      <c r="Y103" s="9">
        <v>36.108666084904648</v>
      </c>
      <c r="Z103" s="9">
        <v>36.508163849899745</v>
      </c>
      <c r="AA103" s="9">
        <v>60.060060059999998</v>
      </c>
    </row>
    <row r="104" spans="1:27" x14ac:dyDescent="0.2">
      <c r="A104" s="9" t="s">
        <v>379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 x14ac:dyDescent="0.2">
      <c r="A105" s="9" t="s">
        <v>382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 x14ac:dyDescent="0.2">
      <c r="A106" s="9" t="s">
        <v>385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 x14ac:dyDescent="0.2">
      <c r="A107" s="9" t="s">
        <v>389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 x14ac:dyDescent="0.2">
      <c r="A108" s="9" t="s">
        <v>392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>
        <v>20.2</v>
      </c>
      <c r="M108" s="9">
        <v>21.21</v>
      </c>
      <c r="N108" s="9">
        <v>19.97</v>
      </c>
      <c r="O108" s="9">
        <v>25.68</v>
      </c>
      <c r="P108" s="9">
        <v>27.57</v>
      </c>
      <c r="Q108" s="9">
        <v>21.51</v>
      </c>
      <c r="R108" s="9">
        <v>22.32</v>
      </c>
      <c r="S108" s="9">
        <v>21.382027341133828</v>
      </c>
      <c r="T108" s="9">
        <v>24.795991097157298</v>
      </c>
      <c r="U108" s="9">
        <v>22.471987162402272</v>
      </c>
      <c r="V108" s="9">
        <v>28.433607926645205</v>
      </c>
      <c r="W108" s="9">
        <v>39.349100014197155</v>
      </c>
      <c r="X108" s="9">
        <v>45.313199999999995</v>
      </c>
      <c r="Y108" s="9">
        <v>52.743749999999991</v>
      </c>
      <c r="Z108" s="9">
        <v>60.194399999999995</v>
      </c>
      <c r="AA108" s="9">
        <v>68.503799999999998</v>
      </c>
    </row>
    <row r="109" spans="1:27" x14ac:dyDescent="0.2">
      <c r="A109" s="9" t="s">
        <v>396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 x14ac:dyDescent="0.2">
      <c r="A110" s="9" t="s">
        <v>399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>
        <v>1.5114709850000001</v>
      </c>
    </row>
    <row r="111" spans="1:27" x14ac:dyDescent="0.2">
      <c r="A111" s="9" t="s">
        <v>402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 x14ac:dyDescent="0.2">
      <c r="A112" s="9" t="s">
        <v>405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 x14ac:dyDescent="0.2">
      <c r="A113" s="9" t="s">
        <v>408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 x14ac:dyDescent="0.2">
      <c r="A114" s="9" t="s">
        <v>411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 x14ac:dyDescent="0.2">
      <c r="A115" s="9" t="s">
        <v>414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 x14ac:dyDescent="0.2">
      <c r="A116" s="9" t="s">
        <v>417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 t="s">
        <v>1152</v>
      </c>
      <c r="T116" s="9" t="s">
        <v>1152</v>
      </c>
      <c r="U116" s="9" t="s">
        <v>1152</v>
      </c>
      <c r="V116" s="9"/>
      <c r="W116" s="9"/>
      <c r="X116" s="9"/>
      <c r="Y116" s="9"/>
      <c r="Z116" s="9"/>
      <c r="AA116" s="9"/>
    </row>
    <row r="117" spans="1:27" x14ac:dyDescent="0.2">
      <c r="A117" s="9" t="s">
        <v>420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 x14ac:dyDescent="0.2">
      <c r="A118" s="9" t="s">
        <v>423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 x14ac:dyDescent="0.2">
      <c r="A119" s="9" t="s">
        <v>426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 x14ac:dyDescent="0.2">
      <c r="A120" s="9" t="s">
        <v>430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 x14ac:dyDescent="0.2">
      <c r="A121" s="9" t="s">
        <v>435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 x14ac:dyDescent="0.2">
      <c r="A122" s="9" t="s">
        <v>437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 x14ac:dyDescent="0.2">
      <c r="A123" s="9" t="s">
        <v>440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 x14ac:dyDescent="0.2">
      <c r="A124" s="9" t="s">
        <v>444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 x14ac:dyDescent="0.2">
      <c r="A125" s="9" t="s">
        <v>448</v>
      </c>
      <c r="B125" s="9"/>
      <c r="C125" s="9"/>
      <c r="D125" s="9"/>
      <c r="E125" s="9"/>
      <c r="F125" s="9">
        <v>0.56000000000000005</v>
      </c>
      <c r="G125" s="9">
        <v>0.55000000000000004</v>
      </c>
      <c r="H125" s="9">
        <v>0.17</v>
      </c>
      <c r="I125" s="9">
        <v>0.18</v>
      </c>
      <c r="J125" s="9">
        <v>0.22</v>
      </c>
      <c r="K125" s="9">
        <v>0.55000000000000004</v>
      </c>
      <c r="L125" s="9">
        <v>0.76</v>
      </c>
      <c r="M125" s="9">
        <v>1.29</v>
      </c>
      <c r="N125" s="9">
        <v>2.1800000000000002</v>
      </c>
      <c r="O125" s="9">
        <v>3.65</v>
      </c>
      <c r="P125" s="9">
        <v>3.93</v>
      </c>
      <c r="Q125" s="9">
        <v>3.76</v>
      </c>
      <c r="R125" s="9">
        <v>3.9</v>
      </c>
      <c r="S125" s="9">
        <v>4.8109561517551107</v>
      </c>
      <c r="T125" s="9">
        <v>5.5790979968603924</v>
      </c>
      <c r="U125" s="9">
        <v>5.0561971115405111</v>
      </c>
      <c r="V125" s="9">
        <v>9.8424027438387238</v>
      </c>
      <c r="W125" s="9">
        <v>14.095200005085548</v>
      </c>
      <c r="X125" s="9">
        <v>16.577999999999999</v>
      </c>
      <c r="Y125" s="9">
        <v>16.3125</v>
      </c>
      <c r="Z125" s="9">
        <v>16.1235</v>
      </c>
      <c r="AA125" s="9">
        <v>16.181999999999999</v>
      </c>
    </row>
    <row r="126" spans="1:27" x14ac:dyDescent="0.2">
      <c r="A126" s="9" t="s">
        <v>451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 x14ac:dyDescent="0.2">
      <c r="A127" s="9" t="s">
        <v>454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 x14ac:dyDescent="0.2">
      <c r="A128" s="9" t="s">
        <v>457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 x14ac:dyDescent="0.2">
      <c r="A129" s="9" t="s">
        <v>460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 x14ac:dyDescent="0.2">
      <c r="A130" s="9" t="s">
        <v>463</v>
      </c>
      <c r="B130" s="9"/>
      <c r="C130" s="9"/>
      <c r="D130" s="9"/>
      <c r="E130" s="9"/>
      <c r="F130" s="9"/>
      <c r="G130" s="9"/>
      <c r="H130" s="9"/>
      <c r="I130" s="9"/>
      <c r="J130" s="9">
        <v>11.91</v>
      </c>
      <c r="K130" s="9">
        <v>21.03</v>
      </c>
      <c r="L130" s="9">
        <v>34.21</v>
      </c>
      <c r="M130" s="9">
        <v>39.01</v>
      </c>
      <c r="N130" s="9">
        <v>39.880000000000003</v>
      </c>
      <c r="O130" s="9">
        <v>37.94</v>
      </c>
      <c r="P130" s="9">
        <v>40.76</v>
      </c>
      <c r="Q130" s="9">
        <v>37.17</v>
      </c>
      <c r="R130" s="9"/>
      <c r="S130" s="9">
        <v>83.916507141805326</v>
      </c>
      <c r="T130" s="9">
        <v>100.90387466056818</v>
      </c>
      <c r="U130" s="9">
        <v>96.463086353944561</v>
      </c>
      <c r="V130" s="9">
        <v>99.440649189401086</v>
      </c>
      <c r="W130" s="9">
        <v>101.47455208498495</v>
      </c>
      <c r="X130" s="9">
        <v>129.85607618223136</v>
      </c>
      <c r="Y130" s="9">
        <v>130.81157682454898</v>
      </c>
      <c r="Z130" s="9">
        <v>132.12221304706853</v>
      </c>
      <c r="AA130" s="9">
        <v>136.0389978</v>
      </c>
    </row>
    <row r="131" spans="1:27" x14ac:dyDescent="0.2">
      <c r="A131" s="9" t="s">
        <v>466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 x14ac:dyDescent="0.2">
      <c r="A132" s="9" t="s">
        <v>469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>
        <v>40.124339999999997</v>
      </c>
      <c r="X132" s="9">
        <v>41.76</v>
      </c>
      <c r="Y132" s="9">
        <v>46.55</v>
      </c>
      <c r="Z132" s="9">
        <v>51.43</v>
      </c>
      <c r="AA132" s="9">
        <v>58.546475999999998</v>
      </c>
    </row>
    <row r="133" spans="1:27" x14ac:dyDescent="0.2">
      <c r="A133" s="9" t="s">
        <v>472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 x14ac:dyDescent="0.2">
      <c r="A134" s="9" t="s">
        <v>476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 x14ac:dyDescent="0.2">
      <c r="A135" s="9" t="s">
        <v>480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 x14ac:dyDescent="0.2">
      <c r="A136" s="9" t="s">
        <v>483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 x14ac:dyDescent="0.2">
      <c r="A137" s="9" t="s">
        <v>486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 x14ac:dyDescent="0.2">
      <c r="A138" s="9" t="s">
        <v>489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 x14ac:dyDescent="0.2">
      <c r="A139" s="9" t="s">
        <v>492</v>
      </c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 x14ac:dyDescent="0.2">
      <c r="A140" s="9" t="s">
        <v>495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 x14ac:dyDescent="0.2">
      <c r="A141" s="9" t="s">
        <v>498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 x14ac:dyDescent="0.2">
      <c r="A142" s="9" t="s">
        <v>501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 x14ac:dyDescent="0.2">
      <c r="A143" s="9" t="s">
        <v>504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 x14ac:dyDescent="0.2">
      <c r="A144" s="9" t="s">
        <v>507</v>
      </c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 x14ac:dyDescent="0.2">
      <c r="A145" s="9" t="s">
        <v>510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 x14ac:dyDescent="0.2">
      <c r="A146" s="9" t="s">
        <v>513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 x14ac:dyDescent="0.2">
      <c r="A147" s="9" t="s">
        <v>517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 x14ac:dyDescent="0.2">
      <c r="A148" s="9" t="s">
        <v>520</v>
      </c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 x14ac:dyDescent="0.2">
      <c r="A149" s="9" t="s">
        <v>523</v>
      </c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 x14ac:dyDescent="0.2">
      <c r="A150" s="9" t="s">
        <v>526</v>
      </c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 x14ac:dyDescent="0.2">
      <c r="A151" s="9" t="s">
        <v>529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 x14ac:dyDescent="0.2">
      <c r="A152" s="9" t="s">
        <v>534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 x14ac:dyDescent="0.2">
      <c r="A153" s="9" t="s">
        <v>537</v>
      </c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 x14ac:dyDescent="0.2">
      <c r="A154" s="9" t="s">
        <v>540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 x14ac:dyDescent="0.2">
      <c r="A155" s="9" t="s">
        <v>543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 x14ac:dyDescent="0.2">
      <c r="A156" s="9" t="s">
        <v>547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 x14ac:dyDescent="0.2">
      <c r="A157" s="9" t="s">
        <v>549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 x14ac:dyDescent="0.2">
      <c r="A158" s="9" t="s">
        <v>552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 x14ac:dyDescent="0.2">
      <c r="A159" s="9" t="s">
        <v>555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>
        <v>35.238000012713869</v>
      </c>
      <c r="X159" s="9">
        <v>46.142099999999999</v>
      </c>
      <c r="Y159" s="9">
        <v>60.834749999999993</v>
      </c>
      <c r="Z159" s="9">
        <v>71.48084999999999</v>
      </c>
      <c r="AA159" s="9">
        <v>94.826520000000002</v>
      </c>
    </row>
    <row r="160" spans="1:27" x14ac:dyDescent="0.2">
      <c r="A160" s="9" t="s">
        <v>558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 x14ac:dyDescent="0.2">
      <c r="A161" s="9" t="s">
        <v>561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 x14ac:dyDescent="0.2">
      <c r="A162" s="9" t="s">
        <v>564</v>
      </c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 x14ac:dyDescent="0.2">
      <c r="A163" s="9" t="s">
        <v>567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 x14ac:dyDescent="0.2">
      <c r="A164" s="9" t="s">
        <v>570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 x14ac:dyDescent="0.2">
      <c r="A165" s="9" t="s">
        <v>573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 x14ac:dyDescent="0.2">
      <c r="A166" s="9" t="s">
        <v>576</v>
      </c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 x14ac:dyDescent="0.2">
      <c r="A167" s="9" t="s">
        <v>579</v>
      </c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 x14ac:dyDescent="0.2">
      <c r="A168" s="9" t="s">
        <v>582</v>
      </c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 x14ac:dyDescent="0.2">
      <c r="A169" s="9" t="s">
        <v>585</v>
      </c>
      <c r="B169" s="9">
        <v>85.39</v>
      </c>
      <c r="C169" s="9">
        <v>58.97</v>
      </c>
      <c r="D169" s="9">
        <v>61.07</v>
      </c>
      <c r="E169" s="9">
        <v>74.2</v>
      </c>
      <c r="F169" s="9">
        <v>79.23</v>
      </c>
      <c r="G169" s="9">
        <v>86.97</v>
      </c>
      <c r="H169" s="9">
        <v>82.79</v>
      </c>
      <c r="I169" s="9">
        <v>89.89</v>
      </c>
      <c r="J169" s="9">
        <v>104.95</v>
      </c>
      <c r="K169" s="9">
        <v>80.95</v>
      </c>
      <c r="L169" s="9">
        <v>90.59</v>
      </c>
      <c r="M169" s="9">
        <v>99.27</v>
      </c>
      <c r="N169" s="9">
        <v>96.6</v>
      </c>
      <c r="O169" s="9">
        <v>94.58</v>
      </c>
      <c r="P169" s="9">
        <v>92.52</v>
      </c>
      <c r="Q169" s="9">
        <v>68.31</v>
      </c>
      <c r="R169" s="9">
        <v>65.87</v>
      </c>
      <c r="S169" s="9">
        <v>66.816924346204416</v>
      </c>
      <c r="T169" s="9">
        <v>79.976337211929334</v>
      </c>
      <c r="U169" s="9">
        <v>72.163048596304193</v>
      </c>
      <c r="V169" s="9">
        <v>63.276362528735312</v>
      </c>
      <c r="W169" s="9">
        <v>80.352848713767898</v>
      </c>
      <c r="X169" s="9">
        <v>96.305615921308473</v>
      </c>
      <c r="Y169" s="9">
        <v>94.490894513801393</v>
      </c>
      <c r="Z169" s="9">
        <v>107.78355153228915</v>
      </c>
      <c r="AA169" s="9">
        <v>133.92048650000001</v>
      </c>
    </row>
    <row r="170" spans="1:27" x14ac:dyDescent="0.2">
      <c r="A170" s="9" t="s">
        <v>586</v>
      </c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 x14ac:dyDescent="0.2">
      <c r="A171" s="9" t="s">
        <v>589</v>
      </c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 x14ac:dyDescent="0.2">
      <c r="A172" s="9" t="s">
        <v>592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 x14ac:dyDescent="0.2">
      <c r="A173" s="9" t="s">
        <v>595</v>
      </c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 x14ac:dyDescent="0.2">
      <c r="A174" s="9" t="s">
        <v>599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 x14ac:dyDescent="0.2">
      <c r="A175" s="9" t="s">
        <v>602</v>
      </c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 x14ac:dyDescent="0.2">
      <c r="A176" s="9" t="s">
        <v>605</v>
      </c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 x14ac:dyDescent="0.2">
      <c r="A177" s="9" t="s">
        <v>608</v>
      </c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 x14ac:dyDescent="0.2">
      <c r="A178" s="9" t="s">
        <v>611</v>
      </c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 x14ac:dyDescent="0.2">
      <c r="A179" s="9" t="s">
        <v>614</v>
      </c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 x14ac:dyDescent="0.2">
      <c r="A180" s="9" t="s">
        <v>617</v>
      </c>
      <c r="B180" s="9">
        <v>0.04</v>
      </c>
      <c r="C180" s="9">
        <v>0.03</v>
      </c>
      <c r="D180" s="9">
        <v>0.03</v>
      </c>
      <c r="E180" s="9">
        <v>0.05</v>
      </c>
      <c r="F180" s="9">
        <v>0.05</v>
      </c>
      <c r="G180" s="9">
        <v>0.06</v>
      </c>
      <c r="H180" s="9">
        <v>0.06</v>
      </c>
      <c r="I180" s="9">
        <v>7.0000000000000007E-2</v>
      </c>
      <c r="J180" s="9">
        <v>0.1</v>
      </c>
      <c r="K180" s="9">
        <v>7.0000000000000007E-2</v>
      </c>
      <c r="L180" s="9">
        <v>0.08</v>
      </c>
      <c r="M180" s="9">
        <v>0.09</v>
      </c>
      <c r="N180" s="9">
        <v>0.08</v>
      </c>
      <c r="O180" s="9">
        <v>0.08</v>
      </c>
      <c r="P180" s="9">
        <v>0.09</v>
      </c>
      <c r="Q180" s="9">
        <v>7.0000000000000007E-2</v>
      </c>
      <c r="R180" s="9">
        <v>7.0000000000000007E-2</v>
      </c>
      <c r="S180" s="9">
        <v>7.3501754949630405E-2</v>
      </c>
      <c r="T180" s="9">
        <v>8.5404789286271279E-2</v>
      </c>
      <c r="U180" s="9">
        <v>7.8396521855010656E-2</v>
      </c>
      <c r="V180" s="9">
        <v>7.1940533770060072E-2</v>
      </c>
      <c r="W180" s="9">
        <v>7.8624327888809978E-2</v>
      </c>
      <c r="X180" s="9">
        <v>7.6230406403354142E-2</v>
      </c>
      <c r="Y180" s="9">
        <v>7.9191316905017003E-2</v>
      </c>
      <c r="Z180" s="9">
        <v>0.1</v>
      </c>
      <c r="AA180" s="9">
        <v>9.8302979999999998E-2</v>
      </c>
    </row>
    <row r="181" spans="1:27" x14ac:dyDescent="0.2">
      <c r="A181" s="9" t="s">
        <v>620</v>
      </c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>
        <v>14.169739018354452</v>
      </c>
      <c r="V181" s="9">
        <v>13.791420223255379</v>
      </c>
      <c r="W181" s="9">
        <v>27.813873359289889</v>
      </c>
      <c r="X181" s="9">
        <v>26.170520028602276</v>
      </c>
      <c r="Y181" s="9">
        <v>25.751393893507938</v>
      </c>
      <c r="Z181" s="9">
        <v>25.453032919999998</v>
      </c>
      <c r="AA181" s="9">
        <v>72.700332000000003</v>
      </c>
    </row>
    <row r="182" spans="1:27" x14ac:dyDescent="0.2">
      <c r="A182" s="9" t="s">
        <v>623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 x14ac:dyDescent="0.2">
      <c r="A183" s="9" t="s">
        <v>626</v>
      </c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 x14ac:dyDescent="0.2">
      <c r="A184" s="9" t="s">
        <v>629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 x14ac:dyDescent="0.2">
      <c r="A185" s="9" t="s">
        <v>632</v>
      </c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 x14ac:dyDescent="0.2">
      <c r="A186" s="9" t="s">
        <v>635</v>
      </c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 x14ac:dyDescent="0.2">
      <c r="A187" s="9" t="s">
        <v>639</v>
      </c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 x14ac:dyDescent="0.2">
      <c r="A188" s="9" t="s">
        <v>642</v>
      </c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 x14ac:dyDescent="0.2">
      <c r="A189" s="9" t="s">
        <v>645</v>
      </c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 x14ac:dyDescent="0.2">
      <c r="A190" s="9" t="s">
        <v>648</v>
      </c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 x14ac:dyDescent="0.2">
      <c r="A191" s="9" t="s">
        <v>651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 x14ac:dyDescent="0.2">
      <c r="A192" s="9" t="s">
        <v>654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 x14ac:dyDescent="0.2">
      <c r="A193" s="9" t="s">
        <v>657</v>
      </c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 x14ac:dyDescent="0.2">
      <c r="A194" s="9" t="s">
        <v>660</v>
      </c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 x14ac:dyDescent="0.2">
      <c r="A195" s="9" t="s">
        <v>663</v>
      </c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 x14ac:dyDescent="0.2">
      <c r="A196" s="9" t="s">
        <v>666</v>
      </c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 x14ac:dyDescent="0.2">
      <c r="A197" s="9" t="s">
        <v>669</v>
      </c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 x14ac:dyDescent="0.2">
      <c r="A198" s="9" t="s">
        <v>672</v>
      </c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 x14ac:dyDescent="0.2">
      <c r="A199" s="9" t="s">
        <v>675</v>
      </c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 x14ac:dyDescent="0.2">
      <c r="A200" s="9" t="s">
        <v>678</v>
      </c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 x14ac:dyDescent="0.2">
      <c r="A201" s="9" t="s">
        <v>682</v>
      </c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 x14ac:dyDescent="0.2">
      <c r="A202" s="9" t="s">
        <v>685</v>
      </c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 x14ac:dyDescent="0.2">
      <c r="A203" s="9" t="s">
        <v>688</v>
      </c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>
        <v>3.693856332178393</v>
      </c>
      <c r="V203" s="9">
        <v>3.5102504667995236</v>
      </c>
      <c r="W203" s="9">
        <v>3.7136066547831255</v>
      </c>
      <c r="X203" s="9">
        <v>3.685684800235884</v>
      </c>
      <c r="Y203" s="9">
        <v>3.7678975131876413</v>
      </c>
      <c r="Z203" s="9">
        <v>18.47882326853426</v>
      </c>
      <c r="AA203" s="9">
        <v>18.619200119999999</v>
      </c>
    </row>
    <row r="204" spans="1:27" x14ac:dyDescent="0.2">
      <c r="A204" s="9" t="s">
        <v>691</v>
      </c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 x14ac:dyDescent="0.2">
      <c r="A205" s="9" t="s">
        <v>695</v>
      </c>
      <c r="B205" s="9">
        <v>14.17</v>
      </c>
      <c r="C205" s="9">
        <v>12.28</v>
      </c>
      <c r="D205" s="9">
        <v>11.66</v>
      </c>
      <c r="E205" s="9">
        <v>14.06</v>
      </c>
      <c r="F205" s="9">
        <v>15.41</v>
      </c>
      <c r="G205" s="9">
        <v>16.21</v>
      </c>
      <c r="H205" s="9">
        <v>15.14</v>
      </c>
      <c r="I205" s="9">
        <v>16.7</v>
      </c>
      <c r="J205" s="9">
        <v>19.57</v>
      </c>
      <c r="K205" s="9">
        <v>16.55</v>
      </c>
      <c r="L205" s="9">
        <v>16.829999999999998</v>
      </c>
      <c r="M205" s="9">
        <v>17.670000000000002</v>
      </c>
      <c r="N205" s="9">
        <v>19.170000000000002</v>
      </c>
      <c r="O205" s="9">
        <v>18.48</v>
      </c>
      <c r="P205" s="9">
        <v>19.850000000000001</v>
      </c>
      <c r="Q205" s="9">
        <v>18.579999999999998</v>
      </c>
      <c r="R205" s="9">
        <v>19.309999999999999</v>
      </c>
      <c r="S205" s="9">
        <v>18.495453650080762</v>
      </c>
      <c r="T205" s="9">
        <v>21.448532299041062</v>
      </c>
      <c r="U205" s="9">
        <v>19.438268895477968</v>
      </c>
      <c r="V205" s="9">
        <v>18.919285274267772</v>
      </c>
      <c r="W205" s="9">
        <v>20.320580007331667</v>
      </c>
      <c r="X205" s="9">
        <v>19.119959999999999</v>
      </c>
      <c r="Y205" s="9">
        <v>0</v>
      </c>
      <c r="Z205" s="9">
        <v>18.595769999999998</v>
      </c>
      <c r="AA205" s="9">
        <v>33.28098</v>
      </c>
    </row>
    <row r="206" spans="1:27" x14ac:dyDescent="0.2">
      <c r="A206" s="9" t="s">
        <v>698</v>
      </c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 x14ac:dyDescent="0.2">
      <c r="A207" s="9" t="s">
        <v>701</v>
      </c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 x14ac:dyDescent="0.2">
      <c r="A208" s="9" t="s">
        <v>704</v>
      </c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>
        <v>7.0598672609282991</v>
      </c>
      <c r="W208" s="9">
        <v>9.1509427519753057</v>
      </c>
      <c r="X208" s="9">
        <v>9.8351922301981389</v>
      </c>
      <c r="Y208" s="9">
        <v>8.9256142675102019</v>
      </c>
      <c r="Z208" s="9">
        <v>10.08578223203669</v>
      </c>
      <c r="AA208" s="9">
        <v>12.848921730000001</v>
      </c>
    </row>
    <row r="209" spans="1:27" x14ac:dyDescent="0.2">
      <c r="A209" s="9" t="s">
        <v>707</v>
      </c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 x14ac:dyDescent="0.2">
      <c r="A210" s="9" t="s">
        <v>710</v>
      </c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 x14ac:dyDescent="0.2">
      <c r="A211" s="9" t="s">
        <v>713</v>
      </c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>
        <v>27.57</v>
      </c>
      <c r="Q211" s="9">
        <v>21.51</v>
      </c>
      <c r="R211" s="9">
        <v>0</v>
      </c>
      <c r="S211" s="9">
        <v>0</v>
      </c>
      <c r="T211" s="9">
        <v>24.795991097157298</v>
      </c>
      <c r="U211" s="9">
        <v>16.853990371801704</v>
      </c>
      <c r="V211" s="9">
        <v>16.40400457306454</v>
      </c>
      <c r="W211" s="9">
        <v>17.619000006356934</v>
      </c>
      <c r="X211" s="9">
        <v>16.577999999999999</v>
      </c>
      <c r="Y211" s="9">
        <v>16.3125</v>
      </c>
      <c r="Z211" s="9">
        <v>16.1235</v>
      </c>
      <c r="AA211" s="9">
        <v>16.181999999999999</v>
      </c>
    </row>
    <row r="212" spans="1:27" x14ac:dyDescent="0.2">
      <c r="A212" s="9" t="s">
        <v>717</v>
      </c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 x14ac:dyDescent="0.2">
      <c r="A213" s="9" t="s">
        <v>720</v>
      </c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 x14ac:dyDescent="0.2">
      <c r="A214" s="9" t="s">
        <v>723</v>
      </c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 x14ac:dyDescent="0.2">
      <c r="A215" s="9" t="s">
        <v>726</v>
      </c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 x14ac:dyDescent="0.2">
      <c r="A216" s="9" t="s">
        <v>729</v>
      </c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 x14ac:dyDescent="0.2">
      <c r="A217" s="9" t="s">
        <v>732</v>
      </c>
      <c r="B217" s="9">
        <v>42.85</v>
      </c>
      <c r="C217" s="9">
        <v>51.34</v>
      </c>
      <c r="D217" s="9">
        <v>60.81</v>
      </c>
      <c r="E217" s="9">
        <v>89.65</v>
      </c>
      <c r="F217" s="9">
        <v>120.53</v>
      </c>
      <c r="G217" s="9">
        <v>128.80000000000001</v>
      </c>
      <c r="H217" s="9">
        <v>117.46</v>
      </c>
      <c r="I217" s="9">
        <v>132.9</v>
      </c>
      <c r="J217" s="9">
        <v>168.83</v>
      </c>
      <c r="K217" s="9">
        <v>126.58</v>
      </c>
      <c r="L217" s="9">
        <v>145.47999999999999</v>
      </c>
      <c r="M217" s="9">
        <v>166.07</v>
      </c>
      <c r="N217" s="9">
        <v>163.52000000000001</v>
      </c>
      <c r="O217" s="9">
        <v>166.64</v>
      </c>
      <c r="P217" s="9">
        <v>167.42</v>
      </c>
      <c r="Q217" s="9">
        <v>129.81</v>
      </c>
      <c r="R217" s="9">
        <v>130.5</v>
      </c>
      <c r="S217" s="9">
        <v>139.84</v>
      </c>
      <c r="T217" s="9">
        <v>139.11000000000001</v>
      </c>
      <c r="U217" s="9">
        <v>126.78</v>
      </c>
      <c r="V217" s="9">
        <v>119.43</v>
      </c>
      <c r="W217" s="9">
        <v>137.24</v>
      </c>
      <c r="X217" s="9">
        <v>129.88999999999999</v>
      </c>
      <c r="Y217" s="9">
        <v>125.56</v>
      </c>
      <c r="Z217" s="9">
        <v>132.66999999999999</v>
      </c>
      <c r="AA217" s="9">
        <v>144.6246989</v>
      </c>
    </row>
    <row r="218" spans="1:27" x14ac:dyDescent="0.2">
      <c r="A218" s="9" t="s">
        <v>735</v>
      </c>
      <c r="B218" s="9"/>
      <c r="C218" s="9"/>
      <c r="D218" s="9"/>
      <c r="E218" s="9"/>
      <c r="F218" s="9"/>
      <c r="G218" s="9"/>
      <c r="H218" s="9"/>
      <c r="I218" s="9"/>
      <c r="J218" s="9">
        <v>11.91</v>
      </c>
      <c r="K218" s="9">
        <v>21.03</v>
      </c>
      <c r="L218" s="9">
        <v>34.21</v>
      </c>
      <c r="M218" s="9">
        <v>39.01</v>
      </c>
      <c r="N218" s="9">
        <v>39.880000000000003</v>
      </c>
      <c r="O218" s="9">
        <v>37.94</v>
      </c>
      <c r="P218" s="9">
        <v>67.94</v>
      </c>
      <c r="Q218" s="9">
        <v>61.95</v>
      </c>
      <c r="R218" s="9">
        <v>86.18</v>
      </c>
      <c r="S218" s="9">
        <v>83.916507141805326</v>
      </c>
      <c r="T218" s="9">
        <v>100.90387466056818</v>
      </c>
      <c r="U218" s="9">
        <v>96.463086353944561</v>
      </c>
      <c r="V218" s="9">
        <v>99.440649189401086</v>
      </c>
      <c r="W218" s="9">
        <v>101.47455208498495</v>
      </c>
      <c r="X218" s="9">
        <v>129.85607618223136</v>
      </c>
      <c r="Y218" s="9">
        <v>130.81157682454898</v>
      </c>
      <c r="Z218" s="9">
        <v>132.12221304706853</v>
      </c>
      <c r="AA218" s="9">
        <v>136.0389978</v>
      </c>
    </row>
    <row r="219" spans="1:27" x14ac:dyDescent="0.2">
      <c r="A219" s="9" t="s">
        <v>738</v>
      </c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 x14ac:dyDescent="0.2">
      <c r="A220" s="9" t="s">
        <v>742</v>
      </c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>
        <v>9.1219438032977216</v>
      </c>
      <c r="AA220" s="9">
        <v>9.1219438032977216</v>
      </c>
    </row>
    <row r="221" spans="1:27" x14ac:dyDescent="0.2">
      <c r="A221" s="9" t="s">
        <v>747</v>
      </c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1:27" x14ac:dyDescent="0.2">
      <c r="A222" s="9" t="s">
        <v>750</v>
      </c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1:27" x14ac:dyDescent="0.2">
      <c r="A223" s="9" t="s">
        <v>754</v>
      </c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:27" x14ac:dyDescent="0.2">
      <c r="A224" s="9" t="s">
        <v>757</v>
      </c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 x14ac:dyDescent="0.2">
      <c r="A225" s="9" t="s">
        <v>760</v>
      </c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 x14ac:dyDescent="0.2">
      <c r="A226" s="9" t="s">
        <v>763</v>
      </c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1:27" x14ac:dyDescent="0.2">
      <c r="A227" s="9" t="s">
        <v>766</v>
      </c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1:27" x14ac:dyDescent="0.2">
      <c r="A228" s="9" t="s">
        <v>769</v>
      </c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1:27" x14ac:dyDescent="0.2">
      <c r="A229" s="9" t="s">
        <v>772</v>
      </c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:27" x14ac:dyDescent="0.2">
      <c r="A230" s="9" t="s">
        <v>775</v>
      </c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1:27" x14ac:dyDescent="0.2">
      <c r="A231" s="9" t="s">
        <v>778</v>
      </c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 x14ac:dyDescent="0.2">
      <c r="A232" s="9" t="s">
        <v>781</v>
      </c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 x14ac:dyDescent="0.2">
      <c r="A233" s="9" t="s">
        <v>784</v>
      </c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1:27" x14ac:dyDescent="0.2">
      <c r="A234" s="9" t="s">
        <v>787</v>
      </c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1:27" x14ac:dyDescent="0.2">
      <c r="A235" s="9" t="s">
        <v>790</v>
      </c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>
        <v>0.02</v>
      </c>
      <c r="N235" s="9">
        <v>0.02</v>
      </c>
      <c r="O235" s="9">
        <v>0.02</v>
      </c>
      <c r="P235" s="9">
        <v>0.02</v>
      </c>
      <c r="Q235" s="9">
        <v>0.01</v>
      </c>
      <c r="R235" s="9">
        <v>0.01</v>
      </c>
      <c r="S235" s="9">
        <v>1.3668267454746951E-2</v>
      </c>
      <c r="T235" s="9">
        <v>1.5442561205273068E-2</v>
      </c>
      <c r="U235" s="9">
        <v>0.36836944701765018</v>
      </c>
      <c r="V235" s="9">
        <v>0.38461538461538464</v>
      </c>
      <c r="W235" s="9">
        <v>0.35942003982374038</v>
      </c>
      <c r="X235" s="9">
        <v>1.0254692376319865</v>
      </c>
      <c r="Y235" s="9">
        <v>0.82037595095245641</v>
      </c>
      <c r="Z235" s="9">
        <v>0.76775628344538316</v>
      </c>
      <c r="AA235" s="9">
        <v>0.73041039299999999</v>
      </c>
    </row>
    <row r="236" spans="1:27" x14ac:dyDescent="0.2">
      <c r="A236" s="9" t="s">
        <v>794</v>
      </c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1:27" x14ac:dyDescent="0.2">
      <c r="A237" s="9" t="s">
        <v>797</v>
      </c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>
        <v>7.5</v>
      </c>
      <c r="P237" s="9">
        <v>15.89</v>
      </c>
      <c r="Q237" s="9">
        <v>26.71</v>
      </c>
      <c r="R237" s="9">
        <v>23.72</v>
      </c>
      <c r="S237" s="9">
        <v>22.414511481066789</v>
      </c>
      <c r="T237" s="9">
        <v>25.45739884822752</v>
      </c>
      <c r="U237" s="9">
        <v>23.588994203091683</v>
      </c>
      <c r="V237" s="9">
        <v>22.28400260615506</v>
      </c>
      <c r="W237" s="9">
        <v>24.795000002293538</v>
      </c>
      <c r="X237" s="9">
        <v>23.6538</v>
      </c>
      <c r="Y237" s="9">
        <v>22.2759</v>
      </c>
      <c r="Z237" s="9">
        <v>22.6188</v>
      </c>
      <c r="AA237" s="9">
        <v>23.237100000000002</v>
      </c>
    </row>
    <row r="238" spans="1:27" x14ac:dyDescent="0.2">
      <c r="A238" s="9" t="s">
        <v>800</v>
      </c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1:27" x14ac:dyDescent="0.2">
      <c r="A239" s="9" t="s">
        <v>805</v>
      </c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>
        <v>137.29541088061481</v>
      </c>
      <c r="Y239" s="9">
        <v>155.86835023804593</v>
      </c>
      <c r="Z239" s="9">
        <v>167.17381039819526</v>
      </c>
      <c r="AA239" s="9">
        <v>158.76474210000001</v>
      </c>
    </row>
    <row r="240" spans="1:27" x14ac:dyDescent="0.2">
      <c r="A240" s="9" t="s">
        <v>808</v>
      </c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1:27" x14ac:dyDescent="0.2">
      <c r="A241" s="9" t="s">
        <v>811</v>
      </c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:27" x14ac:dyDescent="0.2">
      <c r="A242" s="9" t="s">
        <v>814</v>
      </c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1:27" x14ac:dyDescent="0.2">
      <c r="A243" s="9" t="s">
        <v>817</v>
      </c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1:27" x14ac:dyDescent="0.2">
      <c r="A244" s="9" t="s">
        <v>821</v>
      </c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1:27" x14ac:dyDescent="0.2">
      <c r="A245" s="9" t="s">
        <v>825</v>
      </c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1:27" x14ac:dyDescent="0.2">
      <c r="A246" s="9" t="s">
        <v>829</v>
      </c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1:27" x14ac:dyDescent="0.2">
      <c r="A247" s="9" t="s">
        <v>832</v>
      </c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1:27" x14ac:dyDescent="0.2">
      <c r="A248" s="9" t="s">
        <v>835</v>
      </c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1:27" x14ac:dyDescent="0.2">
      <c r="A249" s="9" t="s">
        <v>838</v>
      </c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1:27" x14ac:dyDescent="0.2">
      <c r="A250" s="9" t="s">
        <v>840</v>
      </c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1:27" x14ac:dyDescent="0.2">
      <c r="A251" s="9" t="s">
        <v>841</v>
      </c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1:27" x14ac:dyDescent="0.2">
      <c r="A252" s="22" t="s">
        <v>844</v>
      </c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E4D96-A84D-4B84-8428-93A2F82B4FAA}">
  <dimension ref="A1:AA252"/>
  <sheetViews>
    <sheetView topLeftCell="A70" zoomScale="78" zoomScaleNormal="78" workbookViewId="0">
      <pane xSplit="1" topLeftCell="W1" activePane="topRight" state="frozen"/>
      <selection pane="topRight" activeCell="A71" sqref="A71"/>
    </sheetView>
  </sheetViews>
  <sheetFormatPr baseColWidth="10" defaultRowHeight="15" x14ac:dyDescent="0.2"/>
  <cols>
    <col min="1" max="1" width="39.6640625" bestFit="1" customWidth="1"/>
    <col min="24" max="24" width="12.1640625" bestFit="1" customWidth="1"/>
    <col min="26" max="26" width="16.6640625" bestFit="1" customWidth="1"/>
    <col min="27" max="27" width="15.6640625" customWidth="1"/>
  </cols>
  <sheetData>
    <row r="1" spans="1:27" s="4" customFormat="1" x14ac:dyDescent="0.2">
      <c r="A1" s="8" t="s">
        <v>1194</v>
      </c>
      <c r="B1" s="23" t="s">
        <v>1102</v>
      </c>
      <c r="C1" s="23" t="s">
        <v>1103</v>
      </c>
      <c r="D1" s="23" t="s">
        <v>1104</v>
      </c>
      <c r="E1" s="23" t="s">
        <v>1105</v>
      </c>
      <c r="F1" s="23" t="s">
        <v>1106</v>
      </c>
      <c r="G1" s="23" t="s">
        <v>1107</v>
      </c>
      <c r="H1" s="23" t="s">
        <v>1108</v>
      </c>
      <c r="I1" s="23" t="s">
        <v>1109</v>
      </c>
      <c r="J1" s="23" t="s">
        <v>1110</v>
      </c>
      <c r="K1" s="23" t="s">
        <v>1111</v>
      </c>
      <c r="L1" s="23" t="s">
        <v>1112</v>
      </c>
      <c r="M1" s="23" t="s">
        <v>1113</v>
      </c>
      <c r="N1" s="23" t="s">
        <v>1114</v>
      </c>
      <c r="O1" s="23" t="s">
        <v>1115</v>
      </c>
      <c r="P1" s="23" t="s">
        <v>1116</v>
      </c>
      <c r="Q1" s="23" t="s">
        <v>1117</v>
      </c>
      <c r="R1" s="23" t="s">
        <v>1118</v>
      </c>
      <c r="S1" s="23" t="s">
        <v>1119</v>
      </c>
      <c r="T1" s="23" t="s">
        <v>1120</v>
      </c>
      <c r="U1" s="23" t="s">
        <v>1121</v>
      </c>
      <c r="V1" s="23" t="s">
        <v>1122</v>
      </c>
      <c r="W1" s="23" t="s">
        <v>1123</v>
      </c>
      <c r="X1" s="23" t="s">
        <v>1124</v>
      </c>
      <c r="Y1" s="23" t="s">
        <v>1125</v>
      </c>
      <c r="Z1" s="23" t="s">
        <v>1126</v>
      </c>
      <c r="AA1" s="23" t="s">
        <v>1258</v>
      </c>
    </row>
    <row r="2" spans="1:27" x14ac:dyDescent="0.2">
      <c r="A2" s="9" t="s">
        <v>45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7" x14ac:dyDescent="0.2">
      <c r="A3" s="9" t="s">
        <v>50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7" x14ac:dyDescent="0.2">
      <c r="A4" s="9" t="s">
        <v>55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7" x14ac:dyDescent="0.2">
      <c r="A5" s="9" t="s">
        <v>61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7" x14ac:dyDescent="0.2">
      <c r="A6" s="9" t="s">
        <v>65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7" x14ac:dyDescent="0.2">
      <c r="A7" s="9" t="s">
        <v>69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7" x14ac:dyDescent="0.2">
      <c r="A8" s="9" t="s">
        <v>73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7" x14ac:dyDescent="0.2">
      <c r="A9" s="9" t="s">
        <v>77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7" x14ac:dyDescent="0.2">
      <c r="A10" s="9" t="s">
        <v>80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7" x14ac:dyDescent="0.2">
      <c r="A11" s="9" t="s">
        <v>83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7" x14ac:dyDescent="0.2">
      <c r="A12" s="9" t="s">
        <v>87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7" x14ac:dyDescent="0.2">
      <c r="A13" s="9" t="s">
        <v>91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7" x14ac:dyDescent="0.2">
      <c r="A14" s="9" t="s">
        <v>94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7" x14ac:dyDescent="0.2">
      <c r="A15" s="9" t="s">
        <v>97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>
        <v>23.89</v>
      </c>
      <c r="O15" s="9">
        <v>24.65</v>
      </c>
      <c r="P15" s="9">
        <v>22.37</v>
      </c>
      <c r="Q15" s="9"/>
      <c r="R15" s="9"/>
      <c r="S15" s="9"/>
      <c r="T15" s="9"/>
      <c r="U15" s="9"/>
      <c r="V15" s="9"/>
      <c r="W15" s="9"/>
      <c r="X15" s="9"/>
      <c r="Y15" s="9"/>
      <c r="Z15" s="9">
        <v>21.903750000000002</v>
      </c>
      <c r="AA15">
        <v>21.816120000000002</v>
      </c>
    </row>
    <row r="16" spans="1:27" x14ac:dyDescent="0.2">
      <c r="A16" s="9" t="s">
        <v>101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>
        <v>35.343749999999993</v>
      </c>
      <c r="Z16" s="9">
        <v>48.3705</v>
      </c>
      <c r="AA16">
        <v>48.545999999999999</v>
      </c>
    </row>
    <row r="17" spans="1:26" x14ac:dyDescent="0.2">
      <c r="A17" s="9" t="s">
        <v>105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x14ac:dyDescent="0.2">
      <c r="A18" s="9" t="s">
        <v>108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x14ac:dyDescent="0.2">
      <c r="A19" s="9" t="s">
        <v>111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x14ac:dyDescent="0.2">
      <c r="A20" s="9" t="s">
        <v>114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x14ac:dyDescent="0.2">
      <c r="A21" s="9" t="s">
        <v>117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x14ac:dyDescent="0.2">
      <c r="A22" s="9" t="s">
        <v>120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x14ac:dyDescent="0.2">
      <c r="A23" s="9" t="s">
        <v>123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x14ac:dyDescent="0.2">
      <c r="A24" s="9" t="s">
        <v>127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x14ac:dyDescent="0.2">
      <c r="A25" s="9" t="s">
        <v>130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x14ac:dyDescent="0.2">
      <c r="A26" s="9" t="s">
        <v>133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x14ac:dyDescent="0.2">
      <c r="A27" s="9" t="s">
        <v>138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x14ac:dyDescent="0.2">
      <c r="A28" s="9" t="s">
        <v>141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x14ac:dyDescent="0.2">
      <c r="A29" s="9" t="s">
        <v>144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x14ac:dyDescent="0.2">
      <c r="A30" s="9" t="s">
        <v>147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x14ac:dyDescent="0.2">
      <c r="A31" s="9" t="s">
        <v>150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x14ac:dyDescent="0.2">
      <c r="A32" s="9" t="s">
        <v>153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x14ac:dyDescent="0.2">
      <c r="A33" s="9" t="s">
        <v>158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x14ac:dyDescent="0.2">
      <c r="A34" s="9" t="s">
        <v>161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x14ac:dyDescent="0.2">
      <c r="A35" s="9" t="s">
        <v>164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x14ac:dyDescent="0.2">
      <c r="A36" s="9" t="s">
        <v>168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x14ac:dyDescent="0.2">
      <c r="A37" s="9" t="s">
        <v>171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x14ac:dyDescent="0.2">
      <c r="A38" s="9" t="s">
        <v>175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x14ac:dyDescent="0.2">
      <c r="A39" s="9" t="s">
        <v>178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x14ac:dyDescent="0.2">
      <c r="A40" s="9" t="s">
        <v>181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x14ac:dyDescent="0.2">
      <c r="A41" s="9" t="s">
        <v>184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x14ac:dyDescent="0.2">
      <c r="A42" s="9" t="s">
        <v>187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x14ac:dyDescent="0.2">
      <c r="A43" s="9" t="s">
        <v>190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x14ac:dyDescent="0.2">
      <c r="A44" s="9" t="s">
        <v>193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x14ac:dyDescent="0.2">
      <c r="A45" s="9" t="s">
        <v>196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x14ac:dyDescent="0.2">
      <c r="A46" s="9" t="s">
        <v>199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x14ac:dyDescent="0.2">
      <c r="A47" s="9" t="s">
        <v>202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x14ac:dyDescent="0.2">
      <c r="A48" s="9" t="s">
        <v>207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x14ac:dyDescent="0.2">
      <c r="A49" s="9" t="s">
        <v>210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x14ac:dyDescent="0.2">
      <c r="A50" s="9" t="s">
        <v>213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x14ac:dyDescent="0.2">
      <c r="A51" s="9" t="s">
        <v>216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x14ac:dyDescent="0.2">
      <c r="A52" s="9" t="s">
        <v>219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x14ac:dyDescent="0.2">
      <c r="A53" s="9" t="s">
        <v>224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x14ac:dyDescent="0.2">
      <c r="A54" s="9" t="s">
        <v>227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x14ac:dyDescent="0.2">
      <c r="A55" s="9" t="s">
        <v>230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x14ac:dyDescent="0.2">
      <c r="A56" s="9" t="s">
        <v>233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x14ac:dyDescent="0.2">
      <c r="A57" s="9" t="s">
        <v>237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x14ac:dyDescent="0.2">
      <c r="A58" s="9" t="s">
        <v>240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x14ac:dyDescent="0.2">
      <c r="A59" s="9" t="s">
        <v>243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x14ac:dyDescent="0.2">
      <c r="A60" s="9" t="s">
        <v>245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x14ac:dyDescent="0.2">
      <c r="A61" s="9" t="s">
        <v>248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x14ac:dyDescent="0.2">
      <c r="A62" s="9" t="s">
        <v>251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x14ac:dyDescent="0.2">
      <c r="A63" s="9" t="s">
        <v>254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x14ac:dyDescent="0.2">
      <c r="A64" s="9" t="s">
        <v>258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x14ac:dyDescent="0.2">
      <c r="A65" s="9" t="s">
        <v>261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x14ac:dyDescent="0.2">
      <c r="A66" s="9" t="s">
        <v>264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x14ac:dyDescent="0.2">
      <c r="A67" s="9" t="s">
        <v>267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x14ac:dyDescent="0.2">
      <c r="A68" s="9" t="s">
        <v>270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x14ac:dyDescent="0.2">
      <c r="A69" s="9" t="s">
        <v>273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x14ac:dyDescent="0.2">
      <c r="A70" s="9" t="s">
        <v>276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x14ac:dyDescent="0.2">
      <c r="A71" s="9" t="s">
        <v>279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x14ac:dyDescent="0.2">
      <c r="A72" s="9" t="s">
        <v>282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x14ac:dyDescent="0.2">
      <c r="A73" s="9" t="s">
        <v>285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x14ac:dyDescent="0.2">
      <c r="A74" s="9" t="s">
        <v>288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x14ac:dyDescent="0.2">
      <c r="A75" s="9" t="s">
        <v>291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x14ac:dyDescent="0.2">
      <c r="A76" s="9" t="s">
        <v>294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x14ac:dyDescent="0.2">
      <c r="A77" s="9" t="s">
        <v>297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x14ac:dyDescent="0.2">
      <c r="A78" s="9" t="s">
        <v>300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x14ac:dyDescent="0.2">
      <c r="A79" s="9" t="s">
        <v>303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x14ac:dyDescent="0.2">
      <c r="A80" s="9" t="s">
        <v>306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7" x14ac:dyDescent="0.2">
      <c r="A81" s="9" t="s">
        <v>309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7" x14ac:dyDescent="0.2">
      <c r="A82" s="9" t="s">
        <v>312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7" x14ac:dyDescent="0.2">
      <c r="A83" s="9" t="s">
        <v>315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7" x14ac:dyDescent="0.2">
      <c r="A84" s="9" t="s">
        <v>318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>
        <v>29.365000010594891</v>
      </c>
      <c r="X84" s="9">
        <v>33.155999999999999</v>
      </c>
      <c r="Y84" s="9">
        <v>32.625</v>
      </c>
      <c r="Z84" s="9">
        <v>48.3705</v>
      </c>
      <c r="AA84" s="9">
        <v>48.545999999999999</v>
      </c>
    </row>
    <row r="85" spans="1:27" x14ac:dyDescent="0.2">
      <c r="A85" s="9" t="s">
        <v>321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7" x14ac:dyDescent="0.2">
      <c r="A86" s="9" t="s">
        <v>324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7" x14ac:dyDescent="0.2">
      <c r="A87" s="9" t="s">
        <v>327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7" x14ac:dyDescent="0.2">
      <c r="A88" s="9" t="s">
        <v>330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7" x14ac:dyDescent="0.2">
      <c r="A89" s="9" t="s">
        <v>333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7" x14ac:dyDescent="0.2">
      <c r="A90" s="9" t="s">
        <v>336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7" x14ac:dyDescent="0.2">
      <c r="A91" s="9" t="s">
        <v>339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7" x14ac:dyDescent="0.2">
      <c r="A92" s="9" t="s">
        <v>342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7" x14ac:dyDescent="0.2">
      <c r="A93" s="9" t="s">
        <v>345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7" x14ac:dyDescent="0.2">
      <c r="A94" s="9" t="s">
        <v>348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7" x14ac:dyDescent="0.2">
      <c r="A95" s="9" t="s">
        <v>351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7" x14ac:dyDescent="0.2">
      <c r="A96" s="9" t="s">
        <v>354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7" x14ac:dyDescent="0.2">
      <c r="A97" s="9" t="s">
        <v>357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7" x14ac:dyDescent="0.2">
      <c r="A98" s="9" t="s">
        <v>360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7" x14ac:dyDescent="0.2">
      <c r="A99" s="9" t="s">
        <v>363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7" x14ac:dyDescent="0.2">
      <c r="A100" s="9" t="s">
        <v>366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7" x14ac:dyDescent="0.2">
      <c r="A101" s="9" t="s">
        <v>369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7" x14ac:dyDescent="0.2">
      <c r="A102" s="9" t="s">
        <v>373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7" x14ac:dyDescent="0.2">
      <c r="A103" s="9" t="s">
        <v>376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7" x14ac:dyDescent="0.2">
      <c r="A104" s="9" t="s">
        <v>379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7" x14ac:dyDescent="0.2">
      <c r="A105" s="9" t="s">
        <v>382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>
        <v>0.61216518137316434</v>
      </c>
      <c r="AA105">
        <v>0.72437522600000004</v>
      </c>
    </row>
    <row r="106" spans="1:27" x14ac:dyDescent="0.2">
      <c r="A106" s="9" t="s">
        <v>385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7" x14ac:dyDescent="0.2">
      <c r="A107" s="9" t="s">
        <v>389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7" x14ac:dyDescent="0.2">
      <c r="A108" s="9" t="s">
        <v>392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7" x14ac:dyDescent="0.2">
      <c r="A109" s="9" t="s">
        <v>396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7" x14ac:dyDescent="0.2">
      <c r="A110" s="9" t="s">
        <v>399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7" x14ac:dyDescent="0.2">
      <c r="A111" s="9" t="s">
        <v>402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7" x14ac:dyDescent="0.2">
      <c r="A112" s="9" t="s">
        <v>405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7" x14ac:dyDescent="0.2">
      <c r="A113" s="9" t="s">
        <v>408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7" x14ac:dyDescent="0.2">
      <c r="A114" s="9" t="s">
        <v>411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7" x14ac:dyDescent="0.2">
      <c r="A115" s="9" t="s">
        <v>414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7" x14ac:dyDescent="0.2">
      <c r="A116" s="9" t="s">
        <v>417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>
        <v>0</v>
      </c>
      <c r="P116" s="9">
        <v>0.78</v>
      </c>
      <c r="Q116" s="9">
        <v>2.04</v>
      </c>
      <c r="R116" s="9">
        <v>0</v>
      </c>
      <c r="S116" s="9">
        <v>0</v>
      </c>
      <c r="T116" s="9">
        <v>0</v>
      </c>
      <c r="U116" s="9">
        <v>0</v>
      </c>
      <c r="V116" s="9">
        <v>1.1124513182959728</v>
      </c>
      <c r="W116" s="9">
        <v>1.1767751653369107</v>
      </c>
      <c r="X116" s="9">
        <v>1.0808260599172224</v>
      </c>
      <c r="Y116" s="9">
        <v>1.1248744559758954</v>
      </c>
      <c r="Z116" s="9">
        <v>1.0592081691150126</v>
      </c>
      <c r="AA116" s="9">
        <v>0.93172627100000005</v>
      </c>
    </row>
    <row r="117" spans="1:27" x14ac:dyDescent="0.2">
      <c r="A117" s="9" t="s">
        <v>420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7" x14ac:dyDescent="0.2">
      <c r="A118" s="9" t="s">
        <v>423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7" x14ac:dyDescent="0.2">
      <c r="A119" s="9" t="s">
        <v>426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7" x14ac:dyDescent="0.2">
      <c r="A120" s="9" t="s">
        <v>430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>
        <v>9.1</v>
      </c>
      <c r="R120" s="9">
        <v>15.14</v>
      </c>
      <c r="S120" s="9">
        <v>18.233136663188894</v>
      </c>
      <c r="T120" s="9">
        <v>20.518557063169663</v>
      </c>
      <c r="U120" s="9">
        <v>23.457441100857324</v>
      </c>
      <c r="V120" s="9">
        <v>32.786905846501838</v>
      </c>
      <c r="W120" s="9">
        <v>15.89263641179587</v>
      </c>
      <c r="X120" s="9">
        <v>18.749483769719998</v>
      </c>
      <c r="Y120" s="9">
        <v>11.236385948765149</v>
      </c>
      <c r="Z120" s="9">
        <v>6.3024274367159085</v>
      </c>
      <c r="AA120" s="9">
        <v>6.4531483749999996</v>
      </c>
    </row>
    <row r="121" spans="1:27" x14ac:dyDescent="0.2">
      <c r="A121" s="9" t="s">
        <v>435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7" x14ac:dyDescent="0.2">
      <c r="A122" s="9" t="s">
        <v>437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7" x14ac:dyDescent="0.2">
      <c r="A123" s="9" t="s">
        <v>440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7" x14ac:dyDescent="0.2">
      <c r="A124" s="9" t="s">
        <v>444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7" x14ac:dyDescent="0.2">
      <c r="A125" s="9" t="s">
        <v>448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7" x14ac:dyDescent="0.2">
      <c r="A126" s="9" t="s">
        <v>451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7" x14ac:dyDescent="0.2">
      <c r="A127" s="9" t="s">
        <v>454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7" x14ac:dyDescent="0.2">
      <c r="A128" s="9" t="s">
        <v>457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x14ac:dyDescent="0.2">
      <c r="A129" s="9" t="s">
        <v>460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x14ac:dyDescent="0.2">
      <c r="A130" s="9" t="s">
        <v>463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x14ac:dyDescent="0.2">
      <c r="A131" s="9" t="s">
        <v>466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x14ac:dyDescent="0.2">
      <c r="A132" s="9" t="s">
        <v>469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x14ac:dyDescent="0.2">
      <c r="A133" s="9" t="s">
        <v>472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x14ac:dyDescent="0.2">
      <c r="A134" s="9" t="s">
        <v>476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x14ac:dyDescent="0.2">
      <c r="A135" s="9" t="s">
        <v>480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x14ac:dyDescent="0.2">
      <c r="A136" s="9" t="s">
        <v>483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x14ac:dyDescent="0.2">
      <c r="A137" s="9" t="s">
        <v>486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x14ac:dyDescent="0.2">
      <c r="A138" s="9" t="s">
        <v>489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x14ac:dyDescent="0.2">
      <c r="A139" s="9" t="s">
        <v>492</v>
      </c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x14ac:dyDescent="0.2">
      <c r="A140" s="9" t="s">
        <v>495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x14ac:dyDescent="0.2">
      <c r="A141" s="9" t="s">
        <v>498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x14ac:dyDescent="0.2">
      <c r="A142" s="9" t="s">
        <v>501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x14ac:dyDescent="0.2">
      <c r="A143" s="9" t="s">
        <v>504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x14ac:dyDescent="0.2">
      <c r="A144" s="9" t="s">
        <v>507</v>
      </c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7" x14ac:dyDescent="0.2">
      <c r="A145" s="9" t="s">
        <v>510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7" x14ac:dyDescent="0.2">
      <c r="A146" s="9" t="s">
        <v>513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7" x14ac:dyDescent="0.2">
      <c r="A147" s="9" t="s">
        <v>517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7" x14ac:dyDescent="0.2">
      <c r="A148" s="9" t="s">
        <v>520</v>
      </c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7" x14ac:dyDescent="0.2">
      <c r="A149" s="9" t="s">
        <v>523</v>
      </c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7" x14ac:dyDescent="0.2">
      <c r="A150" s="9" t="s">
        <v>526</v>
      </c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7" x14ac:dyDescent="0.2">
      <c r="A151" s="9" t="s">
        <v>529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>
        <v>26</v>
      </c>
      <c r="W151" s="9">
        <v>26</v>
      </c>
      <c r="X151" s="9">
        <v>26</v>
      </c>
      <c r="Y151" s="9">
        <v>26</v>
      </c>
      <c r="Z151" s="9">
        <v>25.797599999999999</v>
      </c>
      <c r="AA151" s="9">
        <v>25.891200000000001</v>
      </c>
    </row>
    <row r="152" spans="1:27" x14ac:dyDescent="0.2">
      <c r="A152" s="9" t="s">
        <v>534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7" x14ac:dyDescent="0.2">
      <c r="A153" s="9" t="s">
        <v>537</v>
      </c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7" x14ac:dyDescent="0.2">
      <c r="A154" s="9" t="s">
        <v>540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7" x14ac:dyDescent="0.2">
      <c r="A155" s="9" t="s">
        <v>543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7" x14ac:dyDescent="0.2">
      <c r="A156" s="9" t="s">
        <v>547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7" x14ac:dyDescent="0.2">
      <c r="A157" s="9" t="s">
        <v>549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7" x14ac:dyDescent="0.2">
      <c r="A158" s="9" t="s">
        <v>552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7" x14ac:dyDescent="0.2">
      <c r="A159" s="9" t="s">
        <v>555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7" x14ac:dyDescent="0.2">
      <c r="A160" s="9" t="s">
        <v>558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7" x14ac:dyDescent="0.2">
      <c r="A161" s="9" t="s">
        <v>561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7" x14ac:dyDescent="0.2">
      <c r="A162" s="9" t="s">
        <v>564</v>
      </c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>
        <v>12.43</v>
      </c>
      <c r="M162" s="9">
        <v>15.37</v>
      </c>
      <c r="N162" s="9">
        <v>5.75</v>
      </c>
      <c r="O162" s="9">
        <v>1.67</v>
      </c>
      <c r="P162" s="9">
        <v>2.68</v>
      </c>
      <c r="Q162" s="9">
        <v>4.93</v>
      </c>
      <c r="R162" s="9">
        <v>13.03</v>
      </c>
      <c r="S162" s="9">
        <v>12.513906278177085</v>
      </c>
      <c r="T162" s="9">
        <v>15.224357393455215</v>
      </c>
      <c r="U162" s="9">
        <v>17.532541255774696</v>
      </c>
      <c r="V162" s="9">
        <v>14.304</v>
      </c>
      <c r="W162" s="9">
        <v>25.759889999999999</v>
      </c>
      <c r="X162" s="9">
        <v>52.622400000000006</v>
      </c>
      <c r="Y162" s="9">
        <v>34.198749999999997</v>
      </c>
      <c r="Z162" s="9">
        <v>35.104999999999997</v>
      </c>
      <c r="AA162" s="9">
        <v>32.007123999999997</v>
      </c>
    </row>
    <row r="163" spans="1:27" x14ac:dyDescent="0.2">
      <c r="A163" s="9" t="s">
        <v>567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7" x14ac:dyDescent="0.2">
      <c r="A164" s="9" t="s">
        <v>570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7" x14ac:dyDescent="0.2">
      <c r="A165" s="9" t="s">
        <v>573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7" x14ac:dyDescent="0.2">
      <c r="A166" s="9" t="s">
        <v>576</v>
      </c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7" x14ac:dyDescent="0.2">
      <c r="A167" s="9" t="s">
        <v>579</v>
      </c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7" x14ac:dyDescent="0.2">
      <c r="A168" s="9" t="s">
        <v>582</v>
      </c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7" x14ac:dyDescent="0.2">
      <c r="A169" s="9" t="s">
        <v>585</v>
      </c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7" x14ac:dyDescent="0.2">
      <c r="A170" s="9" t="s">
        <v>586</v>
      </c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7" x14ac:dyDescent="0.2">
      <c r="A171" s="9" t="s">
        <v>589</v>
      </c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7" x14ac:dyDescent="0.2">
      <c r="A172" s="9" t="s">
        <v>592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7" x14ac:dyDescent="0.2">
      <c r="A173" s="9" t="s">
        <v>595</v>
      </c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7" x14ac:dyDescent="0.2">
      <c r="A174" s="9" t="s">
        <v>599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7" x14ac:dyDescent="0.2">
      <c r="A175" s="9" t="s">
        <v>602</v>
      </c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7" x14ac:dyDescent="0.2">
      <c r="A176" s="9" t="s">
        <v>605</v>
      </c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x14ac:dyDescent="0.2">
      <c r="A177" s="9" t="s">
        <v>608</v>
      </c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x14ac:dyDescent="0.2">
      <c r="A178" s="9" t="s">
        <v>611</v>
      </c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x14ac:dyDescent="0.2">
      <c r="A179" s="9" t="s">
        <v>614</v>
      </c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x14ac:dyDescent="0.2">
      <c r="A180" s="9" t="s">
        <v>617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x14ac:dyDescent="0.2">
      <c r="A181" s="9" t="s">
        <v>620</v>
      </c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x14ac:dyDescent="0.2">
      <c r="A182" s="9" t="s">
        <v>623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x14ac:dyDescent="0.2">
      <c r="A183" s="9" t="s">
        <v>626</v>
      </c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x14ac:dyDescent="0.2">
      <c r="A184" s="9" t="s">
        <v>629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x14ac:dyDescent="0.2">
      <c r="A185" s="9" t="s">
        <v>632</v>
      </c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x14ac:dyDescent="0.2">
      <c r="A186" s="9" t="s">
        <v>635</v>
      </c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x14ac:dyDescent="0.2">
      <c r="A187" s="9" t="s">
        <v>639</v>
      </c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x14ac:dyDescent="0.2">
      <c r="A188" s="9" t="s">
        <v>642</v>
      </c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x14ac:dyDescent="0.2">
      <c r="A189" s="9" t="s">
        <v>645</v>
      </c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x14ac:dyDescent="0.2">
      <c r="A190" s="9" t="s">
        <v>648</v>
      </c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x14ac:dyDescent="0.2">
      <c r="A191" s="9" t="s">
        <v>651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x14ac:dyDescent="0.2">
      <c r="A192" s="9" t="s">
        <v>654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x14ac:dyDescent="0.2">
      <c r="A193" s="9" t="s">
        <v>657</v>
      </c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x14ac:dyDescent="0.2">
      <c r="A194" s="9" t="s">
        <v>660</v>
      </c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x14ac:dyDescent="0.2">
      <c r="A195" s="9" t="s">
        <v>663</v>
      </c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x14ac:dyDescent="0.2">
      <c r="A196" s="9" t="s">
        <v>666</v>
      </c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x14ac:dyDescent="0.2">
      <c r="A197" s="9" t="s">
        <v>669</v>
      </c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x14ac:dyDescent="0.2">
      <c r="A198" s="9" t="s">
        <v>672</v>
      </c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x14ac:dyDescent="0.2">
      <c r="A199" s="9" t="s">
        <v>675</v>
      </c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x14ac:dyDescent="0.2">
      <c r="A200" s="9" t="s">
        <v>678</v>
      </c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x14ac:dyDescent="0.2">
      <c r="A201" s="9" t="s">
        <v>682</v>
      </c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x14ac:dyDescent="0.2">
      <c r="A202" s="9" t="s">
        <v>685</v>
      </c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x14ac:dyDescent="0.2">
      <c r="A203" s="9" t="s">
        <v>688</v>
      </c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x14ac:dyDescent="0.2">
      <c r="A204" s="9" t="s">
        <v>691</v>
      </c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x14ac:dyDescent="0.2">
      <c r="A205" s="9" t="s">
        <v>695</v>
      </c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x14ac:dyDescent="0.2">
      <c r="A206" s="9" t="s">
        <v>698</v>
      </c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x14ac:dyDescent="0.2">
      <c r="A207" s="9" t="s">
        <v>701</v>
      </c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x14ac:dyDescent="0.2">
      <c r="A208" s="9" t="s">
        <v>704</v>
      </c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7" x14ac:dyDescent="0.2">
      <c r="A209" s="9" t="s">
        <v>707</v>
      </c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7" x14ac:dyDescent="0.2">
      <c r="A210" s="9" t="s">
        <v>710</v>
      </c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7" x14ac:dyDescent="0.2">
      <c r="A211" s="9" t="s">
        <v>713</v>
      </c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7" x14ac:dyDescent="0.2">
      <c r="A212" s="9" t="s">
        <v>717</v>
      </c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7" x14ac:dyDescent="0.2">
      <c r="A213" s="9" t="s">
        <v>720</v>
      </c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7" x14ac:dyDescent="0.2">
      <c r="A214" s="9" t="s">
        <v>723</v>
      </c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7" x14ac:dyDescent="0.2">
      <c r="A215" s="9" t="s">
        <v>726</v>
      </c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7" x14ac:dyDescent="0.2">
      <c r="A216" s="9" t="s">
        <v>729</v>
      </c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7" x14ac:dyDescent="0.2">
      <c r="A217" s="9" t="s">
        <v>732</v>
      </c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7" x14ac:dyDescent="0.2">
      <c r="A218" s="9" t="s">
        <v>735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>
        <v>19.5</v>
      </c>
      <c r="N218" s="9">
        <v>19.940000000000001</v>
      </c>
      <c r="O218" s="9">
        <v>18.97</v>
      </c>
      <c r="P218" s="9">
        <v>45.57</v>
      </c>
      <c r="Q218" s="9">
        <v>12.39</v>
      </c>
      <c r="R218" s="9">
        <v>9.23</v>
      </c>
      <c r="S218" s="9">
        <v>6.9491588858684938</v>
      </c>
      <c r="T218" s="9">
        <v>9.2984966614339868</v>
      </c>
      <c r="U218" s="9">
        <v>8.0337354105588137</v>
      </c>
      <c r="V218" s="9">
        <v>19.848845533408092</v>
      </c>
      <c r="W218" s="9">
        <v>46.103050016633979</v>
      </c>
      <c r="X218" s="9">
        <v>65.593620000000001</v>
      </c>
      <c r="Y218" s="9">
        <v>93.807749999999999</v>
      </c>
      <c r="Z218" s="9">
        <v>59.173244999999994</v>
      </c>
      <c r="AA218" s="9">
        <v>64.749576000000005</v>
      </c>
    </row>
    <row r="219" spans="1:27" x14ac:dyDescent="0.2">
      <c r="A219" s="9" t="s">
        <v>738</v>
      </c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7" x14ac:dyDescent="0.2">
      <c r="A220" s="9" t="s">
        <v>742</v>
      </c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7" x14ac:dyDescent="0.2">
      <c r="A221" s="9" t="s">
        <v>747</v>
      </c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7" x14ac:dyDescent="0.2">
      <c r="A222" s="9" t="s">
        <v>750</v>
      </c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7" x14ac:dyDescent="0.2">
      <c r="A223" s="9" t="s">
        <v>754</v>
      </c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7" x14ac:dyDescent="0.2">
      <c r="A224" s="9" t="s">
        <v>757</v>
      </c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7" x14ac:dyDescent="0.2">
      <c r="A225" s="9" t="s">
        <v>760</v>
      </c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7" x14ac:dyDescent="0.2">
      <c r="A226" s="9" t="s">
        <v>763</v>
      </c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7" x14ac:dyDescent="0.2">
      <c r="A227" s="9" t="s">
        <v>766</v>
      </c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7" x14ac:dyDescent="0.2">
      <c r="A228" s="9" t="s">
        <v>769</v>
      </c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7" x14ac:dyDescent="0.2">
      <c r="A229" s="9" t="s">
        <v>772</v>
      </c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7" x14ac:dyDescent="0.2">
      <c r="A230" s="9" t="s">
        <v>775</v>
      </c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7" x14ac:dyDescent="0.2">
      <c r="A231" s="9" t="s">
        <v>778</v>
      </c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7" x14ac:dyDescent="0.2">
      <c r="A232" s="9" t="s">
        <v>781</v>
      </c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7" x14ac:dyDescent="0.2">
      <c r="A233" s="9" t="s">
        <v>784</v>
      </c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7" x14ac:dyDescent="0.2">
      <c r="A234" s="9" t="s">
        <v>787</v>
      </c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7" x14ac:dyDescent="0.2">
      <c r="A235" s="9" t="s">
        <v>790</v>
      </c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7" x14ac:dyDescent="0.2">
      <c r="A236" s="9" t="s">
        <v>794</v>
      </c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7" x14ac:dyDescent="0.2">
      <c r="A237" s="9" t="s">
        <v>797</v>
      </c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>
        <v>98.991152999999997</v>
      </c>
      <c r="Y237" s="9">
        <v>88.125935499999983</v>
      </c>
      <c r="Z237" s="9">
        <v>45.061675999999999</v>
      </c>
      <c r="AA237" s="9">
        <v>57.227813500000003</v>
      </c>
    </row>
    <row r="238" spans="1:27" x14ac:dyDescent="0.2">
      <c r="A238" s="9" t="s">
        <v>800</v>
      </c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7" x14ac:dyDescent="0.2">
      <c r="A239" s="9" t="s">
        <v>805</v>
      </c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7" x14ac:dyDescent="0.2">
      <c r="A240" s="9" t="s">
        <v>808</v>
      </c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x14ac:dyDescent="0.2">
      <c r="A241" s="9" t="s">
        <v>811</v>
      </c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x14ac:dyDescent="0.2">
      <c r="A242" s="9" t="s">
        <v>814</v>
      </c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x14ac:dyDescent="0.2">
      <c r="A243" s="9" t="s">
        <v>817</v>
      </c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x14ac:dyDescent="0.2">
      <c r="A244" s="9" t="s">
        <v>821</v>
      </c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x14ac:dyDescent="0.2">
      <c r="A245" s="9" t="s">
        <v>825</v>
      </c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x14ac:dyDescent="0.2">
      <c r="A246" s="9" t="s">
        <v>829</v>
      </c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x14ac:dyDescent="0.2">
      <c r="A247" s="9" t="s">
        <v>832</v>
      </c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x14ac:dyDescent="0.2">
      <c r="A248" s="9" t="s">
        <v>835</v>
      </c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x14ac:dyDescent="0.2">
      <c r="A249" s="9" t="s">
        <v>838</v>
      </c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x14ac:dyDescent="0.2">
      <c r="A250" s="9" t="s">
        <v>840</v>
      </c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x14ac:dyDescent="0.2">
      <c r="A251" s="9" t="s">
        <v>841</v>
      </c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x14ac:dyDescent="0.2">
      <c r="A252" s="22" t="s">
        <v>844</v>
      </c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083061B8E7C444AF7114E0C93C9245" ma:contentTypeVersion="6" ma:contentTypeDescription="Crée un document." ma:contentTypeScope="" ma:versionID="a4db09978a56cf3526c034e6a876184b">
  <xsd:schema xmlns:xsd="http://www.w3.org/2001/XMLSchema" xmlns:xs="http://www.w3.org/2001/XMLSchema" xmlns:p="http://schemas.microsoft.com/office/2006/metadata/properties" xmlns:ns3="9e1636e5-5612-4c21-92cd-5c1bb6de6f72" targetNamespace="http://schemas.microsoft.com/office/2006/metadata/properties" ma:root="true" ma:fieldsID="c51f5bf384d86ea6be4d94e8a4920e79" ns3:_="">
    <xsd:import namespace="9e1636e5-5612-4c21-92cd-5c1bb6de6f72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1636e5-5612-4c21-92cd-5c1bb6de6f72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e1636e5-5612-4c21-92cd-5c1bb6de6f7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E105CC1-D108-4F87-AF9E-4871D71286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1636e5-5612-4c21-92cd-5c1bb6de6f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53855D7-336D-4A42-9417-30382182DDB2}">
  <ds:schemaRefs>
    <ds:schemaRef ds:uri="http://schemas.microsoft.com/office/infopath/2007/PartnerControls"/>
    <ds:schemaRef ds:uri="http://www.w3.org/XML/1998/namespac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purl.org/dc/dcmitype/"/>
    <ds:schemaRef ds:uri="9e1636e5-5612-4c21-92cd-5c1bb6de6f72"/>
  </ds:schemaRefs>
</ds:datastoreItem>
</file>

<file path=customXml/itemProps3.xml><?xml version="1.0" encoding="utf-8"?>
<ds:datastoreItem xmlns:ds="http://schemas.openxmlformats.org/officeDocument/2006/customXml" ds:itemID="{2C32E994-0A34-4CF8-9C90-752CF336C0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final_sheet</vt:lpstr>
      <vt:lpstr>index</vt:lpstr>
      <vt:lpstr>total_jurisdiction_covered</vt:lpstr>
      <vt:lpstr>Federated_cases</vt:lpstr>
      <vt:lpstr>jurisdiction_covered_NCT</vt:lpstr>
      <vt:lpstr>jurisdiction_covered_NETS</vt:lpstr>
      <vt:lpstr>jurisdiction_covered_SupETS</vt:lpstr>
      <vt:lpstr>carbon_price_NCT</vt:lpstr>
      <vt:lpstr>carbon_price_NETS</vt:lpstr>
      <vt:lpstr>carbon_price_SupETS</vt:lpstr>
      <vt:lpstr>EU_calculations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Sara Mustafazade</cp:lastModifiedBy>
  <cp:revision/>
  <dcterms:created xsi:type="dcterms:W3CDTF">2023-04-05T10:03:07Z</dcterms:created>
  <dcterms:modified xsi:type="dcterms:W3CDTF">2025-08-31T17:27:46Z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0x01010079083061B8E7C444AF7114E0C93C9245</vt:lpwstr>
  </property>
</Properties>
</file>