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&amp;L monthly" sheetId="1" r:id="rId4"/>
  </sheets>
  <definedNames/>
  <calcPr/>
  <extLst>
    <ext uri="GoogleSheetsCustomDataVersion2">
      <go:sheetsCustomData xmlns:go="http://customooxmlschemas.google.com/" r:id="rId5" roundtripDataChecksum="J/IgjjNdn7suaPHT9wlBjCZmnGcv/DK0m/gXrA7uQLE="/>
    </ext>
  </extLst>
</workbook>
</file>

<file path=xl/sharedStrings.xml><?xml version="1.0" encoding="utf-8"?>
<sst xmlns="http://schemas.openxmlformats.org/spreadsheetml/2006/main" count="55" uniqueCount="54">
  <si>
    <t>in lacs</t>
  </si>
  <si>
    <t>June'22</t>
  </si>
  <si>
    <t>July'22</t>
  </si>
  <si>
    <t>August'22</t>
  </si>
  <si>
    <t>September'22</t>
  </si>
  <si>
    <t>October'22</t>
  </si>
  <si>
    <t>November'22</t>
  </si>
  <si>
    <t>December'22</t>
  </si>
  <si>
    <t>January'23</t>
  </si>
  <si>
    <t>February'23</t>
  </si>
  <si>
    <t>March'23</t>
  </si>
  <si>
    <t>April'23</t>
  </si>
  <si>
    <t>May'23</t>
  </si>
  <si>
    <t>June'23</t>
  </si>
  <si>
    <t>Jul'23</t>
  </si>
  <si>
    <t>Aug'23</t>
  </si>
  <si>
    <t>Sep'23</t>
  </si>
  <si>
    <t>Oct'23</t>
  </si>
  <si>
    <t>Nov'23</t>
  </si>
  <si>
    <t>Dec'23</t>
  </si>
  <si>
    <t>Jan'24</t>
  </si>
  <si>
    <t>Feb'24</t>
  </si>
  <si>
    <t>March'24</t>
  </si>
  <si>
    <t>April'24</t>
  </si>
  <si>
    <t>May'24</t>
  </si>
  <si>
    <t>June'24</t>
  </si>
  <si>
    <t>July'24</t>
  </si>
  <si>
    <t>Aug'24</t>
  </si>
  <si>
    <t>Sep'24</t>
  </si>
  <si>
    <t>Oct'24</t>
  </si>
  <si>
    <t>Nov'24</t>
  </si>
  <si>
    <t>Dec'24</t>
  </si>
  <si>
    <t>GMV</t>
  </si>
  <si>
    <t>Less: Taxes</t>
  </si>
  <si>
    <t>discounts / deals</t>
  </si>
  <si>
    <t>Less: Returns</t>
  </si>
  <si>
    <t>Net sales</t>
  </si>
  <si>
    <t>COGS</t>
  </si>
  <si>
    <t>Gross margin</t>
  </si>
  <si>
    <t>%</t>
  </si>
  <si>
    <t xml:space="preserve">Platform fees </t>
  </si>
  <si>
    <t>Shipping fees</t>
  </si>
  <si>
    <t>Marketing spend</t>
  </si>
  <si>
    <t>CM0</t>
  </si>
  <si>
    <t>Warehousing / logistics</t>
  </si>
  <si>
    <t>CM2</t>
  </si>
  <si>
    <t>One-time costs / influencer marketing</t>
  </si>
  <si>
    <t>Other Non Operating Income</t>
  </si>
  <si>
    <t>Salaries (FTE)</t>
  </si>
  <si>
    <t>Salaries (contract)</t>
  </si>
  <si>
    <t>No. of Employees on Payroll</t>
  </si>
  <si>
    <t>Office, tech &amp; other misc expenses</t>
  </si>
  <si>
    <t>Professional + Legal</t>
  </si>
  <si>
    <t>Reported Profit/Loss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</si>
</sst>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8">
    <font>
      <sz val="10.0"/>
      <color rgb="FF000000"/>
      <name val="Calibri"/>
      <scheme val="minor"/>
    </font>
    <font>
      <b/>
      <sz val="12.0"/>
      <color theme="1"/>
      <name val="Calibri"/>
    </font>
    <font>
      <sz val="12.0"/>
      <color theme="1"/>
      <name val="Calibri"/>
    </font>
    <font>
      <sz val="10.0"/>
      <color theme="1"/>
      <name val="Arial"/>
    </font>
    <font>
      <sz val="11.0"/>
      <color theme="1"/>
      <name val="Calibri"/>
    </font>
    <font>
      <color theme="1"/>
      <name val="Calibri"/>
    </font>
    <font>
      <sz val="11.0"/>
      <color theme="1"/>
      <name val="Arial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1" fillId="2" fontId="3" numFmtId="0" xfId="0" applyBorder="1" applyFont="1"/>
    <xf borderId="0" fillId="2" fontId="2" numFmtId="0" xfId="0" applyFont="1"/>
    <xf borderId="0" fillId="0" fontId="4" numFmtId="0" xfId="0" applyFont="1"/>
    <xf borderId="0" fillId="0" fontId="3" numFmtId="0" xfId="0" applyFont="1"/>
    <xf borderId="0" fillId="0" fontId="4" numFmtId="164" xfId="0" applyFont="1" applyNumberFormat="1"/>
    <xf borderId="0" fillId="0" fontId="5" numFmtId="0" xfId="0" applyFont="1"/>
    <xf borderId="1" fillId="2" fontId="2" numFmtId="164" xfId="0" applyBorder="1" applyFont="1" applyNumberFormat="1"/>
    <xf borderId="0" fillId="0" fontId="6" numFmtId="0" xfId="0" applyFont="1"/>
    <xf borderId="0" fillId="0" fontId="4" numFmtId="10" xfId="0" applyFont="1" applyNumberFormat="1"/>
    <xf borderId="1" fillId="2" fontId="1" numFmtId="0" xfId="0" applyBorder="1" applyFont="1"/>
    <xf borderId="1" fillId="2" fontId="1" numFmtId="164" xfId="0" applyBorder="1" applyFont="1" applyNumberFormat="1"/>
    <xf borderId="0" fillId="0" fontId="7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32.14"/>
    <col customWidth="1" min="2" max="20" width="12.86"/>
    <col customWidth="1" min="21" max="21" width="15.57"/>
    <col customWidth="1" min="22" max="27" width="12.8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ht="15.75" customHeight="1">
      <c r="A2" s="2" t="s">
        <v>32</v>
      </c>
      <c r="B2" s="2">
        <v>395.5</v>
      </c>
      <c r="C2" s="2">
        <v>396.6</v>
      </c>
      <c r="D2" s="2">
        <v>400.6</v>
      </c>
      <c r="E2" s="2">
        <v>522.7</v>
      </c>
      <c r="F2" s="2">
        <v>420.2</v>
      </c>
      <c r="G2" s="2">
        <v>368.2</v>
      </c>
      <c r="H2" s="2">
        <v>370.4</v>
      </c>
      <c r="I2" s="2">
        <v>380.0</v>
      </c>
      <c r="J2" s="2">
        <v>361.0</v>
      </c>
      <c r="K2" s="2">
        <v>396.9</v>
      </c>
      <c r="L2" s="2">
        <v>379.8</v>
      </c>
      <c r="M2" s="2">
        <v>377.6</v>
      </c>
      <c r="N2" s="2">
        <v>371.4</v>
      </c>
      <c r="O2" s="2">
        <v>347.6</v>
      </c>
      <c r="P2" s="2">
        <v>391.1</v>
      </c>
      <c r="Q2" s="2">
        <v>375.0</v>
      </c>
      <c r="R2" s="3">
        <v>408.7</v>
      </c>
      <c r="S2" s="3">
        <v>430.4</v>
      </c>
      <c r="T2" s="2">
        <f>90.55+110+160+35</f>
        <v>395.55</v>
      </c>
      <c r="U2" s="2">
        <v>364.3</v>
      </c>
      <c r="V2" s="2">
        <v>409.5</v>
      </c>
      <c r="W2" s="2">
        <v>493.5</v>
      </c>
      <c r="X2" s="2">
        <v>544.5</v>
      </c>
      <c r="Y2" s="2">
        <v>555.8</v>
      </c>
      <c r="Z2" s="2">
        <v>538.2</v>
      </c>
      <c r="AA2" s="2">
        <v>580.2</v>
      </c>
      <c r="AB2" s="2">
        <v>573.7</v>
      </c>
      <c r="AC2" s="2">
        <v>560.8</v>
      </c>
      <c r="AD2" s="2">
        <v>572.4</v>
      </c>
      <c r="AE2" s="2">
        <v>604.2</v>
      </c>
      <c r="AF2" s="4">
        <v>610.4</v>
      </c>
    </row>
    <row r="3" ht="15.0" customHeight="1">
      <c r="A3" s="5" t="s">
        <v>33</v>
      </c>
      <c r="B3" s="5">
        <v>-47.2</v>
      </c>
      <c r="C3" s="5">
        <v>-48.0</v>
      </c>
      <c r="D3" s="5">
        <v>-43.5</v>
      </c>
      <c r="E3" s="5">
        <v>-56.7</v>
      </c>
      <c r="F3" s="5">
        <v>-40.1</v>
      </c>
      <c r="G3" s="5">
        <v>-34.3</v>
      </c>
      <c r="H3" s="5">
        <v>-37.1</v>
      </c>
      <c r="I3" s="5">
        <v>-38.4</v>
      </c>
      <c r="J3" s="5">
        <v>-38.3</v>
      </c>
      <c r="K3" s="5">
        <v>-43.0</v>
      </c>
      <c r="L3" s="5">
        <v>-38.5</v>
      </c>
      <c r="M3" s="5">
        <v>-33.8</v>
      </c>
      <c r="N3" s="5">
        <v>-34.9</v>
      </c>
      <c r="O3" s="5">
        <v>-35.0</v>
      </c>
      <c r="P3" s="5">
        <v>-43.5</v>
      </c>
      <c r="Q3" s="5">
        <v>-41.7</v>
      </c>
      <c r="R3" s="6">
        <v>-45.7</v>
      </c>
      <c r="S3" s="6">
        <v>-45.3</v>
      </c>
      <c r="T3" s="5">
        <v>-42.8</v>
      </c>
      <c r="U3" s="7">
        <v>-39.4</v>
      </c>
      <c r="V3" s="7">
        <v>-44.3</v>
      </c>
      <c r="W3" s="7">
        <v>-53.4</v>
      </c>
      <c r="X3" s="5">
        <v>-58.9</v>
      </c>
      <c r="Y3" s="5">
        <v>-66.7</v>
      </c>
      <c r="Z3" s="5">
        <v>-64.6</v>
      </c>
      <c r="AA3" s="5">
        <v>-69.6</v>
      </c>
      <c r="AB3" s="5">
        <v>-68.9</v>
      </c>
      <c r="AC3" s="8">
        <v>-67.27</v>
      </c>
      <c r="AD3" s="8">
        <v>-69.5</v>
      </c>
      <c r="AE3" s="8">
        <v>-73.48</v>
      </c>
      <c r="AF3" s="8">
        <v>-74.6</v>
      </c>
    </row>
    <row r="4" ht="15.0" customHeight="1">
      <c r="A4" s="5" t="s">
        <v>34</v>
      </c>
      <c r="B4" s="5">
        <v>-25.2</v>
      </c>
      <c r="C4" s="5">
        <v>-25.8</v>
      </c>
      <c r="D4" s="5">
        <v>-16.1</v>
      </c>
      <c r="E4" s="5">
        <v>-46.9</v>
      </c>
      <c r="F4" s="5">
        <v>-43.6</v>
      </c>
      <c r="G4" s="5">
        <v>-20.8</v>
      </c>
      <c r="H4" s="5">
        <v>-17.3</v>
      </c>
      <c r="I4" s="5">
        <v>-16.0</v>
      </c>
      <c r="J4" s="5">
        <v>-16.0</v>
      </c>
      <c r="K4" s="5">
        <v>-12.7</v>
      </c>
      <c r="L4" s="5">
        <v>-12.4</v>
      </c>
      <c r="M4" s="5">
        <v>-30.4</v>
      </c>
      <c r="N4" s="5">
        <v>-26.8</v>
      </c>
      <c r="O4" s="5">
        <v>-12.0</v>
      </c>
      <c r="P4" s="5">
        <v>-14.8</v>
      </c>
      <c r="Q4" s="5">
        <v>-6.2</v>
      </c>
      <c r="R4" s="6">
        <v>-26.1</v>
      </c>
      <c r="S4" s="6">
        <v>-25.0</v>
      </c>
      <c r="T4" s="5">
        <v>-18.19</v>
      </c>
      <c r="U4" s="7">
        <v>-14.5</v>
      </c>
      <c r="V4" s="7">
        <v>-20.2</v>
      </c>
      <c r="W4" s="7">
        <v>-26.4</v>
      </c>
      <c r="X4" s="5">
        <v>-25.04</v>
      </c>
      <c r="Y4" s="5">
        <v>-28.5</v>
      </c>
      <c r="Z4" s="5">
        <v>-27.5</v>
      </c>
      <c r="AA4" s="5">
        <v>-34.8</v>
      </c>
      <c r="AB4" s="5">
        <v>-31.8</v>
      </c>
      <c r="AC4" s="8">
        <v>-33.63</v>
      </c>
      <c r="AD4" s="8">
        <v>-34.35</v>
      </c>
      <c r="AE4" s="8">
        <v>-35.2</v>
      </c>
      <c r="AF4" s="8">
        <v>-34.2</v>
      </c>
    </row>
    <row r="5" ht="15.0" customHeight="1">
      <c r="A5" s="5" t="s">
        <v>35</v>
      </c>
      <c r="B5" s="5">
        <v>-40.5</v>
      </c>
      <c r="C5" s="5">
        <v>-38.4</v>
      </c>
      <c r="D5" s="5">
        <v>-40.1</v>
      </c>
      <c r="E5" s="5">
        <v>-40.7</v>
      </c>
      <c r="F5" s="5">
        <v>-41.5</v>
      </c>
      <c r="G5" s="5">
        <v>-35.7</v>
      </c>
      <c r="H5" s="5">
        <v>-41.1</v>
      </c>
      <c r="I5" s="5">
        <v>-41.5</v>
      </c>
      <c r="J5" s="5">
        <v>-40.1</v>
      </c>
      <c r="K5" s="5">
        <v>-47.6</v>
      </c>
      <c r="L5" s="5">
        <v>-45.8</v>
      </c>
      <c r="M5" s="5">
        <v>-39.5</v>
      </c>
      <c r="N5" s="5">
        <v>-40.2</v>
      </c>
      <c r="O5" s="5">
        <v>-28.0</v>
      </c>
      <c r="P5" s="5">
        <v>-32.0</v>
      </c>
      <c r="Q5" s="5">
        <v>-28.0</v>
      </c>
      <c r="R5" s="6">
        <v>-18.0</v>
      </c>
      <c r="S5" s="6">
        <v>-22.0</v>
      </c>
      <c r="T5" s="5">
        <v>-16.8</v>
      </c>
      <c r="U5" s="5">
        <v>-14.5</v>
      </c>
      <c r="V5" s="5">
        <v>-16.9</v>
      </c>
      <c r="W5" s="5">
        <v>-20.3</v>
      </c>
      <c r="X5" s="5">
        <v>-23.13</v>
      </c>
      <c r="Y5" s="5">
        <v>-27.5</v>
      </c>
      <c r="Z5" s="5">
        <v>-26.3</v>
      </c>
      <c r="AA5" s="5">
        <v>-30.3</v>
      </c>
      <c r="AB5" s="5">
        <v>-30.4</v>
      </c>
      <c r="AC5" s="8">
        <v>-29.3</v>
      </c>
      <c r="AD5" s="8">
        <v>-28.2</v>
      </c>
      <c r="AE5" s="8">
        <v>-30.97</v>
      </c>
      <c r="AF5" s="8">
        <v>-29.8</v>
      </c>
    </row>
    <row r="6" ht="15.75" customHeight="1">
      <c r="A6" s="2" t="s">
        <v>36</v>
      </c>
      <c r="B6" s="2">
        <v>282.6</v>
      </c>
      <c r="C6" s="2">
        <v>284.4</v>
      </c>
      <c r="D6" s="2">
        <v>300.9</v>
      </c>
      <c r="E6" s="2">
        <f t="shared" ref="E6:AC6" si="1">E2+E3+E4+E5</f>
        <v>378.4</v>
      </c>
      <c r="F6" s="2">
        <f t="shared" si="1"/>
        <v>295</v>
      </c>
      <c r="G6" s="2">
        <f t="shared" si="1"/>
        <v>277.4</v>
      </c>
      <c r="H6" s="2">
        <f t="shared" si="1"/>
        <v>274.9</v>
      </c>
      <c r="I6" s="2">
        <f t="shared" si="1"/>
        <v>284.1</v>
      </c>
      <c r="J6" s="2">
        <f t="shared" si="1"/>
        <v>266.6</v>
      </c>
      <c r="K6" s="2">
        <f t="shared" si="1"/>
        <v>293.6</v>
      </c>
      <c r="L6" s="2">
        <f t="shared" si="1"/>
        <v>283.1</v>
      </c>
      <c r="M6" s="2">
        <f t="shared" si="1"/>
        <v>273.9</v>
      </c>
      <c r="N6" s="2">
        <f t="shared" si="1"/>
        <v>269.5</v>
      </c>
      <c r="O6" s="2">
        <f t="shared" si="1"/>
        <v>272.6</v>
      </c>
      <c r="P6" s="2">
        <f t="shared" si="1"/>
        <v>300.8</v>
      </c>
      <c r="Q6" s="2">
        <f t="shared" si="1"/>
        <v>299.1</v>
      </c>
      <c r="R6" s="2">
        <f t="shared" si="1"/>
        <v>318.9</v>
      </c>
      <c r="S6" s="2">
        <f t="shared" si="1"/>
        <v>338.1</v>
      </c>
      <c r="T6" s="2">
        <f t="shared" si="1"/>
        <v>317.76</v>
      </c>
      <c r="U6" s="9">
        <f t="shared" si="1"/>
        <v>295.9</v>
      </c>
      <c r="V6" s="9">
        <f t="shared" si="1"/>
        <v>328.1</v>
      </c>
      <c r="W6" s="9">
        <f t="shared" si="1"/>
        <v>393.4</v>
      </c>
      <c r="X6" s="2">
        <f t="shared" si="1"/>
        <v>437.43</v>
      </c>
      <c r="Y6" s="2">
        <f t="shared" si="1"/>
        <v>433.1</v>
      </c>
      <c r="Z6" s="2">
        <f t="shared" si="1"/>
        <v>419.8</v>
      </c>
      <c r="AA6" s="2">
        <f t="shared" si="1"/>
        <v>445.5</v>
      </c>
      <c r="AB6" s="2">
        <f t="shared" si="1"/>
        <v>442.6</v>
      </c>
      <c r="AC6" s="2">
        <f t="shared" si="1"/>
        <v>430.6</v>
      </c>
      <c r="AD6" s="2">
        <v>440.34999999999997</v>
      </c>
      <c r="AE6" s="2">
        <v>464.55000000000007</v>
      </c>
      <c r="AF6" s="2">
        <f>AF2+AF3+AF4+AF5</f>
        <v>471.8</v>
      </c>
    </row>
    <row r="7" ht="15.75" customHeight="1">
      <c r="R7" s="10"/>
      <c r="S7" s="10"/>
    </row>
    <row r="8" ht="15.0" customHeight="1">
      <c r="A8" s="5" t="s">
        <v>37</v>
      </c>
      <c r="B8" s="5">
        <v>-134.1</v>
      </c>
      <c r="C8" s="5">
        <v>-138.1</v>
      </c>
      <c r="D8" s="5">
        <v>-132.8</v>
      </c>
      <c r="E8" s="5">
        <v>-178.74</v>
      </c>
      <c r="F8" s="5">
        <v>-136.08</v>
      </c>
      <c r="G8" s="5">
        <v>-115.8</v>
      </c>
      <c r="H8" s="5">
        <v>-120.77</v>
      </c>
      <c r="I8" s="5">
        <v>-125.1</v>
      </c>
      <c r="J8" s="5">
        <v>-116.6</v>
      </c>
      <c r="K8" s="5">
        <v>-129.4</v>
      </c>
      <c r="L8" s="5">
        <v>-117.6</v>
      </c>
      <c r="M8" s="5">
        <v>-107.3</v>
      </c>
      <c r="N8" s="5">
        <v>-107.9</v>
      </c>
      <c r="O8" s="5">
        <v>-107.0</v>
      </c>
      <c r="P8" s="5">
        <v>-112.0</v>
      </c>
      <c r="Q8" s="5">
        <v>-112.8</v>
      </c>
      <c r="R8" s="6">
        <v>-119.1</v>
      </c>
      <c r="S8" s="6">
        <v>-119.0</v>
      </c>
      <c r="T8" s="5">
        <v>-110.12</v>
      </c>
      <c r="U8" s="5">
        <v>-103.4</v>
      </c>
      <c r="V8" s="5">
        <v>-114.2</v>
      </c>
      <c r="W8" s="5">
        <v>-137.3</v>
      </c>
      <c r="X8" s="5">
        <v>-152.8</v>
      </c>
      <c r="Y8" s="5">
        <v>-154.2</v>
      </c>
      <c r="Z8" s="5">
        <v>-148.9</v>
      </c>
      <c r="AA8" s="5">
        <v>-158.2</v>
      </c>
      <c r="AB8" s="5">
        <v>-158.2</v>
      </c>
      <c r="AC8" s="5">
        <v>-150.82</v>
      </c>
      <c r="AD8" s="8">
        <v>-154.9</v>
      </c>
      <c r="AE8" s="8">
        <v>-162.5</v>
      </c>
      <c r="AF8" s="8">
        <v>-165.4</v>
      </c>
    </row>
    <row r="9" ht="15.75" customHeight="1">
      <c r="A9" s="2" t="s">
        <v>38</v>
      </c>
      <c r="B9" s="2">
        <v>148.5</v>
      </c>
      <c r="C9" s="2">
        <v>146.3</v>
      </c>
      <c r="D9" s="2">
        <v>168.1</v>
      </c>
      <c r="E9" s="2">
        <v>199.7</v>
      </c>
      <c r="F9" s="2">
        <v>158.9</v>
      </c>
      <c r="G9" s="2">
        <v>161.7</v>
      </c>
      <c r="H9" s="2">
        <v>154.3</v>
      </c>
      <c r="I9" s="2">
        <v>159.1</v>
      </c>
      <c r="J9" s="2">
        <v>150.0</v>
      </c>
      <c r="K9" s="2">
        <v>164.2</v>
      </c>
      <c r="L9" s="2">
        <v>165.5</v>
      </c>
      <c r="M9" s="2">
        <v>166.6</v>
      </c>
      <c r="N9" s="2">
        <v>157.1</v>
      </c>
      <c r="O9" s="2">
        <v>166.1</v>
      </c>
      <c r="P9" s="2">
        <v>188.8</v>
      </c>
      <c r="Q9" s="2">
        <f t="shared" ref="Q9:AC9" si="2">Q6+Q8</f>
        <v>186.3</v>
      </c>
      <c r="R9" s="2">
        <f t="shared" si="2"/>
        <v>199.8</v>
      </c>
      <c r="S9" s="2">
        <f t="shared" si="2"/>
        <v>219.1</v>
      </c>
      <c r="T9" s="2">
        <f t="shared" si="2"/>
        <v>207.64</v>
      </c>
      <c r="U9" s="9">
        <f t="shared" si="2"/>
        <v>192.5</v>
      </c>
      <c r="V9" s="9">
        <f t="shared" si="2"/>
        <v>213.9</v>
      </c>
      <c r="W9" s="9">
        <f t="shared" si="2"/>
        <v>256.1</v>
      </c>
      <c r="X9" s="2">
        <f t="shared" si="2"/>
        <v>284.63</v>
      </c>
      <c r="Y9" s="2">
        <f t="shared" si="2"/>
        <v>278.9</v>
      </c>
      <c r="Z9" s="2">
        <f t="shared" si="2"/>
        <v>270.9</v>
      </c>
      <c r="AA9" s="2">
        <f t="shared" si="2"/>
        <v>287.3</v>
      </c>
      <c r="AB9" s="2">
        <f t="shared" si="2"/>
        <v>284.4</v>
      </c>
      <c r="AC9" s="2">
        <f t="shared" si="2"/>
        <v>279.78</v>
      </c>
      <c r="AD9" s="2">
        <v>285.44999999999993</v>
      </c>
      <c r="AE9" s="2">
        <v>302.05000000000007</v>
      </c>
      <c r="AF9" s="2">
        <f>AF6+AF8</f>
        <v>306.4</v>
      </c>
    </row>
    <row r="10" ht="15.0" customHeight="1">
      <c r="A10" s="5" t="s">
        <v>39</v>
      </c>
      <c r="B10" s="11">
        <v>0.525</v>
      </c>
      <c r="C10" s="11">
        <v>0.514</v>
      </c>
      <c r="D10" s="11">
        <v>0.559</v>
      </c>
      <c r="E10" s="11">
        <v>0.528</v>
      </c>
      <c r="F10" s="11">
        <v>0.539</v>
      </c>
      <c r="G10" s="11">
        <v>0.578</v>
      </c>
      <c r="H10" s="11">
        <v>0.561</v>
      </c>
      <c r="I10" s="11">
        <v>0.56</v>
      </c>
      <c r="J10" s="11">
        <v>0.563</v>
      </c>
      <c r="K10" s="11">
        <v>0.559</v>
      </c>
      <c r="L10" s="11">
        <v>0.585</v>
      </c>
      <c r="M10" s="11">
        <v>0.608</v>
      </c>
      <c r="N10" s="11">
        <v>0.593</v>
      </c>
      <c r="O10" s="11">
        <v>0.609</v>
      </c>
      <c r="P10" s="11">
        <v>0.628</v>
      </c>
      <c r="Q10" s="11">
        <f t="shared" ref="Q10:AC10" si="3">Q9/Q6</f>
        <v>0.6228686058</v>
      </c>
      <c r="R10" s="11">
        <f t="shared" si="3"/>
        <v>0.6265286924</v>
      </c>
      <c r="S10" s="11">
        <f t="shared" si="3"/>
        <v>0.6480331263</v>
      </c>
      <c r="T10" s="11">
        <f t="shared" si="3"/>
        <v>0.653449144</v>
      </c>
      <c r="U10" s="11">
        <f t="shared" si="3"/>
        <v>0.6505576208</v>
      </c>
      <c r="V10" s="11">
        <f t="shared" si="3"/>
        <v>0.6519353856</v>
      </c>
      <c r="W10" s="11">
        <f t="shared" si="3"/>
        <v>0.6509913574</v>
      </c>
      <c r="X10" s="11">
        <f t="shared" si="3"/>
        <v>0.6506869671</v>
      </c>
      <c r="Y10" s="11">
        <f t="shared" si="3"/>
        <v>0.6439621335</v>
      </c>
      <c r="Z10" s="11">
        <f t="shared" si="3"/>
        <v>0.6453072892</v>
      </c>
      <c r="AA10" s="11">
        <f t="shared" si="3"/>
        <v>0.6448933782</v>
      </c>
      <c r="AB10" s="11">
        <f t="shared" si="3"/>
        <v>0.6425666516</v>
      </c>
      <c r="AC10" s="11">
        <f t="shared" si="3"/>
        <v>0.6497445425</v>
      </c>
      <c r="AD10" s="11">
        <v>0.6482343590325876</v>
      </c>
      <c r="AE10" s="11">
        <v>0.6501991174254655</v>
      </c>
      <c r="AF10" s="11">
        <f>AF9/AF6</f>
        <v>0.6494277236</v>
      </c>
    </row>
    <row r="11" ht="15.75" customHeight="1"/>
    <row r="12" ht="15.0" customHeight="1">
      <c r="A12" s="5" t="s">
        <v>40</v>
      </c>
      <c r="B12" s="5">
        <v>-70.6</v>
      </c>
      <c r="C12" s="5">
        <v>-67.0</v>
      </c>
      <c r="D12" s="5">
        <v>-68.5</v>
      </c>
      <c r="E12" s="5">
        <v>-114.0</v>
      </c>
      <c r="F12" s="5">
        <v>-73.4</v>
      </c>
      <c r="G12" s="5">
        <v>-60.1</v>
      </c>
      <c r="H12" s="5">
        <v>-72.6</v>
      </c>
      <c r="I12" s="5">
        <v>-73.3</v>
      </c>
      <c r="J12" s="5">
        <v>-71.6</v>
      </c>
      <c r="K12" s="5">
        <v>-83.3</v>
      </c>
      <c r="L12" s="5">
        <v>-85.1</v>
      </c>
      <c r="M12" s="5">
        <v>-74.75</v>
      </c>
      <c r="N12" s="5">
        <v>-72.0</v>
      </c>
      <c r="O12" s="5">
        <v>-75.0</v>
      </c>
      <c r="P12" s="5">
        <v>-80.0</v>
      </c>
      <c r="Q12" s="5">
        <v>-79.5</v>
      </c>
      <c r="R12" s="6">
        <v>-84.5</v>
      </c>
      <c r="S12" s="6">
        <v>-93.4</v>
      </c>
      <c r="T12" s="5">
        <v>-82.5</v>
      </c>
      <c r="U12" s="5">
        <v>-76.2</v>
      </c>
      <c r="V12" s="5">
        <v>-84.6</v>
      </c>
      <c r="W12" s="5">
        <v>-97.4</v>
      </c>
      <c r="X12" s="5">
        <v>-110.4</v>
      </c>
      <c r="Y12" s="5">
        <v>-110.3</v>
      </c>
      <c r="Z12" s="5">
        <v>-105.2</v>
      </c>
      <c r="AA12" s="5">
        <v>-115.9</v>
      </c>
      <c r="AB12" s="5">
        <v>-116.2</v>
      </c>
      <c r="AC12" s="8">
        <v>-112.0</v>
      </c>
      <c r="AD12" s="8">
        <v>-116.2</v>
      </c>
      <c r="AE12" s="8">
        <v>-108.4</v>
      </c>
      <c r="AF12" s="8">
        <v>-120.4</v>
      </c>
    </row>
    <row r="13" ht="15.0" customHeight="1">
      <c r="A13" s="5" t="s">
        <v>41</v>
      </c>
      <c r="B13" s="5">
        <v>-33.6</v>
      </c>
      <c r="C13" s="5">
        <v>-30.3</v>
      </c>
      <c r="D13" s="5">
        <v>-47.2</v>
      </c>
      <c r="E13" s="5">
        <v>-44.39</v>
      </c>
      <c r="F13" s="5">
        <v>-42.0</v>
      </c>
      <c r="G13" s="5">
        <v>-47.9</v>
      </c>
      <c r="H13" s="5">
        <v>-33.68</v>
      </c>
      <c r="I13" s="5">
        <v>-34.84</v>
      </c>
      <c r="J13" s="5">
        <v>-32.6</v>
      </c>
      <c r="K13" s="5">
        <v>-30.5</v>
      </c>
      <c r="L13" s="5">
        <v>-24.6</v>
      </c>
      <c r="M13" s="5">
        <v>-35.1</v>
      </c>
      <c r="N13" s="5">
        <v>-32.35</v>
      </c>
      <c r="O13" s="5">
        <v>-36.0</v>
      </c>
      <c r="P13" s="5">
        <v>-36.7</v>
      </c>
      <c r="Q13" s="5">
        <v>-36.5</v>
      </c>
      <c r="R13" s="6">
        <v>-40.2</v>
      </c>
      <c r="S13" s="6">
        <v>-46.8</v>
      </c>
      <c r="T13" s="5">
        <v>-42.8</v>
      </c>
      <c r="U13" s="5">
        <v>-39.2</v>
      </c>
      <c r="V13" s="5">
        <v>-47.2</v>
      </c>
      <c r="W13" s="5">
        <v>-55.9</v>
      </c>
      <c r="X13" s="5">
        <v>-58.92</v>
      </c>
      <c r="Y13" s="5">
        <v>-45.3</v>
      </c>
      <c r="Z13" s="5">
        <v>-42.4</v>
      </c>
      <c r="AA13" s="5">
        <v>-45.9</v>
      </c>
      <c r="AB13" s="5">
        <v>-46.4</v>
      </c>
      <c r="AC13" s="8">
        <v>-44.4</v>
      </c>
      <c r="AD13" s="8">
        <v>-45.8</v>
      </c>
      <c r="AE13" s="8">
        <v>-60.2</v>
      </c>
      <c r="AF13" s="8">
        <v>-48.9</v>
      </c>
    </row>
    <row r="14" ht="15.0" customHeight="1">
      <c r="A14" s="5" t="s">
        <v>42</v>
      </c>
      <c r="B14" s="5">
        <v>-41.4</v>
      </c>
      <c r="C14" s="5">
        <v>-52.7</v>
      </c>
      <c r="D14" s="5">
        <v>-45.1</v>
      </c>
      <c r="E14" s="5">
        <v>-32.03</v>
      </c>
      <c r="F14" s="5">
        <v>-20.63</v>
      </c>
      <c r="G14" s="5">
        <v>-26.4</v>
      </c>
      <c r="H14" s="5">
        <v>-21.23</v>
      </c>
      <c r="I14" s="5">
        <v>-22.96</v>
      </c>
      <c r="J14" s="5">
        <v>-21.1</v>
      </c>
      <c r="K14" s="5">
        <v>-24.3</v>
      </c>
      <c r="L14" s="5">
        <v>-24.3</v>
      </c>
      <c r="M14" s="5">
        <v>-27.12</v>
      </c>
      <c r="N14" s="5">
        <v>-27.33</v>
      </c>
      <c r="O14" s="5">
        <v>-25.0</v>
      </c>
      <c r="P14" s="5">
        <v>-29.0</v>
      </c>
      <c r="Q14" s="5">
        <v>-24.0</v>
      </c>
      <c r="R14" s="6">
        <v>-25.2</v>
      </c>
      <c r="S14" s="6">
        <v>-24.9</v>
      </c>
      <c r="T14" s="5">
        <v>-25.4</v>
      </c>
      <c r="U14" s="5">
        <v>-26.08</v>
      </c>
      <c r="V14" s="5">
        <v>-26.3</v>
      </c>
      <c r="W14" s="5">
        <v>-35.1</v>
      </c>
      <c r="X14" s="5">
        <v>-41.2</v>
      </c>
      <c r="Y14" s="5">
        <v>-48.0</v>
      </c>
      <c r="Z14" s="5">
        <v>-45.9</v>
      </c>
      <c r="AA14" s="5">
        <v>-47.1</v>
      </c>
      <c r="AB14" s="5">
        <v>-46.4</v>
      </c>
      <c r="AC14" s="8">
        <v>-45.5</v>
      </c>
      <c r="AD14" s="8">
        <v>-46.5</v>
      </c>
      <c r="AE14" s="8">
        <v>-48.58</v>
      </c>
      <c r="AF14" s="8">
        <v>-50.4</v>
      </c>
    </row>
    <row r="15" ht="15.75" customHeight="1"/>
    <row r="16" ht="15.75" customHeight="1">
      <c r="A16" s="2" t="s">
        <v>43</v>
      </c>
      <c r="B16" s="2">
        <v>2.9</v>
      </c>
      <c r="C16" s="2">
        <v>-3.8</v>
      </c>
      <c r="D16" s="2">
        <v>7.3</v>
      </c>
      <c r="E16" s="2">
        <v>9.3</v>
      </c>
      <c r="F16" s="2">
        <v>22.9</v>
      </c>
      <c r="G16" s="2">
        <v>27.2</v>
      </c>
      <c r="H16" s="2">
        <v>26.8</v>
      </c>
      <c r="I16" s="2">
        <v>28.0</v>
      </c>
      <c r="J16" s="2">
        <v>24.7</v>
      </c>
      <c r="K16" s="2">
        <v>26.1</v>
      </c>
      <c r="L16" s="2">
        <v>31.5</v>
      </c>
      <c r="M16" s="2">
        <v>27.5</v>
      </c>
      <c r="N16" s="2">
        <v>23.6</v>
      </c>
      <c r="O16" s="2">
        <v>27.5</v>
      </c>
      <c r="P16" s="2">
        <v>40.1</v>
      </c>
      <c r="Q16" s="2">
        <f t="shared" ref="Q16:AC16" si="4">Q9+Q12+Q13+Q14</f>
        <v>46.3</v>
      </c>
      <c r="R16" s="2">
        <f t="shared" si="4"/>
        <v>49.9</v>
      </c>
      <c r="S16" s="2">
        <f t="shared" si="4"/>
        <v>54</v>
      </c>
      <c r="T16" s="2">
        <f t="shared" si="4"/>
        <v>56.94</v>
      </c>
      <c r="U16" s="9">
        <f t="shared" si="4"/>
        <v>51.02</v>
      </c>
      <c r="V16" s="9">
        <f t="shared" si="4"/>
        <v>55.8</v>
      </c>
      <c r="W16" s="9">
        <f t="shared" si="4"/>
        <v>67.7</v>
      </c>
      <c r="X16" s="2">
        <f t="shared" si="4"/>
        <v>74.11</v>
      </c>
      <c r="Y16" s="2">
        <f t="shared" si="4"/>
        <v>75.3</v>
      </c>
      <c r="Z16" s="2">
        <f t="shared" si="4"/>
        <v>77.4</v>
      </c>
      <c r="AA16" s="2">
        <f t="shared" si="4"/>
        <v>78.4</v>
      </c>
      <c r="AB16" s="2">
        <f t="shared" si="4"/>
        <v>75.4</v>
      </c>
      <c r="AC16" s="2">
        <f t="shared" si="4"/>
        <v>77.88</v>
      </c>
      <c r="AD16" s="2">
        <v>76.94999999999995</v>
      </c>
      <c r="AE16" s="2">
        <f t="shared" ref="AE16:AF16" si="5">AE9+AE12+AE13+AE14</f>
        <v>84.87</v>
      </c>
      <c r="AF16" s="2">
        <f t="shared" si="5"/>
        <v>86.7</v>
      </c>
    </row>
    <row r="17" ht="15.0" customHeight="1">
      <c r="A17" s="5" t="s">
        <v>39</v>
      </c>
      <c r="B17" s="11">
        <v>0.01</v>
      </c>
      <c r="C17" s="11">
        <v>-0.013</v>
      </c>
      <c r="D17" s="11">
        <v>0.024</v>
      </c>
      <c r="E17" s="11">
        <v>0.025</v>
      </c>
      <c r="F17" s="11">
        <v>0.078</v>
      </c>
      <c r="G17" s="11">
        <v>0.098</v>
      </c>
      <c r="H17" s="11">
        <v>0.097</v>
      </c>
      <c r="I17" s="11">
        <v>0.099</v>
      </c>
      <c r="J17" s="11">
        <v>0.093</v>
      </c>
      <c r="K17" s="11">
        <v>0.089</v>
      </c>
      <c r="L17" s="11">
        <v>0.111</v>
      </c>
      <c r="M17" s="11">
        <v>0.1</v>
      </c>
      <c r="N17" s="11">
        <v>0.089</v>
      </c>
      <c r="O17" s="11">
        <v>0.101</v>
      </c>
      <c r="P17" s="11">
        <v>0.133</v>
      </c>
      <c r="Q17" s="11">
        <f t="shared" ref="Q17:AC17" si="6">Q16/Q6</f>
        <v>0.1547977265</v>
      </c>
      <c r="R17" s="11">
        <f t="shared" si="6"/>
        <v>0.1564753841</v>
      </c>
      <c r="S17" s="11">
        <f t="shared" si="6"/>
        <v>0.1597160603</v>
      </c>
      <c r="T17" s="11">
        <f t="shared" si="6"/>
        <v>0.1791918429</v>
      </c>
      <c r="U17" s="11">
        <f t="shared" si="6"/>
        <v>0.1724231159</v>
      </c>
      <c r="V17" s="11">
        <f t="shared" si="6"/>
        <v>0.1700701006</v>
      </c>
      <c r="W17" s="11">
        <f t="shared" si="6"/>
        <v>0.1720894764</v>
      </c>
      <c r="X17" s="11">
        <f t="shared" si="6"/>
        <v>0.1694213931</v>
      </c>
      <c r="Y17" s="11">
        <f t="shared" si="6"/>
        <v>0.1738628492</v>
      </c>
      <c r="Z17" s="11">
        <f t="shared" si="6"/>
        <v>0.1843735112</v>
      </c>
      <c r="AA17" s="11">
        <f t="shared" si="6"/>
        <v>0.1759820426</v>
      </c>
      <c r="AB17" s="11">
        <f t="shared" si="6"/>
        <v>0.1703569815</v>
      </c>
      <c r="AC17" s="11">
        <f t="shared" si="6"/>
        <v>0.1808639108</v>
      </c>
      <c r="AD17" s="11">
        <v>0.174747360054502</v>
      </c>
      <c r="AE17" s="11">
        <v>0.18269292864062003</v>
      </c>
      <c r="AF17" s="11">
        <f>AF16/AF6</f>
        <v>0.1837643069</v>
      </c>
    </row>
    <row r="18" ht="15.75" customHeight="1"/>
    <row r="19" ht="15.0" customHeight="1">
      <c r="A19" s="5" t="s">
        <v>44</v>
      </c>
      <c r="B19" s="5">
        <v>-42.2</v>
      </c>
      <c r="C19" s="5">
        <v>-47.9</v>
      </c>
      <c r="D19" s="5">
        <v>-48.5</v>
      </c>
      <c r="E19" s="5">
        <v>-54.8</v>
      </c>
      <c r="F19" s="5">
        <v>-51.3</v>
      </c>
      <c r="G19" s="5">
        <v>-36.6</v>
      </c>
      <c r="H19" s="5">
        <v>-34.7</v>
      </c>
      <c r="I19" s="5">
        <v>-27.2</v>
      </c>
      <c r="J19" s="5">
        <v>-22.6</v>
      </c>
      <c r="K19" s="5">
        <v>-22.3</v>
      </c>
      <c r="L19" s="5">
        <v>-20.3</v>
      </c>
      <c r="M19" s="5">
        <v>-17.1</v>
      </c>
      <c r="N19" s="5">
        <v>-19.2</v>
      </c>
      <c r="O19" s="5">
        <v>-19.5</v>
      </c>
      <c r="P19" s="5">
        <v>-22.4</v>
      </c>
      <c r="Q19" s="5">
        <v>-20.2</v>
      </c>
      <c r="R19" s="6">
        <v>-20.5</v>
      </c>
      <c r="S19" s="6">
        <v>-17.5</v>
      </c>
      <c r="T19" s="5">
        <v>-15.2</v>
      </c>
      <c r="U19" s="5">
        <v>-14.1</v>
      </c>
      <c r="V19" s="5">
        <v>-14.8</v>
      </c>
      <c r="W19" s="5">
        <v>-20.3</v>
      </c>
      <c r="X19" s="5">
        <v>-21.6</v>
      </c>
      <c r="Y19" s="5">
        <v>-24.5</v>
      </c>
      <c r="Z19" s="5">
        <v>-22.4</v>
      </c>
      <c r="AA19" s="5">
        <v>-23.75</v>
      </c>
      <c r="AB19" s="5">
        <v>-24.2</v>
      </c>
      <c r="AC19" s="5">
        <v>-24.5</v>
      </c>
      <c r="AD19" s="8">
        <v>-25.5</v>
      </c>
      <c r="AE19" s="8">
        <v>-27.8</v>
      </c>
      <c r="AF19" s="8">
        <v>-28.8</v>
      </c>
    </row>
    <row r="20" ht="15.75" customHeight="1"/>
    <row r="21" ht="15.75" customHeight="1">
      <c r="A21" s="2" t="s">
        <v>45</v>
      </c>
      <c r="B21" s="2">
        <v>-39.3</v>
      </c>
      <c r="C21" s="2">
        <v>-51.7</v>
      </c>
      <c r="D21" s="2">
        <v>-41.2</v>
      </c>
      <c r="E21" s="2">
        <v>-45.5</v>
      </c>
      <c r="F21" s="2">
        <v>-28.4</v>
      </c>
      <c r="G21" s="2">
        <v>-9.4</v>
      </c>
      <c r="H21" s="2">
        <v>-7.9</v>
      </c>
      <c r="I21" s="2">
        <v>0.8</v>
      </c>
      <c r="J21" s="2">
        <v>2.1</v>
      </c>
      <c r="K21" s="2">
        <v>3.8</v>
      </c>
      <c r="L21" s="2">
        <v>11.2</v>
      </c>
      <c r="M21" s="2">
        <v>10.4</v>
      </c>
      <c r="N21" s="2">
        <v>4.4</v>
      </c>
      <c r="O21" s="2">
        <v>8.0</v>
      </c>
      <c r="P21" s="2">
        <v>17.7</v>
      </c>
      <c r="Q21" s="2">
        <f t="shared" ref="Q21:AC21" si="7">Q16+Q19</f>
        <v>26.1</v>
      </c>
      <c r="R21" s="2">
        <f t="shared" si="7"/>
        <v>29.4</v>
      </c>
      <c r="S21" s="2">
        <f t="shared" si="7"/>
        <v>36.5</v>
      </c>
      <c r="T21" s="2">
        <f t="shared" si="7"/>
        <v>41.74</v>
      </c>
      <c r="U21" s="9">
        <f t="shared" si="7"/>
        <v>36.92</v>
      </c>
      <c r="V21" s="9">
        <f t="shared" si="7"/>
        <v>41</v>
      </c>
      <c r="W21" s="9">
        <f t="shared" si="7"/>
        <v>47.4</v>
      </c>
      <c r="X21" s="2">
        <f t="shared" si="7"/>
        <v>52.51</v>
      </c>
      <c r="Y21" s="2">
        <f t="shared" si="7"/>
        <v>50.8</v>
      </c>
      <c r="Z21" s="2">
        <f t="shared" si="7"/>
        <v>55</v>
      </c>
      <c r="AA21" s="2">
        <f t="shared" si="7"/>
        <v>54.65</v>
      </c>
      <c r="AB21" s="2">
        <f t="shared" si="7"/>
        <v>51.2</v>
      </c>
      <c r="AC21" s="2">
        <f t="shared" si="7"/>
        <v>53.38</v>
      </c>
      <c r="AD21" s="2">
        <v>51.449999999999946</v>
      </c>
      <c r="AE21" s="2">
        <v>57.07000000000005</v>
      </c>
      <c r="AF21" s="2">
        <f>AF16+AF19</f>
        <v>57.9</v>
      </c>
    </row>
    <row r="22" ht="15.75" customHeight="1"/>
    <row r="23" ht="15.0" customHeight="1">
      <c r="A23" s="5" t="s">
        <v>46</v>
      </c>
      <c r="B23" s="5">
        <v>0.0</v>
      </c>
      <c r="C23" s="5">
        <v>0.0</v>
      </c>
      <c r="D23" s="5">
        <v>0.0</v>
      </c>
      <c r="E23" s="5">
        <v>0.0</v>
      </c>
      <c r="F23" s="5">
        <v>0.0</v>
      </c>
      <c r="G23" s="5">
        <v>0.0</v>
      </c>
      <c r="H23" s="5">
        <v>-9.9</v>
      </c>
      <c r="I23" s="5">
        <v>-5.9</v>
      </c>
      <c r="J23" s="5">
        <v>-9.9</v>
      </c>
      <c r="K23" s="5">
        <v>-13.2</v>
      </c>
      <c r="L23" s="5">
        <v>0.0</v>
      </c>
      <c r="M23" s="5">
        <v>0.0</v>
      </c>
      <c r="N23" s="5">
        <v>0.0</v>
      </c>
      <c r="O23" s="5">
        <v>0.0</v>
      </c>
      <c r="P23" s="5">
        <v>0.0</v>
      </c>
      <c r="Q23" s="5">
        <v>0.0</v>
      </c>
      <c r="R23" s="5">
        <v>0.0</v>
      </c>
      <c r="S23" s="5">
        <v>0.0</v>
      </c>
      <c r="T23" s="5">
        <v>0.0</v>
      </c>
      <c r="U23" s="5">
        <v>0.0</v>
      </c>
      <c r="V23" s="5">
        <v>0.0</v>
      </c>
      <c r="W23" s="5">
        <v>0.0</v>
      </c>
      <c r="X23" s="5">
        <v>0.0</v>
      </c>
      <c r="Y23" s="5">
        <v>0.0</v>
      </c>
      <c r="Z23" s="5">
        <v>-1.1</v>
      </c>
      <c r="AA23" s="5">
        <v>-1.6</v>
      </c>
      <c r="AB23" s="5">
        <v>-3.2</v>
      </c>
      <c r="AC23" s="5">
        <v>-4.5</v>
      </c>
      <c r="AD23" s="5">
        <v>-4.2</v>
      </c>
      <c r="AE23" s="5">
        <v>-4.2</v>
      </c>
      <c r="AF23" s="5">
        <v>-3.6</v>
      </c>
    </row>
    <row r="24" ht="15.0" customHeight="1">
      <c r="A24" s="5" t="s">
        <v>47</v>
      </c>
      <c r="B24" s="5">
        <v>0.1</v>
      </c>
      <c r="C24" s="5">
        <v>2.5</v>
      </c>
      <c r="D24" s="5">
        <v>3.9</v>
      </c>
      <c r="E24" s="5"/>
      <c r="F24" s="5">
        <v>0.5</v>
      </c>
      <c r="G24" s="5">
        <v>0.4</v>
      </c>
      <c r="H24" s="5">
        <v>0.4</v>
      </c>
      <c r="I24" s="5">
        <v>-0.3</v>
      </c>
      <c r="J24" s="5">
        <v>1.6</v>
      </c>
      <c r="K24" s="5">
        <v>0.1</v>
      </c>
      <c r="L24" s="5">
        <v>0.1</v>
      </c>
      <c r="M24" s="5">
        <v>0.1</v>
      </c>
      <c r="N24" s="5">
        <v>0.0</v>
      </c>
      <c r="O24" s="5">
        <v>0.0</v>
      </c>
      <c r="P24" s="5">
        <v>0.0</v>
      </c>
      <c r="Q24" s="5">
        <v>0.0</v>
      </c>
      <c r="R24" s="5">
        <v>0.0</v>
      </c>
      <c r="S24" s="5">
        <v>0.0</v>
      </c>
      <c r="T24" s="5">
        <v>0.0</v>
      </c>
      <c r="U24" s="5">
        <v>0.0</v>
      </c>
      <c r="V24" s="5">
        <v>0.0</v>
      </c>
      <c r="W24" s="5">
        <v>0.0</v>
      </c>
      <c r="X24" s="5">
        <v>0.0</v>
      </c>
      <c r="Y24" s="5">
        <v>0.0</v>
      </c>
      <c r="Z24" s="5">
        <v>0.0</v>
      </c>
      <c r="AA24" s="5">
        <v>0.0</v>
      </c>
      <c r="AB24" s="5">
        <v>0.0</v>
      </c>
      <c r="AC24" s="5">
        <v>0.0</v>
      </c>
      <c r="AD24" s="5">
        <v>0.0</v>
      </c>
      <c r="AE24" s="5">
        <v>0.0</v>
      </c>
      <c r="AF24" s="5">
        <v>0.0</v>
      </c>
    </row>
    <row r="25" ht="15.0" customHeight="1">
      <c r="A25" s="5" t="s">
        <v>48</v>
      </c>
      <c r="B25" s="5">
        <v>-73.2</v>
      </c>
      <c r="C25" s="5">
        <v>-82.1</v>
      </c>
      <c r="D25" s="5">
        <v>-87.7</v>
      </c>
      <c r="E25" s="5">
        <v>-89.2</v>
      </c>
      <c r="F25" s="5">
        <v>-81.1</v>
      </c>
      <c r="G25" s="5">
        <v>-78.5</v>
      </c>
      <c r="H25" s="5">
        <v>-65.5</v>
      </c>
      <c r="I25" s="5">
        <v>-39.7</v>
      </c>
      <c r="J25" s="5">
        <v>-33.4</v>
      </c>
      <c r="K25" s="5">
        <v>-32.3</v>
      </c>
      <c r="L25" s="5">
        <v>-32.0</v>
      </c>
      <c r="M25" s="5">
        <v>-28.6</v>
      </c>
      <c r="N25" s="5">
        <v>-27.1</v>
      </c>
      <c r="O25" s="5">
        <v>-35.4</v>
      </c>
      <c r="P25" s="5">
        <v>-38.4</v>
      </c>
      <c r="Q25" s="5">
        <v>-38.4</v>
      </c>
      <c r="R25" s="5">
        <v>-34.0</v>
      </c>
      <c r="S25" s="5">
        <v>-34.0</v>
      </c>
      <c r="T25" s="5">
        <v>-32.0</v>
      </c>
      <c r="U25" s="5">
        <v>-32.0</v>
      </c>
      <c r="V25" s="5">
        <v>-32.4</v>
      </c>
      <c r="W25" s="5">
        <v>-33.1</v>
      </c>
      <c r="X25" s="5">
        <v>-34.2</v>
      </c>
      <c r="Y25" s="5">
        <f>Y27*-1</f>
        <v>-35</v>
      </c>
      <c r="Z25" s="5">
        <v>-35.0</v>
      </c>
      <c r="AA25" s="5">
        <v>-35.5</v>
      </c>
      <c r="AB25" s="5">
        <v>-35.5</v>
      </c>
      <c r="AC25" s="5">
        <v>-34.9</v>
      </c>
      <c r="AD25" s="5">
        <v>-36.2</v>
      </c>
      <c r="AE25" s="5">
        <v>-40.2</v>
      </c>
      <c r="AF25" s="5">
        <v>-41.2</v>
      </c>
    </row>
    <row r="26" ht="15.0" customHeight="1">
      <c r="A26" s="5" t="s">
        <v>49</v>
      </c>
      <c r="B26" s="5">
        <v>-12.2</v>
      </c>
      <c r="C26" s="5">
        <v>-11.1</v>
      </c>
      <c r="D26" s="5">
        <v>-5.0</v>
      </c>
      <c r="E26" s="5">
        <v>-4.6</v>
      </c>
      <c r="F26" s="5">
        <v>-4.3</v>
      </c>
      <c r="G26" s="5">
        <v>-3.9</v>
      </c>
      <c r="H26" s="5">
        <v>-3.1</v>
      </c>
      <c r="I26" s="5">
        <v>-3.0</v>
      </c>
      <c r="J26" s="5">
        <v>-1.6</v>
      </c>
      <c r="K26" s="5">
        <v>-0.3</v>
      </c>
      <c r="L26" s="5">
        <v>0.0</v>
      </c>
      <c r="M26" s="5">
        <v>0.0</v>
      </c>
      <c r="N26" s="5">
        <v>0.0</v>
      </c>
      <c r="O26" s="5">
        <v>0.0</v>
      </c>
      <c r="P26" s="5">
        <v>0.0</v>
      </c>
      <c r="Q26" s="5">
        <v>0.0</v>
      </c>
      <c r="R26" s="5">
        <v>0.0</v>
      </c>
      <c r="S26" s="5">
        <v>0.0</v>
      </c>
      <c r="T26" s="5">
        <v>0.0</v>
      </c>
      <c r="U26" s="5">
        <v>0.0</v>
      </c>
      <c r="V26" s="5">
        <v>-0.4</v>
      </c>
      <c r="W26" s="5">
        <v>-0.6</v>
      </c>
      <c r="X26" s="5">
        <v>-0.82</v>
      </c>
      <c r="Y26" s="5">
        <v>-0.82</v>
      </c>
      <c r="Z26" s="5">
        <v>-0.82</v>
      </c>
      <c r="AA26" s="5">
        <v>-0.6</v>
      </c>
      <c r="AB26" s="5">
        <v>-0.6</v>
      </c>
      <c r="AC26" s="5">
        <v>-0.6</v>
      </c>
      <c r="AD26" s="5">
        <v>-0.6</v>
      </c>
      <c r="AE26" s="5">
        <v>-0.6</v>
      </c>
      <c r="AF26" s="5">
        <v>0.6</v>
      </c>
    </row>
    <row r="27" ht="15.0" customHeight="1">
      <c r="A27" s="5" t="s">
        <v>50</v>
      </c>
      <c r="B27" s="5">
        <v>52.0</v>
      </c>
      <c r="C27" s="5">
        <v>60.0</v>
      </c>
      <c r="D27" s="5">
        <v>60.0</v>
      </c>
      <c r="E27" s="5"/>
      <c r="F27" s="5">
        <v>58.0</v>
      </c>
      <c r="G27" s="5">
        <v>53.0</v>
      </c>
      <c r="H27" s="5">
        <v>50.0</v>
      </c>
      <c r="I27" s="5">
        <v>41.0</v>
      </c>
      <c r="J27" s="5">
        <v>32.0</v>
      </c>
      <c r="K27" s="5">
        <v>31.0</v>
      </c>
      <c r="L27" s="5">
        <v>33.0</v>
      </c>
      <c r="M27" s="5">
        <v>26.0</v>
      </c>
      <c r="N27" s="5">
        <v>26.0</v>
      </c>
      <c r="O27" s="5">
        <v>28.0</v>
      </c>
      <c r="P27" s="5">
        <v>29.0</v>
      </c>
      <c r="Q27" s="5"/>
      <c r="R27" s="5">
        <v>29.0</v>
      </c>
      <c r="S27" s="5">
        <v>29.0</v>
      </c>
      <c r="T27" s="5">
        <v>29.0</v>
      </c>
      <c r="U27" s="5">
        <v>30.0</v>
      </c>
      <c r="V27" s="5">
        <v>32.0</v>
      </c>
      <c r="W27" s="5">
        <v>32.0</v>
      </c>
      <c r="X27" s="5">
        <v>34.0</v>
      </c>
      <c r="Y27" s="5">
        <v>35.0</v>
      </c>
      <c r="Z27" s="5">
        <v>35.0</v>
      </c>
      <c r="AA27" s="5">
        <v>35.0</v>
      </c>
      <c r="AB27" s="5">
        <v>35.0</v>
      </c>
      <c r="AC27" s="5">
        <v>34.0</v>
      </c>
      <c r="AD27" s="5">
        <v>36.0</v>
      </c>
      <c r="AE27" s="5">
        <v>37.0</v>
      </c>
      <c r="AF27" s="5">
        <v>38.0</v>
      </c>
    </row>
    <row r="28" ht="15.0" customHeight="1">
      <c r="A28" s="5" t="s">
        <v>51</v>
      </c>
      <c r="B28" s="5">
        <v>-6.3</v>
      </c>
      <c r="C28" s="5">
        <v>-5.4</v>
      </c>
      <c r="D28" s="5">
        <v>-7.0</v>
      </c>
      <c r="E28" s="5">
        <v>-5.6</v>
      </c>
      <c r="F28" s="5">
        <v>-9.0</v>
      </c>
      <c r="G28" s="5">
        <v>-6.5</v>
      </c>
      <c r="H28" s="5">
        <v>-8.4</v>
      </c>
      <c r="I28" s="5">
        <v>-9.0</v>
      </c>
      <c r="J28" s="5">
        <v>-2.8</v>
      </c>
      <c r="K28" s="5">
        <v>-7.9</v>
      </c>
      <c r="L28" s="5">
        <v>-10.5</v>
      </c>
      <c r="M28" s="5">
        <v>-12.8</v>
      </c>
      <c r="N28" s="5">
        <v>-7.2</v>
      </c>
      <c r="O28" s="5">
        <v>-4.1</v>
      </c>
      <c r="P28" s="5">
        <v>-2.7</v>
      </c>
      <c r="Q28" s="5">
        <v>-2.4</v>
      </c>
      <c r="R28" s="5">
        <v>-2.4</v>
      </c>
      <c r="S28" s="5">
        <v>-2.4</v>
      </c>
      <c r="T28" s="5">
        <v>-2.4</v>
      </c>
      <c r="U28" s="5">
        <v>-2.4</v>
      </c>
      <c r="V28" s="5">
        <v>-2.4</v>
      </c>
      <c r="W28" s="5">
        <v>-2.4</v>
      </c>
      <c r="X28" s="5">
        <v>-2.4</v>
      </c>
      <c r="Y28" s="5">
        <v>-2.4</v>
      </c>
      <c r="Z28" s="5">
        <v>-2.4</v>
      </c>
      <c r="AA28" s="5">
        <v>-2.6</v>
      </c>
      <c r="AB28" s="5">
        <v>-2.6</v>
      </c>
      <c r="AC28" s="5">
        <v>-2.6</v>
      </c>
      <c r="AD28" s="5">
        <v>-2.6</v>
      </c>
      <c r="AE28" s="5">
        <v>-2.6</v>
      </c>
      <c r="AF28" s="5">
        <v>-2.6</v>
      </c>
    </row>
    <row r="29" ht="15.0" customHeight="1">
      <c r="A29" s="5" t="s">
        <v>52</v>
      </c>
      <c r="B29" s="5">
        <v>-18.8</v>
      </c>
      <c r="C29" s="5">
        <v>-25.1</v>
      </c>
      <c r="D29" s="5">
        <v>-12.2</v>
      </c>
      <c r="E29" s="5">
        <v>-2.5</v>
      </c>
      <c r="F29" s="5">
        <v>-5.0</v>
      </c>
      <c r="G29" s="5">
        <v>-4.8</v>
      </c>
      <c r="H29" s="5">
        <v>-5.3</v>
      </c>
      <c r="I29" s="5">
        <v>-9.1</v>
      </c>
      <c r="J29" s="5">
        <v>-7.4</v>
      </c>
      <c r="K29" s="5">
        <v>-3.8</v>
      </c>
      <c r="L29" s="5">
        <v>-2.6</v>
      </c>
      <c r="M29" s="5">
        <v>-9.6</v>
      </c>
      <c r="N29" s="5">
        <v>-4.9</v>
      </c>
      <c r="O29" s="5">
        <v>-4.0</v>
      </c>
      <c r="P29" s="5">
        <v>-4.0</v>
      </c>
      <c r="Q29" s="5">
        <v>-4.2</v>
      </c>
      <c r="R29" s="5">
        <v>-2.8</v>
      </c>
      <c r="S29" s="5">
        <v>-2.5</v>
      </c>
      <c r="T29" s="5">
        <v>-2.5</v>
      </c>
      <c r="U29" s="5">
        <v>-1.0</v>
      </c>
      <c r="V29" s="5">
        <v>-1.0</v>
      </c>
      <c r="W29" s="5">
        <v>-1.0</v>
      </c>
      <c r="X29" s="5">
        <v>0.0</v>
      </c>
      <c r="Y29" s="5">
        <v>0.0</v>
      </c>
      <c r="Z29" s="5">
        <v>-0.8</v>
      </c>
      <c r="AA29" s="5">
        <v>-0.8</v>
      </c>
      <c r="AB29" s="5">
        <v>-1.0</v>
      </c>
      <c r="AC29" s="5">
        <v>-1.2</v>
      </c>
      <c r="AD29" s="5">
        <v>-1.2</v>
      </c>
      <c r="AE29" s="5">
        <v>-1.2</v>
      </c>
      <c r="AF29" s="5">
        <v>-1.2</v>
      </c>
    </row>
    <row r="30" ht="15.75" customHeight="1"/>
    <row r="31" ht="15.75" customHeight="1">
      <c r="A31" s="12" t="s">
        <v>53</v>
      </c>
      <c r="B31" s="12">
        <v>-149.7</v>
      </c>
      <c r="C31" s="12">
        <v>-172.8</v>
      </c>
      <c r="D31" s="12">
        <v>-149.1</v>
      </c>
      <c r="E31" s="12">
        <v>-144.4</v>
      </c>
      <c r="F31" s="12">
        <v>-127.2</v>
      </c>
      <c r="G31" s="12">
        <v>-102.6</v>
      </c>
      <c r="H31" s="12">
        <v>-99.6</v>
      </c>
      <c r="I31" s="12">
        <v>-66.2</v>
      </c>
      <c r="J31" s="12">
        <v>-51.3</v>
      </c>
      <c r="K31" s="12">
        <v>-53.6</v>
      </c>
      <c r="L31" s="12">
        <v>-33.9</v>
      </c>
      <c r="M31" s="12">
        <v>-40.4</v>
      </c>
      <c r="N31" s="12">
        <v>-34.8</v>
      </c>
      <c r="O31" s="12">
        <v>-35.4</v>
      </c>
      <c r="P31" s="12">
        <v>-27.4</v>
      </c>
      <c r="Q31" s="12">
        <f t="shared" ref="Q31:U31" si="8">Q21+Q25+Q28+Q29</f>
        <v>-18.9</v>
      </c>
      <c r="R31" s="12">
        <f t="shared" si="8"/>
        <v>-9.8</v>
      </c>
      <c r="S31" s="12">
        <f t="shared" si="8"/>
        <v>-2.4</v>
      </c>
      <c r="T31" s="12">
        <f t="shared" si="8"/>
        <v>4.84</v>
      </c>
      <c r="U31" s="13">
        <f t="shared" si="8"/>
        <v>1.52</v>
      </c>
      <c r="V31" s="13">
        <f t="shared" ref="V31:X31" si="9">V21+V25+V28+V29+V26</f>
        <v>4.8</v>
      </c>
      <c r="W31" s="13">
        <f t="shared" si="9"/>
        <v>10.3</v>
      </c>
      <c r="X31" s="12">
        <f t="shared" si="9"/>
        <v>15.09</v>
      </c>
      <c r="Y31" s="13">
        <f t="shared" ref="Y31:AC31" si="10">Y21+SUM(Y23:Y26)+SUM(Y28:Y29)</f>
        <v>12.58</v>
      </c>
      <c r="Z31" s="13">
        <f t="shared" si="10"/>
        <v>14.88</v>
      </c>
      <c r="AA31" s="13">
        <f t="shared" si="10"/>
        <v>13.55</v>
      </c>
      <c r="AB31" s="13">
        <f t="shared" si="10"/>
        <v>8.3</v>
      </c>
      <c r="AC31" s="13">
        <f t="shared" si="10"/>
        <v>9.58</v>
      </c>
      <c r="AD31" s="13">
        <v>6.649999999999939</v>
      </c>
      <c r="AE31" s="13">
        <v>8.270000000000042</v>
      </c>
      <c r="AF31" s="13">
        <f>AF21+SUM(AF23:AF26)+SUM(AF28:AF29)</f>
        <v>9.9</v>
      </c>
    </row>
    <row r="32" ht="15.75" customHeight="1"/>
    <row r="33" ht="15.75" customHeight="1">
      <c r="C33" s="14">
        <f t="shared" ref="C33:AF33" si="11">C2/B2-1</f>
        <v>0.002781289507</v>
      </c>
      <c r="D33" s="14">
        <f t="shared" si="11"/>
        <v>0.01008572869</v>
      </c>
      <c r="E33" s="14">
        <f t="shared" si="11"/>
        <v>0.3047928108</v>
      </c>
      <c r="F33" s="14">
        <f t="shared" si="11"/>
        <v>-0.1960971877</v>
      </c>
      <c r="G33" s="14">
        <f t="shared" si="11"/>
        <v>-0.123750595</v>
      </c>
      <c r="H33" s="14">
        <f t="shared" si="11"/>
        <v>0.00597501358</v>
      </c>
      <c r="I33" s="14">
        <f t="shared" si="11"/>
        <v>0.02591792657</v>
      </c>
      <c r="J33" s="14">
        <f t="shared" si="11"/>
        <v>-0.05</v>
      </c>
      <c r="K33" s="14">
        <f t="shared" si="11"/>
        <v>0.09944598338</v>
      </c>
      <c r="L33" s="14">
        <f t="shared" si="11"/>
        <v>-0.04308390023</v>
      </c>
      <c r="M33" s="14">
        <f t="shared" si="11"/>
        <v>-0.00579252238</v>
      </c>
      <c r="N33" s="14">
        <f t="shared" si="11"/>
        <v>-0.01641949153</v>
      </c>
      <c r="O33" s="14">
        <f t="shared" si="11"/>
        <v>-0.06408185245</v>
      </c>
      <c r="P33" s="14">
        <f t="shared" si="11"/>
        <v>0.1251438435</v>
      </c>
      <c r="Q33" s="14">
        <f t="shared" si="11"/>
        <v>-0.04116594221</v>
      </c>
      <c r="R33" s="14">
        <f t="shared" si="11"/>
        <v>0.08986666667</v>
      </c>
      <c r="S33" s="14">
        <f t="shared" si="11"/>
        <v>0.05309517984</v>
      </c>
      <c r="T33" s="14">
        <f t="shared" si="11"/>
        <v>-0.08097118959</v>
      </c>
      <c r="U33" s="14">
        <f t="shared" si="11"/>
        <v>-0.07900391859</v>
      </c>
      <c r="V33" s="14">
        <f t="shared" si="11"/>
        <v>0.1240735657</v>
      </c>
      <c r="W33" s="14">
        <f t="shared" si="11"/>
        <v>0.2051282051</v>
      </c>
      <c r="X33" s="14">
        <f t="shared" si="11"/>
        <v>0.103343465</v>
      </c>
      <c r="Y33" s="14">
        <f t="shared" si="11"/>
        <v>0.02075298439</v>
      </c>
      <c r="Z33" s="14">
        <f t="shared" si="11"/>
        <v>-0.03166606693</v>
      </c>
      <c r="AA33" s="14">
        <f t="shared" si="11"/>
        <v>0.07803790412</v>
      </c>
      <c r="AB33" s="14">
        <f t="shared" si="11"/>
        <v>-0.01120303344</v>
      </c>
      <c r="AC33" s="14">
        <f t="shared" si="11"/>
        <v>-0.02248561966</v>
      </c>
      <c r="AD33" s="14">
        <f t="shared" si="11"/>
        <v>0.02068473609</v>
      </c>
      <c r="AE33" s="14">
        <f t="shared" si="11"/>
        <v>0.05555555556</v>
      </c>
      <c r="AF33" s="14">
        <f t="shared" si="11"/>
        <v>0.01026150281</v>
      </c>
    </row>
    <row r="34" ht="15.75" customHeight="1">
      <c r="B34" s="14">
        <f t="shared" ref="B34:L34" si="12">IFERROR(B2/#REF!-1,0)</f>
        <v>0</v>
      </c>
      <c r="C34" s="14">
        <f t="shared" si="12"/>
        <v>0</v>
      </c>
      <c r="D34" s="14">
        <f t="shared" si="12"/>
        <v>0</v>
      </c>
      <c r="E34" s="14">
        <f t="shared" si="12"/>
        <v>0</v>
      </c>
      <c r="F34" s="14">
        <f t="shared" si="12"/>
        <v>0</v>
      </c>
      <c r="G34" s="14">
        <f t="shared" si="12"/>
        <v>0</v>
      </c>
      <c r="H34" s="14">
        <f t="shared" si="12"/>
        <v>0</v>
      </c>
      <c r="I34" s="14">
        <f t="shared" si="12"/>
        <v>0</v>
      </c>
      <c r="J34" s="14">
        <f t="shared" si="12"/>
        <v>0</v>
      </c>
      <c r="K34" s="14">
        <f t="shared" si="12"/>
        <v>0</v>
      </c>
      <c r="L34" s="14">
        <f t="shared" si="12"/>
        <v>0</v>
      </c>
      <c r="M34" s="14">
        <f t="shared" ref="M34:AF34" si="13">IFERROR(M2/A2-1,0)</f>
        <v>0</v>
      </c>
      <c r="N34" s="14">
        <f t="shared" si="13"/>
        <v>-0.06093552465</v>
      </c>
      <c r="O34" s="14">
        <f t="shared" si="13"/>
        <v>-0.1235501765</v>
      </c>
      <c r="P34" s="14">
        <f t="shared" si="13"/>
        <v>-0.02371442836</v>
      </c>
      <c r="Q34" s="14">
        <f t="shared" si="13"/>
        <v>-0.2825712646</v>
      </c>
      <c r="R34" s="14">
        <f t="shared" si="13"/>
        <v>-0.02736792004</v>
      </c>
      <c r="S34" s="14">
        <f t="shared" si="13"/>
        <v>0.1689299294</v>
      </c>
      <c r="T34" s="14">
        <f t="shared" si="13"/>
        <v>0.06789956803</v>
      </c>
      <c r="U34" s="14">
        <f t="shared" si="13"/>
        <v>-0.04131578947</v>
      </c>
      <c r="V34" s="14">
        <f t="shared" si="13"/>
        <v>0.1343490305</v>
      </c>
      <c r="W34" s="14">
        <f t="shared" si="13"/>
        <v>0.2433862434</v>
      </c>
      <c r="X34" s="14">
        <f t="shared" si="13"/>
        <v>0.4336492891</v>
      </c>
      <c r="Y34" s="14">
        <f t="shared" si="13"/>
        <v>0.4719279661</v>
      </c>
      <c r="Z34" s="14">
        <f t="shared" si="13"/>
        <v>0.4491114701</v>
      </c>
      <c r="AA34" s="14">
        <f t="shared" si="13"/>
        <v>0.669159954</v>
      </c>
      <c r="AB34" s="14">
        <f t="shared" si="13"/>
        <v>0.4668882639</v>
      </c>
      <c r="AC34" s="14">
        <f t="shared" si="13"/>
        <v>0.4954666667</v>
      </c>
      <c r="AD34" s="14">
        <f t="shared" si="13"/>
        <v>0.4005382921</v>
      </c>
      <c r="AE34" s="14">
        <f t="shared" si="13"/>
        <v>0.4038104089</v>
      </c>
      <c r="AF34" s="14">
        <f t="shared" si="13"/>
        <v>0.5431677411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2024-08-02T18:06:06Z</dcterms:created>
</cp:coreProperties>
</file>