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/>
  <mc:AlternateContent xmlns:mc="http://schemas.openxmlformats.org/markup-compatibility/2006">
    <mc:Choice Requires="x15">
      <x15ac:absPath xmlns:x15ac="http://schemas.microsoft.com/office/spreadsheetml/2010/11/ac" url="C:\Users\h.salvant\Downloads\"/>
    </mc:Choice>
  </mc:AlternateContent>
  <xr:revisionPtr revIDLastSave="2" documentId="11_5D48A4346DC6BFE78DA2C664178F6432FD76000C" xr6:coauthVersionLast="45" xr6:coauthVersionMax="45" xr10:uidLastSave="{673EEF8A-595F-458D-B4A0-59FFB1ABB9FC}"/>
  <bookViews>
    <workbookView xWindow="0" yWindow="0" windowWidth="18975" windowHeight="6525" firstSheet="2" xr2:uid="{00000000-000D-0000-FFFF-FFFF00000000}"/>
  </bookViews>
  <sheets>
    <sheet name="Pie" sheetId="1" r:id="rId1"/>
    <sheet name="note" sheetId="2" r:id="rId2"/>
    <sheet name="list" sheetId="3" r:id="rId3"/>
    <sheet name="Table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16" i="1"/>
  <c r="D20" i="1"/>
  <c r="D24" i="1"/>
  <c r="B24" i="1"/>
  <c r="B5" i="1"/>
  <c r="B4" i="1"/>
  <c r="C23" i="1" l="1"/>
  <c r="C24" i="1"/>
  <c r="C22" i="1"/>
  <c r="F20" i="1"/>
  <c r="F18" i="1"/>
  <c r="F19" i="1"/>
  <c r="F13" i="1"/>
  <c r="F14" i="1"/>
  <c r="F15" i="1"/>
  <c r="F16" i="1"/>
  <c r="F12" i="1"/>
  <c r="D26" i="1"/>
  <c r="F26" i="1" s="1"/>
  <c r="F5" i="1"/>
  <c r="F6" i="1"/>
  <c r="F7" i="1"/>
  <c r="F8" i="1"/>
  <c r="F9" i="1"/>
  <c r="F4" i="1"/>
  <c r="C29" i="2"/>
  <c r="F29" i="2" s="1"/>
  <c r="C28" i="2"/>
  <c r="F28" i="2" s="1"/>
  <c r="C27" i="2"/>
  <c r="F27" i="2" s="1"/>
  <c r="C26" i="2"/>
  <c r="F26" i="2" s="1"/>
  <c r="F25" i="2"/>
  <c r="C24" i="2"/>
  <c r="F24" i="2" s="1"/>
  <c r="C23" i="2"/>
  <c r="F23" i="2" s="1"/>
  <c r="C22" i="2"/>
  <c r="F22" i="2" s="1"/>
  <c r="C21" i="2"/>
  <c r="F21" i="2" s="1"/>
  <c r="C20" i="2"/>
  <c r="F20" i="2" s="1"/>
  <c r="C19" i="2"/>
  <c r="F19" i="2" s="1"/>
  <c r="C18" i="2"/>
  <c r="F18" i="2" s="1"/>
  <c r="F17" i="2"/>
  <c r="C16" i="2"/>
  <c r="F16" i="2" s="1"/>
  <c r="F15" i="2"/>
  <c r="C14" i="2"/>
  <c r="F14" i="2" s="1"/>
  <c r="C13" i="2"/>
  <c r="F13" i="2" s="1"/>
  <c r="C12" i="2"/>
  <c r="F12" i="2" s="1"/>
  <c r="C11" i="2"/>
  <c r="F11" i="2" s="1"/>
  <c r="C10" i="2"/>
  <c r="F10" i="2" s="1"/>
  <c r="C9" i="2"/>
  <c r="F9" i="2" s="1"/>
  <c r="C8" i="2"/>
  <c r="F8" i="2" s="1"/>
  <c r="C7" i="2"/>
  <c r="F7" i="2" s="1"/>
  <c r="C6" i="2"/>
  <c r="F6" i="2" s="1"/>
  <c r="C5" i="2"/>
  <c r="F5" i="2" s="1"/>
  <c r="C4" i="2"/>
  <c r="F4" i="2" s="1"/>
  <c r="B20" i="1" l="1"/>
  <c r="C20" i="1" s="1"/>
  <c r="C19" i="1"/>
  <c r="C18" i="1"/>
  <c r="B16" i="1"/>
  <c r="C12" i="1" l="1"/>
  <c r="C13" i="1"/>
  <c r="C14" i="1"/>
  <c r="C15" i="1"/>
  <c r="C16" i="1"/>
  <c r="B9" i="1"/>
  <c r="B26" i="1" s="1"/>
  <c r="C26" i="1" s="1"/>
  <c r="C6" i="1" l="1"/>
  <c r="C4" i="1"/>
  <c r="C7" i="1"/>
  <c r="C8" i="1"/>
  <c r="C5" i="1"/>
  <c r="C9" i="1"/>
</calcChain>
</file>

<file path=xl/sharedStrings.xml><?xml version="1.0" encoding="utf-8"?>
<sst xmlns="http://schemas.openxmlformats.org/spreadsheetml/2006/main" count="64" uniqueCount="58">
  <si>
    <t>Previous</t>
  </si>
  <si>
    <t>Actual</t>
  </si>
  <si>
    <t>Amount</t>
  </si>
  <si>
    <t>Create a graph</t>
  </si>
  <si>
    <t>Sells</t>
  </si>
  <si>
    <t>$</t>
  </si>
  <si>
    <t>%</t>
  </si>
  <si>
    <t>Laptop</t>
  </si>
  <si>
    <t>A pie chart with the total of each section + the profit for Actual Amount</t>
  </si>
  <si>
    <t>Desktop</t>
  </si>
  <si>
    <t>Add</t>
  </si>
  <si>
    <t>mouse</t>
  </si>
  <si>
    <t>data label center</t>
  </si>
  <si>
    <t>Keyboard</t>
  </si>
  <si>
    <t>chart Title</t>
  </si>
  <si>
    <t>Screen</t>
  </si>
  <si>
    <t>Legend</t>
  </si>
  <si>
    <t>Sell  total</t>
  </si>
  <si>
    <t>EXPLOITATION</t>
  </si>
  <si>
    <t>Building</t>
  </si>
  <si>
    <t>Security</t>
  </si>
  <si>
    <t>Personal</t>
  </si>
  <si>
    <t>Cleannig</t>
  </si>
  <si>
    <t>Maintenance</t>
  </si>
  <si>
    <t>TOTAL cost for building</t>
  </si>
  <si>
    <t>Electricity and Internet</t>
  </si>
  <si>
    <t>Electricity</t>
  </si>
  <si>
    <t>Internet</t>
  </si>
  <si>
    <t>TOTAL for  Electricity and Internet</t>
  </si>
  <si>
    <t>Extra and others</t>
  </si>
  <si>
    <t>New van</t>
  </si>
  <si>
    <t>Others</t>
  </si>
  <si>
    <t>Total extra</t>
  </si>
  <si>
    <t>Profit</t>
  </si>
  <si>
    <t>Evaluation - value in points</t>
  </si>
  <si>
    <t>FINAL EXAM TOTAL/150</t>
  </si>
  <si>
    <t>Part I /37</t>
  </si>
  <si>
    <t>Part II / 63</t>
  </si>
  <si>
    <t>Part III /25</t>
  </si>
  <si>
    <t>Part IV /25</t>
  </si>
  <si>
    <t>if a student have less than 80%</t>
  </si>
  <si>
    <t>put f as fail or S as succed for more than 80%</t>
  </si>
  <si>
    <t>in G4</t>
  </si>
  <si>
    <t>Extra point</t>
  </si>
  <si>
    <t>Login test case</t>
  </si>
  <si>
    <t>Create a drop list that will allow you to add "S" for succes or "F" for fail</t>
  </si>
  <si>
    <t>step</t>
  </si>
  <si>
    <t>Result</t>
  </si>
  <si>
    <t xml:space="preserve">Acces the web page </t>
  </si>
  <si>
    <t>Submit the wrong username</t>
  </si>
  <si>
    <t>Submit the valide username</t>
  </si>
  <si>
    <t>Submit the wrong password</t>
  </si>
  <si>
    <t>Submit the valide password</t>
  </si>
  <si>
    <t>% Note</t>
  </si>
  <si>
    <t>Create a table B3 to E29</t>
  </si>
  <si>
    <t>Add the sum for each row</t>
  </si>
  <si>
    <t>Add the sum for each column</t>
  </si>
  <si>
    <t>Put the formula to calculate the pourcentage of the mark on 150 and fomat the cell with the %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</si>
</sst>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_ * #,##0.0000_)\ &quot;$&quot;_ ;_ * \(#,##0.0000\)\ &quot;$&quot;_ ;_ * &quot;-&quot;??_)\ &quot;$&quot;_ ;_ @_ "/>
    <numFmt numFmtId="166" formatCode="_(&quot;$&quot;* #,##0.0000_);_(&quot;$&quot;* \(#,##0.0000\);_(&quot;$&quot;* &quot;-&quot;??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0"/>
      <name val="Calibri"/>
      <family val="2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" fontId="2" fillId="0" borderId="4" xfId="0" applyNumberFormat="1" applyFont="1" applyBorder="1" applyAlignment="1"/>
    <xf numFmtId="0" fontId="4" fillId="0" borderId="4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44" fontId="0" fillId="0" borderId="4" xfId="1" applyFont="1" applyBorder="1"/>
    <xf numFmtId="10" fontId="0" fillId="0" borderId="6" xfId="2" applyNumberFormat="1" applyFont="1" applyBorder="1"/>
    <xf numFmtId="44" fontId="0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4" fontId="0" fillId="0" borderId="11" xfId="1" applyFont="1" applyBorder="1"/>
    <xf numFmtId="10" fontId="0" fillId="0" borderId="12" xfId="2" applyNumberFormat="1" applyFont="1" applyBorder="1"/>
    <xf numFmtId="44" fontId="0" fillId="0" borderId="13" xfId="1" applyFont="1" applyBorder="1"/>
    <xf numFmtId="0" fontId="0" fillId="0" borderId="14" xfId="0" applyBorder="1"/>
    <xf numFmtId="0" fontId="3" fillId="0" borderId="15" xfId="0" applyFont="1" applyBorder="1" applyAlignment="1">
      <alignment horizontal="right"/>
    </xf>
    <xf numFmtId="0" fontId="4" fillId="0" borderId="18" xfId="0" applyFont="1" applyBorder="1"/>
    <xf numFmtId="44" fontId="4" fillId="0" borderId="19" xfId="1" applyFont="1" applyBorder="1"/>
    <xf numFmtId="10" fontId="4" fillId="0" borderId="20" xfId="2" applyNumberFormat="1" applyFont="1" applyBorder="1"/>
    <xf numFmtId="2" fontId="0" fillId="0" borderId="21" xfId="0" applyNumberFormat="1" applyBorder="1"/>
    <xf numFmtId="0" fontId="0" fillId="0" borderId="22" xfId="0" applyBorder="1"/>
    <xf numFmtId="2" fontId="0" fillId="0" borderId="20" xfId="0" applyNumberFormat="1" applyBorder="1"/>
    <xf numFmtId="0" fontId="3" fillId="2" borderId="5" xfId="0" applyFont="1" applyFill="1" applyBorder="1"/>
    <xf numFmtId="44" fontId="3" fillId="3" borderId="4" xfId="1" applyFont="1" applyFill="1" applyBorder="1"/>
    <xf numFmtId="10" fontId="3" fillId="3" borderId="6" xfId="2" applyNumberFormat="1" applyFont="1" applyFill="1" applyBorder="1"/>
    <xf numFmtId="2" fontId="0" fillId="0" borderId="7" xfId="0" applyNumberFormat="1" applyBorder="1"/>
    <xf numFmtId="2" fontId="0" fillId="0" borderId="6" xfId="0" applyNumberFormat="1" applyBorder="1"/>
    <xf numFmtId="165" fontId="0" fillId="3" borderId="4" xfId="1" applyNumberFormat="1" applyFont="1" applyFill="1" applyBorder="1"/>
    <xf numFmtId="10" fontId="0" fillId="3" borderId="6" xfId="2" applyNumberFormat="1" applyFont="1" applyFill="1" applyBorder="1"/>
    <xf numFmtId="165" fontId="0" fillId="0" borderId="7" xfId="1" applyNumberFormat="1" applyFont="1" applyBorder="1"/>
    <xf numFmtId="165" fontId="3" fillId="3" borderId="23" xfId="1" applyNumberFormat="1" applyFont="1" applyFill="1" applyBorder="1" applyAlignment="1">
      <alignment horizontal="right"/>
    </xf>
    <xf numFmtId="10" fontId="0" fillId="3" borderId="17" xfId="2" applyNumberFormat="1" applyFont="1" applyFill="1" applyBorder="1"/>
    <xf numFmtId="165" fontId="2" fillId="0" borderId="16" xfId="1" applyNumberFormat="1" applyFont="1" applyBorder="1"/>
    <xf numFmtId="0" fontId="2" fillId="0" borderId="24" xfId="0" applyFont="1" applyBorder="1"/>
    <xf numFmtId="10" fontId="2" fillId="0" borderId="17" xfId="2" applyNumberFormat="1" applyFont="1" applyBorder="1"/>
    <xf numFmtId="0" fontId="3" fillId="2" borderId="25" xfId="0" applyFont="1" applyFill="1" applyBorder="1"/>
    <xf numFmtId="44" fontId="3" fillId="3" borderId="26" xfId="1" applyFont="1" applyFill="1" applyBorder="1"/>
    <xf numFmtId="10" fontId="3" fillId="3" borderId="12" xfId="2" applyNumberFormat="1" applyFont="1" applyFill="1" applyBorder="1"/>
    <xf numFmtId="165" fontId="0" fillId="0" borderId="27" xfId="0" applyNumberFormat="1" applyBorder="1"/>
    <xf numFmtId="10" fontId="3" fillId="3" borderId="17" xfId="2" applyNumberFormat="1" applyFont="1" applyFill="1" applyBorder="1" applyAlignment="1">
      <alignment horizontal="right"/>
    </xf>
    <xf numFmtId="0" fontId="5" fillId="4" borderId="15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7" fillId="0" borderId="15" xfId="0" applyFont="1" applyBorder="1" applyAlignment="1">
      <alignment horizontal="right"/>
    </xf>
    <xf numFmtId="165" fontId="2" fillId="0" borderId="23" xfId="1" applyNumberFormat="1" applyFont="1" applyBorder="1"/>
    <xf numFmtId="44" fontId="2" fillId="0" borderId="16" xfId="1" applyFont="1" applyBorder="1"/>
    <xf numFmtId="0" fontId="11" fillId="7" borderId="31" xfId="0" applyFont="1" applyFill="1" applyBorder="1" applyAlignment="1">
      <alignment horizontal="center"/>
    </xf>
    <xf numFmtId="9" fontId="12" fillId="8" borderId="0" xfId="2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/>
    </xf>
    <xf numFmtId="166" fontId="3" fillId="0" borderId="16" xfId="1" applyNumberFormat="1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/>
    <xf numFmtId="164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/>
    <xf numFmtId="0" fontId="8" fillId="5" borderId="28" xfId="0" applyFont="1" applyFill="1" applyBorder="1" applyAlignment="1">
      <alignment horizontal="center"/>
    </xf>
    <xf numFmtId="0" fontId="8" fillId="5" borderId="29" xfId="0" applyFont="1" applyFill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0" fillId="6" borderId="30" xfId="0" applyFont="1" applyFill="1" applyBorder="1" applyAlignment="1">
      <alignment horizontal="center" vertical="center" wrapText="1"/>
    </xf>
    <xf numFmtId="0" fontId="0" fillId="8" borderId="26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2" sqref="J12:J17"/>
    </sheetView>
  </sheetViews>
  <sheetFormatPr defaultRowHeight="15"/>
  <cols>
    <col min="1" max="1" width="35.5703125" customWidth="1"/>
    <col min="2" max="2" width="15.28515625" bestFit="1" customWidth="1"/>
    <col min="3" max="3" width="15.7109375" customWidth="1"/>
    <col min="4" max="4" width="15.28515625" bestFit="1" customWidth="1"/>
  </cols>
  <sheetData>
    <row r="1" spans="1:10">
      <c r="A1" s="1"/>
      <c r="B1" s="52" t="s">
        <v>0</v>
      </c>
      <c r="C1" s="53"/>
      <c r="D1" s="54" t="s">
        <v>1</v>
      </c>
      <c r="E1" s="55"/>
      <c r="F1" s="55"/>
    </row>
    <row r="2" spans="1:10">
      <c r="A2" s="2"/>
      <c r="B2" s="51"/>
      <c r="C2" s="51"/>
      <c r="D2" s="56" t="s">
        <v>2</v>
      </c>
      <c r="E2" s="56"/>
      <c r="F2" s="3"/>
      <c r="J2" t="s">
        <v>3</v>
      </c>
    </row>
    <row r="3" spans="1:10" ht="15.75">
      <c r="A3" s="4" t="s">
        <v>4</v>
      </c>
      <c r="B3" s="51" t="s">
        <v>5</v>
      </c>
      <c r="C3" s="5" t="s">
        <v>6</v>
      </c>
      <c r="D3" s="57" t="s">
        <v>5</v>
      </c>
      <c r="E3" s="58"/>
      <c r="F3" s="51" t="s">
        <v>6</v>
      </c>
    </row>
    <row r="4" spans="1:10">
      <c r="A4" s="6" t="s">
        <v>7</v>
      </c>
      <c r="B4" s="7">
        <f>52047.45</f>
        <v>52047.45</v>
      </c>
      <c r="C4" s="8">
        <f>B4/$B$9</f>
        <v>0.20558904918641999</v>
      </c>
      <c r="D4" s="9">
        <v>66249.600000000006</v>
      </c>
      <c r="E4" s="11"/>
      <c r="F4" s="8">
        <f>D4/$D$9</f>
        <v>0.15779462142650488</v>
      </c>
      <c r="J4" t="s">
        <v>8</v>
      </c>
    </row>
    <row r="5" spans="1:10">
      <c r="A5" s="6" t="s">
        <v>9</v>
      </c>
      <c r="B5" s="7">
        <f>39250</f>
        <v>39250</v>
      </c>
      <c r="C5" s="8">
        <f t="shared" ref="C5:C9" si="0">B5/$B$9</f>
        <v>0.1550387229454466</v>
      </c>
      <c r="D5" s="9">
        <v>40000</v>
      </c>
      <c r="E5" s="10"/>
      <c r="F5" s="8">
        <f t="shared" ref="F5:F9" si="1">D5/$D$9</f>
        <v>9.5272799489509286E-2</v>
      </c>
      <c r="J5" t="s">
        <v>10</v>
      </c>
    </row>
    <row r="6" spans="1:10">
      <c r="A6" s="6" t="s">
        <v>11</v>
      </c>
      <c r="B6" s="7">
        <v>7000.36</v>
      </c>
      <c r="C6" s="8">
        <f t="shared" si="0"/>
        <v>2.7651640116137233E-2</v>
      </c>
      <c r="D6" s="9">
        <v>4925.66</v>
      </c>
      <c r="E6" s="10"/>
      <c r="F6" s="8">
        <f t="shared" si="1"/>
        <v>1.1732035438337406E-2</v>
      </c>
      <c r="J6" t="s">
        <v>12</v>
      </c>
    </row>
    <row r="7" spans="1:10">
      <c r="A7" s="6" t="s">
        <v>13</v>
      </c>
      <c r="B7" s="7">
        <v>52364.75</v>
      </c>
      <c r="C7" s="8">
        <f t="shared" si="0"/>
        <v>0.20684239407280444</v>
      </c>
      <c r="D7" s="9">
        <v>49900.25</v>
      </c>
      <c r="E7" s="11"/>
      <c r="F7" s="8">
        <f t="shared" si="1"/>
        <v>0.11885341281815964</v>
      </c>
      <c r="J7" t="s">
        <v>14</v>
      </c>
    </row>
    <row r="8" spans="1:10" ht="15.75" thickBot="1">
      <c r="A8" s="12" t="s">
        <v>15</v>
      </c>
      <c r="B8" s="13">
        <v>102500</v>
      </c>
      <c r="C8" s="8">
        <f t="shared" si="0"/>
        <v>0.40487819367919176</v>
      </c>
      <c r="D8" s="15">
        <v>258771.5</v>
      </c>
      <c r="E8" s="16"/>
      <c r="F8" s="8">
        <f t="shared" si="1"/>
        <v>0.61634713082748882</v>
      </c>
      <c r="J8" t="s">
        <v>16</v>
      </c>
    </row>
    <row r="9" spans="1:10" ht="15.75" thickBot="1">
      <c r="A9" s="17" t="s">
        <v>17</v>
      </c>
      <c r="B9" s="50">
        <f>SUM(B4:B8)</f>
        <v>253162.56</v>
      </c>
      <c r="C9" s="8">
        <f t="shared" si="0"/>
        <v>1</v>
      </c>
      <c r="D9" s="46">
        <f>SUM(D4:D8)</f>
        <v>419847.01</v>
      </c>
      <c r="E9" s="35"/>
      <c r="F9" s="8">
        <f t="shared" si="1"/>
        <v>1</v>
      </c>
    </row>
    <row r="10" spans="1:10" ht="15.75">
      <c r="A10" s="18" t="s">
        <v>18</v>
      </c>
      <c r="B10" s="19"/>
      <c r="C10" s="20"/>
      <c r="D10" s="21"/>
      <c r="E10" s="22"/>
      <c r="F10" s="23"/>
    </row>
    <row r="11" spans="1:10" ht="15.75" thickBot="1">
      <c r="A11" s="24" t="s">
        <v>19</v>
      </c>
      <c r="B11" s="25"/>
      <c r="C11" s="26"/>
      <c r="D11" s="27"/>
      <c r="E11" s="10"/>
      <c r="F11" s="28"/>
    </row>
    <row r="12" spans="1:10" ht="15.75" thickBot="1">
      <c r="A12" s="6" t="s">
        <v>20</v>
      </c>
      <c r="B12" s="29">
        <v>15500</v>
      </c>
      <c r="C12" s="33">
        <f t="shared" ref="C12:C15" si="2">B12/$B$16</f>
        <v>0.3532441486816017</v>
      </c>
      <c r="D12" s="31">
        <v>20007.0013</v>
      </c>
      <c r="E12" s="10"/>
      <c r="F12" s="8">
        <f>D12/$D$16</f>
        <v>0.42059125031089206</v>
      </c>
    </row>
    <row r="13" spans="1:10" ht="15.75" thickBot="1">
      <c r="A13" s="6" t="s">
        <v>21</v>
      </c>
      <c r="B13" s="29">
        <v>5</v>
      </c>
      <c r="C13" s="33">
        <f t="shared" si="2"/>
        <v>1.1394972538116184E-4</v>
      </c>
      <c r="D13" s="31">
        <v>1430.2938999999999</v>
      </c>
      <c r="E13" s="10"/>
      <c r="F13" s="8">
        <f t="shared" ref="F13:F16" si="3">D13/$D$16</f>
        <v>3.0067929255997099E-2</v>
      </c>
    </row>
    <row r="14" spans="1:10" ht="15.75" thickBot="1">
      <c r="A14" s="6" t="s">
        <v>22</v>
      </c>
      <c r="B14" s="29">
        <v>25874</v>
      </c>
      <c r="C14" s="33">
        <f t="shared" si="2"/>
        <v>0.58966703890243621</v>
      </c>
      <c r="D14" s="31">
        <v>22258.33</v>
      </c>
      <c r="E14" s="10"/>
      <c r="F14" s="8">
        <f t="shared" si="3"/>
        <v>0.46791914011283836</v>
      </c>
    </row>
    <row r="15" spans="1:10" ht="15.75" thickBot="1">
      <c r="A15" s="6" t="s">
        <v>23</v>
      </c>
      <c r="B15" s="29">
        <v>2500</v>
      </c>
      <c r="C15" s="33">
        <f t="shared" si="2"/>
        <v>5.6974862690580913E-2</v>
      </c>
      <c r="D15" s="31">
        <v>3873.1278000000002</v>
      </c>
      <c r="E15" s="10"/>
      <c r="F15" s="8">
        <f t="shared" si="3"/>
        <v>8.142168032027243E-2</v>
      </c>
    </row>
    <row r="16" spans="1:10" ht="15.75" thickBot="1">
      <c r="A16" s="17" t="s">
        <v>24</v>
      </c>
      <c r="B16" s="32">
        <f>SUM(B12:B15)</f>
        <v>43879</v>
      </c>
      <c r="C16" s="33">
        <f>B16/$B$16</f>
        <v>1</v>
      </c>
      <c r="D16" s="34">
        <f>SUM(D12:D15)</f>
        <v>47568.753000000004</v>
      </c>
      <c r="E16" s="35"/>
      <c r="F16" s="8">
        <f t="shared" si="3"/>
        <v>1</v>
      </c>
    </row>
    <row r="17" spans="1:6">
      <c r="A17" s="37" t="s">
        <v>25</v>
      </c>
      <c r="B17" s="38"/>
      <c r="C17" s="39"/>
      <c r="D17" s="40"/>
      <c r="E17" s="10"/>
      <c r="F17" s="14"/>
    </row>
    <row r="18" spans="1:6">
      <c r="A18" s="6" t="s">
        <v>26</v>
      </c>
      <c r="B18" s="29">
        <v>24.48</v>
      </c>
      <c r="C18" s="30">
        <f>B18/$B$12</f>
        <v>1.5793548387096775E-3</v>
      </c>
      <c r="D18" s="31">
        <v>25000.133300000001</v>
      </c>
      <c r="E18" s="10"/>
      <c r="F18" s="8">
        <f>D18/$D$20</f>
        <v>0.6249972981510864</v>
      </c>
    </row>
    <row r="19" spans="1:6" ht="15.75" thickBot="1">
      <c r="A19" s="6" t="s">
        <v>27</v>
      </c>
      <c r="B19" s="29">
        <v>28.468599999999999</v>
      </c>
      <c r="C19" s="30">
        <f t="shared" ref="C19" si="4">B19/$B$12</f>
        <v>1.8366838709677419E-3</v>
      </c>
      <c r="D19" s="31">
        <v>15000.252899999999</v>
      </c>
      <c r="E19" s="10"/>
      <c r="F19" s="8">
        <f>D19/$D$20</f>
        <v>0.37500270184891366</v>
      </c>
    </row>
    <row r="20" spans="1:6" ht="15.75" thickBot="1">
      <c r="A20" s="17" t="s">
        <v>28</v>
      </c>
      <c r="B20" s="32">
        <f>SUM(B18:B19)</f>
        <v>52.948599999999999</v>
      </c>
      <c r="C20" s="41">
        <f>B20/$B$20</f>
        <v>1</v>
      </c>
      <c r="D20" s="34">
        <f>SUM(D18:D19)</f>
        <v>40000.386200000001</v>
      </c>
      <c r="E20" s="35"/>
      <c r="F20" s="8">
        <f>D20/$D$20</f>
        <v>1</v>
      </c>
    </row>
    <row r="21" spans="1:6" ht="15.75" thickBot="1">
      <c r="A21" s="42" t="s">
        <v>29</v>
      </c>
      <c r="B21" s="32"/>
      <c r="C21" s="41"/>
      <c r="D21" s="34"/>
      <c r="E21" s="35"/>
      <c r="F21" s="36"/>
    </row>
    <row r="22" spans="1:6" ht="15.75" thickBot="1">
      <c r="A22" s="43" t="s">
        <v>30</v>
      </c>
      <c r="B22" s="32">
        <v>15000</v>
      </c>
      <c r="C22" s="41">
        <f>B22/$B$24</f>
        <v>0.88235294117647056</v>
      </c>
      <c r="D22" s="34">
        <v>0</v>
      </c>
      <c r="E22" s="35"/>
      <c r="F22" s="36"/>
    </row>
    <row r="23" spans="1:6" ht="15.75" thickBot="1">
      <c r="A23" s="43" t="s">
        <v>31</v>
      </c>
      <c r="B23" s="32">
        <v>2000</v>
      </c>
      <c r="C23" s="41">
        <f t="shared" ref="C23:C24" si="5">B23/$B$24</f>
        <v>0.11764705882352941</v>
      </c>
      <c r="D23" s="34">
        <v>5000.25</v>
      </c>
      <c r="E23" s="35"/>
      <c r="F23" s="36"/>
    </row>
    <row r="24" spans="1:6" ht="15.75" thickBot="1">
      <c r="A24" s="44" t="s">
        <v>32</v>
      </c>
      <c r="B24" s="32">
        <f>SUM(B22:B23)</f>
        <v>17000</v>
      </c>
      <c r="C24" s="41">
        <f t="shared" si="5"/>
        <v>1</v>
      </c>
      <c r="D24" s="34">
        <f>SUM(D22:D23)</f>
        <v>5000.25</v>
      </c>
      <c r="E24" s="35"/>
      <c r="F24" s="36"/>
    </row>
    <row r="25" spans="1:6" ht="15.75" thickBot="1">
      <c r="A25" s="44"/>
      <c r="B25" s="32"/>
      <c r="C25" s="41"/>
      <c r="D25" s="34"/>
      <c r="E25" s="35"/>
      <c r="F25" s="36"/>
    </row>
    <row r="26" spans="1:6" ht="15.75" thickBot="1">
      <c r="A26" s="17" t="s">
        <v>33</v>
      </c>
      <c r="B26" s="45">
        <f>B9-(B16+B20+B24)</f>
        <v>192230.61139999999</v>
      </c>
      <c r="C26" s="41">
        <f>B26/$B$9</f>
        <v>0.75931690452174283</v>
      </c>
      <c r="D26" s="34">
        <f>D9-(D16+D20+D24)</f>
        <v>327277.62080000003</v>
      </c>
      <c r="E26" s="35"/>
      <c r="F26" s="36">
        <f>D26/$D9</f>
        <v>0.77951637859705136</v>
      </c>
    </row>
  </sheetData>
  <mergeCells count="4">
    <mergeCell ref="B1:C1"/>
    <mergeCell ref="D1:F1"/>
    <mergeCell ref="D2:E2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9"/>
  <sheetViews>
    <sheetView workbookViewId="0">
      <selection activeCell="B3" sqref="B3"/>
    </sheetView>
  </sheetViews>
  <sheetFormatPr defaultRowHeight="15"/>
  <sheetData>
    <row r="2" spans="2:9">
      <c r="B2" s="59" t="s">
        <v>34</v>
      </c>
      <c r="C2" s="60"/>
      <c r="D2" s="60"/>
      <c r="E2" s="61"/>
      <c r="F2" s="62" t="s">
        <v>35</v>
      </c>
    </row>
    <row r="3" spans="2:9">
      <c r="B3" s="47" t="s">
        <v>36</v>
      </c>
      <c r="C3" s="47" t="s">
        <v>37</v>
      </c>
      <c r="D3" s="47" t="s">
        <v>38</v>
      </c>
      <c r="E3" s="47" t="s">
        <v>39</v>
      </c>
      <c r="F3" s="63"/>
      <c r="I3" t="s">
        <v>40</v>
      </c>
    </row>
    <row r="4" spans="2:9">
      <c r="B4" s="47">
        <v>37</v>
      </c>
      <c r="C4" s="47">
        <f>27+10+2+2+2+12-5</f>
        <v>50</v>
      </c>
      <c r="D4" s="47">
        <v>25</v>
      </c>
      <c r="E4" s="47">
        <v>25</v>
      </c>
      <c r="F4" s="48">
        <f>(B4+C4+D4+E4)/150</f>
        <v>0.91333333333333333</v>
      </c>
      <c r="I4" t="s">
        <v>41</v>
      </c>
    </row>
    <row r="5" spans="2:9">
      <c r="B5" s="47">
        <v>27.5</v>
      </c>
      <c r="C5" s="47">
        <f>30+10+0+0+2+10-5</f>
        <v>47</v>
      </c>
      <c r="D5" s="47">
        <v>25</v>
      </c>
      <c r="E5" s="47">
        <v>25</v>
      </c>
      <c r="F5" s="48">
        <f t="shared" ref="F5:F29" si="0">(B5+C5+D5+E5)/150</f>
        <v>0.83</v>
      </c>
      <c r="I5" t="s">
        <v>42</v>
      </c>
    </row>
    <row r="6" spans="2:9">
      <c r="B6" s="47">
        <v>35</v>
      </c>
      <c r="C6" s="47">
        <f>30+10+0+2+2+9</f>
        <v>53</v>
      </c>
      <c r="D6" s="47">
        <v>25</v>
      </c>
      <c r="E6" s="47">
        <v>25</v>
      </c>
      <c r="F6" s="48">
        <f t="shared" si="0"/>
        <v>0.92</v>
      </c>
    </row>
    <row r="7" spans="2:9">
      <c r="B7" s="47">
        <v>33</v>
      </c>
      <c r="C7" s="47">
        <f>32+10+2+2+2+12-5</f>
        <v>55</v>
      </c>
      <c r="D7" s="47">
        <v>23</v>
      </c>
      <c r="E7" s="47">
        <v>25</v>
      </c>
      <c r="F7" s="48">
        <f>(B7+C7+D7+E7)/150</f>
        <v>0.90666666666666662</v>
      </c>
    </row>
    <row r="8" spans="2:9">
      <c r="B8" s="47">
        <v>33</v>
      </c>
      <c r="C8" s="47">
        <f>27+10+0+2+2+8-5</f>
        <v>44</v>
      </c>
      <c r="D8" s="47">
        <v>25</v>
      </c>
      <c r="E8" s="47">
        <v>19</v>
      </c>
      <c r="F8" s="48">
        <f t="shared" si="0"/>
        <v>0.80666666666666664</v>
      </c>
    </row>
    <row r="9" spans="2:9">
      <c r="B9" s="47">
        <v>35.5</v>
      </c>
      <c r="C9" s="47">
        <f>30+10+0+0+2+12-5</f>
        <v>49</v>
      </c>
      <c r="D9" s="47">
        <v>25</v>
      </c>
      <c r="E9" s="47">
        <v>25</v>
      </c>
      <c r="F9" s="48">
        <f t="shared" si="0"/>
        <v>0.89666666666666661</v>
      </c>
    </row>
    <row r="10" spans="2:9">
      <c r="B10" s="47">
        <v>28</v>
      </c>
      <c r="C10" s="47">
        <f>30+10+0+0+2+12-5</f>
        <v>49</v>
      </c>
      <c r="D10" s="47">
        <v>19</v>
      </c>
      <c r="E10" s="47">
        <v>19</v>
      </c>
      <c r="F10" s="48">
        <f t="shared" si="0"/>
        <v>0.76666666666666672</v>
      </c>
    </row>
    <row r="11" spans="2:9">
      <c r="B11" s="47">
        <v>25</v>
      </c>
      <c r="C11" s="47">
        <f>33+10+0+0+2+5</f>
        <v>50</v>
      </c>
      <c r="D11" s="47">
        <v>25</v>
      </c>
      <c r="E11" s="47">
        <v>25</v>
      </c>
      <c r="F11" s="48">
        <f t="shared" si="0"/>
        <v>0.83333333333333337</v>
      </c>
    </row>
    <row r="12" spans="2:9">
      <c r="B12" s="47">
        <v>37</v>
      </c>
      <c r="C12" s="47">
        <f>30+7+1+2+2+12</f>
        <v>54</v>
      </c>
      <c r="D12" s="47">
        <v>25</v>
      </c>
      <c r="E12" s="47">
        <v>25</v>
      </c>
      <c r="F12" s="48">
        <f t="shared" si="0"/>
        <v>0.94</v>
      </c>
    </row>
    <row r="13" spans="2:9">
      <c r="B13" s="47">
        <v>32</v>
      </c>
      <c r="C13" s="47">
        <f>30+7+1+0+2+10</f>
        <v>50</v>
      </c>
      <c r="D13" s="47">
        <v>23</v>
      </c>
      <c r="E13" s="47">
        <v>25</v>
      </c>
      <c r="F13" s="48">
        <f t="shared" si="0"/>
        <v>0.8666666666666667</v>
      </c>
    </row>
    <row r="14" spans="2:9">
      <c r="B14" s="47">
        <v>27</v>
      </c>
      <c r="C14" s="47">
        <f>33+10+2+2+2+12</f>
        <v>61</v>
      </c>
      <c r="D14" s="47">
        <v>25</v>
      </c>
      <c r="E14" s="47">
        <v>25</v>
      </c>
      <c r="F14" s="48">
        <f t="shared" si="0"/>
        <v>0.92</v>
      </c>
    </row>
    <row r="15" spans="2:9">
      <c r="B15" s="47">
        <v>28.5</v>
      </c>
      <c r="C15" s="47">
        <v>41</v>
      </c>
      <c r="D15" s="47">
        <v>25</v>
      </c>
      <c r="E15" s="47">
        <v>25</v>
      </c>
      <c r="F15" s="48">
        <f t="shared" si="0"/>
        <v>0.79666666666666663</v>
      </c>
    </row>
    <row r="16" spans="2:9">
      <c r="B16" s="47">
        <v>34</v>
      </c>
      <c r="C16" s="47">
        <f>29+10+2+2+2+14</f>
        <v>59</v>
      </c>
      <c r="D16" s="47">
        <v>25</v>
      </c>
      <c r="E16" s="47">
        <v>25</v>
      </c>
      <c r="F16" s="48">
        <f t="shared" si="0"/>
        <v>0.95333333333333337</v>
      </c>
    </row>
    <row r="17" spans="2:6">
      <c r="B17" s="49"/>
      <c r="C17" s="49"/>
      <c r="D17" s="49"/>
      <c r="E17" s="49"/>
      <c r="F17" s="48">
        <f t="shared" si="0"/>
        <v>0</v>
      </c>
    </row>
    <row r="18" spans="2:6">
      <c r="B18" s="47">
        <v>35.5</v>
      </c>
      <c r="C18" s="47">
        <f>33+10+2+2+2+12</f>
        <v>61</v>
      </c>
      <c r="D18" s="47">
        <v>25</v>
      </c>
      <c r="E18" s="47">
        <v>25</v>
      </c>
      <c r="F18" s="48">
        <f t="shared" si="0"/>
        <v>0.97666666666666668</v>
      </c>
    </row>
    <row r="19" spans="2:6">
      <c r="B19" s="47">
        <v>33</v>
      </c>
      <c r="C19" s="47">
        <f>30+10+0+0+2+12</f>
        <v>54</v>
      </c>
      <c r="D19" s="47">
        <v>25</v>
      </c>
      <c r="E19" s="47">
        <v>25</v>
      </c>
      <c r="F19" s="48">
        <f t="shared" si="0"/>
        <v>0.91333333333333333</v>
      </c>
    </row>
    <row r="20" spans="2:6">
      <c r="B20" s="47">
        <v>29</v>
      </c>
      <c r="C20" s="47">
        <f>30+10+0+2+0+8</f>
        <v>50</v>
      </c>
      <c r="D20" s="47">
        <v>19</v>
      </c>
      <c r="E20" s="47">
        <v>21</v>
      </c>
      <c r="F20" s="48">
        <f t="shared" si="0"/>
        <v>0.79333333333333333</v>
      </c>
    </row>
    <row r="21" spans="2:6">
      <c r="B21" s="47">
        <v>34.5</v>
      </c>
      <c r="C21" s="47">
        <f>33+9+0+2+2+12</f>
        <v>58</v>
      </c>
      <c r="D21" s="47">
        <v>25</v>
      </c>
      <c r="E21" s="47">
        <v>25</v>
      </c>
      <c r="F21" s="48">
        <f>(B21+C21+D21+E21)/150</f>
        <v>0.95</v>
      </c>
    </row>
    <row r="22" spans="2:6">
      <c r="B22" s="47">
        <v>34.5</v>
      </c>
      <c r="C22" s="47">
        <f>33+10+2+2+2+13</f>
        <v>62</v>
      </c>
      <c r="D22" s="47">
        <v>25</v>
      </c>
      <c r="E22" s="47">
        <v>25</v>
      </c>
      <c r="F22" s="48">
        <f t="shared" si="0"/>
        <v>0.97666666666666668</v>
      </c>
    </row>
    <row r="23" spans="2:6">
      <c r="B23" s="47">
        <v>35</v>
      </c>
      <c r="C23" s="47">
        <f>27+9+2+2+2+12</f>
        <v>54</v>
      </c>
      <c r="D23" s="47">
        <v>25</v>
      </c>
      <c r="E23" s="47">
        <v>25</v>
      </c>
      <c r="F23" s="48">
        <f t="shared" si="0"/>
        <v>0.92666666666666664</v>
      </c>
    </row>
    <row r="24" spans="2:6">
      <c r="B24" s="47">
        <v>26</v>
      </c>
      <c r="C24" s="47">
        <f>27+4+2+2+2+12</f>
        <v>49</v>
      </c>
      <c r="D24" s="47">
        <v>25</v>
      </c>
      <c r="E24" s="47">
        <v>25</v>
      </c>
      <c r="F24" s="48">
        <f t="shared" si="0"/>
        <v>0.83333333333333337</v>
      </c>
    </row>
    <row r="25" spans="2:6">
      <c r="B25" s="47">
        <v>34</v>
      </c>
      <c r="C25" s="47">
        <v>22</v>
      </c>
      <c r="D25" s="47">
        <v>25</v>
      </c>
      <c r="E25" s="47">
        <v>25</v>
      </c>
      <c r="F25" s="48">
        <f t="shared" si="0"/>
        <v>0.70666666666666667</v>
      </c>
    </row>
    <row r="26" spans="2:6">
      <c r="B26" s="47">
        <v>20.5</v>
      </c>
      <c r="C26" s="47">
        <f>30+10+0+0+2+12-5</f>
        <v>49</v>
      </c>
      <c r="D26" s="47">
        <v>19</v>
      </c>
      <c r="E26" s="47">
        <v>25</v>
      </c>
      <c r="F26" s="48">
        <f t="shared" si="0"/>
        <v>0.75666666666666671</v>
      </c>
    </row>
    <row r="27" spans="2:6">
      <c r="B27" s="47">
        <v>33</v>
      </c>
      <c r="C27" s="47">
        <f>27+10+0+2+2+8</f>
        <v>49</v>
      </c>
      <c r="D27" s="47">
        <v>25</v>
      </c>
      <c r="E27" s="47">
        <v>25</v>
      </c>
      <c r="F27" s="48">
        <f t="shared" si="0"/>
        <v>0.88</v>
      </c>
    </row>
    <row r="28" spans="2:6">
      <c r="B28" s="47">
        <v>30.5</v>
      </c>
      <c r="C28" s="47">
        <f>33+10+2+2+2+14</f>
        <v>63</v>
      </c>
      <c r="D28" s="47">
        <v>25</v>
      </c>
      <c r="E28" s="47">
        <v>25</v>
      </c>
      <c r="F28" s="48">
        <f t="shared" si="0"/>
        <v>0.95666666666666667</v>
      </c>
    </row>
    <row r="29" spans="2:6">
      <c r="B29" s="47">
        <v>35.5</v>
      </c>
      <c r="C29" s="47">
        <f>33+10+2+2+2+12-5</f>
        <v>56</v>
      </c>
      <c r="D29" s="47">
        <v>25</v>
      </c>
      <c r="E29" s="47">
        <v>25</v>
      </c>
      <c r="F29" s="48">
        <f t="shared" si="0"/>
        <v>0.94333333333333336</v>
      </c>
    </row>
  </sheetData>
  <mergeCells count="2">
    <mergeCell ref="B2:E2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9"/>
  <sheetViews>
    <sheetView workbookViewId="0">
      <selection activeCell="G2" sqref="G2"/>
    </sheetView>
  </sheetViews>
  <sheetFormatPr defaultRowHeight="15"/>
  <sheetData>
    <row r="2" spans="1:10">
      <c r="E2" t="s">
        <v>43</v>
      </c>
    </row>
    <row r="3" spans="1:10">
      <c r="A3" t="s">
        <v>44</v>
      </c>
      <c r="J3" t="s">
        <v>45</v>
      </c>
    </row>
    <row r="4" spans="1:10">
      <c r="A4" t="s">
        <v>46</v>
      </c>
      <c r="D4" t="s">
        <v>47</v>
      </c>
    </row>
    <row r="5" spans="1:10">
      <c r="A5" t="s">
        <v>48</v>
      </c>
    </row>
    <row r="6" spans="1:10">
      <c r="A6" t="s">
        <v>49</v>
      </c>
    </row>
    <row r="7" spans="1:10">
      <c r="A7" t="s">
        <v>50</v>
      </c>
    </row>
    <row r="8" spans="1:10">
      <c r="A8" t="s">
        <v>51</v>
      </c>
    </row>
    <row r="9" spans="1:10">
      <c r="A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N29"/>
  <sheetViews>
    <sheetView workbookViewId="0">
      <selection activeCell="Q17" sqref="Q17"/>
    </sheetView>
  </sheetViews>
  <sheetFormatPr defaultRowHeight="15"/>
  <sheetData>
    <row r="3" spans="2:14">
      <c r="B3" t="s">
        <v>36</v>
      </c>
      <c r="C3" t="s">
        <v>37</v>
      </c>
      <c r="D3" t="s">
        <v>38</v>
      </c>
      <c r="E3" t="s">
        <v>39</v>
      </c>
      <c r="I3" t="s">
        <v>53</v>
      </c>
      <c r="N3" t="s">
        <v>54</v>
      </c>
    </row>
    <row r="4" spans="2:14">
      <c r="B4">
        <v>37</v>
      </c>
      <c r="C4">
        <v>50</v>
      </c>
      <c r="D4">
        <v>25</v>
      </c>
      <c r="E4">
        <v>25</v>
      </c>
      <c r="N4" t="s">
        <v>55</v>
      </c>
    </row>
    <row r="5" spans="2:14">
      <c r="B5">
        <v>27.5</v>
      </c>
      <c r="C5">
        <v>47</v>
      </c>
      <c r="D5">
        <v>25</v>
      </c>
      <c r="E5">
        <v>25</v>
      </c>
      <c r="N5" t="s">
        <v>56</v>
      </c>
    </row>
    <row r="6" spans="2:14">
      <c r="B6">
        <v>35</v>
      </c>
      <c r="C6">
        <v>53</v>
      </c>
      <c r="D6">
        <v>25</v>
      </c>
      <c r="E6">
        <v>25</v>
      </c>
      <c r="N6" t="s">
        <v>57</v>
      </c>
    </row>
    <row r="7" spans="2:14">
      <c r="B7">
        <v>33</v>
      </c>
      <c r="C7">
        <v>55</v>
      </c>
      <c r="D7">
        <v>23</v>
      </c>
      <c r="E7">
        <v>25</v>
      </c>
    </row>
    <row r="8" spans="2:14">
      <c r="B8">
        <v>33</v>
      </c>
      <c r="C8">
        <v>44</v>
      </c>
      <c r="D8">
        <v>25</v>
      </c>
      <c r="E8">
        <v>19</v>
      </c>
    </row>
    <row r="9" spans="2:14">
      <c r="B9">
        <v>35.5</v>
      </c>
      <c r="C9">
        <v>49</v>
      </c>
      <c r="D9">
        <v>25</v>
      </c>
      <c r="E9">
        <v>25</v>
      </c>
    </row>
    <row r="10" spans="2:14">
      <c r="B10">
        <v>28</v>
      </c>
      <c r="C10">
        <v>49</v>
      </c>
      <c r="D10">
        <v>19</v>
      </c>
      <c r="E10">
        <v>19</v>
      </c>
    </row>
    <row r="11" spans="2:14">
      <c r="B11">
        <v>25</v>
      </c>
      <c r="C11">
        <v>50</v>
      </c>
      <c r="D11">
        <v>25</v>
      </c>
      <c r="E11">
        <v>25</v>
      </c>
    </row>
    <row r="12" spans="2:14">
      <c r="B12">
        <v>37</v>
      </c>
      <c r="C12">
        <v>54</v>
      </c>
      <c r="D12">
        <v>25</v>
      </c>
      <c r="E12">
        <v>25</v>
      </c>
    </row>
    <row r="13" spans="2:14">
      <c r="B13">
        <v>32</v>
      </c>
      <c r="C13">
        <v>50</v>
      </c>
      <c r="D13">
        <v>23</v>
      </c>
      <c r="E13">
        <v>25</v>
      </c>
    </row>
    <row r="14" spans="2:14">
      <c r="B14">
        <v>27</v>
      </c>
      <c r="C14">
        <v>61</v>
      </c>
      <c r="D14">
        <v>25</v>
      </c>
      <c r="E14">
        <v>25</v>
      </c>
    </row>
    <row r="15" spans="2:14">
      <c r="B15">
        <v>28.5</v>
      </c>
      <c r="C15">
        <v>41</v>
      </c>
      <c r="D15">
        <v>25</v>
      </c>
      <c r="E15">
        <v>25</v>
      </c>
    </row>
    <row r="16" spans="2:14">
      <c r="B16">
        <v>34</v>
      </c>
      <c r="C16">
        <v>59</v>
      </c>
      <c r="D16">
        <v>25</v>
      </c>
      <c r="E16">
        <v>25</v>
      </c>
    </row>
    <row r="18" spans="2:5">
      <c r="B18">
        <v>35.5</v>
      </c>
      <c r="C18">
        <v>61</v>
      </c>
      <c r="D18">
        <v>25</v>
      </c>
      <c r="E18">
        <v>25</v>
      </c>
    </row>
    <row r="19" spans="2:5">
      <c r="B19">
        <v>33</v>
      </c>
      <c r="C19">
        <v>54</v>
      </c>
      <c r="D19">
        <v>25</v>
      </c>
      <c r="E19">
        <v>25</v>
      </c>
    </row>
    <row r="20" spans="2:5">
      <c r="B20">
        <v>29</v>
      </c>
      <c r="C20">
        <v>50</v>
      </c>
      <c r="D20">
        <v>19</v>
      </c>
      <c r="E20">
        <v>21</v>
      </c>
    </row>
    <row r="21" spans="2:5">
      <c r="B21">
        <v>34.5</v>
      </c>
      <c r="C21">
        <v>58</v>
      </c>
      <c r="D21">
        <v>25</v>
      </c>
      <c r="E21">
        <v>25</v>
      </c>
    </row>
    <row r="22" spans="2:5">
      <c r="B22">
        <v>34.5</v>
      </c>
      <c r="C22">
        <v>62</v>
      </c>
      <c r="D22">
        <v>25</v>
      </c>
      <c r="E22">
        <v>25</v>
      </c>
    </row>
    <row r="23" spans="2:5">
      <c r="B23">
        <v>35</v>
      </c>
      <c r="C23">
        <v>54</v>
      </c>
      <c r="D23">
        <v>25</v>
      </c>
      <c r="E23">
        <v>25</v>
      </c>
    </row>
    <row r="24" spans="2:5">
      <c r="B24">
        <v>26</v>
      </c>
      <c r="C24">
        <v>49</v>
      </c>
      <c r="D24">
        <v>25</v>
      </c>
      <c r="E24">
        <v>25</v>
      </c>
    </row>
    <row r="25" spans="2:5">
      <c r="B25">
        <v>34</v>
      </c>
      <c r="C25">
        <v>22</v>
      </c>
      <c r="D25">
        <v>25</v>
      </c>
      <c r="E25">
        <v>25</v>
      </c>
    </row>
    <row r="26" spans="2:5">
      <c r="B26">
        <v>20.5</v>
      </c>
      <c r="C26">
        <v>49</v>
      </c>
      <c r="D26">
        <v>19</v>
      </c>
      <c r="E26">
        <v>25</v>
      </c>
    </row>
    <row r="27" spans="2:5">
      <c r="B27">
        <v>33</v>
      </c>
      <c r="C27">
        <v>49</v>
      </c>
      <c r="D27">
        <v>25</v>
      </c>
      <c r="E27">
        <v>25</v>
      </c>
    </row>
    <row r="28" spans="2:5">
      <c r="B28">
        <v>30.5</v>
      </c>
      <c r="C28">
        <v>63</v>
      </c>
      <c r="D28">
        <v>25</v>
      </c>
      <c r="E28">
        <v>25</v>
      </c>
    </row>
    <row r="29" spans="2:5">
      <c r="B29">
        <v>35.5</v>
      </c>
      <c r="C29">
        <v>56</v>
      </c>
      <c r="D29">
        <v>25</v>
      </c>
      <c r="E2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Hansy Ross Salvant</dc:creator>
  <cp:keywords/>
  <dc:description/>
  <cp:lastModifiedBy>Hansy Ross Salvant</cp:lastModifiedBy>
  <cp:revision/>
  <dcterms:created xsi:type="dcterms:W3CDTF">2017-11-20T21:56:33Z</dcterms:created>
  <dcterms:modified xsi:type="dcterms:W3CDTF">2020-07-14T19:03:10Z</dcterms:modified>
  <cp:category/>
  <cp:contentStatus/>
</cp:coreProperties>
</file>