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go\Documents\GitHub\IA_School\Semestres\Proyectos de Inversión\"/>
    </mc:Choice>
  </mc:AlternateContent>
  <xr:revisionPtr revIDLastSave="0" documentId="13_ncr:1_{B259DB42-9AB6-46B2-94B7-6012D9D06A55}" xr6:coauthVersionLast="47" xr6:coauthVersionMax="47" xr10:uidLastSave="{00000000-0000-0000-0000-000000000000}"/>
  <bookViews>
    <workbookView xWindow="-113" yWindow="-113" windowWidth="24267" windowHeight="13023" xr2:uid="{FD673540-B682-4464-8167-E21F374C4D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6" i="1" l="1"/>
  <c r="K36" i="1"/>
  <c r="O35" i="1" s="1"/>
  <c r="O22" i="1"/>
  <c r="O23" i="1"/>
  <c r="K20" i="1"/>
  <c r="O21" i="1" s="1"/>
  <c r="O11" i="1"/>
  <c r="K8" i="1" s="1"/>
  <c r="I77" i="1"/>
  <c r="K73" i="1"/>
  <c r="I66" i="1" s="1"/>
  <c r="I73" i="1"/>
  <c r="I74" i="1" s="1"/>
  <c r="K74" i="1"/>
  <c r="K26" i="1"/>
  <c r="K25" i="1"/>
  <c r="K12" i="1"/>
  <c r="O12" i="1" s="1"/>
  <c r="K14" i="1" l="1"/>
  <c r="O13" i="1" s="1"/>
</calcChain>
</file>

<file path=xl/sharedStrings.xml><?xml version="1.0" encoding="utf-8"?>
<sst xmlns="http://schemas.openxmlformats.org/spreadsheetml/2006/main" count="68" uniqueCount="34">
  <si>
    <t>Examen</t>
  </si>
  <si>
    <t>Sara Carolina Gómez Delgado</t>
  </si>
  <si>
    <t>f</t>
  </si>
  <si>
    <t>a</t>
  </si>
  <si>
    <t>mensuales</t>
  </si>
  <si>
    <t>n</t>
  </si>
  <si>
    <t>meses</t>
  </si>
  <si>
    <t>p</t>
  </si>
  <si>
    <t>ip=</t>
  </si>
  <si>
    <t>r</t>
  </si>
  <si>
    <t xml:space="preserve">mensual </t>
  </si>
  <si>
    <t>m</t>
  </si>
  <si>
    <t>ANUAL</t>
  </si>
  <si>
    <t>ief=</t>
  </si>
  <si>
    <t>a)</t>
  </si>
  <si>
    <t>b)</t>
  </si>
  <si>
    <t>c)</t>
  </si>
  <si>
    <t>Respuestas</t>
  </si>
  <si>
    <t>i</t>
  </si>
  <si>
    <t>r=</t>
  </si>
  <si>
    <t>a=</t>
  </si>
  <si>
    <t>suma=</t>
  </si>
  <si>
    <t>anual</t>
  </si>
  <si>
    <t>p=?</t>
  </si>
  <si>
    <t>Banco A</t>
  </si>
  <si>
    <t>Banco B</t>
  </si>
  <si>
    <t>ip</t>
  </si>
  <si>
    <r>
      <rPr>
        <b/>
        <sz val="11"/>
        <color theme="1"/>
        <rFont val="Calibri"/>
        <family val="2"/>
        <scheme val="minor"/>
      </rPr>
      <t>BancoA=</t>
    </r>
    <r>
      <rPr>
        <sz val="11"/>
        <color theme="1"/>
        <rFont val="Calibri"/>
        <family val="2"/>
        <scheme val="minor"/>
      </rPr>
      <t xml:space="preserve"> 20.27%, </t>
    </r>
    <r>
      <rPr>
        <b/>
        <sz val="11"/>
        <color theme="1"/>
        <rFont val="Calibri"/>
        <family val="2"/>
        <scheme val="minor"/>
      </rPr>
      <t>BancoB=</t>
    </r>
    <r>
      <rPr>
        <sz val="11"/>
        <color theme="1"/>
        <rFont val="Calibri"/>
        <family val="2"/>
        <scheme val="minor"/>
      </rPr>
      <t>17.81%</t>
    </r>
  </si>
  <si>
    <t>Banco B porque su tasa efectiva es menor</t>
  </si>
  <si>
    <t>m=</t>
  </si>
  <si>
    <t>Rafael Andrade Capetillo</t>
  </si>
  <si>
    <t>¿Cuánto nos pondríamos?</t>
  </si>
  <si>
    <t>Sara</t>
  </si>
  <si>
    <t>Rafa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</si>
</sst>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Blue Eyes - Personal Use"/>
      <family val="3"/>
    </font>
    <font>
      <i/>
      <sz val="11"/>
      <color theme="1"/>
      <name val="Calibri"/>
      <family val="2"/>
      <scheme val="minor"/>
    </font>
    <font>
      <sz val="40"/>
      <color theme="5" tint="-0.249977111117893"/>
      <name val="Blue Eyes - Personal Use"/>
      <family val="3"/>
    </font>
    <font>
      <sz val="20"/>
      <color theme="1"/>
      <name val="Blue Eyes - Personal Use"/>
      <family val="3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5" tint="-0.249977111117893"/>
      </right>
      <top/>
      <bottom/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/>
      <right/>
      <top style="medium">
        <color theme="5" tint="-0.24997711111789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0" xfId="0" applyAlignment="1">
      <alignment horizontal="right"/>
    </xf>
    <xf numFmtId="0" fontId="0" fillId="3" borderId="6" xfId="0" applyFill="1" applyBorder="1" applyAlignment="1">
      <alignment horizontal="right"/>
    </xf>
    <xf numFmtId="8" fontId="0" fillId="3" borderId="7" xfId="0" applyNumberFormat="1" applyFill="1" applyBorder="1"/>
    <xf numFmtId="0" fontId="0" fillId="3" borderId="10" xfId="0" applyFill="1" applyBorder="1" applyAlignment="1">
      <alignment horizontal="right"/>
    </xf>
    <xf numFmtId="10" fontId="0" fillId="3" borderId="11" xfId="0" applyNumberFormat="1" applyFill="1" applyBorder="1"/>
    <xf numFmtId="0" fontId="0" fillId="3" borderId="8" xfId="0" applyFill="1" applyBorder="1" applyAlignment="1">
      <alignment horizontal="right"/>
    </xf>
    <xf numFmtId="10" fontId="0" fillId="3" borderId="9" xfId="0" applyNumberFormat="1" applyFill="1" applyBorder="1"/>
    <xf numFmtId="0" fontId="2" fillId="0" borderId="0" xfId="0" applyFont="1"/>
    <xf numFmtId="0" fontId="0" fillId="2" borderId="0" xfId="0" applyFill="1"/>
    <xf numFmtId="10" fontId="0" fillId="0" borderId="0" xfId="0" applyNumberFormat="1"/>
    <xf numFmtId="8" fontId="0" fillId="3" borderId="11" xfId="0" applyNumberFormat="1" applyFill="1" applyBorder="1"/>
    <xf numFmtId="9" fontId="0" fillId="3" borderId="9" xfId="0" applyNumberFormat="1" applyFill="1" applyBorder="1"/>
    <xf numFmtId="0" fontId="0" fillId="0" borderId="12" xfId="0" applyBorder="1"/>
    <xf numFmtId="10" fontId="0" fillId="0" borderId="12" xfId="0" applyNumberFormat="1" applyBorder="1"/>
    <xf numFmtId="44" fontId="0" fillId="0" borderId="12" xfId="1" applyFont="1" applyBorder="1"/>
    <xf numFmtId="0" fontId="0" fillId="0" borderId="12" xfId="0" applyBorder="1" applyAlignment="1">
      <alignment horizontal="right"/>
    </xf>
    <xf numFmtId="10" fontId="0" fillId="0" borderId="12" xfId="2" applyNumberFormat="1" applyFont="1" applyBorder="1"/>
    <xf numFmtId="0" fontId="5" fillId="0" borderId="0" xfId="0" applyFont="1"/>
    <xf numFmtId="0" fontId="0" fillId="0" borderId="12" xfId="0" applyBorder="1" applyAlignment="1">
      <alignment horizontal="center"/>
    </xf>
    <xf numFmtId="8" fontId="0" fillId="0" borderId="12" xfId="0" applyNumberFormat="1" applyBorder="1"/>
    <xf numFmtId="44" fontId="0" fillId="0" borderId="12" xfId="1" applyFont="1" applyBorder="1" applyAlignment="1">
      <alignment horizontal="center"/>
    </xf>
    <xf numFmtId="10" fontId="0" fillId="0" borderId="12" xfId="2" applyNumberFormat="1" applyFont="1" applyFill="1" applyBorder="1"/>
    <xf numFmtId="9" fontId="0" fillId="0" borderId="12" xfId="0" applyNumberFormat="1" applyBorder="1"/>
    <xf numFmtId="0" fontId="2" fillId="2" borderId="12" xfId="0" applyFont="1" applyFill="1" applyBorder="1"/>
    <xf numFmtId="0" fontId="2" fillId="2" borderId="12" xfId="0" applyFont="1" applyFill="1" applyBorder="1" applyAlignment="1">
      <alignment horizontal="right"/>
    </xf>
    <xf numFmtId="44" fontId="1" fillId="0" borderId="0" xfId="1" applyFont="1"/>
    <xf numFmtId="0" fontId="2" fillId="2" borderId="13" xfId="0" applyFont="1" applyFill="1" applyBorder="1" applyAlignment="1">
      <alignment horizontal="right"/>
    </xf>
    <xf numFmtId="8" fontId="0" fillId="0" borderId="13" xfId="0" applyNumberFormat="1" applyBorder="1"/>
    <xf numFmtId="0" fontId="2" fillId="0" borderId="14" xfId="0" applyFont="1" applyBorder="1" applyAlignment="1">
      <alignment horizontal="right"/>
    </xf>
    <xf numFmtId="0" fontId="0" fillId="0" borderId="14" xfId="0" applyBorder="1"/>
    <xf numFmtId="0" fontId="4" fillId="0" borderId="0" xfId="0" applyFont="1" applyAlignment="1">
      <alignment horizontal="left"/>
    </xf>
    <xf numFmtId="0" fontId="2" fillId="2" borderId="0" xfId="0" applyFont="1" applyFill="1" applyAlignment="1">
      <alignment horizontal="right"/>
    </xf>
    <xf numFmtId="0" fontId="0" fillId="3" borderId="9" xfId="2" applyNumberFormat="1" applyFont="1" applyFill="1" applyBorder="1" applyAlignment="1">
      <alignment horizontal="left"/>
    </xf>
    <xf numFmtId="0" fontId="0" fillId="0" borderId="15" xfId="0" applyBorder="1"/>
    <xf numFmtId="0" fontId="0" fillId="2" borderId="15" xfId="0" applyFill="1" applyBorder="1"/>
    <xf numFmtId="0" fontId="0" fillId="2" borderId="12" xfId="0" applyFill="1" applyBorder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2" borderId="12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customXml" Target="../ink/ink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23852</xdr:colOff>
      <xdr:row>5</xdr:row>
      <xdr:rowOff>2</xdr:rowOff>
    </xdr:from>
    <xdr:to>
      <xdr:col>7</xdr:col>
      <xdr:colOff>429368</xdr:colOff>
      <xdr:row>11</xdr:row>
      <xdr:rowOff>115659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58A16DB-D99A-71B6-2967-7AF5FCD14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522" y="1478945"/>
          <a:ext cx="5263763" cy="1793382"/>
        </a:xfrm>
        <a:prstGeom prst="rect">
          <a:avLst/>
        </a:prstGeom>
      </xdr:spPr>
    </xdr:pic>
    <xdr:clientData/>
  </xdr:twoCellAnchor>
  <xdr:twoCellAnchor editAs="oneCell">
    <xdr:from>
      <xdr:col>2</xdr:col>
      <xdr:colOff>103367</xdr:colOff>
      <xdr:row>17</xdr:row>
      <xdr:rowOff>15903</xdr:rowOff>
    </xdr:from>
    <xdr:to>
      <xdr:col>8</xdr:col>
      <xdr:colOff>297916</xdr:colOff>
      <xdr:row>22</xdr:row>
      <xdr:rowOff>19927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13EAC8C-090A-2479-AF59-5A0B8B1FF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7037" y="4063117"/>
          <a:ext cx="5498069" cy="1490918"/>
        </a:xfrm>
        <a:prstGeom prst="rect">
          <a:avLst/>
        </a:prstGeom>
      </xdr:spPr>
    </xdr:pic>
    <xdr:clientData/>
  </xdr:twoCellAnchor>
  <xdr:twoCellAnchor editAs="oneCell">
    <xdr:from>
      <xdr:col>2</xdr:col>
      <xdr:colOff>103366</xdr:colOff>
      <xdr:row>29</xdr:row>
      <xdr:rowOff>111318</xdr:rowOff>
    </xdr:from>
    <xdr:to>
      <xdr:col>8</xdr:col>
      <xdr:colOff>158170</xdr:colOff>
      <xdr:row>51</xdr:row>
      <xdr:rowOff>16222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D522214-EA7E-3AED-4092-0ED867F57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7036" y="7092563"/>
          <a:ext cx="5358324" cy="4643881"/>
        </a:xfrm>
        <a:prstGeom prst="rect">
          <a:avLst/>
        </a:prstGeom>
      </xdr:spPr>
    </xdr:pic>
    <xdr:clientData/>
  </xdr:twoCellAnchor>
  <xdr:twoCellAnchor editAs="oneCell">
    <xdr:from>
      <xdr:col>2</xdr:col>
      <xdr:colOff>23853</xdr:colOff>
      <xdr:row>57</xdr:row>
      <xdr:rowOff>50139</xdr:rowOff>
    </xdr:from>
    <xdr:to>
      <xdr:col>5</xdr:col>
      <xdr:colOff>1256305</xdr:colOff>
      <xdr:row>77</xdr:row>
      <xdr:rowOff>158236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DD135BB-1D19-E3F4-E9C0-D7E478C16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7523" y="12827885"/>
          <a:ext cx="3832528" cy="4481315"/>
        </a:xfrm>
        <a:prstGeom prst="rect">
          <a:avLst/>
        </a:prstGeom>
      </xdr:spPr>
    </xdr:pic>
    <xdr:clientData/>
  </xdr:twoCellAnchor>
  <xdr:twoCellAnchor editAs="oneCell">
    <xdr:from>
      <xdr:col>2</xdr:col>
      <xdr:colOff>31805</xdr:colOff>
      <xdr:row>78</xdr:row>
      <xdr:rowOff>31805</xdr:rowOff>
    </xdr:from>
    <xdr:to>
      <xdr:col>6</xdr:col>
      <xdr:colOff>214685</xdr:colOff>
      <xdr:row>88</xdr:row>
      <xdr:rowOff>116280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6A05E7F-8B95-FEB5-FDA1-BDADC257A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5475" y="17341795"/>
          <a:ext cx="4055165" cy="1992788"/>
        </a:xfrm>
        <a:prstGeom prst="rect">
          <a:avLst/>
        </a:prstGeom>
      </xdr:spPr>
    </xdr:pic>
    <xdr:clientData/>
  </xdr:twoCellAnchor>
  <xdr:twoCellAnchor editAs="oneCell">
    <xdr:from>
      <xdr:col>6</xdr:col>
      <xdr:colOff>182878</xdr:colOff>
      <xdr:row>57</xdr:row>
      <xdr:rowOff>127220</xdr:rowOff>
    </xdr:from>
    <xdr:to>
      <xdr:col>11</xdr:col>
      <xdr:colOff>604299</xdr:colOff>
      <xdr:row>60</xdr:row>
      <xdr:rowOff>128057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4EEA9D5-3B53-BE7F-C30C-4A3548DB9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88833" y="12889063"/>
          <a:ext cx="3943849" cy="1098117"/>
        </a:xfrm>
        <a:prstGeom prst="rect">
          <a:avLst/>
        </a:prstGeom>
      </xdr:spPr>
    </xdr:pic>
    <xdr:clientData/>
  </xdr:twoCellAnchor>
  <xdr:twoCellAnchor editAs="oneCell">
    <xdr:from>
      <xdr:col>4</xdr:col>
      <xdr:colOff>683750</xdr:colOff>
      <xdr:row>87</xdr:row>
      <xdr:rowOff>166258</xdr:rowOff>
    </xdr:from>
    <xdr:to>
      <xdr:col>5</xdr:col>
      <xdr:colOff>1184134</xdr:colOff>
      <xdr:row>87</xdr:row>
      <xdr:rowOff>175618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12B78CCE-BD07-98B4-268E-0929B299BCCC}"/>
                </a:ext>
              </a:extLst>
            </xdr14:cNvPr>
            <xdr14:cNvContentPartPr/>
          </xdr14:nvContentPartPr>
          <xdr14:nvPr macro=""/>
          <xdr14:xfrm>
            <a:off x="3490560" y="19193729"/>
            <a:ext cx="1327320" cy="9360"/>
          </xdr14:xfrm>
        </xdr:contentPart>
      </mc:Choice>
      <mc:Fallback xmlns=""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12B78CCE-BD07-98B4-268E-0929B299BCC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436560" y="19086089"/>
              <a:ext cx="1434960" cy="22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301899</xdr:colOff>
      <xdr:row>66</xdr:row>
      <xdr:rowOff>47755</xdr:rowOff>
    </xdr:from>
    <xdr:to>
      <xdr:col>14</xdr:col>
      <xdr:colOff>477157</xdr:colOff>
      <xdr:row>77</xdr:row>
      <xdr:rowOff>78668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46FC5C8D-2EA7-6107-FFEE-EAB29257BD7C}"/>
                </a:ext>
              </a:extLst>
            </xdr14:cNvPr>
            <xdr14:cNvContentPartPr/>
          </xdr14:nvContentPartPr>
          <xdr14:nvPr macro=""/>
          <xdr14:xfrm>
            <a:off x="7378560" y="15067769"/>
            <a:ext cx="3483000" cy="214596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46FC5C8D-2EA7-6107-FFEE-EAB29257BD7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374240" y="15063450"/>
              <a:ext cx="3491640" cy="215459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9-14T22:54:01.82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24,'487'2,"540"-5,-825-8,31 0,1485 12,-1699-1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4T23:05:35.70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9675 2562 24575,'0'0'-8191</inkml:trace>
  <inkml:trace contextRef="#ctx0" brushRef="#br0" timeOffset="2222.59">8261 0 24575,'-1'30'0,"-2"-1"0,0 0 0,-2 0 0,-1 0 0,-2-1 0,0 0 0,-17 36 0,-13 16 0,-53 81 0,-20 40 0,81-144 0,-3-1 0,-50 63 0,57-83 0,-83 144 0,-26-7 0,-8 11 0,61-63 0,-154 174 0,163-216 0,-175 202 0,-57 49 0,139-161 0,-120 110 0,77-79 0,136-118 0,47-50 0,-52 47 0,-245 214 0,-134 102 0,-59-3 0,488-373 0,-388 220 0,158-99 0,159-83 0,-3-4 0,-110 40 0,56-46 0,23-8 0,-211 65 0,-181 17 0,337-84 0,-96 17 0,204-42 0,-126 1 0,5-3 0,-2 0 0,130-13 0,-1-5 0,-107-23 0,122 20 0,26 5-682,-64-3-1,78 9-6143</inkml:trace>
  <inkml:trace contextRef="#ctx0" brushRef="#br0" timeOffset="2871.27">1 5522 24575,'5'0'0,"1"1"0,-1 0 0,0 0 0,1 0 0,-1 1 0,0-1 0,0 2 0,0-1 0,0 0 0,0 1 0,0 0 0,6 5 0,6 6 0,28 29 0,-23-21 0,127 138 0,-135-145 0,30 24 0,0 0 0,-36-29-1365,-6-3-5461</inkml:trace>
  <inkml:trace contextRef="#ctx0" brushRef="#br0" timeOffset="4582.17">45 5478 24575,'0'-1'0,"0"0"0,0 0 0,1 0 0,-1 0 0,1 0 0,-1 1 0,1-1 0,-1 0 0,1 0 0,-1 1 0,1-1 0,-1 0 0,1 1 0,0-1 0,0 0 0,-1 1 0,1-1 0,0 1 0,0-1 0,-1 1 0,1 0 0,0-1 0,0 1 0,0 0 0,0 0 0,0-1 0,1 1 0,33-5 0,-25 4 0,-2 0 0,1-1 0,0-1 0,-1 0 0,0 0 0,0-1 0,0 0 0,0 0 0,12-9 0,4-5 0,26-27 0,4-3 0,1 0 0,-40 34 0,1 0 0,0 1 0,1 1 0,0 1 0,20-11 0,-36 22 0,0-1 0,0 0 0,0 0 0,0 1 0,0-1 0,1 1 0,-1-1 0,0 1 0,1 0 0,-1-1 0,0 1 0,1 0 0,-1 0 0,0 0 0,1 0 0,-1 0 0,0 0 0,1 0 0,-1 1 0,0-1 0,2 1 0,-2 0 0,0 1 0,0-1 0,0 1 0,0-1 0,-1 1 0,1 0 0,0-1 0,-1 1 0,1 0 0,-1 0 0,0-1 0,1 1 0,-1 0 0,0 0 0,-1 3 0,2 33 0,-1 0 0,-3 0 0,-1-1 0,-2 1 0,-15 53 0,15-62 0,2 0 0,0 0 0,2 0 0,2 46 0,1-49 0,0-1 0,-2 0 0,-1 0 0,-1 0 0,-1 0 0,-14 44 0,12-50 198,5-16-341,0 1 1,0 0 0,0 0 0,-1-1 0,1 1 0,-1 0 0,0-1 0,0 0 0,-1 1 0,-3 4 0,-5 0-6684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7BBF-D774-4113-8D8D-725A827432FE}">
  <dimension ref="B1:O94"/>
  <sheetViews>
    <sheetView tabSelected="1" topLeftCell="A55" workbookViewId="0">
      <selection activeCell="O65" sqref="O65"/>
    </sheetView>
  </sheetViews>
  <sheetFormatPr baseColWidth="10" defaultRowHeight="15.05" x14ac:dyDescent="0.3"/>
  <cols>
    <col min="1" max="1" width="2.88671875" customWidth="1"/>
    <col min="3" max="3" width="13.21875" customWidth="1"/>
    <col min="6" max="6" width="17.77734375" customWidth="1"/>
    <col min="7" max="7" width="13.77734375" bestFit="1" customWidth="1"/>
    <col min="8" max="8" width="6.21875" customWidth="1"/>
    <col min="9" max="9" width="10.33203125" bestFit="1" customWidth="1"/>
    <col min="10" max="10" width="5.77734375" customWidth="1"/>
    <col min="11" max="11" width="13.109375" bestFit="1" customWidth="1"/>
    <col min="14" max="14" width="4.21875" customWidth="1"/>
    <col min="15" max="15" width="35.5546875" customWidth="1"/>
  </cols>
  <sheetData>
    <row r="1" spans="2:15" ht="15.65" thickBot="1" x14ac:dyDescent="0.35">
      <c r="C1" s="1"/>
    </row>
    <row r="2" spans="2:15" ht="55.75" customHeight="1" thickBot="1" x14ac:dyDescent="0.35">
      <c r="B2" s="39" t="s">
        <v>0</v>
      </c>
      <c r="C2" s="40"/>
    </row>
    <row r="3" spans="2:15" x14ac:dyDescent="0.3">
      <c r="B3" s="41" t="s">
        <v>1</v>
      </c>
      <c r="C3" s="41"/>
      <c r="D3" s="33">
        <v>226594</v>
      </c>
    </row>
    <row r="4" spans="2:15" x14ac:dyDescent="0.3">
      <c r="B4" s="42" t="s">
        <v>30</v>
      </c>
      <c r="C4" s="42"/>
      <c r="D4" s="33">
        <v>225854</v>
      </c>
    </row>
    <row r="6" spans="2:15" ht="56.35" x14ac:dyDescent="1.3">
      <c r="B6" s="20">
        <v>1</v>
      </c>
    </row>
    <row r="7" spans="2:15" x14ac:dyDescent="0.3">
      <c r="J7" s="27" t="s">
        <v>2</v>
      </c>
      <c r="K7" s="21"/>
      <c r="L7" s="15"/>
    </row>
    <row r="8" spans="2:15" x14ac:dyDescent="0.3">
      <c r="J8" s="27" t="s">
        <v>3</v>
      </c>
      <c r="K8" s="22">
        <f>O11</f>
        <v>-2604.2622690355151</v>
      </c>
      <c r="L8" s="15" t="s">
        <v>4</v>
      </c>
    </row>
    <row r="9" spans="2:15" x14ac:dyDescent="0.3">
      <c r="J9" s="27" t="s">
        <v>5</v>
      </c>
      <c r="K9" s="18">
        <v>48</v>
      </c>
      <c r="L9" s="15" t="s">
        <v>6</v>
      </c>
      <c r="N9" s="3"/>
    </row>
    <row r="10" spans="2:15" ht="15.65" thickBot="1" x14ac:dyDescent="0.35">
      <c r="J10" s="27" t="s">
        <v>7</v>
      </c>
      <c r="K10" s="23">
        <v>1000</v>
      </c>
      <c r="L10" s="15"/>
      <c r="N10" s="10" t="s">
        <v>17</v>
      </c>
    </row>
    <row r="11" spans="2:15" x14ac:dyDescent="0.3">
      <c r="J11" s="27" t="s">
        <v>8</v>
      </c>
      <c r="K11" s="16">
        <v>1.2500000000000001E-2</v>
      </c>
      <c r="L11" s="15"/>
      <c r="N11" s="4" t="s">
        <v>14</v>
      </c>
      <c r="O11" s="5">
        <f>PMT(K11,K9,93575)</f>
        <v>-2604.2622690355151</v>
      </c>
    </row>
    <row r="12" spans="2:15" x14ac:dyDescent="0.3">
      <c r="J12" s="27" t="s">
        <v>9</v>
      </c>
      <c r="K12" s="24">
        <f>K11*K13</f>
        <v>0.15000000000000002</v>
      </c>
      <c r="L12" s="15" t="s">
        <v>10</v>
      </c>
      <c r="N12" s="6" t="s">
        <v>15</v>
      </c>
      <c r="O12" s="7">
        <f>K12</f>
        <v>0.15000000000000002</v>
      </c>
    </row>
    <row r="13" spans="2:15" ht="15.65" thickBot="1" x14ac:dyDescent="0.35">
      <c r="J13" s="27" t="s">
        <v>11</v>
      </c>
      <c r="K13" s="15">
        <v>12</v>
      </c>
      <c r="L13" s="15" t="s">
        <v>12</v>
      </c>
      <c r="N13" s="8" t="s">
        <v>16</v>
      </c>
      <c r="O13" s="9">
        <f>K14</f>
        <v>0.16075451772299854</v>
      </c>
    </row>
    <row r="14" spans="2:15" x14ac:dyDescent="0.3">
      <c r="J14" s="27" t="s">
        <v>13</v>
      </c>
      <c r="K14" s="24">
        <f>EFFECT(K12,K13)</f>
        <v>0.16075451772299854</v>
      </c>
      <c r="L14" s="15" t="s">
        <v>12</v>
      </c>
    </row>
    <row r="16" spans="2:15" s="11" customFormat="1" ht="8.3000000000000007" customHeight="1" x14ac:dyDescent="0.3"/>
    <row r="18" spans="2:15" ht="56.35" x14ac:dyDescent="1.3">
      <c r="B18" s="20">
        <v>2</v>
      </c>
    </row>
    <row r="19" spans="2:15" x14ac:dyDescent="0.3">
      <c r="J19" s="27" t="s">
        <v>2</v>
      </c>
      <c r="K19" s="15"/>
    </row>
    <row r="20" spans="2:15" ht="15.65" thickBot="1" x14ac:dyDescent="0.35">
      <c r="J20" s="27" t="s">
        <v>20</v>
      </c>
      <c r="K20" s="22">
        <f>PMT(K25,4,K23)</f>
        <v>-20905.773593010057</v>
      </c>
      <c r="N20" s="10" t="s">
        <v>17</v>
      </c>
    </row>
    <row r="21" spans="2:15" x14ac:dyDescent="0.3">
      <c r="J21" s="27" t="s">
        <v>5</v>
      </c>
      <c r="K21" s="15"/>
      <c r="N21" s="4" t="s">
        <v>14</v>
      </c>
      <c r="O21" s="5">
        <f>K20</f>
        <v>-20905.773593010057</v>
      </c>
    </row>
    <row r="22" spans="2:15" x14ac:dyDescent="0.3">
      <c r="J22" s="27" t="s">
        <v>18</v>
      </c>
      <c r="K22" s="15"/>
      <c r="N22" s="6" t="s">
        <v>15</v>
      </c>
      <c r="O22" s="13">
        <f>O21/3</f>
        <v>-6968.591197670019</v>
      </c>
    </row>
    <row r="23" spans="2:15" ht="15.65" thickBot="1" x14ac:dyDescent="0.35">
      <c r="J23" s="27" t="s">
        <v>7</v>
      </c>
      <c r="K23" s="17">
        <v>75000</v>
      </c>
      <c r="N23" s="8" t="s">
        <v>16</v>
      </c>
      <c r="O23" s="9">
        <f>K26</f>
        <v>0.19251860062499948</v>
      </c>
    </row>
    <row r="24" spans="2:15" x14ac:dyDescent="0.3">
      <c r="J24" s="27" t="s">
        <v>19</v>
      </c>
      <c r="K24" s="25">
        <v>0.18</v>
      </c>
    </row>
    <row r="25" spans="2:15" x14ac:dyDescent="0.3">
      <c r="J25" s="27" t="s">
        <v>8</v>
      </c>
      <c r="K25" s="19">
        <f>K24/4</f>
        <v>4.4999999999999998E-2</v>
      </c>
    </row>
    <row r="26" spans="2:15" x14ac:dyDescent="0.3">
      <c r="J26" s="27" t="s">
        <v>13</v>
      </c>
      <c r="K26" s="19">
        <f>EFFECT(K24,4)</f>
        <v>0.19251860062499948</v>
      </c>
    </row>
    <row r="28" spans="2:15" s="11" customFormat="1" ht="8.3000000000000007" customHeight="1" x14ac:dyDescent="0.3"/>
    <row r="31" spans="2:15" ht="56.35" x14ac:dyDescent="1.3">
      <c r="B31" s="20">
        <v>3</v>
      </c>
    </row>
    <row r="32" spans="2:15" x14ac:dyDescent="0.3">
      <c r="J32" s="27" t="s">
        <v>2</v>
      </c>
      <c r="K32" s="15"/>
    </row>
    <row r="33" spans="10:15" x14ac:dyDescent="0.3">
      <c r="J33" s="27" t="s">
        <v>3</v>
      </c>
      <c r="K33" s="17">
        <v>280000</v>
      </c>
      <c r="N33" s="3"/>
      <c r="O33" s="12"/>
    </row>
    <row r="34" spans="10:15" ht="15.65" thickBot="1" x14ac:dyDescent="0.35">
      <c r="J34" s="27" t="s">
        <v>5</v>
      </c>
      <c r="K34" s="15">
        <v>19</v>
      </c>
      <c r="L34" t="s">
        <v>22</v>
      </c>
      <c r="N34" s="10" t="s">
        <v>17</v>
      </c>
    </row>
    <row r="35" spans="10:15" x14ac:dyDescent="0.3">
      <c r="J35" s="27" t="s">
        <v>18</v>
      </c>
      <c r="K35" s="25">
        <v>0.08</v>
      </c>
      <c r="L35" t="s">
        <v>22</v>
      </c>
      <c r="N35" s="4" t="s">
        <v>14</v>
      </c>
      <c r="O35" s="5">
        <f>K36</f>
        <v>-2689007.7760126665</v>
      </c>
    </row>
    <row r="36" spans="10:15" ht="15.65" thickBot="1" x14ac:dyDescent="0.35">
      <c r="J36" s="29" t="s">
        <v>23</v>
      </c>
      <c r="K36" s="30">
        <f>PV(K35,K34,K33)</f>
        <v>-2689007.7760126665</v>
      </c>
      <c r="N36" s="8" t="s">
        <v>15</v>
      </c>
      <c r="O36" s="14">
        <f>RATE(K34,K33,-2000000)</f>
        <v>0.12508576103711308</v>
      </c>
    </row>
    <row r="37" spans="10:15" x14ac:dyDescent="0.3">
      <c r="J37" s="31"/>
      <c r="K37" s="32"/>
    </row>
    <row r="52" spans="2:15" x14ac:dyDescent="0.3">
      <c r="F52" s="3" t="s">
        <v>21</v>
      </c>
      <c r="G52" s="28">
        <v>5320000</v>
      </c>
    </row>
    <row r="56" spans="2:15" s="11" customFormat="1" ht="8.3000000000000007" customHeight="1" x14ac:dyDescent="0.3"/>
    <row r="58" spans="2:15" ht="56.35" x14ac:dyDescent="1.3">
      <c r="B58" s="20">
        <v>4</v>
      </c>
    </row>
    <row r="63" spans="2:15" ht="15.65" thickBot="1" x14ac:dyDescent="0.35">
      <c r="H63" s="27" t="s">
        <v>2</v>
      </c>
      <c r="I63" s="15"/>
      <c r="N63" s="10" t="s">
        <v>17</v>
      </c>
    </row>
    <row r="64" spans="2:15" x14ac:dyDescent="0.3">
      <c r="H64" s="27" t="s">
        <v>3</v>
      </c>
      <c r="I64" s="15"/>
      <c r="N64" s="4" t="s">
        <v>14</v>
      </c>
      <c r="O64" s="5" t="s">
        <v>27</v>
      </c>
    </row>
    <row r="65" spans="7:15" x14ac:dyDescent="0.3">
      <c r="H65" s="27" t="s">
        <v>5</v>
      </c>
      <c r="I65" s="15"/>
      <c r="N65" s="6" t="s">
        <v>15</v>
      </c>
      <c r="O65" s="13" t="s">
        <v>28</v>
      </c>
    </row>
    <row r="66" spans="7:15" ht="15.65" thickBot="1" x14ac:dyDescent="0.35">
      <c r="H66" s="27" t="s">
        <v>18</v>
      </c>
      <c r="I66" s="16">
        <f>K73</f>
        <v>1.375E-2</v>
      </c>
      <c r="N66" s="8" t="s">
        <v>16</v>
      </c>
      <c r="O66" s="35">
        <v>24</v>
      </c>
    </row>
    <row r="67" spans="7:15" x14ac:dyDescent="0.3">
      <c r="H67" s="27" t="s">
        <v>7</v>
      </c>
      <c r="I67" s="17">
        <v>1500</v>
      </c>
    </row>
    <row r="71" spans="7:15" x14ac:dyDescent="0.3">
      <c r="H71" s="15"/>
      <c r="I71" s="26" t="s">
        <v>24</v>
      </c>
      <c r="J71" s="15"/>
      <c r="K71" s="26" t="s">
        <v>25</v>
      </c>
    </row>
    <row r="72" spans="7:15" x14ac:dyDescent="0.3">
      <c r="H72" s="27" t="s">
        <v>26</v>
      </c>
      <c r="I72" s="16">
        <v>1.55E-2</v>
      </c>
      <c r="J72" s="27" t="s">
        <v>9</v>
      </c>
      <c r="K72" s="16">
        <v>0.16500000000000001</v>
      </c>
    </row>
    <row r="73" spans="7:15" x14ac:dyDescent="0.3">
      <c r="H73" s="27" t="s">
        <v>9</v>
      </c>
      <c r="I73" s="19">
        <f>I72*12</f>
        <v>0.186</v>
      </c>
      <c r="J73" s="27" t="s">
        <v>8</v>
      </c>
      <c r="K73" s="19">
        <f>K72/12</f>
        <v>1.375E-2</v>
      </c>
    </row>
    <row r="74" spans="7:15" x14ac:dyDescent="0.3">
      <c r="H74" s="27" t="s">
        <v>13</v>
      </c>
      <c r="I74" s="19">
        <f>EFFECT(I73,12)</f>
        <v>0.20270504548765578</v>
      </c>
      <c r="J74" s="27" t="s">
        <v>13</v>
      </c>
      <c r="K74" s="19">
        <f>EFFECT(K72,12)</f>
        <v>0.17806812823141094</v>
      </c>
    </row>
    <row r="75" spans="7:15" x14ac:dyDescent="0.3">
      <c r="H75" s="27" t="s">
        <v>29</v>
      </c>
      <c r="I75" s="15">
        <v>12</v>
      </c>
      <c r="J75" s="27" t="s">
        <v>29</v>
      </c>
      <c r="K75" s="15">
        <v>12</v>
      </c>
    </row>
    <row r="76" spans="7:15" ht="15.65" thickBot="1" x14ac:dyDescent="0.35">
      <c r="G76" s="3"/>
      <c r="I76" s="3"/>
    </row>
    <row r="77" spans="7:15" ht="15.65" thickBot="1" x14ac:dyDescent="0.35">
      <c r="G77" s="3"/>
      <c r="H77" s="34" t="s">
        <v>16</v>
      </c>
      <c r="I77" s="2">
        <f>NPER(0.0138,-75,1500)</f>
        <v>23.564293263512614</v>
      </c>
    </row>
    <row r="78" spans="7:15" x14ac:dyDescent="0.3">
      <c r="G78" s="3"/>
      <c r="I78" s="3"/>
    </row>
    <row r="79" spans="7:15" x14ac:dyDescent="0.3">
      <c r="I79" s="3"/>
    </row>
    <row r="80" spans="7:15" x14ac:dyDescent="0.3">
      <c r="I80" s="3"/>
    </row>
    <row r="81" spans="3:9" x14ac:dyDescent="0.3">
      <c r="I81" s="3"/>
    </row>
    <row r="90" spans="3:9" s="11" customFormat="1" ht="6.3" customHeight="1" x14ac:dyDescent="0.3"/>
    <row r="92" spans="3:9" ht="28.8" x14ac:dyDescent="0.7">
      <c r="C92" s="43" t="s">
        <v>31</v>
      </c>
      <c r="D92" s="43"/>
      <c r="E92" s="43"/>
    </row>
    <row r="93" spans="3:9" x14ac:dyDescent="0.3">
      <c r="D93" s="37" t="s">
        <v>32</v>
      </c>
      <c r="E93" s="36">
        <v>9</v>
      </c>
    </row>
    <row r="94" spans="3:9" x14ac:dyDescent="0.3">
      <c r="D94" s="38" t="s">
        <v>33</v>
      </c>
      <c r="E94" s="15">
        <v>9</v>
      </c>
    </row>
  </sheetData>
  <mergeCells count="4">
    <mergeCell ref="B2:C2"/>
    <mergeCell ref="B3:C3"/>
    <mergeCell ref="B4:C4"/>
    <mergeCell ref="C92:E9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Carolina Gómez Delgado</dc:creator>
  <cp:lastModifiedBy>Sara Carolina Gómez Delgado</cp:lastModifiedBy>
  <dcterms:created xsi:type="dcterms:W3CDTF">2022-09-14T21:59:06Z</dcterms:created>
  <dcterms:modified xsi:type="dcterms:W3CDTF">2022-09-15T00:28:30Z</dcterms:modified>
</cp:coreProperties>
</file>