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lor\Downloads\"/>
    </mc:Choice>
  </mc:AlternateContent>
  <xr:revisionPtr revIDLastSave="0" documentId="13_ncr:1_{DCF516AF-4880-47E4-A896-B5CF2C898E5F}" xr6:coauthVersionLast="47" xr6:coauthVersionMax="47" xr10:uidLastSave="{00000000-0000-0000-0000-000000000000}"/>
  <bookViews>
    <workbookView xWindow="-108" yWindow="-108" windowWidth="23256" windowHeight="12456" activeTab="2" xr2:uid="{C388AD20-7519-495C-B934-88533359A101}"/>
  </bookViews>
  <sheets>
    <sheet name="Cap5" sheetId="2" r:id="rId1"/>
    <sheet name="Cap6" sheetId="3" r:id="rId2"/>
    <sheet name="Cap4" sheetId="1" r:id="rId3"/>
    <sheet name="Cap7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5" i="1" l="1"/>
  <c r="D101" i="1"/>
  <c r="E87" i="1"/>
  <c r="F79" i="1"/>
  <c r="F78" i="1"/>
  <c r="F77" i="1"/>
  <c r="F76" i="1"/>
  <c r="F75" i="1"/>
  <c r="F72" i="1"/>
  <c r="G69" i="1"/>
  <c r="F69" i="1"/>
  <c r="H43" i="1"/>
  <c r="H46" i="1" s="1"/>
  <c r="H27" i="1"/>
  <c r="M27" i="1" s="1"/>
  <c r="H26" i="1"/>
  <c r="E8" i="1"/>
</calcChain>
</file>

<file path=xl/sharedStrings.xml><?xml version="1.0" encoding="utf-8"?>
<sst xmlns="http://schemas.openxmlformats.org/spreadsheetml/2006/main" count="103" uniqueCount="65">
  <si>
    <t>Ejercicios</t>
  </si>
  <si>
    <t>Cuanto dinero tendra un hombre en su cuenta, despues de 8 depositos anuales de 10,000.</t>
  </si>
  <si>
    <t>La cuenta le da un 6% anual.</t>
  </si>
  <si>
    <t>Cuanto dinero tendra que depositar ahora una persona que quiere hacer retiros anuales de 6,000 pesos durante 9 años. El primer retiro lo hará dentro de un año. La tasa es del 7% anual.</t>
  </si>
  <si>
    <t>Un hombre que presta 50,000 pesos al 5%, se le harán 15 pagos iguales. El primer pago se le hará dentro de 3 años.</t>
  </si>
  <si>
    <t>¿De cuanto serán esos pagos?</t>
  </si>
  <si>
    <t>Años</t>
  </si>
  <si>
    <t>Flujos %</t>
  </si>
  <si>
    <t>F=?</t>
  </si>
  <si>
    <t>F/A</t>
  </si>
  <si>
    <t>Quiero un F dado A</t>
  </si>
  <si>
    <t>i =</t>
  </si>
  <si>
    <t>Uno. Pizarrón y Excel</t>
  </si>
  <si>
    <t>Dos. Pizarrón y Excel</t>
  </si>
  <si>
    <t xml:space="preserve">P = ? </t>
  </si>
  <si>
    <t xml:space="preserve">i = </t>
  </si>
  <si>
    <t>Quiero una P dado A.</t>
  </si>
  <si>
    <t>P/A</t>
  </si>
  <si>
    <t>Segunda</t>
  </si>
  <si>
    <t>VNA</t>
  </si>
  <si>
    <t>NPV</t>
  </si>
  <si>
    <t>Spanish</t>
  </si>
  <si>
    <t>English</t>
  </si>
  <si>
    <t xml:space="preserve">VA </t>
  </si>
  <si>
    <t xml:space="preserve">PV </t>
  </si>
  <si>
    <t>Opcion</t>
  </si>
  <si>
    <t>Análisis inteligente de signos</t>
  </si>
  <si>
    <t>(+/-)</t>
  </si>
  <si>
    <t xml:space="preserve"> -&gt;</t>
  </si>
  <si>
    <t xml:space="preserve"> -NPV</t>
  </si>
  <si>
    <t>Tres. Pizarrón y Excel</t>
  </si>
  <si>
    <t>Flujo $</t>
  </si>
  <si>
    <t>A</t>
  </si>
  <si>
    <t>&lt;- Se borra</t>
  </si>
  <si>
    <t>A/P</t>
  </si>
  <si>
    <t>PAGO</t>
  </si>
  <si>
    <t>PMT</t>
  </si>
  <si>
    <t>Paso 1</t>
  </si>
  <si>
    <t>F/P</t>
  </si>
  <si>
    <t>Traer ese -50,000 al año dos</t>
  </si>
  <si>
    <t>Analizamos el signo y escogemos dejarlo negativo</t>
  </si>
  <si>
    <t xml:space="preserve">Paso 2 </t>
  </si>
  <si>
    <t>VF</t>
  </si>
  <si>
    <t>FV</t>
  </si>
  <si>
    <t>Cuatro. Excel</t>
  </si>
  <si>
    <t>Una mujer sabia deposita 6000 pesos ahora, 3000 pesos dentro de dos anios, 4000 pesos dentro de 5 anios y 8000 pesotes dentro de 8 anios. Tasa 5% annual</t>
  </si>
  <si>
    <t>Cuanto tendra en su cuenta dentro de 10 anios.</t>
  </si>
  <si>
    <t>Anios</t>
  </si>
  <si>
    <t>i</t>
  </si>
  <si>
    <t>anuales</t>
  </si>
  <si>
    <t>Paso 1)</t>
  </si>
  <si>
    <t>TOTAL</t>
  </si>
  <si>
    <t>Paso 2)</t>
  </si>
  <si>
    <t xml:space="preserve"> = VNA + Flujo año 0</t>
  </si>
  <si>
    <t>VF1</t>
  </si>
  <si>
    <t>VF2</t>
  </si>
  <si>
    <t>VF3</t>
  </si>
  <si>
    <t>VF4</t>
  </si>
  <si>
    <t xml:space="preserve"> 4 - 2</t>
  </si>
  <si>
    <t>F =</t>
  </si>
  <si>
    <t>A =</t>
  </si>
  <si>
    <t>n =</t>
  </si>
  <si>
    <t xml:space="preserve">P = </t>
  </si>
  <si>
    <t xml:space="preserve"> 4 - 8</t>
  </si>
  <si>
    <t xml:space="preserve"> 4 - 11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</si>
</sst>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8" fontId="0" fillId="0" borderId="0" xfId="0" applyNumberFormat="1"/>
    <xf numFmtId="9" fontId="0" fillId="0" borderId="0" xfId="0" applyNumberFormat="1"/>
    <xf numFmtId="9" fontId="0" fillId="0" borderId="0" xfId="0" applyNumberFormat="1" applyFont="1"/>
    <xf numFmtId="8" fontId="0" fillId="0" borderId="1" xfId="0" applyNumberFormat="1" applyBorder="1"/>
    <xf numFmtId="0" fontId="0" fillId="0" borderId="2" xfId="0" applyBorder="1"/>
    <xf numFmtId="8" fontId="0" fillId="0" borderId="2" xfId="0" applyNumberFormat="1" applyBorder="1"/>
    <xf numFmtId="0" fontId="0" fillId="2" borderId="0" xfId="0" applyFill="1"/>
    <xf numFmtId="8" fontId="0" fillId="2" borderId="1" xfId="0" applyNumberFormat="1" applyFill="1" applyBorder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8" fontId="0" fillId="0" borderId="3" xfId="0" applyNumberFormat="1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E5A9-6D76-45B0-9804-D3A6B37663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58EC-7DB1-4120-AD4C-C05B09971E8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C86D1-4AF5-4366-94BB-1C393905B18C}">
  <dimension ref="A1:M105"/>
  <sheetViews>
    <sheetView tabSelected="1" topLeftCell="A88" zoomScale="120" zoomScaleNormal="120" workbookViewId="0">
      <selection activeCell="D106" sqref="D106"/>
    </sheetView>
  </sheetViews>
  <sheetFormatPr defaultRowHeight="14.4" x14ac:dyDescent="0.3"/>
  <cols>
    <col min="3" max="3" width="10.6640625" bestFit="1" customWidth="1"/>
    <col min="5" max="5" width="10" bestFit="1" customWidth="1"/>
    <col min="6" max="8" width="10.6640625" bestFit="1" customWidth="1"/>
    <col min="13" max="13" width="10.6640625" bestFit="1" customWidth="1"/>
  </cols>
  <sheetData>
    <row r="1" spans="1:6" x14ac:dyDescent="0.3">
      <c r="A1" t="s">
        <v>0</v>
      </c>
    </row>
    <row r="2" spans="1:6" x14ac:dyDescent="0.3">
      <c r="A2" t="s">
        <v>12</v>
      </c>
    </row>
    <row r="3" spans="1:6" x14ac:dyDescent="0.3">
      <c r="A3" t="s">
        <v>1</v>
      </c>
    </row>
    <row r="4" spans="1:6" x14ac:dyDescent="0.3">
      <c r="A4" t="s">
        <v>2</v>
      </c>
    </row>
    <row r="5" spans="1:6" x14ac:dyDescent="0.3">
      <c r="D5" t="s">
        <v>11</v>
      </c>
      <c r="E5" s="4">
        <v>0.06</v>
      </c>
    </row>
    <row r="6" spans="1:6" x14ac:dyDescent="0.3">
      <c r="B6" t="s">
        <v>6</v>
      </c>
      <c r="C6" t="s">
        <v>7</v>
      </c>
    </row>
    <row r="7" spans="1:6" ht="15" thickBot="1" x14ac:dyDescent="0.35">
      <c r="B7" s="6">
        <v>0</v>
      </c>
      <c r="C7" s="6"/>
      <c r="E7" s="8" t="s">
        <v>9</v>
      </c>
      <c r="F7" t="s">
        <v>10</v>
      </c>
    </row>
    <row r="8" spans="1:6" ht="15" thickBot="1" x14ac:dyDescent="0.35">
      <c r="B8" s="6">
        <v>1</v>
      </c>
      <c r="C8" s="7">
        <v>-10000</v>
      </c>
      <c r="E8" s="9">
        <f>FV(E5,B15,C8)</f>
        <v>98974.679088473727</v>
      </c>
    </row>
    <row r="9" spans="1:6" x14ac:dyDescent="0.3">
      <c r="B9" s="6">
        <v>2</v>
      </c>
      <c r="C9" s="7">
        <v>-10000</v>
      </c>
    </row>
    <row r="10" spans="1:6" x14ac:dyDescent="0.3">
      <c r="B10" s="6">
        <v>3</v>
      </c>
      <c r="C10" s="7">
        <v>-10000</v>
      </c>
    </row>
    <row r="11" spans="1:6" x14ac:dyDescent="0.3">
      <c r="B11" s="6">
        <v>4</v>
      </c>
      <c r="C11" s="7">
        <v>-10000</v>
      </c>
    </row>
    <row r="12" spans="1:6" x14ac:dyDescent="0.3">
      <c r="B12" s="6">
        <v>5</v>
      </c>
      <c r="C12" s="7">
        <v>-10000</v>
      </c>
    </row>
    <row r="13" spans="1:6" x14ac:dyDescent="0.3">
      <c r="B13" s="6">
        <v>6</v>
      </c>
      <c r="C13" s="7">
        <v>-10000</v>
      </c>
    </row>
    <row r="14" spans="1:6" x14ac:dyDescent="0.3">
      <c r="B14" s="6">
        <v>7</v>
      </c>
      <c r="C14" s="7">
        <v>-10000</v>
      </c>
    </row>
    <row r="15" spans="1:6" x14ac:dyDescent="0.3">
      <c r="B15" s="6">
        <v>8</v>
      </c>
      <c r="C15" s="7">
        <v>-10000</v>
      </c>
      <c r="D15" t="s">
        <v>8</v>
      </c>
    </row>
    <row r="17" spans="1:13" x14ac:dyDescent="0.3">
      <c r="A17" t="s">
        <v>13</v>
      </c>
    </row>
    <row r="18" spans="1:13" x14ac:dyDescent="0.3">
      <c r="A18" t="s">
        <v>3</v>
      </c>
    </row>
    <row r="20" spans="1:13" x14ac:dyDescent="0.3">
      <c r="E20" t="s">
        <v>15</v>
      </c>
      <c r="F20" s="3">
        <v>7.0000000000000007E-2</v>
      </c>
    </row>
    <row r="21" spans="1:13" x14ac:dyDescent="0.3">
      <c r="B21" t="s">
        <v>6</v>
      </c>
      <c r="C21" t="s">
        <v>7</v>
      </c>
    </row>
    <row r="22" spans="1:13" x14ac:dyDescent="0.3">
      <c r="B22">
        <v>0</v>
      </c>
      <c r="C22" t="s">
        <v>14</v>
      </c>
      <c r="E22" t="s">
        <v>17</v>
      </c>
    </row>
    <row r="23" spans="1:13" x14ac:dyDescent="0.3">
      <c r="B23">
        <v>1</v>
      </c>
      <c r="C23" s="7">
        <v>6000</v>
      </c>
      <c r="E23" t="s">
        <v>16</v>
      </c>
    </row>
    <row r="24" spans="1:13" x14ac:dyDescent="0.3">
      <c r="B24">
        <v>2</v>
      </c>
      <c r="C24" s="7">
        <v>6000</v>
      </c>
    </row>
    <row r="25" spans="1:13" ht="15" thickBot="1" x14ac:dyDescent="0.35">
      <c r="B25">
        <v>3</v>
      </c>
      <c r="C25" s="7">
        <v>6000</v>
      </c>
      <c r="F25" t="s">
        <v>21</v>
      </c>
      <c r="G25" t="s">
        <v>22</v>
      </c>
    </row>
    <row r="26" spans="1:13" ht="15" thickBot="1" x14ac:dyDescent="0.35">
      <c r="B26">
        <v>4</v>
      </c>
      <c r="C26" s="7">
        <v>6000</v>
      </c>
      <c r="E26" t="s">
        <v>25</v>
      </c>
      <c r="F26" t="s">
        <v>23</v>
      </c>
      <c r="G26" t="s">
        <v>24</v>
      </c>
      <c r="H26" s="5">
        <f>PV(F20,B31,C23)</f>
        <v>-39091.393492787312</v>
      </c>
      <c r="J26" t="s">
        <v>26</v>
      </c>
    </row>
    <row r="27" spans="1:13" ht="15" thickBot="1" x14ac:dyDescent="0.35">
      <c r="B27">
        <v>5</v>
      </c>
      <c r="C27" s="7">
        <v>6000</v>
      </c>
      <c r="E27" t="s">
        <v>18</v>
      </c>
      <c r="F27" t="s">
        <v>19</v>
      </c>
      <c r="G27" t="s">
        <v>20</v>
      </c>
      <c r="H27" s="5">
        <f>NPV(F20,C23:C31)</f>
        <v>39091.393492787291</v>
      </c>
      <c r="J27" t="s">
        <v>27</v>
      </c>
      <c r="K27" t="s">
        <v>28</v>
      </c>
      <c r="L27" t="s">
        <v>29</v>
      </c>
      <c r="M27" s="2">
        <f>-H27</f>
        <v>-39091.393492787291</v>
      </c>
    </row>
    <row r="28" spans="1:13" x14ac:dyDescent="0.3">
      <c r="B28">
        <v>6</v>
      </c>
      <c r="C28" s="7">
        <v>6000</v>
      </c>
    </row>
    <row r="29" spans="1:13" x14ac:dyDescent="0.3">
      <c r="B29">
        <v>7</v>
      </c>
      <c r="C29" s="7">
        <v>6000</v>
      </c>
    </row>
    <row r="30" spans="1:13" x14ac:dyDescent="0.3">
      <c r="B30">
        <v>8</v>
      </c>
      <c r="C30" s="7">
        <v>6000</v>
      </c>
    </row>
    <row r="31" spans="1:13" x14ac:dyDescent="0.3">
      <c r="B31">
        <v>9</v>
      </c>
      <c r="C31" s="7">
        <v>6000</v>
      </c>
    </row>
    <row r="33" spans="1:11" x14ac:dyDescent="0.3">
      <c r="A33" t="s">
        <v>30</v>
      </c>
    </row>
    <row r="34" spans="1:11" x14ac:dyDescent="0.3">
      <c r="A34" t="s">
        <v>4</v>
      </c>
    </row>
    <row r="35" spans="1:11" x14ac:dyDescent="0.3">
      <c r="A35" t="s">
        <v>5</v>
      </c>
    </row>
    <row r="36" spans="1:11" x14ac:dyDescent="0.3">
      <c r="A36" s="1">
        <v>5306.13</v>
      </c>
    </row>
    <row r="37" spans="1:11" x14ac:dyDescent="0.3">
      <c r="C37" t="s">
        <v>15</v>
      </c>
      <c r="D37" s="3">
        <v>0.05</v>
      </c>
    </row>
    <row r="39" spans="1:11" x14ac:dyDescent="0.3">
      <c r="B39" t="s">
        <v>6</v>
      </c>
      <c r="C39" t="s">
        <v>31</v>
      </c>
      <c r="F39" t="s">
        <v>21</v>
      </c>
      <c r="G39" t="s">
        <v>22</v>
      </c>
    </row>
    <row r="40" spans="1:11" x14ac:dyDescent="0.3">
      <c r="B40" s="6">
        <v>0</v>
      </c>
      <c r="C40" s="7">
        <v>-50000</v>
      </c>
      <c r="F40" t="s">
        <v>35</v>
      </c>
      <c r="G40" t="s">
        <v>36</v>
      </c>
    </row>
    <row r="41" spans="1:11" x14ac:dyDescent="0.3">
      <c r="B41" s="6">
        <v>1</v>
      </c>
      <c r="C41" s="7">
        <v>0</v>
      </c>
      <c r="F41" t="s">
        <v>42</v>
      </c>
      <c r="G41" t="s">
        <v>43</v>
      </c>
    </row>
    <row r="42" spans="1:11" ht="15" thickBot="1" x14ac:dyDescent="0.35">
      <c r="B42" s="6">
        <v>2</v>
      </c>
      <c r="C42" s="7">
        <v>0</v>
      </c>
    </row>
    <row r="43" spans="1:11" ht="15" thickBot="1" x14ac:dyDescent="0.35">
      <c r="B43" s="6">
        <v>3</v>
      </c>
      <c r="C43" s="7" t="s">
        <v>32</v>
      </c>
      <c r="D43">
        <v>1</v>
      </c>
      <c r="F43" t="s">
        <v>37</v>
      </c>
      <c r="G43" t="s">
        <v>38</v>
      </c>
      <c r="H43" s="5">
        <f>-FV(D37,B42,C42,C40)</f>
        <v>-55125</v>
      </c>
      <c r="J43" t="s">
        <v>27</v>
      </c>
      <c r="K43" t="s">
        <v>40</v>
      </c>
    </row>
    <row r="44" spans="1:11" x14ac:dyDescent="0.3">
      <c r="B44" s="6">
        <v>4</v>
      </c>
      <c r="C44" s="7" t="s">
        <v>32</v>
      </c>
      <c r="D44">
        <v>2</v>
      </c>
      <c r="F44" t="s">
        <v>39</v>
      </c>
    </row>
    <row r="45" spans="1:11" ht="15" thickBot="1" x14ac:dyDescent="0.35">
      <c r="B45" s="6">
        <v>5</v>
      </c>
      <c r="C45" s="7" t="s">
        <v>32</v>
      </c>
      <c r="D45">
        <v>3</v>
      </c>
    </row>
    <row r="46" spans="1:11" ht="15" thickBot="1" x14ac:dyDescent="0.35">
      <c r="B46" s="6">
        <v>6</v>
      </c>
      <c r="C46" s="7" t="s">
        <v>32</v>
      </c>
      <c r="D46">
        <v>4</v>
      </c>
      <c r="F46" t="s">
        <v>41</v>
      </c>
      <c r="G46" t="s">
        <v>34</v>
      </c>
      <c r="H46" s="5">
        <f>PMT(D37,D57,H43)</f>
        <v>5310.8686044595961</v>
      </c>
      <c r="J46" t="s">
        <v>27</v>
      </c>
    </row>
    <row r="47" spans="1:11" x14ac:dyDescent="0.3">
      <c r="B47" s="6">
        <v>7</v>
      </c>
      <c r="C47" s="7" t="s">
        <v>32</v>
      </c>
      <c r="D47">
        <v>5</v>
      </c>
    </row>
    <row r="48" spans="1:11" x14ac:dyDescent="0.3">
      <c r="B48" s="6">
        <v>8</v>
      </c>
      <c r="C48" s="7" t="s">
        <v>32</v>
      </c>
      <c r="D48">
        <v>6</v>
      </c>
    </row>
    <row r="49" spans="1:4" x14ac:dyDescent="0.3">
      <c r="B49" s="6">
        <v>9</v>
      </c>
      <c r="C49" s="7" t="s">
        <v>32</v>
      </c>
      <c r="D49">
        <v>7</v>
      </c>
    </row>
    <row r="50" spans="1:4" x14ac:dyDescent="0.3">
      <c r="B50" s="6">
        <v>10</v>
      </c>
      <c r="C50" s="7" t="s">
        <v>32</v>
      </c>
      <c r="D50">
        <v>8</v>
      </c>
    </row>
    <row r="51" spans="1:4" x14ac:dyDescent="0.3">
      <c r="B51" s="6">
        <v>11</v>
      </c>
      <c r="C51" s="7" t="s">
        <v>32</v>
      </c>
      <c r="D51">
        <v>9</v>
      </c>
    </row>
    <row r="52" spans="1:4" x14ac:dyDescent="0.3">
      <c r="B52" s="6">
        <v>12</v>
      </c>
      <c r="C52" s="7" t="s">
        <v>32</v>
      </c>
      <c r="D52">
        <v>10</v>
      </c>
    </row>
    <row r="53" spans="1:4" x14ac:dyDescent="0.3">
      <c r="B53" s="6">
        <v>13</v>
      </c>
      <c r="C53" s="7" t="s">
        <v>32</v>
      </c>
      <c r="D53">
        <v>11</v>
      </c>
    </row>
    <row r="54" spans="1:4" x14ac:dyDescent="0.3">
      <c r="B54" s="6">
        <v>14</v>
      </c>
      <c r="C54" s="7" t="s">
        <v>32</v>
      </c>
      <c r="D54">
        <v>12</v>
      </c>
    </row>
    <row r="55" spans="1:4" x14ac:dyDescent="0.3">
      <c r="B55" s="6">
        <v>15</v>
      </c>
      <c r="C55" s="7" t="s">
        <v>32</v>
      </c>
      <c r="D55">
        <v>13</v>
      </c>
    </row>
    <row r="56" spans="1:4" x14ac:dyDescent="0.3">
      <c r="B56" s="6">
        <v>16</v>
      </c>
      <c r="C56" s="7" t="s">
        <v>32</v>
      </c>
      <c r="D56">
        <v>14</v>
      </c>
    </row>
    <row r="57" spans="1:4" x14ac:dyDescent="0.3">
      <c r="B57" s="6">
        <v>17</v>
      </c>
      <c r="C57" s="7" t="s">
        <v>32</v>
      </c>
      <c r="D57">
        <v>15</v>
      </c>
    </row>
    <row r="58" spans="1:4" x14ac:dyDescent="0.3">
      <c r="B58" s="6">
        <v>18</v>
      </c>
      <c r="C58" s="7" t="s">
        <v>32</v>
      </c>
      <c r="D58" t="s">
        <v>33</v>
      </c>
    </row>
    <row r="62" spans="1:4" x14ac:dyDescent="0.3">
      <c r="A62" t="s">
        <v>44</v>
      </c>
    </row>
    <row r="63" spans="1:4" x14ac:dyDescent="0.3">
      <c r="A63" t="s">
        <v>45</v>
      </c>
    </row>
    <row r="64" spans="1:4" x14ac:dyDescent="0.3">
      <c r="A64" t="s">
        <v>46</v>
      </c>
    </row>
    <row r="66" spans="2:8" x14ac:dyDescent="0.3">
      <c r="B66" s="10" t="s">
        <v>48</v>
      </c>
      <c r="C66" s="11">
        <v>0.05</v>
      </c>
      <c r="D66" s="10" t="s">
        <v>49</v>
      </c>
    </row>
    <row r="67" spans="2:8" x14ac:dyDescent="0.3">
      <c r="B67" t="s">
        <v>47</v>
      </c>
      <c r="G67" t="s">
        <v>19</v>
      </c>
      <c r="H67" t="s">
        <v>53</v>
      </c>
    </row>
    <row r="68" spans="2:8" ht="15" thickBot="1" x14ac:dyDescent="0.35">
      <c r="B68" s="6">
        <v>0</v>
      </c>
      <c r="C68" s="7">
        <v>-6000</v>
      </c>
      <c r="E68" t="s">
        <v>50</v>
      </c>
      <c r="F68" t="s">
        <v>19</v>
      </c>
      <c r="G68" t="s">
        <v>51</v>
      </c>
    </row>
    <row r="69" spans="2:8" ht="15" thickBot="1" x14ac:dyDescent="0.35">
      <c r="B69" s="6">
        <v>1</v>
      </c>
      <c r="C69" s="7">
        <v>0</v>
      </c>
      <c r="F69" s="5">
        <f>NPV(C66,C69:C77)</f>
        <v>-11269.90799747748</v>
      </c>
      <c r="G69" s="5">
        <f>+F69+C68</f>
        <v>-17269.90799747748</v>
      </c>
    </row>
    <row r="70" spans="2:8" x14ac:dyDescent="0.3">
      <c r="B70" s="6">
        <v>2</v>
      </c>
      <c r="C70" s="7">
        <v>-3000</v>
      </c>
    </row>
    <row r="71" spans="2:8" ht="15" thickBot="1" x14ac:dyDescent="0.35">
      <c r="B71" s="6">
        <v>3</v>
      </c>
      <c r="C71" s="7">
        <v>0</v>
      </c>
      <c r="E71" t="s">
        <v>52</v>
      </c>
      <c r="F71" t="s">
        <v>42</v>
      </c>
    </row>
    <row r="72" spans="2:8" ht="15" thickBot="1" x14ac:dyDescent="0.35">
      <c r="B72" s="6">
        <v>4</v>
      </c>
      <c r="C72" s="7">
        <v>0</v>
      </c>
      <c r="F72" s="5">
        <f>FV(C66,B78,C69,G69)</f>
        <v>28130.860342031832</v>
      </c>
    </row>
    <row r="73" spans="2:8" x14ac:dyDescent="0.3">
      <c r="B73" s="6">
        <v>5</v>
      </c>
      <c r="C73" s="7">
        <v>-4000</v>
      </c>
    </row>
    <row r="74" spans="2:8" x14ac:dyDescent="0.3">
      <c r="B74" s="6">
        <v>6</v>
      </c>
      <c r="C74" s="7">
        <v>0</v>
      </c>
    </row>
    <row r="75" spans="2:8" x14ac:dyDescent="0.3">
      <c r="B75" s="6">
        <v>7</v>
      </c>
      <c r="C75" s="7">
        <v>0</v>
      </c>
      <c r="E75" t="s">
        <v>54</v>
      </c>
      <c r="F75" s="7">
        <f>FV(C66,B78,C69,C68)</f>
        <v>9773.3677606646488</v>
      </c>
    </row>
    <row r="76" spans="2:8" x14ac:dyDescent="0.3">
      <c r="B76" s="6">
        <v>8</v>
      </c>
      <c r="C76" s="7">
        <v>-8000</v>
      </c>
      <c r="E76" t="s">
        <v>55</v>
      </c>
      <c r="F76" s="7">
        <f>FV(C66,8,C75,C70)</f>
        <v>4432.3663313671877</v>
      </c>
    </row>
    <row r="77" spans="2:8" x14ac:dyDescent="0.3">
      <c r="B77" s="6">
        <v>9</v>
      </c>
      <c r="C77" s="7">
        <v>0</v>
      </c>
      <c r="E77" t="s">
        <v>56</v>
      </c>
      <c r="F77" s="7">
        <f>FV(C66,5,C75,C73)</f>
        <v>5105.1262500000003</v>
      </c>
    </row>
    <row r="78" spans="2:8" ht="15" thickBot="1" x14ac:dyDescent="0.35">
      <c r="B78" s="6">
        <v>10</v>
      </c>
      <c r="C78" s="7">
        <v>0</v>
      </c>
      <c r="D78" t="s">
        <v>8</v>
      </c>
      <c r="E78" t="s">
        <v>57</v>
      </c>
      <c r="F78" s="12">
        <f>FV(C66,2,C77,C76)</f>
        <v>8820</v>
      </c>
    </row>
    <row r="79" spans="2:8" ht="15" thickBot="1" x14ac:dyDescent="0.35">
      <c r="F79" s="5">
        <f>SUM(F75:F78)</f>
        <v>28130.860342031836</v>
      </c>
    </row>
    <row r="82" spans="1:5" x14ac:dyDescent="0.3">
      <c r="B82">
        <v>42</v>
      </c>
    </row>
    <row r="83" spans="1:5" x14ac:dyDescent="0.3">
      <c r="B83">
        <v>48</v>
      </c>
    </row>
    <row r="84" spans="1:5" x14ac:dyDescent="0.3">
      <c r="B84">
        <v>411</v>
      </c>
    </row>
    <row r="86" spans="1:5" x14ac:dyDescent="0.3">
      <c r="A86" s="13" t="s">
        <v>58</v>
      </c>
    </row>
    <row r="87" spans="1:5" x14ac:dyDescent="0.3">
      <c r="B87" t="s">
        <v>59</v>
      </c>
      <c r="E87" s="2">
        <f xml:space="preserve"> PMT(C90, C89, C91)</f>
        <v>33.972298410447181</v>
      </c>
    </row>
    <row r="88" spans="1:5" x14ac:dyDescent="0.3">
      <c r="B88" t="s">
        <v>60</v>
      </c>
    </row>
    <row r="89" spans="1:5" x14ac:dyDescent="0.3">
      <c r="B89" t="s">
        <v>61</v>
      </c>
      <c r="C89">
        <v>16</v>
      </c>
    </row>
    <row r="90" spans="1:5" x14ac:dyDescent="0.3">
      <c r="B90" t="s">
        <v>15</v>
      </c>
      <c r="C90">
        <v>0.01</v>
      </c>
    </row>
    <row r="91" spans="1:5" x14ac:dyDescent="0.3">
      <c r="B91" t="s">
        <v>62</v>
      </c>
      <c r="C91">
        <v>-500</v>
      </c>
    </row>
    <row r="93" spans="1:5" x14ac:dyDescent="0.3">
      <c r="A93" s="13" t="s">
        <v>63</v>
      </c>
    </row>
    <row r="94" spans="1:5" x14ac:dyDescent="0.3">
      <c r="B94" t="s">
        <v>59</v>
      </c>
    </row>
    <row r="95" spans="1:5" x14ac:dyDescent="0.3">
      <c r="B95" t="s">
        <v>60</v>
      </c>
    </row>
    <row r="96" spans="1:5" x14ac:dyDescent="0.3">
      <c r="B96" t="s">
        <v>61</v>
      </c>
    </row>
    <row r="97" spans="1:7" x14ac:dyDescent="0.3">
      <c r="B97" t="s">
        <v>15</v>
      </c>
      <c r="C97">
        <v>0.06</v>
      </c>
    </row>
    <row r="98" spans="1:7" x14ac:dyDescent="0.3">
      <c r="B98" t="s">
        <v>62</v>
      </c>
    </row>
    <row r="100" spans="1:7" x14ac:dyDescent="0.3">
      <c r="A100" t="s">
        <v>64</v>
      </c>
    </row>
    <row r="101" spans="1:7" x14ac:dyDescent="0.3">
      <c r="B101" t="s">
        <v>59</v>
      </c>
      <c r="D101" s="2">
        <f>NPV(C104,G101:G105)</f>
        <v>4999.9999999999991</v>
      </c>
      <c r="F101">
        <v>1</v>
      </c>
      <c r="G101">
        <v>1300</v>
      </c>
    </row>
    <row r="102" spans="1:7" x14ac:dyDescent="0.3">
      <c r="B102" t="s">
        <v>60</v>
      </c>
      <c r="F102">
        <v>2</v>
      </c>
      <c r="G102">
        <v>1240</v>
      </c>
    </row>
    <row r="103" spans="1:7" x14ac:dyDescent="0.3">
      <c r="B103" t="s">
        <v>61</v>
      </c>
      <c r="F103">
        <v>3</v>
      </c>
      <c r="G103">
        <v>1180</v>
      </c>
    </row>
    <row r="104" spans="1:7" x14ac:dyDescent="0.3">
      <c r="B104" t="s">
        <v>15</v>
      </c>
      <c r="C104">
        <v>0.06</v>
      </c>
      <c r="D104">
        <v>0.1</v>
      </c>
      <c r="F104">
        <v>4</v>
      </c>
      <c r="G104">
        <v>1120</v>
      </c>
    </row>
    <row r="105" spans="1:7" x14ac:dyDescent="0.3">
      <c r="B105" t="s">
        <v>62</v>
      </c>
      <c r="C105">
        <v>5000</v>
      </c>
      <c r="D105" s="2">
        <f>NPV(D104,G101:G105)</f>
        <v>4516.3147077633776</v>
      </c>
      <c r="F105">
        <v>5</v>
      </c>
      <c r="G105">
        <v>1060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5A77-A188-4A35-9880-F31C87E7CA2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Cap5</vt:lpstr>
      <vt:lpstr>Cap6</vt:lpstr>
      <vt:lpstr>Cap4</vt:lpstr>
      <vt:lpstr>Cap7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Lalito Robles</dc:creator>
  <cp:lastModifiedBy>Lalito Robles</cp:lastModifiedBy>
  <dcterms:created xsi:type="dcterms:W3CDTF">2022-08-24T22:25:48Z</dcterms:created>
  <dcterms:modified xsi:type="dcterms:W3CDTF">2022-08-31T22:05:41Z</dcterms:modified>
</cp:coreProperties>
</file>