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equ\Dropbox\EZEQUIEL\Data Scientist\Openclassrooms\CURSO\proyecto_11\livrables\P11_Saraceno_Ezequiel_102022\"/>
    </mc:Choice>
  </mc:AlternateContent>
  <bookViews>
    <workbookView xWindow="0" yWindow="0" windowWidth="19164" windowHeight="7032"/>
  </bookViews>
  <sheets>
    <sheet name="1 - Gains_Attendus" sheetId="1" r:id="rId1"/>
    <sheet name="2 - Resources_Humaines" sheetId="2" r:id="rId2"/>
    <sheet name="3 - Estimation_infraestructure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22" i="2" s="1"/>
  <c r="F12" i="2"/>
  <c r="F11" i="2"/>
  <c r="F10" i="2"/>
  <c r="F9" i="2"/>
  <c r="F8" i="2"/>
  <c r="F19" i="2" s="1"/>
  <c r="F7" i="2"/>
  <c r="F6" i="2"/>
  <c r="F5" i="2"/>
  <c r="F4" i="2"/>
  <c r="E20" i="1" l="1"/>
  <c r="E26" i="1" s="1"/>
  <c r="F20" i="1"/>
  <c r="F26" i="1" s="1"/>
  <c r="D20" i="1"/>
  <c r="D26" i="1" s="1"/>
  <c r="E11" i="1"/>
  <c r="E27" i="1" s="1"/>
  <c r="F29" i="1" s="1"/>
  <c r="F11" i="1"/>
  <c r="D11" i="1"/>
  <c r="D27" i="1" l="1"/>
  <c r="F27" i="1"/>
</calcChain>
</file>

<file path=xl/sharedStrings.xml><?xml version="1.0" encoding="utf-8"?>
<sst xmlns="http://schemas.openxmlformats.org/spreadsheetml/2006/main" count="140" uniqueCount="101">
  <si>
    <t>Postes</t>
  </si>
  <si>
    <t>Hypotheses comerciales</t>
  </si>
  <si>
    <t>Nombre d'utilisateurs</t>
  </si>
  <si>
    <t>Taux de conversion</t>
  </si>
  <si>
    <r>
      <t>Prix panier moyen (</t>
    </r>
    <r>
      <rPr>
        <sz val="11"/>
        <color theme="1"/>
        <rFont val="Calibri"/>
        <family val="2"/>
      </rPr>
      <t>€)</t>
    </r>
  </si>
  <si>
    <t>Annee 2023</t>
  </si>
  <si>
    <t>Annee 2024</t>
  </si>
  <si>
    <t>Annee 2025</t>
  </si>
  <si>
    <r>
      <t>CA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)</t>
    </r>
  </si>
  <si>
    <t>Ventes</t>
  </si>
  <si>
    <t>Affiliation de produits partenaires</t>
  </si>
  <si>
    <t>Total des Produits</t>
  </si>
  <si>
    <t>Cout d'achats (€)</t>
  </si>
  <si>
    <t>Total merchandise</t>
  </si>
  <si>
    <t>Total des achats</t>
  </si>
  <si>
    <t>Charges externes (€)</t>
  </si>
  <si>
    <t>Ressources informatiques</t>
  </si>
  <si>
    <t>Publicite</t>
  </si>
  <si>
    <t>Total des charges externes</t>
  </si>
  <si>
    <t>Charges du personnel (€)</t>
  </si>
  <si>
    <t>Salaires (avec charges)</t>
  </si>
  <si>
    <t>Total des charges du personnel</t>
  </si>
  <si>
    <t>Total des charges (€)</t>
  </si>
  <si>
    <t>Resultat avant impot (€)</t>
  </si>
  <si>
    <t>Resultat avant impot (2023-2025)</t>
  </si>
  <si>
    <t>Phase</t>
  </si>
  <si>
    <t>Equipe</t>
  </si>
  <si>
    <t>Cout total Journalier (€)</t>
  </si>
  <si>
    <t>Duree estime (jours)</t>
  </si>
  <si>
    <t>Cout estime (€)</t>
  </si>
  <si>
    <t>Metier</t>
  </si>
  <si>
    <t>Conception 30 jours</t>
  </si>
  <si>
    <t>Produit</t>
  </si>
  <si>
    <t>PO</t>
  </si>
  <si>
    <t>Reglamentaire</t>
  </si>
  <si>
    <t>SCRUM master</t>
  </si>
  <si>
    <t>Developpement mobile</t>
  </si>
  <si>
    <t>DPO</t>
  </si>
  <si>
    <t>Production V1: 70 jours V2: 70 jours</t>
  </si>
  <si>
    <t>Juriste</t>
  </si>
  <si>
    <t>Prestataire</t>
  </si>
  <si>
    <t>Prestataire Dev mobile</t>
  </si>
  <si>
    <t>Developpment Full stack</t>
  </si>
  <si>
    <t>Developpment Full Stack</t>
  </si>
  <si>
    <t>Backend</t>
  </si>
  <si>
    <t>Developpment IA</t>
  </si>
  <si>
    <t>Frontend</t>
  </si>
  <si>
    <t>QA</t>
  </si>
  <si>
    <t>Dara analyst</t>
  </si>
  <si>
    <t>Exploitation V1: 70 jours V2: 70 jours</t>
  </si>
  <si>
    <t>Ingenieur IA</t>
  </si>
  <si>
    <t>Testeur Q/A</t>
  </si>
  <si>
    <t>Marketing et communication</t>
  </si>
  <si>
    <t>Marketing manager</t>
  </si>
  <si>
    <t>Community manager</t>
  </si>
  <si>
    <t>Support technique</t>
  </si>
  <si>
    <t>Technicien</t>
  </si>
  <si>
    <t>TOTAL</t>
  </si>
  <si>
    <t>Total Exploitation</t>
  </si>
  <si>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</si>
  <si>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</si>
  <si>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</si>
  <si>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</si>
  <si>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</si>
  <si>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</si>
  <si>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</si>
  <si>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</si>
  <si>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</si>
  <si>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Databases</t>
  </si>
  <si>
    <t>Azure Cosmos DB</t>
  </si>
  <si>
    <t/>
  </si>
  <si>
    <t>West Europe</t>
  </si>
  <si>
    <t>Standard provisioned throughput (manual), Always-free quantity disabled, Multiple Region Write (Multi-Master); 1 year reserved capacity; 5,000 RU/sec; 512 GB transactional storage, 2 copies of periodic backup storage; Dedicated Gateway not enabled</t>
  </si>
  <si>
    <t>Compute</t>
  </si>
  <si>
    <t>Virtual Machines</t>
  </si>
  <si>
    <t>1 NV24s v3 (24 vCPUs, 224 GB RAM) (1 year reserved), Linux,  (Pay as you go); 0 managed disks – E1, 100 transaction units; Inter Region transfer type, 5 GB outbound data transfer from West Europe to North Europe</t>
  </si>
  <si>
    <t>Analytics</t>
  </si>
  <si>
    <t>Azure Machine Learning</t>
  </si>
  <si>
    <t>1 NV12s v3 (12 Core(s), 112 GB RAM), 1 year reserved</t>
  </si>
  <si>
    <t>Azure Kubernetes Service (AKS)</t>
  </si>
  <si>
    <t>1 F8s v2 (8 vCPUs, 16 GB RAM) (1 year reserved), Linux; 0 managed OS disks – S4, 0 clusters</t>
  </si>
  <si>
    <t>DevOps</t>
  </si>
  <si>
    <t>Azure Monitor</t>
  </si>
  <si>
    <t>Log analytics: Log Data Ingestion: 0 GB Daily Analytics logs ingested, 0 GB Daily Basic logs ingested, 1 months of Interactive Data Retention, 0 months of data archived, 0 Basic Log Search Queries per day with 0 GB data scanned per query, 0 Search job Queries per day with 0 GB data scanned per query; Application Insights: 1 month Data retention, 4 Multi-step Web Tests; 0 resources monitored X 1 metric time-series monitored per resource, 0 Log Alerts at 5 Minutes Frequency, 0 Additional events (in thousands), 0 Additional emails (in 100 thousands), 0 Additional push notifications (in 100 thousands), 0 Additional web hooks (in millions)</t>
  </si>
  <si>
    <t>App Service</t>
  </si>
  <si>
    <t>Premium V3 Tier; 1 P1V3 (2 Core(s), 8 GB RAM, 250 GB Storage); 1 year savings plan; Linux OS; 0 SNI SSL Connections; 0 IP SSL Connections</t>
  </si>
  <si>
    <t>Azure Functions</t>
  </si>
  <si>
    <t>Premium tier, Pay as you go, EP2: 2 Cores(s), 7 GB RAM, 250 GB Storage, 1 Pre-warmed instances, 1 Additional scaled out units</t>
  </si>
  <si>
    <t>Consumption tier, Pay as you go, 128 MB memory, 100 milliseconds execution time, 0 executions/mo</t>
  </si>
  <si>
    <t>Storage</t>
  </si>
  <si>
    <t>Storage Accounts</t>
  </si>
  <si>
    <t>Block Blob Storage, Blob Storage, LRS Redundancy, Hot Access Tier, 1,000 GB Capacity - Pay as you go, 10 x 10,000 Write operations, 10 x 10,000 List and Create Container Operations, 10 x 10,000 Read operations, 100,000 Archive High Priority Read, 1 x 10,000 Other operations. 1,000 GB Data Retrieval, 1,000 GB Archive High Priority Retrieval, 1,000 GB Data Write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</si>
  <si>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</si>
  <si>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</si>
  <si>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</si>
  <si>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</si>
  <si>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</si>
  <si>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</si>
  <si>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</si>
  <si>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Euro Zone – Euro (€) EUR. This is a summary estimate, not a quote. For up to date pricing information please visit https://azure.microsoft.com/pricing/calculator/</t>
  </si>
  <si>
    <t>This estimate was created at 10/26/2022 10:53:48 AM UTC.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</si>
</sst>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  <font>
      <b/>
      <sz val="14"/>
      <name val="Segoe UI Light"/>
      <family val="2"/>
    </font>
    <font>
      <sz val="11"/>
      <name val="Segoe UI Light"/>
      <family val="2"/>
    </font>
    <font>
      <b/>
      <sz val="12"/>
      <name val="Segoe UI Light"/>
      <family val="2"/>
    </font>
    <font>
      <b/>
      <sz val="11"/>
      <name val="Segoe UI Light"/>
      <family val="2"/>
    </font>
    <font>
      <i/>
      <sz val="11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DDEBF7"/>
      </patternFill>
    </fill>
    <fill>
      <patternFill patternType="solid">
        <fgColor rgb="FFD3D3D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42">
    <xf numFmtId="0" fontId="0" fillId="0" borderId="0" xfId="0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/>
    <xf numFmtId="0" fontId="0" fillId="0" borderId="0" xfId="0" applyFill="1"/>
    <xf numFmtId="0" fontId="1" fillId="7" borderId="0" xfId="0" applyFont="1" applyFill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8" borderId="0" xfId="1" applyAlignment="1">
      <alignment vertical="center"/>
    </xf>
    <xf numFmtId="0" fontId="10" fillId="0" borderId="0" xfId="0" applyNumberFormat="1" applyFont="1" applyAlignment="1">
      <alignment vertical="top" wrapText="1"/>
    </xf>
    <xf numFmtId="0" fontId="12" fillId="9" borderId="0" xfId="0" applyNumberFormat="1" applyFont="1" applyFill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3" xfId="0" applyNumberFormat="1" applyFont="1" applyBorder="1" applyAlignment="1">
      <alignment vertical="top" wrapText="1"/>
    </xf>
    <xf numFmtId="0" fontId="13" fillId="10" borderId="0" xfId="0" applyNumberFormat="1" applyFont="1" applyFill="1" applyAlignment="1">
      <alignment vertical="top" wrapText="1"/>
    </xf>
    <xf numFmtId="164" fontId="10" fillId="0" borderId="0" xfId="0" applyNumberFormat="1" applyFont="1" applyAlignment="1">
      <alignment horizontal="left" vertical="top" wrapText="1"/>
    </xf>
    <xf numFmtId="164" fontId="12" fillId="9" borderId="0" xfId="0" applyNumberFormat="1" applyFont="1" applyFill="1" applyAlignment="1">
      <alignment horizontal="left" vertical="top" wrapText="1"/>
    </xf>
    <xf numFmtId="164" fontId="12" fillId="0" borderId="3" xfId="0" applyNumberFormat="1" applyFont="1" applyBorder="1" applyAlignment="1">
      <alignment horizontal="left" vertical="top" wrapText="1"/>
    </xf>
    <xf numFmtId="164" fontId="13" fillId="10" borderId="0" xfId="0" applyNumberFormat="1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13" fillId="10" borderId="0" xfId="0" applyNumberFormat="1" applyFont="1" applyFill="1" applyAlignment="1">
      <alignment vertical="top" wrapText="1"/>
    </xf>
    <xf numFmtId="164" fontId="13" fillId="10" borderId="0" xfId="0" applyNumberFormat="1" applyFont="1" applyFill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zoomScale="85" zoomScaleNormal="85" workbookViewId="0">
      <selection activeCell="D19" sqref="D19"/>
    </sheetView>
  </sheetViews>
  <sheetFormatPr baseColWidth="10" defaultRowHeight="14.4" x14ac:dyDescent="0.3"/>
  <cols>
    <col min="2" max="2" width="28.5546875" bestFit="1" customWidth="1"/>
    <col min="3" max="3" width="27.21875" bestFit="1" customWidth="1"/>
    <col min="4" max="4" width="14.109375" bestFit="1" customWidth="1"/>
    <col min="5" max="5" width="16.109375" customWidth="1"/>
    <col min="6" max="6" width="14.21875" customWidth="1"/>
  </cols>
  <sheetData>
    <row r="2" spans="2:9" ht="24" customHeight="1" x14ac:dyDescent="0.35">
      <c r="B2" s="28" t="s">
        <v>0</v>
      </c>
      <c r="C2" s="28"/>
      <c r="D2" s="1" t="s">
        <v>5</v>
      </c>
      <c r="E2" s="1" t="s">
        <v>6</v>
      </c>
      <c r="F2" s="1" t="s">
        <v>7</v>
      </c>
    </row>
    <row r="3" spans="2:9" x14ac:dyDescent="0.3">
      <c r="B3" s="29" t="s">
        <v>1</v>
      </c>
      <c r="C3" s="29"/>
      <c r="D3" s="2"/>
      <c r="E3" s="2"/>
      <c r="F3" s="2"/>
    </row>
    <row r="4" spans="2:9" x14ac:dyDescent="0.3">
      <c r="B4" s="30" t="s">
        <v>2</v>
      </c>
      <c r="C4" s="30"/>
      <c r="D4" s="2">
        <v>20000</v>
      </c>
      <c r="E4" s="2">
        <v>50000</v>
      </c>
      <c r="F4" s="2">
        <v>90000</v>
      </c>
    </row>
    <row r="5" spans="2:9" x14ac:dyDescent="0.3">
      <c r="B5" s="30" t="s">
        <v>3</v>
      </c>
      <c r="C5" s="30"/>
      <c r="D5" s="2">
        <v>0.03</v>
      </c>
      <c r="E5" s="2">
        <v>0.05</v>
      </c>
      <c r="F5" s="2">
        <v>0.08</v>
      </c>
    </row>
    <row r="6" spans="2:9" x14ac:dyDescent="0.3">
      <c r="B6" s="30" t="s">
        <v>4</v>
      </c>
      <c r="C6" s="30"/>
      <c r="D6" s="2">
        <v>70</v>
      </c>
      <c r="E6" s="2">
        <v>75</v>
      </c>
      <c r="F6" s="2">
        <v>80</v>
      </c>
    </row>
    <row r="7" spans="2:9" x14ac:dyDescent="0.3">
      <c r="B7" s="2"/>
      <c r="C7" s="2"/>
      <c r="D7" s="2"/>
      <c r="E7" s="2"/>
      <c r="F7" s="2"/>
    </row>
    <row r="8" spans="2:9" x14ac:dyDescent="0.3">
      <c r="B8" s="3" t="s">
        <v>8</v>
      </c>
      <c r="C8" s="4"/>
      <c r="D8" s="4"/>
      <c r="E8" s="4"/>
      <c r="F8" s="4"/>
    </row>
    <row r="9" spans="2:9" x14ac:dyDescent="0.3">
      <c r="B9" s="2" t="s">
        <v>9</v>
      </c>
      <c r="C9" s="2"/>
      <c r="D9" s="2">
        <v>50000</v>
      </c>
      <c r="E9" s="2">
        <v>215000</v>
      </c>
      <c r="F9" s="2">
        <v>595000</v>
      </c>
    </row>
    <row r="10" spans="2:9" x14ac:dyDescent="0.3">
      <c r="B10" s="2" t="s">
        <v>10</v>
      </c>
      <c r="C10" s="2"/>
      <c r="D10" s="2">
        <v>10000</v>
      </c>
      <c r="E10" s="2">
        <v>20000</v>
      </c>
      <c r="F10" s="2">
        <v>40000</v>
      </c>
    </row>
    <row r="11" spans="2:9" x14ac:dyDescent="0.3">
      <c r="B11" s="27" t="s">
        <v>11</v>
      </c>
      <c r="C11" s="27"/>
      <c r="D11" s="2">
        <f>D9+D10</f>
        <v>60000</v>
      </c>
      <c r="E11" s="2">
        <f t="shared" ref="E11:F11" si="0">E9+E10</f>
        <v>235000</v>
      </c>
      <c r="F11" s="2">
        <f t="shared" si="0"/>
        <v>635000</v>
      </c>
    </row>
    <row r="12" spans="2:9" x14ac:dyDescent="0.3">
      <c r="B12" s="2"/>
      <c r="C12" s="2"/>
      <c r="D12" s="2"/>
      <c r="E12" s="2"/>
      <c r="F12" s="2"/>
    </row>
    <row r="13" spans="2:9" x14ac:dyDescent="0.3">
      <c r="B13" s="3" t="s">
        <v>12</v>
      </c>
      <c r="C13" s="4"/>
      <c r="D13" s="4"/>
      <c r="E13" s="4"/>
      <c r="F13" s="4"/>
    </row>
    <row r="14" spans="2:9" x14ac:dyDescent="0.3">
      <c r="B14" s="2" t="s">
        <v>13</v>
      </c>
      <c r="C14" s="2"/>
      <c r="D14" s="2">
        <v>20000</v>
      </c>
      <c r="E14" s="2">
        <v>82000</v>
      </c>
      <c r="F14" s="2">
        <v>238000</v>
      </c>
      <c r="I14" s="7"/>
    </row>
    <row r="15" spans="2:9" x14ac:dyDescent="0.3">
      <c r="B15" s="27" t="s">
        <v>14</v>
      </c>
      <c r="C15" s="27"/>
      <c r="D15" s="2">
        <v>20000</v>
      </c>
      <c r="E15" s="2">
        <v>82000</v>
      </c>
      <c r="F15" s="2">
        <v>238000</v>
      </c>
    </row>
    <row r="16" spans="2:9" x14ac:dyDescent="0.3">
      <c r="B16" s="2"/>
      <c r="C16" s="2"/>
      <c r="D16" s="2"/>
      <c r="E16" s="2"/>
      <c r="F16" s="2"/>
    </row>
    <row r="17" spans="2:7" x14ac:dyDescent="0.3">
      <c r="B17" s="3" t="s">
        <v>15</v>
      </c>
      <c r="C17" s="4"/>
      <c r="D17" s="4"/>
      <c r="E17" s="4"/>
      <c r="F17" s="4"/>
    </row>
    <row r="18" spans="2:7" x14ac:dyDescent="0.3">
      <c r="B18" s="2" t="s">
        <v>16</v>
      </c>
      <c r="C18" s="2"/>
      <c r="D18" s="2">
        <v>47170</v>
      </c>
      <c r="E18" s="2">
        <v>47170</v>
      </c>
      <c r="F18" s="2">
        <v>47170</v>
      </c>
    </row>
    <row r="19" spans="2:7" x14ac:dyDescent="0.3">
      <c r="B19" s="2" t="s">
        <v>17</v>
      </c>
      <c r="C19" s="2"/>
      <c r="D19" s="2">
        <v>10000</v>
      </c>
      <c r="E19" s="2">
        <v>15000</v>
      </c>
      <c r="F19" s="2">
        <v>10000</v>
      </c>
    </row>
    <row r="20" spans="2:7" x14ac:dyDescent="0.3">
      <c r="B20" s="27" t="s">
        <v>18</v>
      </c>
      <c r="C20" s="27"/>
      <c r="D20" s="2">
        <f>D18+D19</f>
        <v>57170</v>
      </c>
      <c r="E20" s="2">
        <f t="shared" ref="E20:F20" si="1">E18+E19</f>
        <v>62170</v>
      </c>
      <c r="F20" s="2">
        <f t="shared" si="1"/>
        <v>57170</v>
      </c>
    </row>
    <row r="21" spans="2:7" x14ac:dyDescent="0.3">
      <c r="B21" s="2"/>
      <c r="C21" s="2"/>
      <c r="D21" s="2"/>
      <c r="E21" s="2"/>
      <c r="F21" s="2"/>
    </row>
    <row r="22" spans="2:7" x14ac:dyDescent="0.3">
      <c r="B22" s="3" t="s">
        <v>19</v>
      </c>
      <c r="C22" s="4"/>
      <c r="D22" s="4"/>
      <c r="E22" s="4"/>
      <c r="F22" s="4"/>
    </row>
    <row r="23" spans="2:7" x14ac:dyDescent="0.3">
      <c r="B23" s="2" t="s">
        <v>20</v>
      </c>
      <c r="C23" s="2"/>
      <c r="D23" s="2">
        <v>161661</v>
      </c>
      <c r="E23" s="2">
        <v>43756</v>
      </c>
      <c r="F23" s="2">
        <v>43756</v>
      </c>
      <c r="G23" s="8"/>
    </row>
    <row r="24" spans="2:7" x14ac:dyDescent="0.3">
      <c r="B24" s="27" t="s">
        <v>21</v>
      </c>
      <c r="C24" s="27"/>
      <c r="D24" s="2">
        <v>161661</v>
      </c>
      <c r="E24" s="2">
        <v>43756</v>
      </c>
      <c r="F24" s="2">
        <v>43756</v>
      </c>
    </row>
    <row r="25" spans="2:7" x14ac:dyDescent="0.3">
      <c r="B25" s="2"/>
      <c r="C25" s="2"/>
      <c r="D25" s="2"/>
      <c r="E25" s="2"/>
      <c r="F25" s="2"/>
    </row>
    <row r="26" spans="2:7" x14ac:dyDescent="0.3">
      <c r="B26" s="27" t="s">
        <v>22</v>
      </c>
      <c r="C26" s="27"/>
      <c r="D26" s="2">
        <f>D15+D20+D24</f>
        <v>238831</v>
      </c>
      <c r="E26" s="2">
        <f t="shared" ref="E26:F26" si="2">E15+E20+E24</f>
        <v>187926</v>
      </c>
      <c r="F26" s="2">
        <f t="shared" si="2"/>
        <v>338926</v>
      </c>
    </row>
    <row r="27" spans="2:7" x14ac:dyDescent="0.3">
      <c r="B27" s="27" t="s">
        <v>23</v>
      </c>
      <c r="C27" s="27"/>
      <c r="D27" s="5">
        <f>D11-D26</f>
        <v>-178831</v>
      </c>
      <c r="E27" s="6">
        <f t="shared" ref="E27:F27" si="3">E11-E26</f>
        <v>47074</v>
      </c>
      <c r="F27" s="6">
        <f t="shared" si="3"/>
        <v>296074</v>
      </c>
    </row>
    <row r="29" spans="2:7" x14ac:dyDescent="0.3">
      <c r="D29" s="9" t="s">
        <v>24</v>
      </c>
      <c r="E29" s="9"/>
      <c r="F29" s="9">
        <f>F27+E27+D27</f>
        <v>164317</v>
      </c>
    </row>
  </sheetData>
  <mergeCells count="11">
    <mergeCell ref="B11:C11"/>
    <mergeCell ref="B2:C2"/>
    <mergeCell ref="B3:C3"/>
    <mergeCell ref="B4:C4"/>
    <mergeCell ref="B5:C5"/>
    <mergeCell ref="B6:C6"/>
    <mergeCell ref="B24:C24"/>
    <mergeCell ref="B26:C26"/>
    <mergeCell ref="B27:C27"/>
    <mergeCell ref="B20:C20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workbookViewId="0">
      <selection activeCell="F23" sqref="F23"/>
    </sheetView>
  </sheetViews>
  <sheetFormatPr baseColWidth="10" defaultRowHeight="14.4" x14ac:dyDescent="0.3"/>
  <cols>
    <col min="2" max="2" width="34.109375" bestFit="1" customWidth="1"/>
    <col min="3" max="3" width="23.5546875" bestFit="1" customWidth="1"/>
    <col min="4" max="4" width="22" bestFit="1" customWidth="1"/>
    <col min="5" max="5" width="18.44140625" bestFit="1" customWidth="1"/>
    <col min="6" max="6" width="14.109375" bestFit="1" customWidth="1"/>
    <col min="9" max="9" width="25.5546875" bestFit="1" customWidth="1"/>
    <col min="10" max="10" width="19.5546875" bestFit="1" customWidth="1"/>
  </cols>
  <sheetData>
    <row r="3" spans="2:10" x14ac:dyDescent="0.3">
      <c r="B3" s="12" t="s">
        <v>25</v>
      </c>
      <c r="C3" s="12" t="s">
        <v>26</v>
      </c>
      <c r="D3" s="12" t="s">
        <v>27</v>
      </c>
      <c r="E3" s="12" t="s">
        <v>28</v>
      </c>
      <c r="F3" s="12" t="s">
        <v>29</v>
      </c>
      <c r="G3" s="13"/>
      <c r="H3" s="13"/>
      <c r="I3" s="12" t="s">
        <v>26</v>
      </c>
      <c r="J3" s="12" t="s">
        <v>30</v>
      </c>
    </row>
    <row r="4" spans="2:10" x14ac:dyDescent="0.3">
      <c r="B4" s="34" t="s">
        <v>31</v>
      </c>
      <c r="C4" s="14" t="s">
        <v>32</v>
      </c>
      <c r="D4" s="14">
        <v>295</v>
      </c>
      <c r="E4" s="14">
        <v>15</v>
      </c>
      <c r="F4" s="14">
        <f>D4*E4</f>
        <v>4425</v>
      </c>
      <c r="G4" s="13"/>
      <c r="H4" s="13"/>
      <c r="I4" s="35" t="s">
        <v>32</v>
      </c>
      <c r="J4" s="15" t="s">
        <v>33</v>
      </c>
    </row>
    <row r="5" spans="2:10" x14ac:dyDescent="0.3">
      <c r="B5" s="34"/>
      <c r="C5" s="14" t="s">
        <v>34</v>
      </c>
      <c r="D5" s="14">
        <v>270</v>
      </c>
      <c r="E5" s="14">
        <v>15</v>
      </c>
      <c r="F5" s="14">
        <f t="shared" ref="F5:F18" si="0">D5*E5</f>
        <v>4050</v>
      </c>
      <c r="G5" s="13"/>
      <c r="H5" s="13"/>
      <c r="I5" s="35"/>
      <c r="J5" s="15" t="s">
        <v>35</v>
      </c>
    </row>
    <row r="6" spans="2:10" x14ac:dyDescent="0.3">
      <c r="B6" s="34"/>
      <c r="C6" s="14" t="s">
        <v>36</v>
      </c>
      <c r="D6" s="14">
        <v>547</v>
      </c>
      <c r="E6" s="14">
        <v>15</v>
      </c>
      <c r="F6" s="14">
        <f t="shared" si="0"/>
        <v>8205</v>
      </c>
      <c r="G6" s="13"/>
      <c r="H6" s="13"/>
      <c r="I6" s="35" t="s">
        <v>34</v>
      </c>
      <c r="J6" s="15" t="s">
        <v>37</v>
      </c>
    </row>
    <row r="7" spans="2:10" x14ac:dyDescent="0.3">
      <c r="B7" s="34" t="s">
        <v>38</v>
      </c>
      <c r="C7" s="14" t="s">
        <v>32</v>
      </c>
      <c r="D7" s="14">
        <v>295</v>
      </c>
      <c r="E7" s="14">
        <v>45</v>
      </c>
      <c r="F7" s="14">
        <f t="shared" si="0"/>
        <v>13275</v>
      </c>
      <c r="G7" s="13"/>
      <c r="H7" s="13"/>
      <c r="I7" s="35"/>
      <c r="J7" s="15" t="s">
        <v>39</v>
      </c>
    </row>
    <row r="8" spans="2:10" x14ac:dyDescent="0.3">
      <c r="B8" s="34"/>
      <c r="C8" s="14" t="s">
        <v>34</v>
      </c>
      <c r="D8" s="14">
        <v>270</v>
      </c>
      <c r="E8" s="14">
        <v>10</v>
      </c>
      <c r="F8" s="14">
        <f t="shared" si="0"/>
        <v>2700</v>
      </c>
      <c r="G8" s="13"/>
      <c r="H8" s="13"/>
      <c r="I8" s="35" t="s">
        <v>36</v>
      </c>
      <c r="J8" s="15" t="s">
        <v>40</v>
      </c>
    </row>
    <row r="9" spans="2:10" x14ac:dyDescent="0.3">
      <c r="B9" s="34"/>
      <c r="C9" s="14" t="s">
        <v>36</v>
      </c>
      <c r="D9" s="14">
        <v>547</v>
      </c>
      <c r="E9" s="14">
        <v>40</v>
      </c>
      <c r="F9" s="14">
        <f t="shared" si="0"/>
        <v>21880</v>
      </c>
      <c r="G9" s="13"/>
      <c r="H9" s="13"/>
      <c r="I9" s="35"/>
      <c r="J9" s="15" t="s">
        <v>41</v>
      </c>
    </row>
    <row r="10" spans="2:10" x14ac:dyDescent="0.3">
      <c r="B10" s="34"/>
      <c r="C10" s="14" t="s">
        <v>42</v>
      </c>
      <c r="D10" s="14">
        <v>317</v>
      </c>
      <c r="E10" s="14">
        <v>40</v>
      </c>
      <c r="F10" s="14">
        <f t="shared" si="0"/>
        <v>12680</v>
      </c>
      <c r="G10" s="13"/>
      <c r="H10" s="13"/>
      <c r="I10" s="36" t="s">
        <v>43</v>
      </c>
      <c r="J10" s="15" t="s">
        <v>44</v>
      </c>
    </row>
    <row r="11" spans="2:10" x14ac:dyDescent="0.3">
      <c r="B11" s="34"/>
      <c r="C11" s="14" t="s">
        <v>45</v>
      </c>
      <c r="D11" s="14">
        <v>340</v>
      </c>
      <c r="E11" s="14">
        <v>140</v>
      </c>
      <c r="F11" s="14">
        <f t="shared" si="0"/>
        <v>47600</v>
      </c>
      <c r="G11" s="13"/>
      <c r="H11" s="13"/>
      <c r="I11" s="36"/>
      <c r="J11" s="15" t="s">
        <v>46</v>
      </c>
    </row>
    <row r="12" spans="2:10" x14ac:dyDescent="0.3">
      <c r="B12" s="34"/>
      <c r="C12" s="14" t="s">
        <v>47</v>
      </c>
      <c r="D12" s="14">
        <v>103</v>
      </c>
      <c r="E12" s="14">
        <v>30</v>
      </c>
      <c r="F12" s="14">
        <f t="shared" si="0"/>
        <v>3090</v>
      </c>
      <c r="G12" s="13"/>
      <c r="H12" s="13"/>
      <c r="I12" s="35" t="s">
        <v>45</v>
      </c>
      <c r="J12" s="15" t="s">
        <v>48</v>
      </c>
    </row>
    <row r="13" spans="2:10" x14ac:dyDescent="0.3">
      <c r="B13" s="34" t="s">
        <v>49</v>
      </c>
      <c r="C13" s="14" t="s">
        <v>36</v>
      </c>
      <c r="D13" s="14">
        <v>547</v>
      </c>
      <c r="E13" s="14">
        <v>28</v>
      </c>
      <c r="F13" s="14">
        <f t="shared" si="0"/>
        <v>15316</v>
      </c>
      <c r="G13" s="13"/>
      <c r="H13" s="13"/>
      <c r="I13" s="35"/>
      <c r="J13" s="15" t="s">
        <v>50</v>
      </c>
    </row>
    <row r="14" spans="2:10" x14ac:dyDescent="0.3">
      <c r="B14" s="34"/>
      <c r="C14" s="14" t="s">
        <v>42</v>
      </c>
      <c r="D14" s="14">
        <v>317</v>
      </c>
      <c r="E14" s="14">
        <v>28</v>
      </c>
      <c r="F14" s="14">
        <f t="shared" si="0"/>
        <v>8876</v>
      </c>
      <c r="G14" s="13"/>
      <c r="H14" s="13"/>
      <c r="I14" s="10" t="s">
        <v>47</v>
      </c>
      <c r="J14" s="15" t="s">
        <v>51</v>
      </c>
    </row>
    <row r="15" spans="2:10" x14ac:dyDescent="0.3">
      <c r="B15" s="34"/>
      <c r="C15" s="14" t="s">
        <v>45</v>
      </c>
      <c r="D15" s="14">
        <v>340</v>
      </c>
      <c r="E15" s="14">
        <v>28</v>
      </c>
      <c r="F15" s="14">
        <f t="shared" si="0"/>
        <v>9520</v>
      </c>
      <c r="G15" s="13"/>
      <c r="H15" s="13"/>
      <c r="I15" s="34" t="s">
        <v>52</v>
      </c>
      <c r="J15" s="15" t="s">
        <v>53</v>
      </c>
    </row>
    <row r="16" spans="2:10" x14ac:dyDescent="0.3">
      <c r="B16" s="34"/>
      <c r="C16" s="14" t="s">
        <v>47</v>
      </c>
      <c r="D16" s="14">
        <v>103</v>
      </c>
      <c r="E16" s="14">
        <v>16</v>
      </c>
      <c r="F16" s="14">
        <f t="shared" si="0"/>
        <v>1648</v>
      </c>
      <c r="G16" s="13"/>
      <c r="H16" s="13"/>
      <c r="I16" s="34"/>
      <c r="J16" s="15" t="s">
        <v>54</v>
      </c>
    </row>
    <row r="17" spans="2:10" x14ac:dyDescent="0.3">
      <c r="B17" s="34"/>
      <c r="C17" s="14" t="s">
        <v>52</v>
      </c>
      <c r="D17" s="14">
        <v>275</v>
      </c>
      <c r="E17" s="14">
        <v>26</v>
      </c>
      <c r="F17" s="14">
        <f t="shared" si="0"/>
        <v>7150</v>
      </c>
      <c r="G17" s="13"/>
      <c r="H17" s="13"/>
      <c r="I17" s="11" t="s">
        <v>55</v>
      </c>
      <c r="J17" s="15" t="s">
        <v>56</v>
      </c>
    </row>
    <row r="18" spans="2:10" x14ac:dyDescent="0.3">
      <c r="B18" s="34"/>
      <c r="C18" s="14" t="s">
        <v>55</v>
      </c>
      <c r="D18" s="14">
        <v>89</v>
      </c>
      <c r="E18" s="14">
        <v>14</v>
      </c>
      <c r="F18" s="14">
        <f t="shared" si="0"/>
        <v>1246</v>
      </c>
      <c r="G18" s="13"/>
      <c r="H18" s="13"/>
      <c r="I18" s="13"/>
      <c r="J18" s="13"/>
    </row>
    <row r="19" spans="2:10" x14ac:dyDescent="0.3">
      <c r="B19" s="31"/>
      <c r="C19" s="32"/>
      <c r="D19" s="33"/>
      <c r="E19" s="16" t="s">
        <v>57</v>
      </c>
      <c r="F19" s="11">
        <f>SUM(F4:F18)</f>
        <v>161661</v>
      </c>
      <c r="G19" s="13"/>
      <c r="H19" s="13"/>
      <c r="I19" s="13"/>
      <c r="J19" s="13"/>
    </row>
    <row r="20" spans="2:10" x14ac:dyDescent="0.3">
      <c r="B20" s="13"/>
      <c r="C20" s="13"/>
      <c r="D20" s="13"/>
      <c r="E20" s="13"/>
      <c r="F20" s="13"/>
      <c r="G20" s="13"/>
      <c r="H20" s="13"/>
      <c r="I20" s="13"/>
      <c r="J20" s="13"/>
    </row>
    <row r="21" spans="2:10" x14ac:dyDescent="0.3">
      <c r="B21" s="13"/>
      <c r="C21" s="13"/>
      <c r="D21" s="13"/>
      <c r="E21" s="13"/>
      <c r="F21" s="13"/>
      <c r="G21" s="13"/>
      <c r="H21" s="13"/>
      <c r="I21" s="13"/>
      <c r="J21" s="13"/>
    </row>
    <row r="22" spans="2:10" x14ac:dyDescent="0.3">
      <c r="B22" s="13"/>
      <c r="C22" s="13"/>
      <c r="D22" s="13"/>
      <c r="E22" s="17" t="s">
        <v>58</v>
      </c>
      <c r="F22" s="17">
        <f>SUM(F13:F18)</f>
        <v>43756</v>
      </c>
      <c r="G22" s="13"/>
      <c r="H22" s="13"/>
      <c r="I22" s="13"/>
      <c r="J22" s="13"/>
    </row>
  </sheetData>
  <mergeCells count="10">
    <mergeCell ref="B19:D19"/>
    <mergeCell ref="B4:B6"/>
    <mergeCell ref="I4:I5"/>
    <mergeCell ref="I6:I7"/>
    <mergeCell ref="B7:B12"/>
    <mergeCell ref="I8:I9"/>
    <mergeCell ref="I10:I11"/>
    <mergeCell ref="I12:I13"/>
    <mergeCell ref="B13:B18"/>
    <mergeCell ref="I15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A12" sqref="A12:XFD12"/>
    </sheetView>
  </sheetViews>
  <sheetFormatPr baseColWidth="10" defaultRowHeight="14.4" x14ac:dyDescent="0.3"/>
  <cols>
    <col min="2" max="2" width="10.77734375" bestFit="1" customWidth="1"/>
    <col min="3" max="3" width="10.88671875" bestFit="1" customWidth="1"/>
    <col min="4" max="4" width="8.109375" bestFit="1" customWidth="1"/>
    <col min="5" max="5" width="9.77734375" bestFit="1" customWidth="1"/>
    <col min="6" max="6" width="58.109375" customWidth="1"/>
    <col min="7" max="7" width="23.109375" bestFit="1" customWidth="1"/>
    <col min="8" max="8" width="22.44140625" bestFit="1" customWidth="1"/>
  </cols>
  <sheetData>
    <row r="2" spans="2:8" ht="16.8" x14ac:dyDescent="0.3">
      <c r="B2" s="37" t="s">
        <v>59</v>
      </c>
      <c r="C2" s="38"/>
      <c r="D2" s="38"/>
      <c r="E2" s="18"/>
      <c r="F2" s="18"/>
      <c r="G2" s="23"/>
      <c r="H2" s="23"/>
    </row>
    <row r="3" spans="2:8" ht="16.8" x14ac:dyDescent="0.3">
      <c r="B3" s="39" t="s">
        <v>60</v>
      </c>
      <c r="C3" s="38"/>
      <c r="D3" s="38"/>
      <c r="E3" s="18"/>
      <c r="F3" s="18"/>
      <c r="G3" s="23"/>
      <c r="H3" s="23"/>
    </row>
    <row r="4" spans="2:8" ht="33.6" x14ac:dyDescent="0.3">
      <c r="B4" s="19" t="s">
        <v>61</v>
      </c>
      <c r="C4" s="19" t="s">
        <v>62</v>
      </c>
      <c r="D4" s="19" t="s">
        <v>63</v>
      </c>
      <c r="E4" s="19" t="s">
        <v>64</v>
      </c>
      <c r="F4" s="19" t="s">
        <v>65</v>
      </c>
      <c r="G4" s="24" t="s">
        <v>66</v>
      </c>
      <c r="H4" s="24" t="s">
        <v>67</v>
      </c>
    </row>
    <row r="5" spans="2:8" ht="67.2" x14ac:dyDescent="0.3">
      <c r="B5" s="18" t="s">
        <v>68</v>
      </c>
      <c r="C5" s="18" t="s">
        <v>69</v>
      </c>
      <c r="D5" s="18" t="s">
        <v>70</v>
      </c>
      <c r="E5" s="18" t="s">
        <v>71</v>
      </c>
      <c r="F5" s="18" t="s">
        <v>72</v>
      </c>
      <c r="G5" s="23">
        <v>618.00183444957895</v>
      </c>
      <c r="H5" s="23">
        <v>0</v>
      </c>
    </row>
    <row r="6" spans="2:8" ht="67.2" x14ac:dyDescent="0.3">
      <c r="B6" s="18" t="s">
        <v>73</v>
      </c>
      <c r="C6" s="18" t="s">
        <v>74</v>
      </c>
      <c r="D6" s="18" t="s">
        <v>70</v>
      </c>
      <c r="E6" s="18" t="s">
        <v>71</v>
      </c>
      <c r="F6" s="18" t="s">
        <v>75</v>
      </c>
      <c r="G6" s="23">
        <v>1382.7922745444159</v>
      </c>
      <c r="H6" s="23">
        <v>0</v>
      </c>
    </row>
    <row r="7" spans="2:8" ht="50.4" x14ac:dyDescent="0.3">
      <c r="B7" s="18" t="s">
        <v>76</v>
      </c>
      <c r="C7" s="18" t="s">
        <v>77</v>
      </c>
      <c r="D7" s="18" t="s">
        <v>70</v>
      </c>
      <c r="E7" s="18" t="s">
        <v>71</v>
      </c>
      <c r="F7" s="18" t="s">
        <v>78</v>
      </c>
      <c r="G7" s="23">
        <v>691.2960905456622</v>
      </c>
      <c r="H7" s="23">
        <v>0</v>
      </c>
    </row>
    <row r="8" spans="2:8" ht="67.2" x14ac:dyDescent="0.3">
      <c r="B8" s="18" t="s">
        <v>73</v>
      </c>
      <c r="C8" s="18" t="s">
        <v>79</v>
      </c>
      <c r="D8" s="18" t="s">
        <v>70</v>
      </c>
      <c r="E8" s="18" t="s">
        <v>71</v>
      </c>
      <c r="F8" s="18" t="s">
        <v>80</v>
      </c>
      <c r="G8" s="23">
        <v>174.18275271273558</v>
      </c>
      <c r="H8" s="23">
        <v>0</v>
      </c>
    </row>
    <row r="9" spans="2:8" ht="403.2" x14ac:dyDescent="0.3">
      <c r="B9" s="18" t="s">
        <v>81</v>
      </c>
      <c r="C9" s="18" t="s">
        <v>82</v>
      </c>
      <c r="D9" s="18" t="s">
        <v>70</v>
      </c>
      <c r="E9" s="18" t="s">
        <v>71</v>
      </c>
      <c r="F9" s="18" t="s">
        <v>83</v>
      </c>
      <c r="G9" s="23">
        <v>119.15269196822594</v>
      </c>
      <c r="H9" s="23">
        <v>0</v>
      </c>
    </row>
    <row r="10" spans="2:8" ht="100.8" x14ac:dyDescent="0.3">
      <c r="B10" s="18" t="s">
        <v>73</v>
      </c>
      <c r="C10" s="18" t="s">
        <v>84</v>
      </c>
      <c r="D10" s="18" t="s">
        <v>70</v>
      </c>
      <c r="E10" s="18" t="s">
        <v>71</v>
      </c>
      <c r="F10" s="18" t="s">
        <v>85</v>
      </c>
      <c r="G10" s="23">
        <v>101.19412283889724</v>
      </c>
      <c r="H10" s="23">
        <v>0</v>
      </c>
    </row>
    <row r="11" spans="2:8" ht="33.6" x14ac:dyDescent="0.3">
      <c r="B11" s="18" t="s">
        <v>73</v>
      </c>
      <c r="C11" s="18" t="s">
        <v>86</v>
      </c>
      <c r="D11" s="18" t="s">
        <v>70</v>
      </c>
      <c r="E11" s="18" t="s">
        <v>71</v>
      </c>
      <c r="F11" s="18" t="s">
        <v>87</v>
      </c>
      <c r="G11" s="23">
        <v>640.82031047193811</v>
      </c>
      <c r="H11" s="23">
        <v>0</v>
      </c>
    </row>
    <row r="12" spans="2:8" ht="33.6" x14ac:dyDescent="0.3">
      <c r="B12" s="18" t="s">
        <v>73</v>
      </c>
      <c r="C12" s="18" t="s">
        <v>86</v>
      </c>
      <c r="D12" s="18" t="s">
        <v>70</v>
      </c>
      <c r="E12" s="18" t="s">
        <v>71</v>
      </c>
      <c r="F12" s="18" t="s">
        <v>88</v>
      </c>
      <c r="G12" s="23">
        <v>0</v>
      </c>
      <c r="H12" s="23">
        <v>0</v>
      </c>
    </row>
    <row r="13" spans="2:8" ht="100.8" x14ac:dyDescent="0.3">
      <c r="B13" s="18" t="s">
        <v>89</v>
      </c>
      <c r="C13" s="18" t="s">
        <v>90</v>
      </c>
      <c r="D13" s="18" t="s">
        <v>70</v>
      </c>
      <c r="E13" s="18" t="s">
        <v>71</v>
      </c>
      <c r="F13" s="18" t="s">
        <v>91</v>
      </c>
      <c r="G13" s="23">
        <v>203.41417371891387</v>
      </c>
      <c r="H13" s="23">
        <v>0</v>
      </c>
    </row>
    <row r="14" spans="2:8" ht="16.8" x14ac:dyDescent="0.3">
      <c r="B14" s="18" t="s">
        <v>92</v>
      </c>
      <c r="C14" s="18"/>
      <c r="D14" s="18"/>
      <c r="E14" s="20" t="s">
        <v>92</v>
      </c>
      <c r="F14" s="18">
        <v>0</v>
      </c>
      <c r="G14" s="23">
        <v>0</v>
      </c>
      <c r="H14" s="23"/>
    </row>
    <row r="15" spans="2:8" ht="33.6" x14ac:dyDescent="0.3">
      <c r="B15" s="18"/>
      <c r="C15" s="18"/>
      <c r="D15" s="18"/>
      <c r="E15" s="20" t="s">
        <v>93</v>
      </c>
      <c r="F15" s="20" t="s">
        <v>94</v>
      </c>
      <c r="G15" s="23"/>
      <c r="H15" s="23"/>
    </row>
    <row r="16" spans="2:8" ht="33.6" x14ac:dyDescent="0.3">
      <c r="B16" s="18"/>
      <c r="C16" s="18"/>
      <c r="D16" s="18"/>
      <c r="E16" s="20" t="s">
        <v>95</v>
      </c>
      <c r="F16" s="20" t="s">
        <v>70</v>
      </c>
      <c r="G16" s="23"/>
      <c r="H16" s="23"/>
    </row>
    <row r="17" spans="2:8" ht="33.6" x14ac:dyDescent="0.3">
      <c r="B17" s="18"/>
      <c r="C17" s="18"/>
      <c r="D17" s="18"/>
      <c r="E17" s="20" t="s">
        <v>96</v>
      </c>
      <c r="F17" s="20" t="s">
        <v>70</v>
      </c>
      <c r="G17" s="23"/>
      <c r="H17" s="23"/>
    </row>
    <row r="18" spans="2:8" ht="16.8" x14ac:dyDescent="0.3">
      <c r="B18" s="18"/>
      <c r="C18" s="18"/>
      <c r="D18" s="18"/>
      <c r="E18" s="21" t="s">
        <v>97</v>
      </c>
      <c r="F18" s="21">
        <v>3930.8542512503677</v>
      </c>
      <c r="G18" s="25">
        <v>0</v>
      </c>
      <c r="H18" s="23"/>
    </row>
    <row r="19" spans="2:8" ht="16.8" x14ac:dyDescent="0.3">
      <c r="B19" s="18"/>
      <c r="C19" s="18"/>
      <c r="D19" s="18"/>
      <c r="E19" s="18"/>
      <c r="F19" s="18"/>
      <c r="G19" s="23"/>
      <c r="H19" s="23"/>
    </row>
    <row r="20" spans="2:8" ht="16.8" x14ac:dyDescent="0.3">
      <c r="B20" s="20" t="s">
        <v>98</v>
      </c>
      <c r="C20" s="18"/>
      <c r="D20" s="18"/>
      <c r="E20" s="18"/>
      <c r="F20" s="18"/>
      <c r="G20" s="23"/>
      <c r="H20" s="23"/>
    </row>
    <row r="21" spans="2:8" ht="16.8" x14ac:dyDescent="0.3">
      <c r="B21" s="40" t="s">
        <v>99</v>
      </c>
      <c r="C21" s="40"/>
      <c r="D21" s="40"/>
      <c r="E21" s="40"/>
      <c r="F21" s="40"/>
      <c r="G21" s="41"/>
      <c r="H21" s="41"/>
    </row>
    <row r="22" spans="2:8" ht="16.8" x14ac:dyDescent="0.3">
      <c r="B22" s="40" t="s">
        <v>100</v>
      </c>
      <c r="C22" s="40"/>
      <c r="D22" s="40"/>
      <c r="E22" s="40"/>
      <c r="F22" s="40"/>
      <c r="G22" s="41"/>
      <c r="H22" s="41"/>
    </row>
    <row r="23" spans="2:8" ht="16.8" x14ac:dyDescent="0.3">
      <c r="B23" s="22"/>
      <c r="C23" s="22"/>
      <c r="D23" s="22"/>
      <c r="E23" s="22"/>
      <c r="F23" s="22"/>
      <c r="G23" s="26"/>
      <c r="H23" s="26"/>
    </row>
  </sheetData>
  <mergeCells count="4">
    <mergeCell ref="B2:D2"/>
    <mergeCell ref="B3:D3"/>
    <mergeCell ref="B21:H21"/>
    <mergeCell ref="B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1 - Gains_Attendus</vt:lpstr>
      <vt:lpstr>2 - Resources_Humaines</vt:lpstr>
      <vt:lpstr>3 - Estimation_infraestructure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Saraceno</dc:creator>
  <cp:lastModifiedBy>Ezequiel Saraceno</cp:lastModifiedBy>
  <dcterms:created xsi:type="dcterms:W3CDTF">2022-10-24T15:58:37Z</dcterms:created>
  <dcterms:modified xsi:type="dcterms:W3CDTF">2022-10-28T13:03:55Z</dcterms:modified>
</cp:coreProperties>
</file>