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018-12-12\Dropbox local\Projects\Igf1r\Figures_8-6-19\Fig02_FACS_AMF\"/>
    </mc:Choice>
  </mc:AlternateContent>
  <xr:revisionPtr revIDLastSave="0" documentId="13_ncr:1_{47994768-9B1E-4D1A-BE8B-F7EA417A5849}" xr6:coauthVersionLast="45" xr6:coauthVersionMax="45" xr10:uidLastSave="{00000000-0000-0000-0000-000000000000}"/>
  <bookViews>
    <workbookView xWindow="-120" yWindow="-120" windowWidth="24240" windowHeight="13140" xr2:uid="{AC1C4092-9D6D-48FD-AD38-6FE9EE6454A5}"/>
  </bookViews>
  <sheets>
    <sheet name="Sheet1" sheetId="1" r:id="rId1"/>
  </sheets>
  <definedNames>
    <definedName name="_xlnm.Print_Area" localSheetId="0">Sheet1!$A$1:$AC$68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68" i="1" l="1"/>
  <c r="T66" i="1"/>
  <c r="T65" i="1"/>
  <c r="T64" i="1"/>
  <c r="T63" i="1"/>
  <c r="T62" i="1"/>
  <c r="T61" i="1"/>
  <c r="T59" i="1"/>
  <c r="T58" i="1"/>
  <c r="T57" i="1"/>
  <c r="T56" i="1"/>
  <c r="T54" i="1"/>
  <c r="T53" i="1"/>
  <c r="T52" i="1"/>
  <c r="T51" i="1"/>
  <c r="T50" i="1"/>
  <c r="T49" i="1"/>
  <c r="T48" i="1"/>
  <c r="T47" i="1"/>
  <c r="T46" i="1"/>
  <c r="T44" i="1"/>
  <c r="T43" i="1"/>
  <c r="T42" i="1"/>
  <c r="T41" i="1"/>
  <c r="T39" i="1"/>
  <c r="T37" i="1"/>
  <c r="T36" i="1"/>
  <c r="T35" i="1"/>
  <c r="T33" i="1"/>
  <c r="T31" i="1"/>
  <c r="T30" i="1"/>
  <c r="T27" i="1"/>
  <c r="T23" i="1"/>
  <c r="T21" i="1"/>
  <c r="T20" i="1"/>
  <c r="T19" i="1"/>
  <c r="T18" i="1"/>
  <c r="T17" i="1"/>
  <c r="T16" i="1"/>
  <c r="T15" i="1"/>
  <c r="T14" i="1"/>
  <c r="T13" i="1"/>
  <c r="T12" i="1"/>
  <c r="T11" i="1"/>
  <c r="T10" i="1"/>
  <c r="T7" i="1"/>
  <c r="T6" i="1"/>
  <c r="T5" i="1"/>
  <c r="T4" i="1"/>
  <c r="S68" i="1"/>
  <c r="S67" i="1"/>
  <c r="S65" i="1"/>
  <c r="S64" i="1"/>
  <c r="S63" i="1"/>
  <c r="S62" i="1"/>
  <c r="S61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39" i="1"/>
  <c r="S38" i="1"/>
  <c r="S37" i="1"/>
  <c r="S36" i="1"/>
  <c r="S35" i="1"/>
  <c r="S34" i="1"/>
  <c r="S33" i="1"/>
  <c r="S32" i="1"/>
  <c r="S31" i="1"/>
  <c r="S30" i="1"/>
  <c r="S27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6" i="1"/>
  <c r="R65" i="1"/>
  <c r="R64" i="1"/>
  <c r="R63" i="1"/>
  <c r="R62" i="1"/>
  <c r="R61" i="1"/>
  <c r="R59" i="1"/>
  <c r="R58" i="1"/>
  <c r="R57" i="1"/>
  <c r="R54" i="1"/>
  <c r="R53" i="1"/>
  <c r="R52" i="1"/>
  <c r="R51" i="1"/>
  <c r="R50" i="1"/>
  <c r="R48" i="1"/>
  <c r="R47" i="1"/>
  <c r="R46" i="1"/>
  <c r="R44" i="1"/>
  <c r="R42" i="1"/>
  <c r="R41" i="1"/>
  <c r="R39" i="1"/>
  <c r="R38" i="1"/>
  <c r="R37" i="1"/>
  <c r="R36" i="1"/>
  <c r="R34" i="1"/>
  <c r="R32" i="1"/>
  <c r="R31" i="1"/>
  <c r="R30" i="1"/>
  <c r="R29" i="1"/>
  <c r="R27" i="1"/>
  <c r="R26" i="1"/>
  <c r="R24" i="1"/>
  <c r="R23" i="1"/>
  <c r="R22" i="1"/>
  <c r="R21" i="1"/>
  <c r="R20" i="1"/>
  <c r="R19" i="1"/>
  <c r="R18" i="1"/>
  <c r="R16" i="1"/>
  <c r="R15" i="1"/>
  <c r="R14" i="1"/>
  <c r="R13" i="1"/>
  <c r="R12" i="1"/>
  <c r="R11" i="1"/>
  <c r="R10" i="1"/>
  <c r="R5" i="1"/>
  <c r="S5" i="1"/>
  <c r="R6" i="1"/>
  <c r="R7" i="1"/>
  <c r="S7" i="1"/>
  <c r="R8" i="1"/>
  <c r="S8" i="1"/>
  <c r="T8" i="1"/>
  <c r="R9" i="1"/>
  <c r="S9" i="1"/>
  <c r="T9" i="1"/>
  <c r="R17" i="1"/>
  <c r="T22" i="1"/>
  <c r="T24" i="1"/>
  <c r="R25" i="1"/>
  <c r="T25" i="1"/>
  <c r="S26" i="1"/>
  <c r="T26" i="1"/>
  <c r="R28" i="1"/>
  <c r="S28" i="1"/>
  <c r="T28" i="1"/>
  <c r="S29" i="1"/>
  <c r="T29" i="1"/>
  <c r="T32" i="1"/>
  <c r="R33" i="1"/>
  <c r="T34" i="1"/>
  <c r="R35" i="1"/>
  <c r="T38" i="1"/>
  <c r="R40" i="1"/>
  <c r="S40" i="1"/>
  <c r="T40" i="1"/>
  <c r="S41" i="1"/>
  <c r="S42" i="1"/>
  <c r="R43" i="1"/>
  <c r="R45" i="1"/>
  <c r="T45" i="1"/>
  <c r="R49" i="1"/>
  <c r="R55" i="1"/>
  <c r="T55" i="1"/>
  <c r="R56" i="1"/>
  <c r="R60" i="1"/>
  <c r="S60" i="1"/>
  <c r="T60" i="1"/>
  <c r="R66" i="1"/>
  <c r="S66" i="1"/>
  <c r="R67" i="1"/>
  <c r="T67" i="1"/>
  <c r="R68" i="1"/>
  <c r="S4" i="1"/>
  <c r="R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N4" i="1"/>
  <c r="O4" i="1"/>
  <c r="M4" i="1"/>
  <c r="V68" i="1" l="1"/>
  <c r="U68" i="1"/>
  <c r="Q68" i="1"/>
  <c r="P68" i="1"/>
  <c r="L68" i="1"/>
  <c r="K68" i="1"/>
  <c r="V67" i="1"/>
  <c r="U67" i="1"/>
  <c r="Q67" i="1"/>
  <c r="P67" i="1"/>
  <c r="L67" i="1"/>
  <c r="K67" i="1"/>
  <c r="V66" i="1"/>
  <c r="U66" i="1"/>
  <c r="Q66" i="1"/>
  <c r="P66" i="1"/>
  <c r="L66" i="1"/>
  <c r="K66" i="1"/>
  <c r="V65" i="1"/>
  <c r="U65" i="1"/>
  <c r="Q65" i="1"/>
  <c r="P65" i="1"/>
  <c r="L65" i="1"/>
  <c r="K65" i="1"/>
  <c r="V64" i="1"/>
  <c r="U64" i="1"/>
  <c r="Q64" i="1"/>
  <c r="P64" i="1"/>
  <c r="L64" i="1"/>
  <c r="K64" i="1"/>
  <c r="V63" i="1"/>
  <c r="U63" i="1"/>
  <c r="Q63" i="1"/>
  <c r="P63" i="1"/>
  <c r="L63" i="1"/>
  <c r="K63" i="1"/>
  <c r="V62" i="1"/>
  <c r="U62" i="1"/>
  <c r="Q62" i="1"/>
  <c r="P62" i="1"/>
  <c r="L62" i="1"/>
  <c r="K62" i="1"/>
  <c r="V61" i="1"/>
  <c r="U61" i="1"/>
  <c r="Q61" i="1"/>
  <c r="P61" i="1"/>
  <c r="L61" i="1"/>
  <c r="K61" i="1"/>
  <c r="V60" i="1"/>
  <c r="U60" i="1"/>
  <c r="Q60" i="1"/>
  <c r="P60" i="1"/>
  <c r="L60" i="1"/>
  <c r="K60" i="1"/>
  <c r="V59" i="1"/>
  <c r="U59" i="1"/>
  <c r="Q59" i="1"/>
  <c r="P59" i="1"/>
  <c r="L59" i="1"/>
  <c r="K59" i="1"/>
  <c r="V58" i="1"/>
  <c r="U58" i="1"/>
  <c r="Q58" i="1"/>
  <c r="P58" i="1"/>
  <c r="L58" i="1"/>
  <c r="K58" i="1"/>
  <c r="V57" i="1"/>
  <c r="U57" i="1"/>
  <c r="Q57" i="1"/>
  <c r="P57" i="1"/>
  <c r="L57" i="1"/>
  <c r="K57" i="1"/>
  <c r="V56" i="1"/>
  <c r="U56" i="1"/>
  <c r="Q56" i="1"/>
  <c r="P56" i="1"/>
  <c r="L56" i="1"/>
  <c r="K56" i="1"/>
  <c r="V55" i="1"/>
  <c r="U55" i="1"/>
  <c r="Q55" i="1"/>
  <c r="P55" i="1"/>
  <c r="L55" i="1"/>
  <c r="K55" i="1"/>
  <c r="V54" i="1"/>
  <c r="U54" i="1"/>
  <c r="Q54" i="1"/>
  <c r="P54" i="1"/>
  <c r="L54" i="1"/>
  <c r="K54" i="1"/>
  <c r="V53" i="1"/>
  <c r="U53" i="1"/>
  <c r="Q53" i="1"/>
  <c r="P53" i="1"/>
  <c r="L53" i="1"/>
  <c r="K53" i="1"/>
  <c r="V52" i="1"/>
  <c r="U52" i="1"/>
  <c r="Q52" i="1"/>
  <c r="P52" i="1"/>
  <c r="L52" i="1"/>
  <c r="K52" i="1"/>
  <c r="V51" i="1"/>
  <c r="U51" i="1"/>
  <c r="Q51" i="1"/>
  <c r="P51" i="1"/>
  <c r="L51" i="1"/>
  <c r="K51" i="1"/>
  <c r="V50" i="1"/>
  <c r="U50" i="1"/>
  <c r="Q50" i="1"/>
  <c r="P50" i="1"/>
  <c r="L50" i="1"/>
  <c r="K50" i="1"/>
  <c r="V49" i="1"/>
  <c r="U49" i="1"/>
  <c r="Q49" i="1"/>
  <c r="P49" i="1"/>
  <c r="L49" i="1"/>
  <c r="K49" i="1"/>
  <c r="V48" i="1"/>
  <c r="U48" i="1"/>
  <c r="Q48" i="1"/>
  <c r="P48" i="1"/>
  <c r="L48" i="1"/>
  <c r="K48" i="1"/>
  <c r="V47" i="1"/>
  <c r="U47" i="1"/>
  <c r="Q47" i="1"/>
  <c r="P47" i="1"/>
  <c r="L47" i="1"/>
  <c r="K47" i="1"/>
  <c r="V46" i="1"/>
  <c r="U46" i="1"/>
  <c r="Q46" i="1"/>
  <c r="P46" i="1"/>
  <c r="L46" i="1"/>
  <c r="K46" i="1"/>
  <c r="V45" i="1"/>
  <c r="U45" i="1"/>
  <c r="Q45" i="1"/>
  <c r="P45" i="1"/>
  <c r="L45" i="1"/>
  <c r="K45" i="1"/>
  <c r="V44" i="1"/>
  <c r="U44" i="1"/>
  <c r="Q44" i="1"/>
  <c r="P44" i="1"/>
  <c r="L44" i="1"/>
  <c r="K44" i="1"/>
  <c r="V43" i="1"/>
  <c r="U43" i="1"/>
  <c r="Q43" i="1"/>
  <c r="P43" i="1"/>
  <c r="L43" i="1"/>
  <c r="K43" i="1"/>
  <c r="V42" i="1"/>
  <c r="U42" i="1"/>
  <c r="Q42" i="1"/>
  <c r="P42" i="1"/>
  <c r="L42" i="1"/>
  <c r="K42" i="1"/>
  <c r="V41" i="1"/>
  <c r="U41" i="1"/>
  <c r="Q41" i="1"/>
  <c r="P41" i="1"/>
  <c r="L41" i="1"/>
  <c r="K41" i="1"/>
  <c r="V40" i="1"/>
  <c r="U40" i="1"/>
  <c r="Q40" i="1"/>
  <c r="P40" i="1"/>
  <c r="L40" i="1"/>
  <c r="K40" i="1"/>
  <c r="V39" i="1"/>
  <c r="U39" i="1"/>
  <c r="Q39" i="1"/>
  <c r="P39" i="1"/>
  <c r="L39" i="1"/>
  <c r="K39" i="1"/>
  <c r="V38" i="1"/>
  <c r="U38" i="1"/>
  <c r="Q38" i="1"/>
  <c r="P38" i="1"/>
  <c r="L38" i="1"/>
  <c r="K38" i="1"/>
  <c r="V37" i="1"/>
  <c r="U37" i="1"/>
  <c r="Q37" i="1"/>
  <c r="P37" i="1"/>
  <c r="L37" i="1"/>
  <c r="K37" i="1"/>
  <c r="V36" i="1"/>
  <c r="U36" i="1"/>
  <c r="Q36" i="1"/>
  <c r="P36" i="1"/>
  <c r="L36" i="1"/>
  <c r="K36" i="1"/>
  <c r="V35" i="1"/>
  <c r="U35" i="1"/>
  <c r="Q35" i="1"/>
  <c r="P35" i="1"/>
  <c r="L35" i="1"/>
  <c r="K35" i="1"/>
  <c r="V34" i="1"/>
  <c r="U34" i="1"/>
  <c r="Q34" i="1"/>
  <c r="P34" i="1"/>
  <c r="L34" i="1"/>
  <c r="K34" i="1"/>
  <c r="V33" i="1"/>
  <c r="U33" i="1"/>
  <c r="Q33" i="1"/>
  <c r="P33" i="1"/>
  <c r="L33" i="1"/>
  <c r="K33" i="1"/>
  <c r="V32" i="1"/>
  <c r="U32" i="1"/>
  <c r="Q32" i="1"/>
  <c r="P32" i="1"/>
  <c r="L32" i="1"/>
  <c r="K32" i="1"/>
  <c r="V31" i="1"/>
  <c r="U31" i="1"/>
  <c r="Q31" i="1"/>
  <c r="P31" i="1"/>
  <c r="L31" i="1"/>
  <c r="K31" i="1"/>
  <c r="V30" i="1"/>
  <c r="U30" i="1"/>
  <c r="Q30" i="1"/>
  <c r="P30" i="1"/>
  <c r="L30" i="1"/>
  <c r="K30" i="1"/>
  <c r="V29" i="1"/>
  <c r="U29" i="1"/>
  <c r="Q29" i="1"/>
  <c r="P29" i="1"/>
  <c r="L29" i="1"/>
  <c r="K29" i="1"/>
  <c r="V28" i="1"/>
  <c r="U28" i="1"/>
  <c r="Q28" i="1"/>
  <c r="P28" i="1"/>
  <c r="L28" i="1"/>
  <c r="K28" i="1"/>
  <c r="V27" i="1"/>
  <c r="U27" i="1"/>
  <c r="Q27" i="1"/>
  <c r="P27" i="1"/>
  <c r="L27" i="1"/>
  <c r="K27" i="1"/>
  <c r="V26" i="1"/>
  <c r="U26" i="1"/>
  <c r="Q26" i="1"/>
  <c r="P26" i="1"/>
  <c r="L26" i="1"/>
  <c r="K26" i="1"/>
  <c r="V25" i="1"/>
  <c r="U25" i="1"/>
  <c r="Q25" i="1"/>
  <c r="P25" i="1"/>
  <c r="L25" i="1"/>
  <c r="K25" i="1"/>
  <c r="V24" i="1"/>
  <c r="U24" i="1"/>
  <c r="Q24" i="1"/>
  <c r="P24" i="1"/>
  <c r="L24" i="1"/>
  <c r="K24" i="1"/>
  <c r="V23" i="1"/>
  <c r="U23" i="1"/>
  <c r="Q23" i="1"/>
  <c r="P23" i="1"/>
  <c r="L23" i="1"/>
  <c r="K23" i="1"/>
  <c r="V22" i="1"/>
  <c r="U22" i="1"/>
  <c r="Q22" i="1"/>
  <c r="P22" i="1"/>
  <c r="L22" i="1"/>
  <c r="K22" i="1"/>
  <c r="V21" i="1"/>
  <c r="U21" i="1"/>
  <c r="Q21" i="1"/>
  <c r="P21" i="1"/>
  <c r="L21" i="1"/>
  <c r="K21" i="1"/>
  <c r="V20" i="1"/>
  <c r="U20" i="1"/>
  <c r="Q20" i="1"/>
  <c r="P20" i="1"/>
  <c r="L20" i="1"/>
  <c r="K20" i="1"/>
  <c r="V19" i="1"/>
  <c r="U19" i="1"/>
  <c r="Q19" i="1"/>
  <c r="P19" i="1"/>
  <c r="L19" i="1"/>
  <c r="K19" i="1"/>
  <c r="V18" i="1"/>
  <c r="U18" i="1"/>
  <c r="Q18" i="1"/>
  <c r="P18" i="1"/>
  <c r="L18" i="1"/>
  <c r="K18" i="1"/>
  <c r="V17" i="1"/>
  <c r="U17" i="1"/>
  <c r="Q17" i="1"/>
  <c r="P17" i="1"/>
  <c r="L17" i="1"/>
  <c r="K17" i="1"/>
  <c r="V16" i="1"/>
  <c r="U16" i="1"/>
  <c r="Q16" i="1"/>
  <c r="P16" i="1"/>
  <c r="L16" i="1"/>
  <c r="K16" i="1"/>
  <c r="V15" i="1"/>
  <c r="U15" i="1"/>
  <c r="Q15" i="1"/>
  <c r="P15" i="1"/>
  <c r="L15" i="1"/>
  <c r="K15" i="1"/>
  <c r="V14" i="1"/>
  <c r="U14" i="1"/>
  <c r="Q14" i="1"/>
  <c r="P14" i="1"/>
  <c r="L14" i="1"/>
  <c r="K14" i="1"/>
  <c r="V13" i="1"/>
  <c r="U13" i="1"/>
  <c r="Q13" i="1"/>
  <c r="P13" i="1"/>
  <c r="L13" i="1"/>
  <c r="K13" i="1"/>
  <c r="V12" i="1"/>
  <c r="U12" i="1"/>
  <c r="Q12" i="1"/>
  <c r="P12" i="1"/>
  <c r="L12" i="1"/>
  <c r="K12" i="1"/>
  <c r="V11" i="1"/>
  <c r="U11" i="1"/>
  <c r="Q11" i="1"/>
  <c r="P11" i="1"/>
  <c r="L11" i="1"/>
  <c r="K11" i="1"/>
  <c r="V10" i="1"/>
  <c r="U10" i="1"/>
  <c r="Q10" i="1"/>
  <c r="P10" i="1"/>
  <c r="L10" i="1"/>
  <c r="K10" i="1"/>
  <c r="V9" i="1"/>
  <c r="U9" i="1"/>
  <c r="Q9" i="1"/>
  <c r="P9" i="1"/>
  <c r="L9" i="1"/>
  <c r="K9" i="1"/>
  <c r="V8" i="1"/>
  <c r="U8" i="1"/>
  <c r="Q8" i="1"/>
  <c r="P8" i="1"/>
  <c r="L8" i="1"/>
  <c r="K8" i="1"/>
  <c r="V7" i="1"/>
  <c r="U7" i="1"/>
  <c r="Q7" i="1"/>
  <c r="P7" i="1"/>
  <c r="L7" i="1"/>
  <c r="K7" i="1"/>
  <c r="V6" i="1"/>
  <c r="U6" i="1"/>
  <c r="Q6" i="1"/>
  <c r="P6" i="1"/>
  <c r="L6" i="1"/>
  <c r="K6" i="1"/>
  <c r="V5" i="1"/>
  <c r="U5" i="1"/>
  <c r="Q5" i="1"/>
  <c r="P5" i="1"/>
  <c r="L5" i="1"/>
  <c r="K5" i="1"/>
  <c r="V4" i="1"/>
  <c r="U4" i="1"/>
  <c r="Q4" i="1"/>
  <c r="P4" i="1"/>
  <c r="L4" i="1"/>
  <c r="K4" i="1"/>
</calcChain>
</file>

<file path=xl/sharedStrings.xml><?xml version="1.0" encoding="utf-8"?>
<sst xmlns="http://schemas.openxmlformats.org/spreadsheetml/2006/main" count="108" uniqueCount="94">
  <si>
    <t>Gene</t>
  </si>
  <si>
    <t>Ctrl_GFP</t>
  </si>
  <si>
    <t>Ctrl_Tomato</t>
  </si>
  <si>
    <t>Mut_GFP</t>
  </si>
  <si>
    <t>Level of expression in SCMF</t>
  </si>
  <si>
    <t>Cellular expression in Lung</t>
  </si>
  <si>
    <t>Ctrl_GFP/Ctrl_Tomato</t>
  </si>
  <si>
    <t>Mut_GFP/Ctrl_GFP</t>
  </si>
  <si>
    <t>Lungmap scRNAseq data</t>
  </si>
  <si>
    <t>Mouse#1</t>
  </si>
  <si>
    <t>Mouse#2</t>
  </si>
  <si>
    <t>Mouse#3</t>
  </si>
  <si>
    <t>SEM</t>
  </si>
  <si>
    <t>p value</t>
  </si>
  <si>
    <t>SCMF</t>
  </si>
  <si>
    <t>MatrixFB</t>
  </si>
  <si>
    <t>LipoFB</t>
  </si>
  <si>
    <t>Epi</t>
  </si>
  <si>
    <t>Endo</t>
  </si>
  <si>
    <t>Pericyte</t>
  </si>
  <si>
    <t>Immune</t>
  </si>
  <si>
    <t>Ankrd63</t>
  </si>
  <si>
    <t>Arnt2</t>
  </si>
  <si>
    <t>Atoh8</t>
  </si>
  <si>
    <t>Bmp2</t>
  </si>
  <si>
    <t>Bmp7</t>
  </si>
  <si>
    <t>Bmper</t>
  </si>
  <si>
    <t>Cbx2</t>
  </si>
  <si>
    <t>CLEC2D</t>
  </si>
  <si>
    <t>Cyr61</t>
  </si>
  <si>
    <t>Dach1</t>
  </si>
  <si>
    <t>Edn3</t>
  </si>
  <si>
    <t>Efnb2</t>
  </si>
  <si>
    <t>Elmo1</t>
  </si>
  <si>
    <t>Erg</t>
  </si>
  <si>
    <t>Fgf10</t>
  </si>
  <si>
    <t>Fgf16</t>
  </si>
  <si>
    <t>Fgf18</t>
  </si>
  <si>
    <t>Fgl2</t>
  </si>
  <si>
    <t>FoxC2</t>
  </si>
  <si>
    <t>Foxd1</t>
  </si>
  <si>
    <t>FoxF1</t>
  </si>
  <si>
    <t>Foxl1</t>
  </si>
  <si>
    <t>FoxQ1</t>
  </si>
  <si>
    <t>Grem1</t>
  </si>
  <si>
    <t>H2-Eb1</t>
  </si>
  <si>
    <t>Hr</t>
  </si>
  <si>
    <t>Igf1r</t>
  </si>
  <si>
    <t>Lif</t>
  </si>
  <si>
    <t>Lrrc4b</t>
  </si>
  <si>
    <t>Meox1</t>
  </si>
  <si>
    <t>Nacc2</t>
  </si>
  <si>
    <t>Pdgfa</t>
  </si>
  <si>
    <t>Pdgfd</t>
  </si>
  <si>
    <t>PPARgc1a</t>
  </si>
  <si>
    <t>Rfxank</t>
  </si>
  <si>
    <t>Rxra</t>
  </si>
  <si>
    <t>Smad6</t>
  </si>
  <si>
    <t>Sox11</t>
  </si>
  <si>
    <t>Sox13</t>
  </si>
  <si>
    <t>Sox7</t>
  </si>
  <si>
    <t>Sox8</t>
  </si>
  <si>
    <t>SP6</t>
  </si>
  <si>
    <t>Tbx2</t>
  </si>
  <si>
    <t>Tbx5</t>
  </si>
  <si>
    <t>Wnt5a</t>
  </si>
  <si>
    <t>Wnt5b</t>
  </si>
  <si>
    <t>Zfp217</t>
  </si>
  <si>
    <t>Acta2</t>
  </si>
  <si>
    <t>Actc1</t>
  </si>
  <si>
    <t>BGN</t>
  </si>
  <si>
    <t>Cnn1</t>
  </si>
  <si>
    <t>Col10a1</t>
  </si>
  <si>
    <t>Col6a6</t>
  </si>
  <si>
    <t>Dermo1</t>
  </si>
  <si>
    <t>Des</t>
  </si>
  <si>
    <t>Eln</t>
  </si>
  <si>
    <t>FN1</t>
  </si>
  <si>
    <t>Gli1</t>
  </si>
  <si>
    <t>Pdgfra</t>
  </si>
  <si>
    <t>SM22a</t>
  </si>
  <si>
    <t>SMMHC</t>
  </si>
  <si>
    <t>TNC</t>
  </si>
  <si>
    <t>Adrp</t>
  </si>
  <si>
    <t>Hcls1</t>
  </si>
  <si>
    <t>Hopx</t>
  </si>
  <si>
    <t>#1/#1</t>
  </si>
  <si>
    <t>#2/#2</t>
  </si>
  <si>
    <t>#3/#3</t>
  </si>
  <si>
    <t>Mean</t>
  </si>
  <si>
    <t>Fold enrichment in SCMF</t>
  </si>
  <si>
    <t>DE expression (fold change) in SCMF</t>
  </si>
  <si>
    <t>deltaCT to Gapdh</t>
  </si>
  <si>
    <t>Mean_deltaCT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</si>
</sst>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474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0" fillId="0" borderId="2" xfId="0" applyNumberFormat="1" applyBorder="1"/>
    <xf numFmtId="11" fontId="0" fillId="0" borderId="2" xfId="0" applyNumberFormat="1" applyBorder="1"/>
    <xf numFmtId="0" fontId="0" fillId="2" borderId="2" xfId="0" applyFill="1" applyBorder="1"/>
    <xf numFmtId="0" fontId="0" fillId="0" borderId="2" xfId="0" applyBorder="1"/>
    <xf numFmtId="2" fontId="0" fillId="2" borderId="2" xfId="0" applyNumberFormat="1" applyFill="1" applyBorder="1"/>
    <xf numFmtId="2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7">
    <dxf>
      <fill>
        <patternFill>
          <bgColor rgb="FFFF4747"/>
        </patternFill>
      </fill>
    </dxf>
    <dxf>
      <fill>
        <patternFill>
          <bgColor rgb="FFFF4747"/>
        </patternFill>
      </fill>
    </dxf>
    <dxf>
      <fill>
        <patternFill>
          <bgColor rgb="FFFF4747"/>
        </patternFill>
      </fill>
    </dxf>
    <dxf>
      <fill>
        <patternFill>
          <bgColor rgb="FFFF4747"/>
        </patternFill>
      </fill>
    </dxf>
    <dxf>
      <fill>
        <patternFill>
          <bgColor rgb="FFFF4747"/>
        </patternFill>
      </fill>
    </dxf>
    <dxf>
      <fill>
        <patternFill>
          <bgColor rgb="FFFF4747"/>
        </patternFill>
      </fill>
    </dxf>
    <dxf>
      <fill>
        <patternFill>
          <bgColor rgb="FFFF4747"/>
        </patternFill>
      </fill>
    </dxf>
  </dxfs>
  <tableStyles count="0" defaultTableStyle="TableStyleMedium2" defaultPivotStyle="PivotStyleLight16"/>
  <colors>
    <mruColors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CFFDA-5B34-4982-9380-D56773774AD6}">
  <dimension ref="A1:AC69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7" sqref="K7"/>
    </sheetView>
  </sheetViews>
  <sheetFormatPr defaultRowHeight="15" x14ac:dyDescent="0.25"/>
  <cols>
    <col min="1" max="1" width="9.140625" style="10"/>
    <col min="2" max="2" width="10.7109375" style="10" customWidth="1"/>
    <col min="3" max="10" width="10.7109375" customWidth="1"/>
    <col min="11" max="11" width="13.42578125" customWidth="1"/>
    <col min="12" max="15" width="12.42578125" customWidth="1"/>
    <col min="16" max="16" width="11.7109375" customWidth="1"/>
    <col min="17" max="17" width="12.5703125" customWidth="1"/>
    <col min="18" max="21" width="11.7109375" customWidth="1"/>
    <col min="22" max="22" width="12.7109375" customWidth="1"/>
    <col min="23" max="25" width="7.7109375" customWidth="1"/>
    <col min="26" max="26" width="6.28515625" customWidth="1"/>
    <col min="27" max="27" width="7.140625" customWidth="1"/>
    <col min="28" max="28" width="5.140625" customWidth="1"/>
    <col min="29" max="29" width="9.5703125" customWidth="1"/>
    <col min="30" max="30" width="9.7109375" customWidth="1"/>
  </cols>
  <sheetData>
    <row r="1" spans="1:29" s="1" customFormat="1" ht="12.75" customHeight="1" x14ac:dyDescent="0.2">
      <c r="A1" s="13" t="s">
        <v>0</v>
      </c>
      <c r="B1" s="12" t="s">
        <v>1</v>
      </c>
      <c r="C1" s="12"/>
      <c r="D1" s="12"/>
      <c r="E1" s="12" t="s">
        <v>2</v>
      </c>
      <c r="F1" s="12"/>
      <c r="G1" s="12"/>
      <c r="H1" s="12" t="s">
        <v>3</v>
      </c>
      <c r="I1" s="12"/>
      <c r="J1" s="12"/>
      <c r="K1" s="11" t="s">
        <v>4</v>
      </c>
      <c r="L1" s="11"/>
      <c r="M1" s="11" t="s">
        <v>90</v>
      </c>
      <c r="N1" s="11"/>
      <c r="O1" s="11"/>
      <c r="P1" s="11"/>
      <c r="Q1" s="11"/>
      <c r="R1" s="11" t="s">
        <v>91</v>
      </c>
      <c r="S1" s="11"/>
      <c r="T1" s="11"/>
      <c r="U1" s="11"/>
      <c r="V1" s="11"/>
      <c r="W1" s="11" t="s">
        <v>5</v>
      </c>
      <c r="X1" s="11"/>
      <c r="Y1" s="11"/>
      <c r="Z1" s="11"/>
      <c r="AA1" s="11"/>
      <c r="AB1" s="11"/>
      <c r="AC1" s="11"/>
    </row>
    <row r="2" spans="1:29" s="2" customFormat="1" ht="12.75" x14ac:dyDescent="0.2">
      <c r="A2" s="13"/>
      <c r="B2" s="12" t="s">
        <v>92</v>
      </c>
      <c r="C2" s="12"/>
      <c r="D2" s="12"/>
      <c r="E2" s="12" t="s">
        <v>92</v>
      </c>
      <c r="F2" s="12"/>
      <c r="G2" s="12"/>
      <c r="H2" s="12" t="s">
        <v>92</v>
      </c>
      <c r="I2" s="12"/>
      <c r="J2" s="12"/>
      <c r="K2" s="12" t="s">
        <v>1</v>
      </c>
      <c r="L2" s="12"/>
      <c r="M2" s="12" t="s">
        <v>6</v>
      </c>
      <c r="N2" s="12"/>
      <c r="O2" s="12"/>
      <c r="P2" s="12"/>
      <c r="Q2" s="12"/>
      <c r="R2" s="12" t="s">
        <v>7</v>
      </c>
      <c r="S2" s="12"/>
      <c r="T2" s="12"/>
      <c r="U2" s="12"/>
      <c r="V2" s="12"/>
      <c r="W2" s="12" t="s">
        <v>8</v>
      </c>
      <c r="X2" s="12"/>
      <c r="Y2" s="12"/>
      <c r="Z2" s="12"/>
      <c r="AA2" s="12"/>
      <c r="AB2" s="12"/>
      <c r="AC2" s="12"/>
    </row>
    <row r="3" spans="1:29" s="3" customFormat="1" ht="13.5" thickBot="1" x14ac:dyDescent="0.3">
      <c r="A3" s="14"/>
      <c r="B3" s="3" t="s">
        <v>9</v>
      </c>
      <c r="C3" s="3" t="s">
        <v>10</v>
      </c>
      <c r="D3" s="4" t="s">
        <v>11</v>
      </c>
      <c r="E3" s="3" t="s">
        <v>9</v>
      </c>
      <c r="F3" s="3" t="s">
        <v>10</v>
      </c>
      <c r="G3" s="4" t="s">
        <v>11</v>
      </c>
      <c r="H3" s="3" t="s">
        <v>9</v>
      </c>
      <c r="I3" s="3" t="s">
        <v>10</v>
      </c>
      <c r="J3" s="4" t="s">
        <v>11</v>
      </c>
      <c r="K3" s="4" t="s">
        <v>93</v>
      </c>
      <c r="L3" s="4" t="s">
        <v>12</v>
      </c>
      <c r="M3" s="4" t="s">
        <v>86</v>
      </c>
      <c r="N3" s="4" t="s">
        <v>87</v>
      </c>
      <c r="O3" s="4" t="s">
        <v>88</v>
      </c>
      <c r="P3" s="3" t="s">
        <v>89</v>
      </c>
      <c r="Q3" s="3" t="s">
        <v>13</v>
      </c>
      <c r="R3" s="4" t="s">
        <v>86</v>
      </c>
      <c r="S3" s="4" t="s">
        <v>87</v>
      </c>
      <c r="T3" s="4" t="s">
        <v>88</v>
      </c>
      <c r="U3" s="3" t="s">
        <v>89</v>
      </c>
      <c r="V3" s="3" t="s">
        <v>13</v>
      </c>
      <c r="W3" s="3" t="s">
        <v>14</v>
      </c>
      <c r="X3" s="3" t="s">
        <v>15</v>
      </c>
      <c r="Y3" s="3" t="s">
        <v>16</v>
      </c>
      <c r="Z3" s="4" t="s">
        <v>17</v>
      </c>
      <c r="AA3" s="3" t="s">
        <v>18</v>
      </c>
      <c r="AB3" s="3" t="s">
        <v>19</v>
      </c>
      <c r="AC3" s="3" t="s">
        <v>20</v>
      </c>
    </row>
    <row r="4" spans="1:29" ht="16.5" thickTop="1" thickBot="1" x14ac:dyDescent="0.3">
      <c r="A4" s="5" t="s">
        <v>21</v>
      </c>
      <c r="B4" s="5">
        <v>-9.3299999999999983</v>
      </c>
      <c r="C4" s="5">
        <v>-9.25</v>
      </c>
      <c r="D4" s="5">
        <v>-9.1699999999999982</v>
      </c>
      <c r="E4" s="5">
        <v>-7.98</v>
      </c>
      <c r="F4" s="5">
        <v>-8.32</v>
      </c>
      <c r="G4" s="5">
        <v>-7.3900000000000006</v>
      </c>
      <c r="H4" s="5">
        <v>-8.5800000000000018</v>
      </c>
      <c r="I4" s="5">
        <v>-9.18</v>
      </c>
      <c r="J4" s="5">
        <v>-9.370000000000001</v>
      </c>
      <c r="K4" s="5">
        <f>AVERAGE(B4:D4)</f>
        <v>-9.2499999999999982</v>
      </c>
      <c r="L4" s="6">
        <f>_xlfn.STDEV.S(B4:D4)/SQRT(COUNT(B4:D4))</f>
        <v>4.6188021535170105E-2</v>
      </c>
      <c r="M4" s="5">
        <f>2^(B4-E4)</f>
        <v>0.39229204894837594</v>
      </c>
      <c r="N4" s="5">
        <f t="shared" ref="N4:O4" si="0">2^(C4-F4)</f>
        <v>0.52485834181153379</v>
      </c>
      <c r="O4" s="5">
        <f t="shared" si="0"/>
        <v>0.29118339661711445</v>
      </c>
      <c r="P4" s="5">
        <f t="shared" ref="P4:P35" si="1">AVERAGE(2^(B4-E4),2^(C4-F4),2^(D4-G4))</f>
        <v>0.40277792912567473</v>
      </c>
      <c r="Q4" s="6">
        <f t="shared" ref="Q4:Q35" si="2">_xlfn.T.TEST(B4:D4,E4:G4,2,1)</f>
        <v>3.1337942950872374E-2</v>
      </c>
      <c r="R4" s="5">
        <f>2^(H4-B4)</f>
        <v>1.681792830507425</v>
      </c>
      <c r="S4" s="5">
        <f>2^(I4-C4)</f>
        <v>1.0497166836230676</v>
      </c>
      <c r="T4" s="5">
        <f>-1/2^(J4-D4)</f>
        <v>-1.1486983549970373</v>
      </c>
      <c r="U4" s="5">
        <f>AVERAGE(2^(H4-B4),2^(I4-C4),2^(J4-D4))</f>
        <v>1.2006866924755384</v>
      </c>
      <c r="V4" s="6">
        <f t="shared" ref="V4:V35" si="3">_xlfn.T.TEST(B4:D4,H4:J4,2,1)</f>
        <v>0.54070293695755967</v>
      </c>
      <c r="W4" s="7"/>
      <c r="X4" s="7"/>
      <c r="Y4" s="8"/>
      <c r="Z4" s="7"/>
      <c r="AA4" s="7"/>
      <c r="AB4" s="8"/>
      <c r="AC4" s="7"/>
    </row>
    <row r="5" spans="1:29" ht="16.5" thickTop="1" thickBot="1" x14ac:dyDescent="0.3">
      <c r="A5" s="5" t="s">
        <v>22</v>
      </c>
      <c r="B5" s="5">
        <v>-6.5499999999999972</v>
      </c>
      <c r="C5" s="5">
        <v>-5.8900000000000006</v>
      </c>
      <c r="D5" s="5">
        <v>-7.2399999999999984</v>
      </c>
      <c r="E5" s="5">
        <v>-10.77</v>
      </c>
      <c r="F5" s="5">
        <v>-11.270000000000003</v>
      </c>
      <c r="G5" s="5">
        <v>-10.59</v>
      </c>
      <c r="H5" s="5">
        <v>-8</v>
      </c>
      <c r="I5" s="5">
        <v>-5.6099999999999994</v>
      </c>
      <c r="J5" s="5">
        <v>-7.41</v>
      </c>
      <c r="K5" s="5">
        <f t="shared" ref="K5:K68" si="4">AVERAGE(B5:D5)</f>
        <v>-6.5599999999999987</v>
      </c>
      <c r="L5" s="6">
        <f t="shared" ref="L5:L68" si="5">_xlfn.STDEV.S(B5:D5)/SQRT(COUNT(B5:D5))</f>
        <v>0.38974350539810093</v>
      </c>
      <c r="M5" s="5">
        <f t="shared" ref="M5:M68" si="6">2^(B5-E5)</f>
        <v>18.635737383495325</v>
      </c>
      <c r="N5" s="5">
        <f t="shared" ref="N5:N68" si="7">2^(C5-F5)</f>
        <v>41.642939374141946</v>
      </c>
      <c r="O5" s="5">
        <f t="shared" ref="O5:O68" si="8">2^(D5-G5)</f>
        <v>10.196485018554105</v>
      </c>
      <c r="P5" s="5">
        <f t="shared" si="1"/>
        <v>23.491720592063789</v>
      </c>
      <c r="Q5" s="6">
        <f t="shared" si="2"/>
        <v>1.80539245063841E-2</v>
      </c>
      <c r="R5" s="5">
        <f>-1/2^(H5-B5)</f>
        <v>-2.7320805135087962</v>
      </c>
      <c r="S5" s="5">
        <f>2^(I5-C5)</f>
        <v>1.2141948843950479</v>
      </c>
      <c r="T5" s="5">
        <f t="shared" ref="T5:T7" si="9">-1/2^(J5-D5)</f>
        <v>-1.1250584846888108</v>
      </c>
      <c r="U5" s="5">
        <f>-1/AVERAGE(2^(H5-B5),2^(I5-C5),2^(J5-D5))</f>
        <v>-1.2150377988940515</v>
      </c>
      <c r="V5" s="6">
        <f t="shared" si="3"/>
        <v>0.47956357326259447</v>
      </c>
      <c r="W5" s="7"/>
      <c r="X5" s="8"/>
      <c r="Y5" s="8"/>
      <c r="Z5" s="8"/>
      <c r="AA5" s="8"/>
      <c r="AB5" s="8"/>
      <c r="AC5" s="8"/>
    </row>
    <row r="6" spans="1:29" ht="16.5" thickTop="1" thickBot="1" x14ac:dyDescent="0.3">
      <c r="A6" s="5" t="s">
        <v>23</v>
      </c>
      <c r="B6" s="5">
        <v>-3.91</v>
      </c>
      <c r="C6" s="5">
        <v>-2.3999999999999986</v>
      </c>
      <c r="D6" s="5">
        <v>-3.759999999999998</v>
      </c>
      <c r="E6" s="5">
        <v>-6.91</v>
      </c>
      <c r="F6" s="5">
        <v>-6.9699999999999989</v>
      </c>
      <c r="G6" s="5">
        <v>-7.5094999999999992</v>
      </c>
      <c r="H6" s="5">
        <v>-3.8000000000000007</v>
      </c>
      <c r="I6" s="5">
        <v>-2.8500000000000014</v>
      </c>
      <c r="J6" s="5">
        <v>-4.32</v>
      </c>
      <c r="K6" s="5">
        <f t="shared" si="4"/>
        <v>-3.3566666666666656</v>
      </c>
      <c r="L6" s="6">
        <f t="shared" si="5"/>
        <v>0.48028926469137145</v>
      </c>
      <c r="M6" s="5">
        <f t="shared" si="6"/>
        <v>8</v>
      </c>
      <c r="N6" s="5">
        <f t="shared" si="7"/>
        <v>23.752377130064787</v>
      </c>
      <c r="O6" s="5">
        <f t="shared" si="8"/>
        <v>13.449680532153529</v>
      </c>
      <c r="P6" s="5">
        <f t="shared" si="1"/>
        <v>15.067352554072771</v>
      </c>
      <c r="Q6" s="6">
        <f t="shared" si="2"/>
        <v>1.4132495963165747E-2</v>
      </c>
      <c r="R6" s="5">
        <f>2^(H6-B6)</f>
        <v>1.0792282365044268</v>
      </c>
      <c r="S6" s="5">
        <f>-1/2^(I6-C6)</f>
        <v>-1.3660402567543983</v>
      </c>
      <c r="T6" s="5">
        <f t="shared" si="9"/>
        <v>-1.4742692172911034</v>
      </c>
      <c r="U6" s="5">
        <f>-1/AVERAGE(2^(H6-B6),2^(I6-C6),2^(J6-D6))</f>
        <v>-1.2050258019794169</v>
      </c>
      <c r="V6" s="6">
        <f t="shared" si="3"/>
        <v>0.28503845462896715</v>
      </c>
      <c r="W6" s="7"/>
      <c r="X6" s="7"/>
      <c r="Y6" s="8"/>
      <c r="Z6" s="8"/>
      <c r="AA6" s="8"/>
      <c r="AB6" s="8"/>
      <c r="AC6" s="8"/>
    </row>
    <row r="7" spans="1:29" ht="16.5" thickTop="1" thickBot="1" x14ac:dyDescent="0.3">
      <c r="A7" s="5" t="s">
        <v>24</v>
      </c>
      <c r="B7" s="5">
        <v>-8.6999999999999993</v>
      </c>
      <c r="C7" s="5">
        <v>-7.41</v>
      </c>
      <c r="D7" s="5">
        <v>-9.5799999999999983</v>
      </c>
      <c r="E7" s="5">
        <v>-10.39</v>
      </c>
      <c r="F7" s="5">
        <v>-9.64</v>
      </c>
      <c r="G7" s="5">
        <v>-12.509999999999998</v>
      </c>
      <c r="H7" s="5">
        <v>-8.43</v>
      </c>
      <c r="I7" s="5">
        <v>-7.1300000000000026</v>
      </c>
      <c r="J7" s="5">
        <v>-10.329999999999998</v>
      </c>
      <c r="K7" s="5">
        <f t="shared" si="4"/>
        <v>-8.5633333333333326</v>
      </c>
      <c r="L7" s="6">
        <f t="shared" si="5"/>
        <v>0.63014107767846439</v>
      </c>
      <c r="M7" s="5">
        <f t="shared" si="6"/>
        <v>3.2265670368885075</v>
      </c>
      <c r="N7" s="5">
        <f t="shared" si="7"/>
        <v>4.691339796927517</v>
      </c>
      <c r="O7" s="5">
        <f t="shared" si="8"/>
        <v>7.6211039843514969</v>
      </c>
      <c r="P7" s="5">
        <f t="shared" si="1"/>
        <v>5.1796702727225075</v>
      </c>
      <c r="Q7" s="6">
        <f t="shared" si="2"/>
        <v>2.3833156016450883E-2</v>
      </c>
      <c r="R7" s="5">
        <f>2^(H7-B7)</f>
        <v>1.20580782769076</v>
      </c>
      <c r="S7" s="5">
        <f>2^(I7-C7)</f>
        <v>1.2141948843950447</v>
      </c>
      <c r="T7" s="5">
        <f t="shared" si="9"/>
        <v>-1.6817928305074292</v>
      </c>
      <c r="U7" s="5">
        <f>AVERAGE(2^(H7-B7),2^(I7-C7),2^(J7-D7))</f>
        <v>1.0048687565290551</v>
      </c>
      <c r="V7" s="6">
        <f t="shared" si="3"/>
        <v>0.86332751323934653</v>
      </c>
      <c r="W7" s="7"/>
      <c r="X7" s="7"/>
      <c r="Y7" s="8"/>
      <c r="Z7" s="8"/>
      <c r="AA7" s="7"/>
      <c r="AB7" s="8"/>
      <c r="AC7" s="8"/>
    </row>
    <row r="8" spans="1:29" ht="16.5" thickTop="1" thickBot="1" x14ac:dyDescent="0.3">
      <c r="A8" s="5" t="s">
        <v>25</v>
      </c>
      <c r="B8" s="5">
        <v>-3.0499999999999972</v>
      </c>
      <c r="C8" s="5">
        <v>-3.1799999999999997</v>
      </c>
      <c r="D8" s="5">
        <v>-2.41</v>
      </c>
      <c r="E8" s="5">
        <v>-6.009999999999998</v>
      </c>
      <c r="F8" s="5">
        <v>-5.9000000000000021</v>
      </c>
      <c r="G8" s="5">
        <v>-6.0399999999999991</v>
      </c>
      <c r="H8" s="5">
        <v>-3.370000000000001</v>
      </c>
      <c r="I8" s="5">
        <v>-2.6700000000000017</v>
      </c>
      <c r="J8" s="5">
        <v>-1.9899999999999984</v>
      </c>
      <c r="K8" s="5">
        <f t="shared" si="4"/>
        <v>-2.879999999999999</v>
      </c>
      <c r="L8" s="6">
        <f t="shared" si="5"/>
        <v>0.23797758998135266</v>
      </c>
      <c r="M8" s="5">
        <f t="shared" si="6"/>
        <v>7.7812395792982887</v>
      </c>
      <c r="N8" s="5">
        <f t="shared" si="7"/>
        <v>6.5887281381405955</v>
      </c>
      <c r="O8" s="5">
        <f t="shared" si="8"/>
        <v>12.380519948339112</v>
      </c>
      <c r="P8" s="5">
        <f t="shared" si="1"/>
        <v>8.9168292219259992</v>
      </c>
      <c r="Q8" s="6">
        <f t="shared" si="2"/>
        <v>7.6109962713342598E-3</v>
      </c>
      <c r="R8" s="5">
        <f>2^(H8-B8)</f>
        <v>0.80106987758962001</v>
      </c>
      <c r="S8" s="5">
        <f>2^(I8-C8)</f>
        <v>1.4240501955970697</v>
      </c>
      <c r="T8" s="5">
        <f>2^(J8-D8)</f>
        <v>1.3379275547861136</v>
      </c>
      <c r="U8" s="5">
        <f>AVERAGE(2^(H8-B8),2^(I8-C8),2^(J8-D8))</f>
        <v>1.187682542657601</v>
      </c>
      <c r="V8" s="6">
        <f t="shared" si="3"/>
        <v>0.52024985369214261</v>
      </c>
      <c r="W8" s="7"/>
      <c r="X8" s="7"/>
      <c r="Y8" s="8"/>
      <c r="Z8" s="8"/>
      <c r="AA8" s="7"/>
      <c r="AB8" s="8"/>
      <c r="AC8" s="7"/>
    </row>
    <row r="9" spans="1:29" ht="16.5" thickTop="1" thickBot="1" x14ac:dyDescent="0.3">
      <c r="A9" s="9" t="s">
        <v>26</v>
      </c>
      <c r="B9" s="5">
        <v>-2.3599999999999994</v>
      </c>
      <c r="C9" s="5">
        <v>-2.4699999999999989</v>
      </c>
      <c r="D9" s="5">
        <v>-2.5599999999999987</v>
      </c>
      <c r="E9" s="5">
        <v>-7.5799999999999983</v>
      </c>
      <c r="F9" s="5">
        <v>-6.2199999999999989</v>
      </c>
      <c r="G9" s="5">
        <v>-8.7899999999999991</v>
      </c>
      <c r="H9" s="5">
        <v>-0.74060000000000059</v>
      </c>
      <c r="I9" s="5">
        <v>-1.2769999999999975</v>
      </c>
      <c r="J9" s="5">
        <v>-1.1467999999999989</v>
      </c>
      <c r="K9" s="5">
        <f t="shared" si="4"/>
        <v>-2.4633333333333325</v>
      </c>
      <c r="L9" s="6">
        <f t="shared" si="5"/>
        <v>5.783117190965803E-2</v>
      </c>
      <c r="M9" s="5">
        <f t="shared" si="6"/>
        <v>37.271474766990558</v>
      </c>
      <c r="N9" s="5">
        <f t="shared" si="7"/>
        <v>13.454342644059432</v>
      </c>
      <c r="O9" s="5">
        <f t="shared" si="8"/>
        <v>75.061436750840272</v>
      </c>
      <c r="P9" s="5">
        <f t="shared" si="1"/>
        <v>41.929084720630087</v>
      </c>
      <c r="Q9" s="6">
        <f t="shared" si="2"/>
        <v>1.9602508270244179E-2</v>
      </c>
      <c r="R9" s="5">
        <f>2^(H9-B9)</f>
        <v>3.0724722915233094</v>
      </c>
      <c r="S9" s="5">
        <f>2^(I9-C9)</f>
        <v>2.2862766708280744</v>
      </c>
      <c r="T9" s="5">
        <f>2^(J9-D9)</f>
        <v>2.663272408834628</v>
      </c>
      <c r="U9" s="5">
        <f>AVERAGE(2^(H9-B9),2^(I9-C9),2^(J9-D9))</f>
        <v>2.6740071237286709</v>
      </c>
      <c r="V9" s="6">
        <f t="shared" si="3"/>
        <v>7.5532286424998029E-3</v>
      </c>
      <c r="W9" s="7"/>
      <c r="X9" s="7"/>
      <c r="Y9" s="8"/>
      <c r="Z9" s="8"/>
      <c r="AA9" s="8"/>
      <c r="AB9" s="8"/>
      <c r="AC9" s="8"/>
    </row>
    <row r="10" spans="1:29" ht="16.5" thickTop="1" thickBot="1" x14ac:dyDescent="0.3">
      <c r="A10" s="5" t="s">
        <v>27</v>
      </c>
      <c r="B10" s="5">
        <v>-5.3099999999999987</v>
      </c>
      <c r="C10" s="5">
        <v>-5.52</v>
      </c>
      <c r="D10" s="5">
        <v>-5.7800000000000011</v>
      </c>
      <c r="E10" s="5">
        <v>-8.27</v>
      </c>
      <c r="F10" s="5">
        <v>-6.34</v>
      </c>
      <c r="G10" s="5">
        <v>-9.0352999999999959</v>
      </c>
      <c r="H10" s="5">
        <v>-6.2600000000000016</v>
      </c>
      <c r="I10" s="5">
        <v>-7.370000000000001</v>
      </c>
      <c r="J10" s="5">
        <v>-6.4499999999999993</v>
      </c>
      <c r="K10" s="5">
        <f t="shared" si="4"/>
        <v>-5.5366666666666662</v>
      </c>
      <c r="L10" s="6">
        <f t="shared" si="5"/>
        <v>0.13593299002735859</v>
      </c>
      <c r="M10" s="5">
        <f t="shared" si="6"/>
        <v>7.7812395792982887</v>
      </c>
      <c r="N10" s="5">
        <f t="shared" si="7"/>
        <v>1.7654059925813099</v>
      </c>
      <c r="O10" s="5">
        <f t="shared" si="8"/>
        <v>9.548671328204863</v>
      </c>
      <c r="P10" s="5">
        <f t="shared" si="1"/>
        <v>6.3651056333614875</v>
      </c>
      <c r="Q10" s="6">
        <f t="shared" si="2"/>
        <v>9.2449258241709131E-2</v>
      </c>
      <c r="R10" s="5">
        <f t="shared" ref="R10:R54" si="10">-1/2^(H10-B10)</f>
        <v>-1.9318726578496952</v>
      </c>
      <c r="S10" s="5">
        <f t="shared" ref="S10:S25" si="11">-1/2^(I10-C10)</f>
        <v>-3.6050018504433252</v>
      </c>
      <c r="T10" s="5">
        <f t="shared" ref="T10:T23" si="12">-1/2^(J10-D10)</f>
        <v>-1.591072967509835</v>
      </c>
      <c r="U10" s="5">
        <f t="shared" ref="U10:U21" si="13">-1/AVERAGE(2^(H10-B10),2^(I10-C10),2^(J10-D10))</f>
        <v>-2.1074348995825853</v>
      </c>
      <c r="V10" s="6">
        <f t="shared" si="3"/>
        <v>8.3078431415986587E-2</v>
      </c>
      <c r="W10" s="7"/>
      <c r="X10" s="7"/>
      <c r="Y10" s="7"/>
      <c r="Z10" s="7"/>
      <c r="AA10" s="7"/>
      <c r="AB10" s="8"/>
      <c r="AC10" s="8"/>
    </row>
    <row r="11" spans="1:29" ht="16.5" thickTop="1" thickBot="1" x14ac:dyDescent="0.3">
      <c r="A11" s="5" t="s">
        <v>28</v>
      </c>
      <c r="B11" s="5">
        <v>-10.119999999999997</v>
      </c>
      <c r="C11" s="5">
        <v>-8.02</v>
      </c>
      <c r="D11" s="5">
        <v>-8.9899999999999984</v>
      </c>
      <c r="E11" s="5">
        <v>-12.75</v>
      </c>
      <c r="F11" s="5">
        <v>-12.090000000000003</v>
      </c>
      <c r="G11" s="5">
        <v>-12.780000000000001</v>
      </c>
      <c r="H11" s="5">
        <v>-10.9847</v>
      </c>
      <c r="I11" s="5">
        <v>-9.8800000000000026</v>
      </c>
      <c r="J11" s="5">
        <v>-10.809999999999999</v>
      </c>
      <c r="K11" s="5">
        <f t="shared" si="4"/>
        <v>-9.0433333333333312</v>
      </c>
      <c r="L11" s="6">
        <f t="shared" si="5"/>
        <v>0.6068040137565921</v>
      </c>
      <c r="M11" s="5">
        <f t="shared" si="6"/>
        <v>6.1902599741695701</v>
      </c>
      <c r="N11" s="5">
        <f t="shared" si="7"/>
        <v>16.79546693796912</v>
      </c>
      <c r="O11" s="5">
        <f t="shared" si="8"/>
        <v>13.832595700925868</v>
      </c>
      <c r="P11" s="5">
        <f t="shared" si="1"/>
        <v>12.272774204354853</v>
      </c>
      <c r="Q11" s="6">
        <f t="shared" si="2"/>
        <v>1.552329975631536E-2</v>
      </c>
      <c r="R11" s="5">
        <f t="shared" si="10"/>
        <v>-1.8209609696227518</v>
      </c>
      <c r="S11" s="5">
        <f t="shared" si="11"/>
        <v>-3.630076621268651</v>
      </c>
      <c r="T11" s="5">
        <f t="shared" si="12"/>
        <v>-3.5308119851626203</v>
      </c>
      <c r="U11" s="5">
        <f t="shared" si="13"/>
        <v>-2.7079286633635768</v>
      </c>
      <c r="V11" s="6">
        <f t="shared" si="3"/>
        <v>4.3149342230868561E-2</v>
      </c>
      <c r="W11" s="7"/>
      <c r="X11" s="7"/>
      <c r="Y11" s="8"/>
      <c r="Z11" s="8"/>
      <c r="AA11" s="7"/>
      <c r="AB11" s="7"/>
      <c r="AC11" s="8"/>
    </row>
    <row r="12" spans="1:29" ht="16.5" thickTop="1" thickBot="1" x14ac:dyDescent="0.3">
      <c r="A12" s="9" t="s">
        <v>29</v>
      </c>
      <c r="B12" s="5">
        <v>0.48000000000000043</v>
      </c>
      <c r="C12" s="5">
        <v>1.4299999999999997</v>
      </c>
      <c r="D12" s="5">
        <v>0.87999999999999901</v>
      </c>
      <c r="E12" s="5">
        <v>-3.2399999999999984</v>
      </c>
      <c r="F12" s="5">
        <v>-3.1999999999999993</v>
      </c>
      <c r="G12" s="5">
        <v>-3.2899999999999991</v>
      </c>
      <c r="H12" s="5">
        <v>-0.78000000000000114</v>
      </c>
      <c r="I12" s="5">
        <v>-0.90000000000000213</v>
      </c>
      <c r="J12" s="5">
        <v>-0.32200000000000056</v>
      </c>
      <c r="K12" s="5">
        <f t="shared" si="4"/>
        <v>0.92999999999999972</v>
      </c>
      <c r="L12" s="6">
        <f t="shared" si="5"/>
        <v>0.27537852736430501</v>
      </c>
      <c r="M12" s="5">
        <f t="shared" si="6"/>
        <v>13.177456276281157</v>
      </c>
      <c r="N12" s="5">
        <f t="shared" si="7"/>
        <v>24.761039896678213</v>
      </c>
      <c r="O12" s="5">
        <f t="shared" si="8"/>
        <v>18.000935755020926</v>
      </c>
      <c r="P12" s="5">
        <f t="shared" si="1"/>
        <v>18.646477309326766</v>
      </c>
      <c r="Q12" s="6">
        <f t="shared" si="2"/>
        <v>3.938954458684394E-3</v>
      </c>
      <c r="R12" s="5">
        <f t="shared" si="10"/>
        <v>-2.3949574092378598</v>
      </c>
      <c r="S12" s="5">
        <f t="shared" si="11"/>
        <v>-5.0280534980873197</v>
      </c>
      <c r="T12" s="5">
        <f t="shared" si="12"/>
        <v>-2.3005837867012096</v>
      </c>
      <c r="U12" s="5">
        <f t="shared" si="13"/>
        <v>-2.8541518128754295</v>
      </c>
      <c r="V12" s="6">
        <f t="shared" si="3"/>
        <v>4.8875141207326132E-2</v>
      </c>
      <c r="W12" s="7"/>
      <c r="X12" s="7"/>
      <c r="Y12" s="8"/>
      <c r="Z12" s="8"/>
      <c r="AA12" s="7"/>
      <c r="AB12" s="8"/>
      <c r="AC12" s="7"/>
    </row>
    <row r="13" spans="1:29" ht="16.5" thickTop="1" thickBot="1" x14ac:dyDescent="0.3">
      <c r="A13" s="5" t="s">
        <v>30</v>
      </c>
      <c r="B13" s="5">
        <v>-2.5</v>
      </c>
      <c r="C13" s="5">
        <v>-2</v>
      </c>
      <c r="D13" s="5">
        <v>-2.6900000000000013</v>
      </c>
      <c r="E13" s="5">
        <v>-4.34</v>
      </c>
      <c r="F13" s="5">
        <v>-4.41</v>
      </c>
      <c r="G13" s="5">
        <v>-5.8500000000000014</v>
      </c>
      <c r="H13" s="5">
        <v>-3.3320000000000007</v>
      </c>
      <c r="I13" s="5">
        <v>-3.2164999999999999</v>
      </c>
      <c r="J13" s="5">
        <v>-3.9734999999999978</v>
      </c>
      <c r="K13" s="5">
        <f t="shared" si="4"/>
        <v>-2.3966666666666669</v>
      </c>
      <c r="L13" s="6">
        <f t="shared" si="5"/>
        <v>0.20577765778734347</v>
      </c>
      <c r="M13" s="5">
        <f t="shared" si="6"/>
        <v>3.5801002837118894</v>
      </c>
      <c r="N13" s="5">
        <f t="shared" si="7"/>
        <v>5.3147432563860466</v>
      </c>
      <c r="O13" s="5">
        <f t="shared" si="8"/>
        <v>8.9382971045777602</v>
      </c>
      <c r="P13" s="5">
        <f t="shared" si="1"/>
        <v>5.9443802148918978</v>
      </c>
      <c r="Q13" s="6">
        <f t="shared" si="2"/>
        <v>2.3120031053205797E-2</v>
      </c>
      <c r="R13" s="5">
        <f t="shared" si="10"/>
        <v>-1.7801514665049933</v>
      </c>
      <c r="S13" s="5">
        <f t="shared" si="11"/>
        <v>-2.3238226998828853</v>
      </c>
      <c r="T13" s="5">
        <f t="shared" si="12"/>
        <v>-2.434288231101907</v>
      </c>
      <c r="U13" s="5">
        <f t="shared" si="13"/>
        <v>-2.1384685810717086</v>
      </c>
      <c r="V13" s="6">
        <f t="shared" si="3"/>
        <v>1.5665064691787394E-2</v>
      </c>
      <c r="W13" s="7"/>
      <c r="X13" s="8"/>
      <c r="Y13" s="8"/>
      <c r="Z13" s="8"/>
      <c r="AA13" s="8"/>
      <c r="AB13" s="8"/>
      <c r="AC13" s="8"/>
    </row>
    <row r="14" spans="1:29" ht="16.5" thickTop="1" thickBot="1" x14ac:dyDescent="0.3">
      <c r="A14" s="5" t="s">
        <v>31</v>
      </c>
      <c r="B14" s="5">
        <v>-5.9799999999999969</v>
      </c>
      <c r="C14" s="5">
        <v>-4.9499999999999993</v>
      </c>
      <c r="D14" s="5">
        <v>-5.629999999999999</v>
      </c>
      <c r="E14" s="5">
        <v>-8.4600000000000009</v>
      </c>
      <c r="F14" s="5">
        <v>-6.9699999999999989</v>
      </c>
      <c r="G14" s="5">
        <v>-9.23</v>
      </c>
      <c r="H14" s="5">
        <v>-6.6900000000000013</v>
      </c>
      <c r="I14" s="5">
        <v>-5.3100000000000023</v>
      </c>
      <c r="J14" s="5">
        <v>-7.3000000000000007</v>
      </c>
      <c r="K14" s="5">
        <f t="shared" si="4"/>
        <v>-5.5199999999999987</v>
      </c>
      <c r="L14" s="6">
        <f t="shared" si="5"/>
        <v>0.30237945256470877</v>
      </c>
      <c r="M14" s="5">
        <f t="shared" si="6"/>
        <v>5.5789746654016374</v>
      </c>
      <c r="N14" s="5">
        <f t="shared" si="7"/>
        <v>4.0558379191601146</v>
      </c>
      <c r="O14" s="5">
        <f t="shared" si="8"/>
        <v>12.125732532083195</v>
      </c>
      <c r="P14" s="5">
        <f t="shared" si="1"/>
        <v>7.2535150388816492</v>
      </c>
      <c r="Q14" s="6">
        <f t="shared" si="2"/>
        <v>2.8894248569591979E-2</v>
      </c>
      <c r="R14" s="5">
        <f t="shared" si="10"/>
        <v>-1.6358041171155671</v>
      </c>
      <c r="S14" s="5">
        <f t="shared" si="11"/>
        <v>-1.2834258975629069</v>
      </c>
      <c r="T14" s="5">
        <f t="shared" si="12"/>
        <v>-3.1821459350196784</v>
      </c>
      <c r="U14" s="5">
        <f t="shared" si="13"/>
        <v>-1.7598011487109799</v>
      </c>
      <c r="V14" s="6">
        <f t="shared" si="3"/>
        <v>0.1449099312400064</v>
      </c>
      <c r="W14" s="7"/>
      <c r="X14" s="7"/>
      <c r="Y14" s="8"/>
      <c r="Z14" s="7"/>
      <c r="AA14" s="8"/>
      <c r="AB14" s="8"/>
      <c r="AC14" s="8"/>
    </row>
    <row r="15" spans="1:29" ht="16.5" thickTop="1" thickBot="1" x14ac:dyDescent="0.3">
      <c r="A15" s="5" t="s">
        <v>32</v>
      </c>
      <c r="B15" s="5">
        <v>0.99000000000000199</v>
      </c>
      <c r="C15" s="5">
        <v>0.98999999999999844</v>
      </c>
      <c r="D15" s="5">
        <v>0.53000000000000114</v>
      </c>
      <c r="E15" s="5">
        <v>-1.5399999999999991</v>
      </c>
      <c r="F15" s="5">
        <v>-0.49000000000000199</v>
      </c>
      <c r="G15" s="5">
        <v>-2.6799999999999997</v>
      </c>
      <c r="H15" s="5">
        <v>0.22900000000000276</v>
      </c>
      <c r="I15" s="5">
        <v>-0.25319999999999965</v>
      </c>
      <c r="J15" s="5">
        <v>-0.4275999999999982</v>
      </c>
      <c r="K15" s="5">
        <f t="shared" si="4"/>
        <v>0.83666666666666722</v>
      </c>
      <c r="L15" s="6">
        <f t="shared" si="5"/>
        <v>0.1533333333333331</v>
      </c>
      <c r="M15" s="5">
        <f t="shared" si="6"/>
        <v>5.7757167820899893</v>
      </c>
      <c r="N15" s="5">
        <f t="shared" si="7"/>
        <v>2.7894873327008116</v>
      </c>
      <c r="O15" s="5">
        <f t="shared" si="8"/>
        <v>9.2535054712423044</v>
      </c>
      <c r="P15" s="5">
        <f t="shared" si="1"/>
        <v>5.9395698620110347</v>
      </c>
      <c r="Q15" s="6">
        <f t="shared" si="2"/>
        <v>4.1044343547232513E-2</v>
      </c>
      <c r="R15" s="5">
        <f t="shared" si="10"/>
        <v>-1.6946648698922355</v>
      </c>
      <c r="S15" s="5">
        <f t="shared" si="11"/>
        <v>-2.367230188545518</v>
      </c>
      <c r="T15" s="5">
        <f t="shared" si="12"/>
        <v>-1.9420764585015908</v>
      </c>
      <c r="U15" s="5">
        <f t="shared" si="13"/>
        <v>-1.9640775660128844</v>
      </c>
      <c r="V15" s="6">
        <f t="shared" si="3"/>
        <v>1.9518483029892647E-2</v>
      </c>
      <c r="W15" s="7"/>
      <c r="X15" s="7"/>
      <c r="Y15" s="7"/>
      <c r="Z15" s="7"/>
      <c r="AA15" s="7"/>
      <c r="AB15" s="8"/>
      <c r="AC15" s="8"/>
    </row>
    <row r="16" spans="1:29" ht="16.5" thickTop="1" thickBot="1" x14ac:dyDescent="0.3">
      <c r="A16" s="5" t="s">
        <v>33</v>
      </c>
      <c r="B16" s="5">
        <v>-0.54999999999999716</v>
      </c>
      <c r="C16" s="5">
        <v>5.0000000000000711E-2</v>
      </c>
      <c r="D16" s="5">
        <v>-0.12000000000000099</v>
      </c>
      <c r="E16" s="5">
        <v>-4.4860000000000007</v>
      </c>
      <c r="F16" s="5">
        <v>-3.1799999999999997</v>
      </c>
      <c r="G16" s="5">
        <v>-3.9400000000000013</v>
      </c>
      <c r="H16" s="5">
        <v>-0.64450000000000074</v>
      </c>
      <c r="I16" s="5">
        <v>-0.89000000000000057</v>
      </c>
      <c r="J16" s="5">
        <v>-0.89999999999999858</v>
      </c>
      <c r="K16" s="5">
        <f t="shared" si="4"/>
        <v>-0.2066666666666658</v>
      </c>
      <c r="L16" s="6">
        <f t="shared" si="5"/>
        <v>0.17854348987789359</v>
      </c>
      <c r="M16" s="5">
        <f t="shared" si="6"/>
        <v>15.305730529470027</v>
      </c>
      <c r="N16" s="5">
        <f t="shared" si="7"/>
        <v>9.3826795938550323</v>
      </c>
      <c r="O16" s="5">
        <f t="shared" si="8"/>
        <v>14.123247940650478</v>
      </c>
      <c r="P16" s="5">
        <f t="shared" si="1"/>
        <v>12.937219354658511</v>
      </c>
      <c r="Q16" s="6">
        <f t="shared" si="2"/>
        <v>3.5438215805147877E-3</v>
      </c>
      <c r="R16" s="5">
        <f t="shared" si="10"/>
        <v>-1.0676953089217291</v>
      </c>
      <c r="S16" s="5">
        <f t="shared" si="11"/>
        <v>-1.9185282386505305</v>
      </c>
      <c r="T16" s="5">
        <f t="shared" si="12"/>
        <v>-1.7171308728755046</v>
      </c>
      <c r="U16" s="5">
        <f t="shared" si="13"/>
        <v>-1.47044662223149</v>
      </c>
      <c r="V16" s="6">
        <f t="shared" si="3"/>
        <v>0.14490160768765947</v>
      </c>
      <c r="W16" s="7"/>
      <c r="X16" s="7"/>
      <c r="Y16" s="8"/>
      <c r="Z16" s="7"/>
      <c r="AA16" s="7"/>
      <c r="AB16" s="8"/>
      <c r="AC16" s="7"/>
    </row>
    <row r="17" spans="1:29" ht="16.5" thickTop="1" thickBot="1" x14ac:dyDescent="0.3">
      <c r="A17" s="5" t="s">
        <v>34</v>
      </c>
      <c r="B17" s="5">
        <v>-6.3699999999999974</v>
      </c>
      <c r="C17" s="5">
        <v>-5.6499999999999986</v>
      </c>
      <c r="D17" s="5">
        <v>-6.8000000000000007</v>
      </c>
      <c r="E17" s="5">
        <v>-10</v>
      </c>
      <c r="F17" s="5">
        <v>-8.6700000000000017</v>
      </c>
      <c r="G17" s="5">
        <v>-10.18</v>
      </c>
      <c r="H17" s="5">
        <v>-6.2800000000000011</v>
      </c>
      <c r="I17" s="5">
        <v>-6.2100000000000009</v>
      </c>
      <c r="J17" s="5">
        <v>-7.4699999999999989</v>
      </c>
      <c r="K17" s="5">
        <f t="shared" si="4"/>
        <v>-6.2733333333333325</v>
      </c>
      <c r="L17" s="6">
        <f t="shared" si="5"/>
        <v>0.33547644394866954</v>
      </c>
      <c r="M17" s="5">
        <f t="shared" si="6"/>
        <v>12.380519948339138</v>
      </c>
      <c r="N17" s="5">
        <f t="shared" si="7"/>
        <v>8.1116758383202505</v>
      </c>
      <c r="O17" s="5">
        <f t="shared" si="8"/>
        <v>10.410734843535462</v>
      </c>
      <c r="P17" s="5">
        <f t="shared" si="1"/>
        <v>10.300976876731616</v>
      </c>
      <c r="Q17" s="6">
        <f t="shared" si="2"/>
        <v>2.792409834007639E-3</v>
      </c>
      <c r="R17" s="5">
        <f>2^(H17-B17)</f>
        <v>1.0643701824533571</v>
      </c>
      <c r="S17" s="5">
        <f t="shared" si="11"/>
        <v>-1.4742692172911034</v>
      </c>
      <c r="T17" s="5">
        <f t="shared" si="12"/>
        <v>-1.591072967509835</v>
      </c>
      <c r="U17" s="5">
        <f t="shared" si="13"/>
        <v>-1.2651933732941834</v>
      </c>
      <c r="V17" s="6">
        <f t="shared" si="3"/>
        <v>0.25022713016160125</v>
      </c>
      <c r="W17" s="7"/>
      <c r="X17" s="8"/>
      <c r="Y17" s="8"/>
      <c r="Z17" s="8"/>
      <c r="AA17" s="7"/>
      <c r="AB17" s="8"/>
      <c r="AC17" s="7"/>
    </row>
    <row r="18" spans="1:29" ht="16.5" thickTop="1" thickBot="1" x14ac:dyDescent="0.3">
      <c r="A18" s="9" t="s">
        <v>35</v>
      </c>
      <c r="B18" s="5">
        <v>-2.9799999999999969</v>
      </c>
      <c r="C18" s="5">
        <v>-1.4600000000000009</v>
      </c>
      <c r="D18" s="5">
        <v>-2.8099999999999987</v>
      </c>
      <c r="E18" s="5">
        <v>-7.82</v>
      </c>
      <c r="F18" s="5">
        <v>-6.9499999999999993</v>
      </c>
      <c r="G18" s="5">
        <v>-9.1000000000000014</v>
      </c>
      <c r="H18" s="5">
        <v>-6.0599999999999987</v>
      </c>
      <c r="I18" s="5">
        <v>-3.7800000000000011</v>
      </c>
      <c r="J18" s="5">
        <v>-5.379999999999999</v>
      </c>
      <c r="K18" s="5">
        <f t="shared" si="4"/>
        <v>-2.4166666666666656</v>
      </c>
      <c r="L18" s="6">
        <f t="shared" si="5"/>
        <v>0.48084416510040934</v>
      </c>
      <c r="M18" s="5">
        <f t="shared" si="6"/>
        <v>28.640802269695186</v>
      </c>
      <c r="N18" s="5">
        <f t="shared" si="7"/>
        <v>44.942236023615862</v>
      </c>
      <c r="O18" s="5">
        <f t="shared" si="8"/>
        <v>78.248977772292548</v>
      </c>
      <c r="P18" s="5">
        <f t="shared" si="1"/>
        <v>50.610672021867863</v>
      </c>
      <c r="Q18" s="6">
        <f t="shared" si="2"/>
        <v>5.680270315451012E-3</v>
      </c>
      <c r="R18" s="5">
        <f t="shared" si="10"/>
        <v>-8.4561443244910528</v>
      </c>
      <c r="S18" s="5">
        <f t="shared" si="11"/>
        <v>-4.9933221956064484</v>
      </c>
      <c r="T18" s="5">
        <f t="shared" si="12"/>
        <v>-5.9380942825161966</v>
      </c>
      <c r="U18" s="5">
        <f t="shared" si="13"/>
        <v>-6.1610641109536104</v>
      </c>
      <c r="V18" s="6">
        <f t="shared" si="3"/>
        <v>7.0114212820426231E-3</v>
      </c>
      <c r="W18" s="7"/>
      <c r="X18" s="7"/>
      <c r="Y18" s="8"/>
      <c r="Z18" s="8"/>
      <c r="AA18" s="8"/>
      <c r="AB18" s="8"/>
      <c r="AC18" s="8"/>
    </row>
    <row r="19" spans="1:29" ht="16.5" thickTop="1" thickBot="1" x14ac:dyDescent="0.3">
      <c r="A19" s="5" t="s">
        <v>36</v>
      </c>
      <c r="B19" s="5">
        <v>-5.889999999999997</v>
      </c>
      <c r="C19" s="5">
        <v>-4.4499999999999993</v>
      </c>
      <c r="D19" s="5">
        <v>-6.2199999999999989</v>
      </c>
      <c r="E19" s="5">
        <v>-9</v>
      </c>
      <c r="F19" s="5">
        <v>-7.75</v>
      </c>
      <c r="G19" s="5">
        <v>-8.8000000000000007</v>
      </c>
      <c r="H19" s="5">
        <v>-6.2899999999999991</v>
      </c>
      <c r="I19" s="5">
        <v>-5.3599999999999994</v>
      </c>
      <c r="J19" s="5">
        <v>-8.1699999999999982</v>
      </c>
      <c r="K19" s="5">
        <f t="shared" si="4"/>
        <v>-5.5199999999999987</v>
      </c>
      <c r="L19" s="6">
        <f t="shared" si="5"/>
        <v>0.54341512676774084</v>
      </c>
      <c r="M19" s="5">
        <f t="shared" si="6"/>
        <v>8.6338258920354338</v>
      </c>
      <c r="N19" s="5">
        <f t="shared" si="7"/>
        <v>9.8491553067593323</v>
      </c>
      <c r="O19" s="5">
        <f t="shared" si="8"/>
        <v>5.9793969945397611</v>
      </c>
      <c r="P19" s="5">
        <f t="shared" si="1"/>
        <v>8.1541260644448439</v>
      </c>
      <c r="Q19" s="6">
        <f t="shared" si="2"/>
        <v>5.1285443126754824E-3</v>
      </c>
      <c r="R19" s="5">
        <f t="shared" si="10"/>
        <v>-1.3195079107728962</v>
      </c>
      <c r="S19" s="5">
        <f t="shared" si="11"/>
        <v>-1.8790454984280238</v>
      </c>
      <c r="T19" s="5">
        <f t="shared" si="12"/>
        <v>-3.8637453156993802</v>
      </c>
      <c r="U19" s="5">
        <f t="shared" si="13"/>
        <v>-1.9369089292915325</v>
      </c>
      <c r="V19" s="6">
        <f t="shared" si="3"/>
        <v>0.14007214365539644</v>
      </c>
      <c r="W19" s="7"/>
      <c r="X19" s="7"/>
      <c r="Y19" s="8"/>
      <c r="Z19" s="8"/>
      <c r="AA19" s="8"/>
      <c r="AB19" s="8"/>
      <c r="AC19" s="7"/>
    </row>
    <row r="20" spans="1:29" ht="16.5" thickTop="1" thickBot="1" x14ac:dyDescent="0.3">
      <c r="A20" s="5" t="s">
        <v>37</v>
      </c>
      <c r="B20" s="5">
        <v>-3.6899999999999977</v>
      </c>
      <c r="C20" s="5">
        <v>-2.6900000000000013</v>
      </c>
      <c r="D20" s="5">
        <v>-2.9400000000000013</v>
      </c>
      <c r="E20" s="5">
        <v>-8.02</v>
      </c>
      <c r="F20" s="5">
        <v>-8.09</v>
      </c>
      <c r="G20" s="5">
        <v>-7.6999999999999993</v>
      </c>
      <c r="H20" s="5">
        <v>-4.4800000000000004</v>
      </c>
      <c r="I20" s="5">
        <v>-3.0100000000000016</v>
      </c>
      <c r="J20" s="5">
        <v>-3.5300000000000011</v>
      </c>
      <c r="K20" s="5">
        <f t="shared" si="4"/>
        <v>-3.1066666666666669</v>
      </c>
      <c r="L20" s="6">
        <f t="shared" si="5"/>
        <v>0.30046260628866417</v>
      </c>
      <c r="M20" s="5">
        <f t="shared" si="6"/>
        <v>20.112213992349279</v>
      </c>
      <c r="N20" s="5">
        <f t="shared" si="7"/>
        <v>42.224253144732565</v>
      </c>
      <c r="O20" s="5">
        <f t="shared" si="8"/>
        <v>27.095849995600826</v>
      </c>
      <c r="P20" s="5">
        <f t="shared" si="1"/>
        <v>29.810772377560891</v>
      </c>
      <c r="Q20" s="6">
        <f t="shared" si="2"/>
        <v>4.1166550687421061E-3</v>
      </c>
      <c r="R20" s="5">
        <f t="shared" si="10"/>
        <v>-1.7290744626157335</v>
      </c>
      <c r="S20" s="5">
        <f t="shared" si="11"/>
        <v>-1.2483305489016121</v>
      </c>
      <c r="T20" s="5">
        <f t="shared" si="12"/>
        <v>-1.5052467474110671</v>
      </c>
      <c r="U20" s="5">
        <f t="shared" si="13"/>
        <v>-1.4678849692751732</v>
      </c>
      <c r="V20" s="6">
        <f t="shared" si="3"/>
        <v>5.3185553223283333E-2</v>
      </c>
      <c r="W20" s="7"/>
      <c r="X20" s="8"/>
      <c r="Y20" s="8"/>
      <c r="Z20" s="8"/>
      <c r="AA20" s="8"/>
      <c r="AB20" s="8"/>
      <c r="AC20" s="8"/>
    </row>
    <row r="21" spans="1:29" ht="16.5" thickTop="1" thickBot="1" x14ac:dyDescent="0.3">
      <c r="A21" s="5" t="s">
        <v>38</v>
      </c>
      <c r="B21" s="5">
        <v>-3.16</v>
      </c>
      <c r="C21" s="5">
        <v>-1.4199999999999982</v>
      </c>
      <c r="D21" s="5">
        <v>-3.0199999999999996</v>
      </c>
      <c r="E21" s="5">
        <v>-3.5500000000000007</v>
      </c>
      <c r="F21" s="5">
        <v>-2.2800000000000011</v>
      </c>
      <c r="G21" s="5">
        <v>-3.629999999999999</v>
      </c>
      <c r="H21" s="5">
        <v>-4.0090000000000003</v>
      </c>
      <c r="I21" s="5">
        <v>-2.9276000000000018</v>
      </c>
      <c r="J21" s="5">
        <v>-3.4803999999999995</v>
      </c>
      <c r="K21" s="5">
        <f t="shared" si="4"/>
        <v>-2.5333333333333328</v>
      </c>
      <c r="L21" s="6">
        <f t="shared" si="5"/>
        <v>0.55813180442536281</v>
      </c>
      <c r="M21" s="5">
        <f t="shared" si="6"/>
        <v>1.3103934038583638</v>
      </c>
      <c r="N21" s="5">
        <f t="shared" si="7"/>
        <v>1.8150383106343253</v>
      </c>
      <c r="O21" s="5">
        <f t="shared" si="8"/>
        <v>1.5262592089605584</v>
      </c>
      <c r="P21" s="5">
        <f t="shared" si="1"/>
        <v>1.5505636411510826</v>
      </c>
      <c r="Q21" s="6">
        <f t="shared" si="2"/>
        <v>4.4758589218259863E-2</v>
      </c>
      <c r="R21" s="5">
        <f t="shared" si="10"/>
        <v>-1.8012519596958585</v>
      </c>
      <c r="S21" s="5">
        <f t="shared" si="11"/>
        <v>-2.8433663633249253</v>
      </c>
      <c r="T21" s="5">
        <f t="shared" si="12"/>
        <v>-1.3759232521884817</v>
      </c>
      <c r="U21" s="5">
        <f t="shared" si="13"/>
        <v>-1.8363787317988707</v>
      </c>
      <c r="V21" s="6">
        <f t="shared" si="3"/>
        <v>9.1615466053530992E-2</v>
      </c>
      <c r="W21" s="7"/>
      <c r="X21" s="8"/>
      <c r="Y21" s="8"/>
      <c r="Z21" s="7"/>
      <c r="AA21" s="8"/>
      <c r="AB21" s="8"/>
      <c r="AC21" s="7"/>
    </row>
    <row r="22" spans="1:29" ht="16.5" thickTop="1" thickBot="1" x14ac:dyDescent="0.3">
      <c r="A22" s="5" t="s">
        <v>39</v>
      </c>
      <c r="B22" s="5">
        <v>-4.5999999999999979</v>
      </c>
      <c r="C22" s="5">
        <v>-4.8000000000000007</v>
      </c>
      <c r="D22" s="5">
        <v>-3.9299999999999997</v>
      </c>
      <c r="E22" s="5">
        <v>-3.7093000000000025</v>
      </c>
      <c r="F22" s="5">
        <v>-4.1530000000000022</v>
      </c>
      <c r="G22" s="5">
        <v>-3.8849000000000018</v>
      </c>
      <c r="H22" s="5">
        <v>-5.5100000000000016</v>
      </c>
      <c r="I22" s="5">
        <v>-4.8800000000000026</v>
      </c>
      <c r="J22" s="5">
        <v>-3.25</v>
      </c>
      <c r="K22" s="5">
        <f t="shared" si="4"/>
        <v>-4.4433333333333325</v>
      </c>
      <c r="L22" s="6">
        <f t="shared" si="5"/>
        <v>0.26308004696500858</v>
      </c>
      <c r="M22" s="5">
        <f t="shared" si="6"/>
        <v>0.53935235935719483</v>
      </c>
      <c r="N22" s="5">
        <f t="shared" si="7"/>
        <v>0.63860687959769569</v>
      </c>
      <c r="O22" s="5">
        <f t="shared" si="8"/>
        <v>0.96922263321312829</v>
      </c>
      <c r="P22" s="5">
        <f t="shared" si="1"/>
        <v>0.71572729072267294</v>
      </c>
      <c r="Q22" s="6">
        <f t="shared" si="2"/>
        <v>0.17061161515813084</v>
      </c>
      <c r="R22" s="5">
        <f t="shared" si="10"/>
        <v>-1.8790454984280285</v>
      </c>
      <c r="S22" s="5">
        <f t="shared" si="11"/>
        <v>-1.0570180405613818</v>
      </c>
      <c r="T22" s="5">
        <f>2^(J22-D22)</f>
        <v>1.6021397551792438</v>
      </c>
      <c r="U22" s="5">
        <f>AVERAGE(2^(H22-B22),2^(I22-C22),2^(J22-D22))</f>
        <v>1.0267941643771723</v>
      </c>
      <c r="V22" s="6">
        <f t="shared" si="3"/>
        <v>0.84283790067804187</v>
      </c>
      <c r="W22" s="7"/>
      <c r="X22" s="7"/>
      <c r="Y22" s="8"/>
      <c r="Z22" s="7"/>
      <c r="AA22" s="8"/>
      <c r="AB22" s="8"/>
      <c r="AC22" s="8"/>
    </row>
    <row r="23" spans="1:29" ht="16.5" thickTop="1" thickBot="1" x14ac:dyDescent="0.3">
      <c r="A23" s="9" t="s">
        <v>40</v>
      </c>
      <c r="B23" s="5">
        <v>-5.139999999999997</v>
      </c>
      <c r="C23" s="5">
        <v>-3.2399999999999984</v>
      </c>
      <c r="D23" s="5">
        <v>-4.59</v>
      </c>
      <c r="E23" s="5">
        <v>-10.669799999999999</v>
      </c>
      <c r="F23" s="5">
        <v>-9.68</v>
      </c>
      <c r="G23" s="5">
        <v>-10.940000000000001</v>
      </c>
      <c r="H23" s="5">
        <v>-7.77</v>
      </c>
      <c r="I23" s="5">
        <v>-6.490000000000002</v>
      </c>
      <c r="J23" s="5">
        <v>-7.5</v>
      </c>
      <c r="K23" s="5">
        <f t="shared" si="4"/>
        <v>-4.3233333333333315</v>
      </c>
      <c r="L23" s="6">
        <f t="shared" si="5"/>
        <v>0.56445647406253485</v>
      </c>
      <c r="M23" s="5">
        <f t="shared" si="6"/>
        <v>46.199329225807936</v>
      </c>
      <c r="N23" s="5">
        <f t="shared" si="7"/>
        <v>86.822676956651065</v>
      </c>
      <c r="O23" s="5">
        <f t="shared" si="8"/>
        <v>81.571880148432854</v>
      </c>
      <c r="P23" s="5">
        <f t="shared" si="1"/>
        <v>71.531295443630611</v>
      </c>
      <c r="Q23" s="6">
        <f t="shared" si="2"/>
        <v>2.2409907034765756E-3</v>
      </c>
      <c r="R23" s="5">
        <f t="shared" si="10"/>
        <v>-6.1902599741695701</v>
      </c>
      <c r="S23" s="5">
        <f t="shared" si="11"/>
        <v>-9.5136569200217931</v>
      </c>
      <c r="T23" s="5">
        <f t="shared" si="12"/>
        <v>-7.5161819937120953</v>
      </c>
      <c r="U23" s="5">
        <f>-1/AVERAGE(2^(H23-B23),2^(I23-C23),2^(J23-D23))</f>
        <v>-7.5055836186312588</v>
      </c>
      <c r="V23" s="6">
        <f t="shared" si="3"/>
        <v>3.7221212352625379E-3</v>
      </c>
      <c r="W23" s="7"/>
      <c r="X23" s="7"/>
      <c r="Y23" s="8"/>
      <c r="Z23" s="8"/>
      <c r="AA23" s="8"/>
      <c r="AB23" s="7"/>
      <c r="AC23" s="8"/>
    </row>
    <row r="24" spans="1:29" ht="16.5" thickTop="1" thickBot="1" x14ac:dyDescent="0.3">
      <c r="A24" s="5" t="s">
        <v>41</v>
      </c>
      <c r="B24" s="5">
        <v>-1.9599999999999973</v>
      </c>
      <c r="C24" s="5">
        <v>5.0000000000000711E-2</v>
      </c>
      <c r="D24" s="5">
        <v>-1.7300000000000004</v>
      </c>
      <c r="E24" s="5">
        <v>-3.0999999999999979</v>
      </c>
      <c r="F24" s="5">
        <v>-2.2600000000000016</v>
      </c>
      <c r="G24" s="5">
        <v>-3.34</v>
      </c>
      <c r="H24" s="5">
        <v>-2.5199999999999996</v>
      </c>
      <c r="I24" s="5">
        <v>-0.17000000000000171</v>
      </c>
      <c r="J24" s="5">
        <v>-1.2699999999999996</v>
      </c>
      <c r="K24" s="5">
        <f t="shared" si="4"/>
        <v>-1.2133333333333323</v>
      </c>
      <c r="L24" s="6">
        <f t="shared" si="5"/>
        <v>0.63514652727627419</v>
      </c>
      <c r="M24" s="5">
        <f t="shared" si="6"/>
        <v>2.2038102317532222</v>
      </c>
      <c r="N24" s="5">
        <f t="shared" si="7"/>
        <v>4.9588307997559538</v>
      </c>
      <c r="O24" s="5">
        <f t="shared" si="8"/>
        <v>3.0525184179211169</v>
      </c>
      <c r="P24" s="5">
        <f t="shared" si="1"/>
        <v>3.4050531498100978</v>
      </c>
      <c r="Q24" s="6">
        <f t="shared" si="2"/>
        <v>3.8297371886683369E-2</v>
      </c>
      <c r="R24" s="5">
        <f t="shared" si="10"/>
        <v>-1.4742692172911034</v>
      </c>
      <c r="S24" s="5">
        <f t="shared" si="11"/>
        <v>-1.1647335864684578</v>
      </c>
      <c r="T24" s="5">
        <f>2^(J24-D24)</f>
        <v>1.3755418181397445</v>
      </c>
      <c r="U24" s="5">
        <f>-1/AVERAGE(2^(H24-B24),2^(I24-C24),2^(J24-D24))</f>
        <v>-1.0300749548288977</v>
      </c>
      <c r="V24" s="6">
        <f t="shared" si="3"/>
        <v>0.75605901133527875</v>
      </c>
      <c r="W24" s="7"/>
      <c r="X24" s="7"/>
      <c r="Y24" s="8"/>
      <c r="Z24" s="7"/>
      <c r="AA24" s="7"/>
      <c r="AB24" s="8"/>
      <c r="AC24" s="7"/>
    </row>
    <row r="25" spans="1:29" ht="16.5" thickTop="1" thickBot="1" x14ac:dyDescent="0.3">
      <c r="A25" s="5" t="s">
        <v>42</v>
      </c>
      <c r="B25" s="5">
        <v>-5.0399999999999991</v>
      </c>
      <c r="C25" s="5">
        <v>-3.75</v>
      </c>
      <c r="D25" s="5">
        <v>-5.7100000000000009</v>
      </c>
      <c r="E25" s="5">
        <v>-10.48</v>
      </c>
      <c r="F25" s="5">
        <v>-10.870000000000001</v>
      </c>
      <c r="G25" s="5">
        <v>-10.52</v>
      </c>
      <c r="H25" s="5">
        <v>-4.5300000000000011</v>
      </c>
      <c r="I25" s="5">
        <v>-3.990000000000002</v>
      </c>
      <c r="J25" s="5">
        <v>-5.4699999999999989</v>
      </c>
      <c r="K25" s="5">
        <f t="shared" si="4"/>
        <v>-4.833333333333333</v>
      </c>
      <c r="L25" s="6">
        <f t="shared" si="5"/>
        <v>0.57516181298058233</v>
      </c>
      <c r="M25" s="5">
        <f t="shared" si="6"/>
        <v>43.411338478325526</v>
      </c>
      <c r="N25" s="5">
        <f t="shared" si="7"/>
        <v>139.10206240333548</v>
      </c>
      <c r="O25" s="5">
        <f t="shared" si="8"/>
        <v>28.051383082113091</v>
      </c>
      <c r="P25" s="5">
        <f t="shared" si="1"/>
        <v>70.188261321258025</v>
      </c>
      <c r="Q25" s="6">
        <f t="shared" si="2"/>
        <v>1.3883294942908167E-2</v>
      </c>
      <c r="R25" s="5">
        <f>2^(H25-B25)</f>
        <v>1.4240501955970697</v>
      </c>
      <c r="S25" s="5">
        <f t="shared" si="11"/>
        <v>-1.1809926614295321</v>
      </c>
      <c r="T25" s="5">
        <f>2^(J25-D25)</f>
        <v>1.1809926614295321</v>
      </c>
      <c r="U25" s="5">
        <f>AVERAGE(2^(H25-B25),2^(I25-C25),2^(J25-D25))</f>
        <v>1.1505960564630426</v>
      </c>
      <c r="V25" s="6">
        <f t="shared" si="3"/>
        <v>0.51935960651468549</v>
      </c>
      <c r="W25" s="7"/>
      <c r="X25" s="7"/>
      <c r="Y25" s="8"/>
      <c r="Z25" s="8"/>
      <c r="AA25" s="8"/>
      <c r="AB25" s="8"/>
      <c r="AC25" s="8"/>
    </row>
    <row r="26" spans="1:29" ht="16.5" thickTop="1" thickBot="1" x14ac:dyDescent="0.3">
      <c r="A26" s="5" t="s">
        <v>43</v>
      </c>
      <c r="B26" s="5">
        <v>-4.6899999999999977</v>
      </c>
      <c r="C26" s="5">
        <v>-2.7300000000000004</v>
      </c>
      <c r="D26" s="5">
        <v>-4.4899999999999984</v>
      </c>
      <c r="E26" s="5">
        <v>-7.5599999999999987</v>
      </c>
      <c r="F26" s="5">
        <v>-7.240000000000002</v>
      </c>
      <c r="G26" s="5">
        <v>-8.25</v>
      </c>
      <c r="H26" s="5">
        <v>-4.7347999999999999</v>
      </c>
      <c r="I26" s="5">
        <v>-2.2300000000000004</v>
      </c>
      <c r="J26" s="5">
        <v>-3.8299999999999983</v>
      </c>
      <c r="K26" s="5">
        <f t="shared" si="4"/>
        <v>-3.9699999999999989</v>
      </c>
      <c r="L26" s="6">
        <f t="shared" si="5"/>
        <v>0.62268236953789868</v>
      </c>
      <c r="M26" s="5">
        <f t="shared" si="6"/>
        <v>7.3106516018352083</v>
      </c>
      <c r="N26" s="5">
        <f t="shared" si="7"/>
        <v>22.784803129553172</v>
      </c>
      <c r="O26" s="5">
        <f t="shared" si="8"/>
        <v>13.547924997800449</v>
      </c>
      <c r="P26" s="5">
        <f t="shared" si="1"/>
        <v>14.547793243062943</v>
      </c>
      <c r="Q26" s="6">
        <f t="shared" si="2"/>
        <v>1.5906435837110915E-2</v>
      </c>
      <c r="R26" s="5">
        <f t="shared" si="10"/>
        <v>-1.0315401675570155</v>
      </c>
      <c r="S26" s="5">
        <f>2^(I26-C26)</f>
        <v>1.4142135623730951</v>
      </c>
      <c r="T26" s="5">
        <f>2^(J26-D26)</f>
        <v>1.5800826237267545</v>
      </c>
      <c r="U26" s="5">
        <f>AVERAGE(2^(H26-B26),2^(I26-C26),2^(J26-D26))</f>
        <v>1.3212401281500197</v>
      </c>
      <c r="V26" s="6">
        <f t="shared" si="3"/>
        <v>0.22353483565565391</v>
      </c>
      <c r="W26" s="7"/>
      <c r="X26" s="8"/>
      <c r="Y26" s="8"/>
      <c r="Z26" s="8"/>
      <c r="AA26" s="8"/>
      <c r="AB26" s="8"/>
      <c r="AC26" s="8"/>
    </row>
    <row r="27" spans="1:29" ht="16.5" thickTop="1" thickBot="1" x14ac:dyDescent="0.3">
      <c r="A27" s="5" t="s">
        <v>44</v>
      </c>
      <c r="B27" s="5">
        <v>-3.4599999999999973</v>
      </c>
      <c r="C27" s="5">
        <v>-3.0500000000000007</v>
      </c>
      <c r="D27" s="5">
        <v>-4.2399999999999984</v>
      </c>
      <c r="E27" s="5">
        <v>-9.0599999999999987</v>
      </c>
      <c r="F27" s="5">
        <v>-7.25</v>
      </c>
      <c r="G27" s="5">
        <v>-9.11</v>
      </c>
      <c r="H27" s="5">
        <v>-3.7800000000000011</v>
      </c>
      <c r="I27" s="5">
        <v>-3.9642000000000017</v>
      </c>
      <c r="J27" s="5">
        <v>-4.4199999999999982</v>
      </c>
      <c r="K27" s="5">
        <f t="shared" si="4"/>
        <v>-3.5833333333333321</v>
      </c>
      <c r="L27" s="6">
        <f t="shared" si="5"/>
        <v>0.34901448553191977</v>
      </c>
      <c r="M27" s="5">
        <f t="shared" si="6"/>
        <v>48.502930128332785</v>
      </c>
      <c r="N27" s="5">
        <f t="shared" si="7"/>
        <v>18.379173679952551</v>
      </c>
      <c r="O27" s="5">
        <f t="shared" si="8"/>
        <v>29.242606407340833</v>
      </c>
      <c r="P27" s="5">
        <f t="shared" si="1"/>
        <v>32.041570071875391</v>
      </c>
      <c r="Q27" s="6">
        <f t="shared" si="2"/>
        <v>6.7654724702957691E-3</v>
      </c>
      <c r="R27" s="5">
        <f t="shared" si="10"/>
        <v>-1.2483305489016152</v>
      </c>
      <c r="S27" s="5">
        <f>-1/2^(I27-C27)</f>
        <v>-1.8845237801709378</v>
      </c>
      <c r="T27" s="5">
        <f t="shared" ref="T27" si="14">-1/2^(J27-D27)</f>
        <v>-1.1328838852957983</v>
      </c>
      <c r="U27" s="5">
        <f>-1/AVERAGE(2^(H27-B27),2^(I27-C27),2^(J27-D27))</f>
        <v>-1.3547621106909729</v>
      </c>
      <c r="V27" s="6">
        <f t="shared" si="3"/>
        <v>0.17122117913366131</v>
      </c>
      <c r="W27" s="7"/>
      <c r="X27" s="8"/>
      <c r="Y27" s="8"/>
      <c r="Z27" s="8"/>
      <c r="AA27" s="8"/>
      <c r="AB27" s="8"/>
      <c r="AC27" s="8"/>
    </row>
    <row r="28" spans="1:29" ht="16.5" thickTop="1" thickBot="1" x14ac:dyDescent="0.3">
      <c r="A28" s="5" t="s">
        <v>45</v>
      </c>
      <c r="B28" s="5">
        <v>-8.86</v>
      </c>
      <c r="C28" s="5">
        <v>-7.3599999999999994</v>
      </c>
      <c r="D28" s="5">
        <v>-8.9199999999999982</v>
      </c>
      <c r="E28" s="5">
        <v>-9.5599999999999987</v>
      </c>
      <c r="F28" s="5">
        <v>-9.9200000000000017</v>
      </c>
      <c r="G28" s="5">
        <v>-11.669999999999998</v>
      </c>
      <c r="H28" s="5">
        <v>-8.43</v>
      </c>
      <c r="I28" s="5">
        <v>-6.82</v>
      </c>
      <c r="J28" s="5">
        <v>-8.9199999999999982</v>
      </c>
      <c r="K28" s="5">
        <f t="shared" si="4"/>
        <v>-8.379999999999999</v>
      </c>
      <c r="L28" s="6">
        <f t="shared" si="5"/>
        <v>0.51029403288692277</v>
      </c>
      <c r="M28" s="5">
        <f t="shared" si="6"/>
        <v>1.6245047927124703</v>
      </c>
      <c r="N28" s="5">
        <f t="shared" si="7"/>
        <v>5.8970768691644144</v>
      </c>
      <c r="O28" s="5">
        <f t="shared" si="8"/>
        <v>6.7271713220297169</v>
      </c>
      <c r="P28" s="5">
        <f t="shared" si="1"/>
        <v>4.7495843279688676</v>
      </c>
      <c r="Q28" s="6">
        <f t="shared" si="2"/>
        <v>9.2081825494479186E-2</v>
      </c>
      <c r="R28" s="5">
        <f>2^(H28-B28)</f>
        <v>1.34723357686569</v>
      </c>
      <c r="S28" s="5">
        <f>2^(I28-C28)</f>
        <v>1.4539725173203097</v>
      </c>
      <c r="T28" s="5">
        <f>2^(J28-D28)</f>
        <v>1</v>
      </c>
      <c r="U28" s="5">
        <f>AVERAGE(2^(H28-B28),2^(I28-C28),2^(J28-D28))</f>
        <v>1.2670686980620001</v>
      </c>
      <c r="V28" s="6">
        <f t="shared" si="3"/>
        <v>0.18870340282334741</v>
      </c>
      <c r="W28" s="7"/>
      <c r="X28" s="8"/>
      <c r="Y28" s="8"/>
      <c r="Z28" s="7"/>
      <c r="AA28" s="7"/>
      <c r="AB28" s="8"/>
      <c r="AC28" s="7"/>
    </row>
    <row r="29" spans="1:29" ht="16.5" thickTop="1" thickBot="1" x14ac:dyDescent="0.3">
      <c r="A29" s="5" t="s">
        <v>46</v>
      </c>
      <c r="B29" s="5">
        <v>-4.1199999999999974</v>
      </c>
      <c r="C29" s="5">
        <v>-2.7600000000000016</v>
      </c>
      <c r="D29" s="5">
        <v>-4.9800000000000004</v>
      </c>
      <c r="E29" s="5">
        <v>-7.68</v>
      </c>
      <c r="F29" s="5">
        <v>-7.5600000000000023</v>
      </c>
      <c r="G29" s="5">
        <v>-7.4400000000000013</v>
      </c>
      <c r="H29" s="5">
        <v>-4.75</v>
      </c>
      <c r="I29" s="5">
        <v>-2.7300000000000004</v>
      </c>
      <c r="J29" s="5">
        <v>-4.6900000000000013</v>
      </c>
      <c r="K29" s="5">
        <f t="shared" si="4"/>
        <v>-3.9533333333333331</v>
      </c>
      <c r="L29" s="6">
        <f t="shared" si="5"/>
        <v>0.64625416396681246</v>
      </c>
      <c r="M29" s="5">
        <f t="shared" si="6"/>
        <v>11.794153738328827</v>
      </c>
      <c r="N29" s="5">
        <f t="shared" si="7"/>
        <v>27.857618025475983</v>
      </c>
      <c r="O29" s="5">
        <f t="shared" si="8"/>
        <v>5.5021672725589772</v>
      </c>
      <c r="P29" s="5">
        <f t="shared" si="1"/>
        <v>15.051313012121263</v>
      </c>
      <c r="Q29" s="6">
        <f t="shared" si="2"/>
        <v>3.3372045322821627E-2</v>
      </c>
      <c r="R29" s="5">
        <f t="shared" si="10"/>
        <v>-1.5475649935423925</v>
      </c>
      <c r="S29" s="5">
        <f>2^(I29-C29)</f>
        <v>1.021012125707194</v>
      </c>
      <c r="T29" s="5">
        <f>2^(J29-D29)</f>
        <v>1.2226402776920677</v>
      </c>
      <c r="U29" s="5">
        <f t="shared" ref="U29:U39" si="15">-1/AVERAGE(2^(H29-B29),2^(I29-C29),2^(J29-D29))</f>
        <v>-1.0381237741725018</v>
      </c>
      <c r="V29" s="6">
        <f t="shared" si="3"/>
        <v>0.74217643850197224</v>
      </c>
      <c r="W29" s="7"/>
      <c r="X29" s="7"/>
      <c r="Y29" s="8"/>
      <c r="Z29" s="8"/>
      <c r="AA29" s="8"/>
      <c r="AB29" s="8"/>
      <c r="AC29" s="8"/>
    </row>
    <row r="30" spans="1:29" ht="16.5" thickTop="1" thickBot="1" x14ac:dyDescent="0.3">
      <c r="A30" s="9" t="s">
        <v>47</v>
      </c>
      <c r="B30" s="5">
        <v>-2.09</v>
      </c>
      <c r="C30" s="5">
        <v>-0.25</v>
      </c>
      <c r="D30" s="5">
        <v>-2.2800000000000011</v>
      </c>
      <c r="E30" s="5">
        <v>-4.3900000000000006</v>
      </c>
      <c r="F30" s="5">
        <v>-3.2600000000000016</v>
      </c>
      <c r="G30" s="5">
        <v>-4.09</v>
      </c>
      <c r="H30" s="5">
        <v>-4.740000000000002</v>
      </c>
      <c r="I30" s="5">
        <v>-1.9400000000000013</v>
      </c>
      <c r="J30" s="5">
        <v>-5.2199999999999989</v>
      </c>
      <c r="K30" s="5">
        <f t="shared" si="4"/>
        <v>-1.5400000000000003</v>
      </c>
      <c r="L30" s="6">
        <f t="shared" si="5"/>
        <v>0.64732784069073812</v>
      </c>
      <c r="M30" s="5">
        <f t="shared" si="6"/>
        <v>4.924577653379667</v>
      </c>
      <c r="N30" s="5">
        <f t="shared" si="7"/>
        <v>8.0556444004537582</v>
      </c>
      <c r="O30" s="5">
        <f t="shared" si="8"/>
        <v>3.5064228852641373</v>
      </c>
      <c r="P30" s="5">
        <f t="shared" si="1"/>
        <v>5.4955483130325211</v>
      </c>
      <c r="Q30" s="6">
        <f t="shared" si="2"/>
        <v>2.0870761710159808E-2</v>
      </c>
      <c r="R30" s="5">
        <f t="shared" si="10"/>
        <v>-6.2766727831740141</v>
      </c>
      <c r="S30" s="5">
        <f t="shared" ref="S30:T39" si="16">-1/2^(I30-C30)</f>
        <v>-3.2265670368885071</v>
      </c>
      <c r="T30" s="5">
        <f t="shared" si="16"/>
        <v>-7.6741129546021023</v>
      </c>
      <c r="U30" s="5">
        <f t="shared" si="15"/>
        <v>-5.0037092204168081</v>
      </c>
      <c r="V30" s="6">
        <f t="shared" si="3"/>
        <v>2.3382578375614898E-2</v>
      </c>
      <c r="W30" s="7"/>
      <c r="X30" s="7"/>
      <c r="Y30" s="7"/>
      <c r="Z30" s="7"/>
      <c r="AA30" s="7"/>
      <c r="AB30" s="8"/>
      <c r="AC30" s="7"/>
    </row>
    <row r="31" spans="1:29" ht="16.5" thickTop="1" thickBot="1" x14ac:dyDescent="0.3">
      <c r="A31" s="5" t="s">
        <v>48</v>
      </c>
      <c r="B31" s="5">
        <v>-6.18</v>
      </c>
      <c r="C31" s="5">
        <v>-6.07</v>
      </c>
      <c r="D31" s="5">
        <v>-5.3900000000000006</v>
      </c>
      <c r="E31" s="5">
        <v>-8.1199999999999974</v>
      </c>
      <c r="F31" s="5">
        <v>-8.3500000000000014</v>
      </c>
      <c r="G31" s="5">
        <v>-8.870000000000001</v>
      </c>
      <c r="H31" s="5">
        <v>-6.212299999999999</v>
      </c>
      <c r="I31" s="5">
        <v>-7.2116000000000007</v>
      </c>
      <c r="J31" s="5">
        <v>-6.3567999999999998</v>
      </c>
      <c r="K31" s="5">
        <f t="shared" si="4"/>
        <v>-5.88</v>
      </c>
      <c r="L31" s="6">
        <f t="shared" si="5"/>
        <v>0.24704925284917023</v>
      </c>
      <c r="M31" s="5">
        <f t="shared" si="6"/>
        <v>3.8370564773010511</v>
      </c>
      <c r="N31" s="5">
        <f t="shared" si="7"/>
        <v>4.8567795375801914</v>
      </c>
      <c r="O31" s="5">
        <f t="shared" si="8"/>
        <v>11.157949330803246</v>
      </c>
      <c r="P31" s="5">
        <f t="shared" si="1"/>
        <v>6.6172617818948298</v>
      </c>
      <c r="Q31" s="6">
        <f t="shared" si="2"/>
        <v>3.1559157095918972E-2</v>
      </c>
      <c r="R31" s="5">
        <f t="shared" si="10"/>
        <v>-1.0226411607527481</v>
      </c>
      <c r="S31" s="5">
        <f t="shared" si="16"/>
        <v>-2.2062556913110951</v>
      </c>
      <c r="T31" s="5">
        <f t="shared" si="16"/>
        <v>-1.9545005627289362</v>
      </c>
      <c r="U31" s="5">
        <f t="shared" si="15"/>
        <v>-1.5441977250783872</v>
      </c>
      <c r="V31" s="6">
        <f t="shared" si="3"/>
        <v>0.17402193510660213</v>
      </c>
      <c r="W31" s="7"/>
      <c r="X31" s="8"/>
      <c r="Y31" s="8"/>
      <c r="Z31" s="8"/>
      <c r="AA31" s="7"/>
      <c r="AB31" s="8"/>
      <c r="AC31" s="7"/>
    </row>
    <row r="32" spans="1:29" ht="16.5" thickTop="1" thickBot="1" x14ac:dyDescent="0.3">
      <c r="A32" s="5" t="s">
        <v>49</v>
      </c>
      <c r="B32" s="5">
        <v>-0.91999999999999815</v>
      </c>
      <c r="C32" s="5">
        <v>-0.32999999999999829</v>
      </c>
      <c r="D32" s="5">
        <v>-1.1699999999999982</v>
      </c>
      <c r="E32" s="5">
        <v>-7.93</v>
      </c>
      <c r="F32" s="5">
        <v>-8.16</v>
      </c>
      <c r="G32" s="5">
        <v>-9.4499999999999993</v>
      </c>
      <c r="H32" s="5">
        <v>-1.379999999999999</v>
      </c>
      <c r="I32" s="5">
        <v>-0.56000000000000227</v>
      </c>
      <c r="J32" s="5">
        <v>-1.1600000000000001</v>
      </c>
      <c r="K32" s="5">
        <f t="shared" si="4"/>
        <v>-0.80666666666666487</v>
      </c>
      <c r="L32" s="6">
        <f t="shared" si="5"/>
        <v>0.24902030260826352</v>
      </c>
      <c r="M32" s="5">
        <f t="shared" si="6"/>
        <v>128.89031040726013</v>
      </c>
      <c r="N32" s="5">
        <f t="shared" si="7"/>
        <v>227.5437263786423</v>
      </c>
      <c r="O32" s="5">
        <f t="shared" si="8"/>
        <v>310.83389040513208</v>
      </c>
      <c r="P32" s="5">
        <f t="shared" si="1"/>
        <v>222.42264239701149</v>
      </c>
      <c r="Q32" s="6">
        <f t="shared" si="2"/>
        <v>2.318980414834386E-3</v>
      </c>
      <c r="R32" s="5">
        <f t="shared" si="10"/>
        <v>-1.3755418181397445</v>
      </c>
      <c r="S32" s="5">
        <f t="shared" si="16"/>
        <v>-1.1728349492318821</v>
      </c>
      <c r="T32" s="5">
        <f>2^(J32-D32)</f>
        <v>1.0069555500567173</v>
      </c>
      <c r="U32" s="5">
        <f t="shared" si="15"/>
        <v>-1.1598341543236206</v>
      </c>
      <c r="V32" s="6">
        <f t="shared" si="3"/>
        <v>0.23677363300499232</v>
      </c>
      <c r="W32" s="7"/>
      <c r="X32" s="7"/>
      <c r="Y32" s="8"/>
      <c r="Z32" s="8"/>
      <c r="AA32" s="8"/>
      <c r="AB32" s="8"/>
      <c r="AC32" s="8"/>
    </row>
    <row r="33" spans="1:29" ht="16.5" thickTop="1" thickBot="1" x14ac:dyDescent="0.3">
      <c r="A33" s="5" t="s">
        <v>50</v>
      </c>
      <c r="B33" s="5">
        <v>-8.9199999999999982</v>
      </c>
      <c r="C33" s="5">
        <v>-8.2899999999999991</v>
      </c>
      <c r="D33" s="5">
        <v>-7.9199999999999982</v>
      </c>
      <c r="E33" s="5">
        <v>-9.4600000000000009</v>
      </c>
      <c r="F33" s="5">
        <v>-9.9499999999999993</v>
      </c>
      <c r="G33" s="5">
        <v>-10.809999999999999</v>
      </c>
      <c r="H33" s="5">
        <v>-8.91</v>
      </c>
      <c r="I33" s="5">
        <v>-8.36</v>
      </c>
      <c r="J33" s="5">
        <v>-8.4600000000000009</v>
      </c>
      <c r="K33" s="5">
        <f t="shared" si="4"/>
        <v>-8.3766666666666652</v>
      </c>
      <c r="L33" s="6">
        <f t="shared" si="5"/>
        <v>0.29190942278575233</v>
      </c>
      <c r="M33" s="5">
        <f t="shared" si="6"/>
        <v>1.4539725173203133</v>
      </c>
      <c r="N33" s="5">
        <f t="shared" si="7"/>
        <v>3.1601652474535085</v>
      </c>
      <c r="O33" s="5">
        <f t="shared" si="8"/>
        <v>7.4127044951229699</v>
      </c>
      <c r="P33" s="5">
        <f t="shared" si="1"/>
        <v>4.0089474199655974</v>
      </c>
      <c r="Q33" s="6">
        <f t="shared" si="2"/>
        <v>0.12960164148090914</v>
      </c>
      <c r="R33" s="5">
        <f>2^(H33-B33)</f>
        <v>1.0069555500567173</v>
      </c>
      <c r="S33" s="5">
        <f t="shared" si="16"/>
        <v>-1.0497166836230676</v>
      </c>
      <c r="T33" s="5">
        <f t="shared" si="16"/>
        <v>-1.4539725173203133</v>
      </c>
      <c r="U33" s="5">
        <f t="shared" si="15"/>
        <v>-1.1332024919630326</v>
      </c>
      <c r="V33" s="6">
        <f t="shared" si="3"/>
        <v>0.36392979941878101</v>
      </c>
      <c r="W33" s="7"/>
      <c r="X33" s="8"/>
      <c r="Y33" s="8"/>
      <c r="Z33" s="8"/>
      <c r="AA33" s="7"/>
      <c r="AB33" s="8"/>
      <c r="AC33" s="8"/>
    </row>
    <row r="34" spans="1:29" ht="16.5" thickTop="1" thickBot="1" x14ac:dyDescent="0.3">
      <c r="A34" s="5" t="s">
        <v>51</v>
      </c>
      <c r="B34" s="5">
        <v>-4.889999999999997</v>
      </c>
      <c r="C34" s="5">
        <v>-5.2600000000000016</v>
      </c>
      <c r="D34" s="5">
        <v>-5.9199999999999982</v>
      </c>
      <c r="E34" s="5">
        <v>-7.57</v>
      </c>
      <c r="F34" s="5">
        <v>-7.1999999999999993</v>
      </c>
      <c r="G34" s="5">
        <v>-7.2899999999999991</v>
      </c>
      <c r="H34" s="5">
        <v>-5.3900000000000006</v>
      </c>
      <c r="I34" s="5">
        <v>-5.77</v>
      </c>
      <c r="J34" s="5">
        <v>-5.8375999999999983</v>
      </c>
      <c r="K34" s="5">
        <f t="shared" si="4"/>
        <v>-5.3566666666666656</v>
      </c>
      <c r="L34" s="6">
        <f t="shared" si="5"/>
        <v>0.30123818556823856</v>
      </c>
      <c r="M34" s="5">
        <f t="shared" si="6"/>
        <v>6.4085590207169902</v>
      </c>
      <c r="N34" s="5">
        <f t="shared" si="7"/>
        <v>3.8370564773010511</v>
      </c>
      <c r="O34" s="5">
        <f t="shared" si="8"/>
        <v>2.5847056612749864</v>
      </c>
      <c r="P34" s="5">
        <f t="shared" si="1"/>
        <v>4.2767737197643427</v>
      </c>
      <c r="Q34" s="6">
        <f t="shared" si="2"/>
        <v>3.423143062257987E-2</v>
      </c>
      <c r="R34" s="5">
        <f t="shared" si="10"/>
        <v>-1.4142135623730985</v>
      </c>
      <c r="S34" s="5">
        <f t="shared" si="16"/>
        <v>-1.4240501955970697</v>
      </c>
      <c r="T34" s="5">
        <f>2^(J34-D34)</f>
        <v>1.0587779097526442</v>
      </c>
      <c r="U34" s="5">
        <f t="shared" si="15"/>
        <v>-1.2155063955625998</v>
      </c>
      <c r="V34" s="6">
        <f t="shared" si="3"/>
        <v>0.25509455583571394</v>
      </c>
      <c r="W34" s="7"/>
      <c r="X34" s="7"/>
      <c r="Y34" s="8"/>
      <c r="Z34" s="7"/>
      <c r="AA34" s="8"/>
      <c r="AB34" s="8"/>
      <c r="AC34" s="7"/>
    </row>
    <row r="35" spans="1:29" ht="16.5" thickTop="1" thickBot="1" x14ac:dyDescent="0.3">
      <c r="A35" s="5" t="s">
        <v>52</v>
      </c>
      <c r="B35" s="5">
        <v>-4.9599999999999973</v>
      </c>
      <c r="C35" s="5">
        <v>-4.2100000000000009</v>
      </c>
      <c r="D35" s="5">
        <v>-4.84</v>
      </c>
      <c r="E35" s="5">
        <v>-5.59</v>
      </c>
      <c r="F35" s="5">
        <v>-4.1099999999999994</v>
      </c>
      <c r="G35" s="5">
        <v>-6.5</v>
      </c>
      <c r="H35" s="5">
        <v>-4.9204000000000008</v>
      </c>
      <c r="I35" s="5">
        <v>-4.7100000000000009</v>
      </c>
      <c r="J35" s="5">
        <v>-5.379999999999999</v>
      </c>
      <c r="K35" s="5">
        <f t="shared" si="4"/>
        <v>-4.669999999999999</v>
      </c>
      <c r="L35" s="6">
        <f t="shared" si="5"/>
        <v>0.23259406699225929</v>
      </c>
      <c r="M35" s="5">
        <f t="shared" si="6"/>
        <v>1.5475649935423925</v>
      </c>
      <c r="N35" s="5">
        <f t="shared" si="7"/>
        <v>0.93303299153680652</v>
      </c>
      <c r="O35" s="5">
        <f t="shared" si="8"/>
        <v>3.1601652474535085</v>
      </c>
      <c r="P35" s="5">
        <f t="shared" si="1"/>
        <v>1.8802544108442358</v>
      </c>
      <c r="Q35" s="6">
        <f t="shared" si="2"/>
        <v>0.28900225980579608</v>
      </c>
      <c r="R35" s="5">
        <f>2^(H35-B35)</f>
        <v>1.0278288124891466</v>
      </c>
      <c r="S35" s="5">
        <f t="shared" si="16"/>
        <v>-1.4142135623730951</v>
      </c>
      <c r="T35" s="5">
        <f t="shared" si="16"/>
        <v>-1.4539725173203097</v>
      </c>
      <c r="U35" s="5">
        <f t="shared" si="15"/>
        <v>-1.2382845369838269</v>
      </c>
      <c r="V35" s="6">
        <f t="shared" si="3"/>
        <v>0.21630711545899728</v>
      </c>
      <c r="W35" s="7"/>
      <c r="X35" s="7"/>
      <c r="Y35" s="8"/>
      <c r="Z35" s="7"/>
      <c r="AA35" s="8"/>
      <c r="AB35" s="8"/>
      <c r="AC35" s="8"/>
    </row>
    <row r="36" spans="1:29" ht="16.5" thickTop="1" thickBot="1" x14ac:dyDescent="0.3">
      <c r="A36" s="5" t="s">
        <v>53</v>
      </c>
      <c r="B36" s="5">
        <v>-1.9899999999999984</v>
      </c>
      <c r="C36" s="5">
        <v>-1.5899999999999999</v>
      </c>
      <c r="D36" s="5">
        <v>-2.6400000000000006</v>
      </c>
      <c r="E36" s="5">
        <v>-6.1365999999999978</v>
      </c>
      <c r="F36" s="5">
        <v>-4.990000000000002</v>
      </c>
      <c r="G36" s="5">
        <v>-6.120000000000001</v>
      </c>
      <c r="H36" s="5">
        <v>-2.0599999999999987</v>
      </c>
      <c r="I36" s="5">
        <v>-3.240000000000002</v>
      </c>
      <c r="J36" s="5">
        <v>-3.16</v>
      </c>
      <c r="K36" s="5">
        <f t="shared" si="4"/>
        <v>-2.0733333333333328</v>
      </c>
      <c r="L36" s="6">
        <f t="shared" si="5"/>
        <v>0.30595932917809721</v>
      </c>
      <c r="M36" s="5">
        <f t="shared" si="6"/>
        <v>17.711322049751875</v>
      </c>
      <c r="N36" s="5">
        <f t="shared" si="7"/>
        <v>10.556063286183166</v>
      </c>
      <c r="O36" s="5">
        <f t="shared" si="8"/>
        <v>11.157949330803246</v>
      </c>
      <c r="P36" s="5">
        <f t="shared" ref="P36:P68" si="17">AVERAGE(2^(B36-E36),2^(C36-F36),2^(D36-G36))</f>
        <v>13.141778222246096</v>
      </c>
      <c r="Q36" s="6">
        <f t="shared" ref="Q36:Q68" si="18">_xlfn.T.TEST(B36:D36,E36:G36,2,1)</f>
        <v>4.1202985752880209E-3</v>
      </c>
      <c r="R36" s="5">
        <f t="shared" si="10"/>
        <v>-1.0497166836230676</v>
      </c>
      <c r="S36" s="5">
        <f t="shared" si="16"/>
        <v>-3.1383363915870075</v>
      </c>
      <c r="T36" s="5">
        <f t="shared" si="16"/>
        <v>-1.4339552480158269</v>
      </c>
      <c r="U36" s="5">
        <f t="shared" si="15"/>
        <v>-1.5238869368410033</v>
      </c>
      <c r="V36" s="6">
        <f t="shared" ref="V36:V68" si="19">_xlfn.T.TEST(B36:D36,H36:J36,2,1)</f>
        <v>0.253059404885699</v>
      </c>
      <c r="W36" s="7"/>
      <c r="X36" s="7"/>
      <c r="Y36" s="8"/>
      <c r="Z36" s="8"/>
      <c r="AA36" s="7"/>
      <c r="AB36" s="8"/>
      <c r="AC36" s="8"/>
    </row>
    <row r="37" spans="1:29" ht="16.5" thickTop="1" thickBot="1" x14ac:dyDescent="0.3">
      <c r="A37" s="5" t="s">
        <v>54</v>
      </c>
      <c r="B37" s="5">
        <v>-6.02</v>
      </c>
      <c r="C37" s="5">
        <v>-4.3599999999999994</v>
      </c>
      <c r="D37" s="5">
        <v>-6.8500000000000014</v>
      </c>
      <c r="E37" s="5">
        <v>-7.9399999999999977</v>
      </c>
      <c r="F37" s="5">
        <v>-6.16</v>
      </c>
      <c r="G37" s="5">
        <v>-9.6999999999999993</v>
      </c>
      <c r="H37" s="5">
        <v>-6.4200000000000017</v>
      </c>
      <c r="I37" s="5">
        <v>-4.7900000000000027</v>
      </c>
      <c r="J37" s="5">
        <v>-7.8900000000000006</v>
      </c>
      <c r="K37" s="5">
        <f t="shared" si="4"/>
        <v>-5.7433333333333332</v>
      </c>
      <c r="L37" s="6">
        <f t="shared" si="5"/>
        <v>0.731991196061205</v>
      </c>
      <c r="M37" s="5">
        <f t="shared" si="6"/>
        <v>3.7842305869023787</v>
      </c>
      <c r="N37" s="5">
        <f t="shared" si="7"/>
        <v>3.4822022531844978</v>
      </c>
      <c r="O37" s="5">
        <f t="shared" si="8"/>
        <v>7.2100037008866309</v>
      </c>
      <c r="P37" s="5">
        <f t="shared" si="17"/>
        <v>4.8254788469911691</v>
      </c>
      <c r="Q37" s="6">
        <f t="shared" si="18"/>
        <v>2.2194751557680085E-2</v>
      </c>
      <c r="R37" s="5">
        <f t="shared" si="10"/>
        <v>-1.3195079107728962</v>
      </c>
      <c r="S37" s="5">
        <f t="shared" si="16"/>
        <v>-1.3472335768656933</v>
      </c>
      <c r="T37" s="5">
        <f t="shared" si="16"/>
        <v>-2.0562276533121318</v>
      </c>
      <c r="U37" s="5">
        <f t="shared" si="15"/>
        <v>-1.5102336891126327</v>
      </c>
      <c r="V37" s="6">
        <f t="shared" si="19"/>
        <v>9.6048580299447406E-2</v>
      </c>
      <c r="W37" s="7"/>
      <c r="X37" s="8"/>
      <c r="Y37" s="8"/>
      <c r="Z37" s="7"/>
      <c r="AA37" s="8"/>
      <c r="AB37" s="8"/>
      <c r="AC37" s="8"/>
    </row>
    <row r="38" spans="1:29" ht="16.5" thickTop="1" thickBot="1" x14ac:dyDescent="0.3">
      <c r="A38" s="8" t="s">
        <v>55</v>
      </c>
      <c r="B38" s="8">
        <v>-6.5399999999999991</v>
      </c>
      <c r="C38" s="8">
        <v>-6.23</v>
      </c>
      <c r="D38" s="8">
        <v>-6.7899999999999991</v>
      </c>
      <c r="E38" s="5">
        <v>-10.473500000000001</v>
      </c>
      <c r="F38" s="5">
        <v>-9.6900000000000048</v>
      </c>
      <c r="G38" s="5">
        <v>-11.247500000000002</v>
      </c>
      <c r="H38" s="5">
        <v>-7.27</v>
      </c>
      <c r="I38" s="5">
        <v>-6.3000000000000007</v>
      </c>
      <c r="J38" s="5">
        <v>-6.7399999999999984</v>
      </c>
      <c r="K38" s="5">
        <f t="shared" si="4"/>
        <v>-6.52</v>
      </c>
      <c r="L38" s="6">
        <f t="shared" si="5"/>
        <v>0.16196707484341752</v>
      </c>
      <c r="M38" s="5">
        <f t="shared" si="6"/>
        <v>15.27923068655819</v>
      </c>
      <c r="N38" s="5">
        <f t="shared" si="7"/>
        <v>11.004334545117981</v>
      </c>
      <c r="O38" s="5">
        <f t="shared" si="8"/>
        <v>21.970563997998337</v>
      </c>
      <c r="P38" s="5">
        <f t="shared" si="17"/>
        <v>16.084709743224835</v>
      </c>
      <c r="Q38" s="6">
        <f t="shared" si="18"/>
        <v>5.2759463118543159E-3</v>
      </c>
      <c r="R38" s="5">
        <f t="shared" si="10"/>
        <v>-1.658639091628884</v>
      </c>
      <c r="S38" s="5">
        <f t="shared" si="16"/>
        <v>-1.0497166836230676</v>
      </c>
      <c r="T38" s="5">
        <f>2^(J38-D38)</f>
        <v>1.035264923841378</v>
      </c>
      <c r="U38" s="5">
        <f t="shared" si="15"/>
        <v>-1.1579404371742361</v>
      </c>
      <c r="V38" s="6">
        <f t="shared" si="19"/>
        <v>0.41090796296715915</v>
      </c>
      <c r="W38" s="7"/>
      <c r="X38" s="7"/>
      <c r="Y38" s="8"/>
      <c r="Z38" s="7"/>
      <c r="AA38" s="7"/>
      <c r="AB38" s="8"/>
      <c r="AC38" s="8"/>
    </row>
    <row r="39" spans="1:29" ht="16.5" thickTop="1" thickBot="1" x14ac:dyDescent="0.3">
      <c r="A39" s="9" t="s">
        <v>56</v>
      </c>
      <c r="B39" s="5">
        <v>0.64000000000000057</v>
      </c>
      <c r="C39" s="5">
        <v>1.129999999999999</v>
      </c>
      <c r="D39" s="5">
        <v>1.2600000000000016</v>
      </c>
      <c r="E39" s="5">
        <v>-3.0700000000000003</v>
      </c>
      <c r="F39" s="5">
        <v>-2.1700000000000017</v>
      </c>
      <c r="G39" s="5">
        <v>-4.4199999999999982</v>
      </c>
      <c r="H39" s="5">
        <v>-2.6161999999999992</v>
      </c>
      <c r="I39" s="5">
        <v>-2.3000000000000007</v>
      </c>
      <c r="J39" s="5">
        <v>-1.4400000000000013</v>
      </c>
      <c r="K39" s="5">
        <f t="shared" si="4"/>
        <v>1.0100000000000005</v>
      </c>
      <c r="L39" s="6">
        <f t="shared" si="5"/>
        <v>0.18876793513023712</v>
      </c>
      <c r="M39" s="5">
        <f t="shared" si="6"/>
        <v>13.086432936924506</v>
      </c>
      <c r="N39" s="5">
        <f t="shared" si="7"/>
        <v>9.8491553067593323</v>
      </c>
      <c r="O39" s="5">
        <f t="shared" si="8"/>
        <v>51.268472165735787</v>
      </c>
      <c r="P39" s="5">
        <f t="shared" si="17"/>
        <v>24.734686803139876</v>
      </c>
      <c r="Q39" s="6">
        <f t="shared" si="18"/>
        <v>2.885986747887969E-2</v>
      </c>
      <c r="R39" s="5">
        <f t="shared" si="10"/>
        <v>-9.5546299577532423</v>
      </c>
      <c r="S39" s="5">
        <f t="shared" si="16"/>
        <v>-10.77786861492552</v>
      </c>
      <c r="T39" s="5">
        <f t="shared" si="16"/>
        <v>-6.4980191708498971</v>
      </c>
      <c r="U39" s="5">
        <f t="shared" si="15"/>
        <v>-8.5388084779738556</v>
      </c>
      <c r="V39" s="6">
        <f t="shared" si="19"/>
        <v>4.9150424651751116E-3</v>
      </c>
      <c r="W39" s="7"/>
      <c r="X39" s="8"/>
      <c r="Y39" s="8"/>
      <c r="Z39" s="8"/>
      <c r="AA39" s="8"/>
      <c r="AB39" s="8"/>
      <c r="AC39" s="8"/>
    </row>
    <row r="40" spans="1:29" ht="16.5" thickTop="1" thickBot="1" x14ac:dyDescent="0.3">
      <c r="A40" s="5" t="s">
        <v>57</v>
      </c>
      <c r="B40" s="5">
        <v>-3.9899999999999984</v>
      </c>
      <c r="C40" s="5">
        <v>-3.6699999999999982</v>
      </c>
      <c r="D40" s="5">
        <v>-4.6099999999999994</v>
      </c>
      <c r="E40" s="5">
        <v>-3.34</v>
      </c>
      <c r="F40" s="5">
        <v>-2.9600000000000009</v>
      </c>
      <c r="G40" s="5">
        <v>-3.3999999999999986</v>
      </c>
      <c r="H40" s="5">
        <v>-3.7300000000000004</v>
      </c>
      <c r="I40" s="5">
        <v>-3.1099999999999994</v>
      </c>
      <c r="J40" s="5">
        <v>-4.120000000000001</v>
      </c>
      <c r="K40" s="5">
        <f t="shared" si="4"/>
        <v>-4.089999999999999</v>
      </c>
      <c r="L40" s="6">
        <f t="shared" si="5"/>
        <v>0.27592269448766543</v>
      </c>
      <c r="M40" s="5">
        <f t="shared" si="6"/>
        <v>0.63728031365963167</v>
      </c>
      <c r="N40" s="5">
        <f t="shared" si="7"/>
        <v>0.61132013884603542</v>
      </c>
      <c r="O40" s="5">
        <f t="shared" si="8"/>
        <v>0.43226861565393238</v>
      </c>
      <c r="P40" s="5">
        <f t="shared" si="17"/>
        <v>0.56028968938653312</v>
      </c>
      <c r="Q40" s="6">
        <f t="shared" si="18"/>
        <v>4.0356435527125561E-2</v>
      </c>
      <c r="R40" s="5">
        <f>2^(H40-B40)</f>
        <v>1.197478704618927</v>
      </c>
      <c r="S40" s="5">
        <f>2^(I40-C40)</f>
        <v>1.4742692172910998</v>
      </c>
      <c r="T40" s="5">
        <f>2^(J40-D40)</f>
        <v>1.4044448757379957</v>
      </c>
      <c r="U40" s="5">
        <f>AVERAGE(2^(H40-B40),2^(I40-C40),2^(J40-D40))</f>
        <v>1.3587309325493411</v>
      </c>
      <c r="V40" s="6">
        <f t="shared" si="19"/>
        <v>4.0466832035576938E-2</v>
      </c>
      <c r="W40" s="7"/>
      <c r="X40" s="7"/>
      <c r="Y40" s="8"/>
      <c r="Z40" s="7"/>
      <c r="AA40" s="7"/>
      <c r="AB40" s="8"/>
      <c r="AC40" s="8"/>
    </row>
    <row r="41" spans="1:29" ht="16.5" thickTop="1" thickBot="1" x14ac:dyDescent="0.3">
      <c r="A41" s="5" t="s">
        <v>58</v>
      </c>
      <c r="B41" s="5">
        <v>-7.1699999999999982</v>
      </c>
      <c r="C41" s="5">
        <v>-5.34</v>
      </c>
      <c r="D41" s="5">
        <v>-7.18</v>
      </c>
      <c r="E41" s="5">
        <v>-8.2399999999999984</v>
      </c>
      <c r="F41" s="5">
        <v>-7.0399999999999991</v>
      </c>
      <c r="G41" s="5">
        <v>-7.9400000000000013</v>
      </c>
      <c r="H41" s="5">
        <v>-8.3099999999999987</v>
      </c>
      <c r="I41" s="5">
        <v>-5.3000000000000007</v>
      </c>
      <c r="J41" s="5">
        <v>-7.629999999999999</v>
      </c>
      <c r="K41" s="5">
        <f t="shared" si="4"/>
        <v>-6.5633333333333326</v>
      </c>
      <c r="L41" s="6">
        <f t="shared" si="5"/>
        <v>0.61167347861783627</v>
      </c>
      <c r="M41" s="5">
        <f t="shared" si="6"/>
        <v>2.0994333672461347</v>
      </c>
      <c r="N41" s="5">
        <f t="shared" si="7"/>
        <v>3.2490095854249406</v>
      </c>
      <c r="O41" s="5">
        <f t="shared" si="8"/>
        <v>1.6934906247250563</v>
      </c>
      <c r="P41" s="5">
        <f t="shared" si="17"/>
        <v>2.3473111924653769</v>
      </c>
      <c r="Q41" s="6">
        <f t="shared" si="18"/>
        <v>5.1044409978114123E-2</v>
      </c>
      <c r="R41" s="5">
        <f t="shared" si="10"/>
        <v>-2.2038102317532222</v>
      </c>
      <c r="S41" s="5">
        <f>2^(I41-C41)</f>
        <v>1.0281138266560659</v>
      </c>
      <c r="T41" s="5">
        <f t="shared" ref="T41:T68" si="20">-1/2^(J41-D41)</f>
        <v>-1.3660402567543948</v>
      </c>
      <c r="U41" s="5">
        <f>-1/AVERAGE(2^(H41-B41),2^(I41-C41),2^(J41-D41))</f>
        <v>-1.3550648073974543</v>
      </c>
      <c r="V41" s="6">
        <f t="shared" si="19"/>
        <v>0.27022249734100445</v>
      </c>
      <c r="W41" s="7"/>
      <c r="X41" s="7"/>
      <c r="Y41" s="8"/>
      <c r="Z41" s="7"/>
      <c r="AA41" s="7"/>
      <c r="AB41" s="8"/>
      <c r="AC41" s="7"/>
    </row>
    <row r="42" spans="1:29" ht="16.5" thickTop="1" thickBot="1" x14ac:dyDescent="0.3">
      <c r="A42" s="5" t="s">
        <v>59</v>
      </c>
      <c r="B42" s="5">
        <v>-5.7399999999999984</v>
      </c>
      <c r="C42" s="5">
        <v>-5.5500000000000007</v>
      </c>
      <c r="D42" s="5">
        <v>-6.16</v>
      </c>
      <c r="E42" s="5">
        <v>-5.0399999999999991</v>
      </c>
      <c r="F42" s="5">
        <v>-4.740000000000002</v>
      </c>
      <c r="G42" s="5">
        <v>-5.2100000000000009</v>
      </c>
      <c r="H42" s="5">
        <v>-5.8500000000000014</v>
      </c>
      <c r="I42" s="5">
        <v>-5.34</v>
      </c>
      <c r="J42" s="5">
        <v>-6.68</v>
      </c>
      <c r="K42" s="5">
        <f t="shared" si="4"/>
        <v>-5.8166666666666664</v>
      </c>
      <c r="L42" s="6">
        <f t="shared" si="5"/>
        <v>0.18021591987884358</v>
      </c>
      <c r="M42" s="5">
        <f t="shared" si="6"/>
        <v>0.61557220667245838</v>
      </c>
      <c r="N42" s="5">
        <f t="shared" si="7"/>
        <v>0.57038185793421237</v>
      </c>
      <c r="O42" s="5">
        <f t="shared" si="8"/>
        <v>0.51763246192068901</v>
      </c>
      <c r="P42" s="5">
        <f t="shared" si="17"/>
        <v>0.56786217550911999</v>
      </c>
      <c r="Q42" s="6">
        <f t="shared" si="18"/>
        <v>7.6933643069513015E-3</v>
      </c>
      <c r="R42" s="5">
        <f t="shared" si="10"/>
        <v>-1.0792282365044295</v>
      </c>
      <c r="S42" s="5">
        <f>2^(I42-C42)</f>
        <v>1.156688183905288</v>
      </c>
      <c r="T42" s="5">
        <f t="shared" si="20"/>
        <v>-1.4339552480158269</v>
      </c>
      <c r="U42" s="5">
        <f>-1/AVERAGE(2^(H42-B42),2^(I42-C42),2^(J42-D42))</f>
        <v>-1.0788851788502212</v>
      </c>
      <c r="V42" s="6">
        <f t="shared" si="19"/>
        <v>0.57569263240866841</v>
      </c>
      <c r="W42" s="7"/>
      <c r="X42" s="8"/>
      <c r="Y42" s="8"/>
      <c r="Z42" s="7"/>
      <c r="AA42" s="7"/>
      <c r="AB42" s="8"/>
      <c r="AC42" s="8"/>
    </row>
    <row r="43" spans="1:29" ht="16.5" thickTop="1" thickBot="1" x14ac:dyDescent="0.3">
      <c r="A43" s="5" t="s">
        <v>60</v>
      </c>
      <c r="B43" s="5">
        <v>-4.259999999999998</v>
      </c>
      <c r="C43" s="5">
        <v>-2.4199999999999982</v>
      </c>
      <c r="D43" s="5">
        <v>-5.3999999999999986</v>
      </c>
      <c r="E43" s="5">
        <v>-3.91</v>
      </c>
      <c r="F43" s="5">
        <v>-2.41</v>
      </c>
      <c r="G43" s="5">
        <v>-4.1000000000000014</v>
      </c>
      <c r="H43" s="5">
        <v>-3.9800000000000004</v>
      </c>
      <c r="I43" s="5">
        <v>-4.4200000000000017</v>
      </c>
      <c r="J43" s="5">
        <v>-5.4499999999999993</v>
      </c>
      <c r="K43" s="5">
        <f t="shared" si="4"/>
        <v>-4.0266666666666646</v>
      </c>
      <c r="L43" s="6">
        <f t="shared" si="5"/>
        <v>0.86812697483976731</v>
      </c>
      <c r="M43" s="5">
        <f t="shared" si="6"/>
        <v>0.78458409789675188</v>
      </c>
      <c r="N43" s="5">
        <f t="shared" si="7"/>
        <v>0.99309249543703737</v>
      </c>
      <c r="O43" s="5">
        <f t="shared" si="8"/>
        <v>0.40612619817811857</v>
      </c>
      <c r="P43" s="5">
        <f t="shared" si="17"/>
        <v>0.72793426383730253</v>
      </c>
      <c r="Q43" s="6">
        <f t="shared" si="18"/>
        <v>0.28813691419921672</v>
      </c>
      <c r="R43" s="5">
        <f>2^(H43-B43)</f>
        <v>1.2141948843950447</v>
      </c>
      <c r="S43" s="5">
        <f t="shared" ref="S43:S68" si="21">-1/2^(I43-C43)</f>
        <v>-4.0000000000000098</v>
      </c>
      <c r="T43" s="5">
        <f t="shared" si="20"/>
        <v>-1.035264923841378</v>
      </c>
      <c r="U43" s="5">
        <f>-1/AVERAGE(2^(H43-B43),2^(I43-C43),2^(J43-D43))</f>
        <v>-1.2345012415611882</v>
      </c>
      <c r="V43" s="6">
        <f t="shared" si="19"/>
        <v>0.49413496469078333</v>
      </c>
      <c r="W43" s="7"/>
      <c r="X43" s="7"/>
      <c r="Y43" s="8"/>
      <c r="Z43" s="7"/>
      <c r="AA43" s="7"/>
      <c r="AB43" s="8"/>
      <c r="AC43" s="7"/>
    </row>
    <row r="44" spans="1:29" ht="16.5" thickTop="1" thickBot="1" x14ac:dyDescent="0.3">
      <c r="A44" s="9" t="s">
        <v>61</v>
      </c>
      <c r="B44" s="5">
        <v>-3.25</v>
      </c>
      <c r="C44" s="5">
        <v>-2.5799999999999983</v>
      </c>
      <c r="D44" s="5">
        <v>-3.870000000000001</v>
      </c>
      <c r="E44" s="5">
        <v>-8.8099999999999987</v>
      </c>
      <c r="F44" s="5">
        <v>-7.1400000000000006</v>
      </c>
      <c r="G44" s="5">
        <v>-9.009999999999998</v>
      </c>
      <c r="H44" s="5">
        <v>-5.4499999999999993</v>
      </c>
      <c r="I44" s="5">
        <v>-4.5400000000000027</v>
      </c>
      <c r="J44" s="5">
        <v>-6.68</v>
      </c>
      <c r="K44" s="5">
        <f t="shared" si="4"/>
        <v>-3.2333333333333329</v>
      </c>
      <c r="L44" s="6">
        <f t="shared" si="5"/>
        <v>0.37248415327963258</v>
      </c>
      <c r="M44" s="5">
        <f t="shared" si="6"/>
        <v>47.176614953315188</v>
      </c>
      <c r="N44" s="5">
        <f t="shared" si="7"/>
        <v>23.588307476657658</v>
      </c>
      <c r="O44" s="5">
        <f t="shared" si="8"/>
        <v>35.26096370805147</v>
      </c>
      <c r="P44" s="5">
        <f t="shared" si="17"/>
        <v>35.341962046008099</v>
      </c>
      <c r="Q44" s="6">
        <f t="shared" si="18"/>
        <v>3.2324566993909122E-3</v>
      </c>
      <c r="R44" s="5">
        <f t="shared" si="10"/>
        <v>-4.5947934199881377</v>
      </c>
      <c r="S44" s="5">
        <f t="shared" si="21"/>
        <v>-3.8906197896491537</v>
      </c>
      <c r="T44" s="5">
        <f t="shared" si="20"/>
        <v>-7.0128457705282736</v>
      </c>
      <c r="U44" s="5">
        <f>-1/AVERAGE(2^(H44-B44),2^(I44-C44),2^(J44-D44))</f>
        <v>-4.8601762766786836</v>
      </c>
      <c r="V44" s="6">
        <f t="shared" si="19"/>
        <v>1.1651715748549313E-2</v>
      </c>
      <c r="W44" s="7"/>
      <c r="X44" s="8"/>
      <c r="Y44" s="8"/>
      <c r="Z44" s="8"/>
      <c r="AA44" s="8"/>
      <c r="AB44" s="8"/>
      <c r="AC44" s="8"/>
    </row>
    <row r="45" spans="1:29" ht="16.5" thickTop="1" thickBot="1" x14ac:dyDescent="0.3">
      <c r="A45" s="5" t="s">
        <v>62</v>
      </c>
      <c r="B45" s="5">
        <v>-9.4799999999999969</v>
      </c>
      <c r="C45" s="5">
        <v>-9.3000000000000007</v>
      </c>
      <c r="D45" s="5">
        <v>-8.41</v>
      </c>
      <c r="E45" s="5">
        <v>-11.02</v>
      </c>
      <c r="F45" s="5">
        <v>-8.9400000000000013</v>
      </c>
      <c r="G45" s="5">
        <v>-11.601199999999999</v>
      </c>
      <c r="H45" s="5">
        <v>-9.25</v>
      </c>
      <c r="I45" s="5">
        <v>-9.6500000000000021</v>
      </c>
      <c r="J45" s="5">
        <v>-7.6400000000000006</v>
      </c>
      <c r="K45" s="5">
        <f t="shared" si="4"/>
        <v>-9.0633333333333326</v>
      </c>
      <c r="L45" s="6">
        <f t="shared" si="5"/>
        <v>0.33077350424589741</v>
      </c>
      <c r="M45" s="5">
        <f t="shared" si="6"/>
        <v>2.9079450346406266</v>
      </c>
      <c r="N45" s="5">
        <f t="shared" si="7"/>
        <v>0.77916457966050023</v>
      </c>
      <c r="O45" s="5">
        <f t="shared" si="8"/>
        <v>9.1337037694550975</v>
      </c>
      <c r="P45" s="5">
        <f t="shared" si="17"/>
        <v>4.2736044612520745</v>
      </c>
      <c r="Q45" s="6">
        <f t="shared" si="18"/>
        <v>0.29140914497661308</v>
      </c>
      <c r="R45" s="5">
        <f>2^(H45-B45)</f>
        <v>1.1728349492318761</v>
      </c>
      <c r="S45" s="5">
        <f t="shared" si="21"/>
        <v>-1.2745606273192633</v>
      </c>
      <c r="T45" s="5">
        <f>2^(J45-D45)</f>
        <v>1.705269783535913</v>
      </c>
      <c r="U45" s="5">
        <f>AVERAGE(2^(H45-B45),2^(I45-C45),2^(J45-D45))</f>
        <v>1.2208962768881797</v>
      </c>
      <c r="V45" s="6">
        <f t="shared" si="19"/>
        <v>0.57185851340507909</v>
      </c>
      <c r="W45" s="7"/>
      <c r="X45" s="7"/>
      <c r="Y45" s="8"/>
      <c r="Z45" s="8"/>
      <c r="AA45" s="8"/>
      <c r="AB45" s="8"/>
      <c r="AC45" s="7"/>
    </row>
    <row r="46" spans="1:29" ht="16.5" thickTop="1" thickBot="1" x14ac:dyDescent="0.3">
      <c r="A46" s="9" t="s">
        <v>63</v>
      </c>
      <c r="B46" s="5">
        <v>3.3900000000000006</v>
      </c>
      <c r="C46" s="5">
        <v>4.5</v>
      </c>
      <c r="D46" s="5">
        <v>3.3200000000000003</v>
      </c>
      <c r="E46" s="5">
        <v>-2.0799999999999983</v>
      </c>
      <c r="F46" s="5">
        <v>-1.7100000000000009</v>
      </c>
      <c r="G46" s="5">
        <v>-3.8299999999999983</v>
      </c>
      <c r="H46" s="5">
        <v>0.53999999999999915</v>
      </c>
      <c r="I46" s="5">
        <v>1.4642999999999979</v>
      </c>
      <c r="J46" s="5">
        <v>-0.10999999999999943</v>
      </c>
      <c r="K46" s="5">
        <f t="shared" si="4"/>
        <v>3.7366666666666668</v>
      </c>
      <c r="L46" s="6">
        <f t="shared" si="5"/>
        <v>0.38220122681354335</v>
      </c>
      <c r="M46" s="5">
        <f t="shared" si="6"/>
        <v>44.323502979549559</v>
      </c>
      <c r="N46" s="5">
        <f t="shared" si="7"/>
        <v>74.028043769938449</v>
      </c>
      <c r="O46" s="5">
        <f t="shared" si="8"/>
        <v>142.02489242468394</v>
      </c>
      <c r="P46" s="5">
        <f t="shared" si="17"/>
        <v>86.792146391390645</v>
      </c>
      <c r="Q46" s="6">
        <f t="shared" si="18"/>
        <v>5.9448350771916913E-3</v>
      </c>
      <c r="R46" s="5">
        <f t="shared" si="10"/>
        <v>-7.2100037008866487</v>
      </c>
      <c r="S46" s="5">
        <f t="shared" si="21"/>
        <v>-8.2004324938012232</v>
      </c>
      <c r="T46" s="5">
        <f t="shared" si="20"/>
        <v>-10.77786861492552</v>
      </c>
      <c r="U46" s="5">
        <f t="shared" ref="U46:U54" si="22">-1/AVERAGE(2^(H46-B46),2^(I46-C46),2^(J46-D46))</f>
        <v>-8.4883952123446011</v>
      </c>
      <c r="V46" s="6">
        <f t="shared" si="19"/>
        <v>3.0189039221615453E-3</v>
      </c>
      <c r="W46" s="7"/>
      <c r="X46" s="7"/>
      <c r="Y46" s="8"/>
      <c r="Z46" s="8"/>
      <c r="AA46" s="7"/>
      <c r="AB46" s="8"/>
      <c r="AC46" s="8"/>
    </row>
    <row r="47" spans="1:29" ht="16.5" thickTop="1" thickBot="1" x14ac:dyDescent="0.3">
      <c r="A47" s="5" t="s">
        <v>64</v>
      </c>
      <c r="B47" s="5">
        <v>-4.4799999999999969</v>
      </c>
      <c r="C47" s="5">
        <v>-2.75</v>
      </c>
      <c r="D47" s="5">
        <v>-4.8900000000000006</v>
      </c>
      <c r="E47" s="5">
        <v>-7.48</v>
      </c>
      <c r="F47" s="5">
        <v>-7.8500000000000014</v>
      </c>
      <c r="G47" s="5">
        <v>-8.4199999999999982</v>
      </c>
      <c r="H47" s="5">
        <v>-4.879999999999999</v>
      </c>
      <c r="I47" s="5">
        <v>-3.703000000000003</v>
      </c>
      <c r="J47" s="5">
        <v>-5.259999999999998</v>
      </c>
      <c r="K47" s="5">
        <f t="shared" si="4"/>
        <v>-4.0399999999999991</v>
      </c>
      <c r="L47" s="6">
        <f t="shared" si="5"/>
        <v>0.65576926836604121</v>
      </c>
      <c r="M47" s="5">
        <f t="shared" si="6"/>
        <v>8.0000000000000195</v>
      </c>
      <c r="N47" s="5">
        <f t="shared" si="7"/>
        <v>34.296750801161409</v>
      </c>
      <c r="O47" s="5">
        <f t="shared" si="8"/>
        <v>11.55143356417995</v>
      </c>
      <c r="P47" s="5">
        <f t="shared" si="17"/>
        <v>17.949394788447126</v>
      </c>
      <c r="Q47" s="6">
        <f t="shared" si="18"/>
        <v>2.5447242681431895E-2</v>
      </c>
      <c r="R47" s="5">
        <f t="shared" si="10"/>
        <v>-1.3195079107728962</v>
      </c>
      <c r="S47" s="5">
        <f t="shared" si="21"/>
        <v>-1.9358940537874785</v>
      </c>
      <c r="T47" s="5">
        <f t="shared" si="20"/>
        <v>-1.2923528306374901</v>
      </c>
      <c r="U47" s="5">
        <f t="shared" si="22"/>
        <v>-1.46470216174165</v>
      </c>
      <c r="V47" s="6">
        <f t="shared" si="19"/>
        <v>9.382623382098354E-2</v>
      </c>
      <c r="W47" s="7"/>
      <c r="X47" s="7"/>
      <c r="Y47" s="8"/>
      <c r="Z47" s="8"/>
      <c r="AA47" s="8"/>
      <c r="AB47" s="8"/>
      <c r="AC47" s="8"/>
    </row>
    <row r="48" spans="1:29" ht="16.5" thickTop="1" thickBot="1" x14ac:dyDescent="0.3">
      <c r="A48" s="9" t="s">
        <v>65</v>
      </c>
      <c r="B48" s="5">
        <v>2.91</v>
      </c>
      <c r="C48" s="5">
        <v>4.2100000000000009</v>
      </c>
      <c r="D48" s="5">
        <v>2.6400000000000006</v>
      </c>
      <c r="E48" s="5">
        <v>-2.2199999999999989</v>
      </c>
      <c r="F48" s="5">
        <v>-1.2899999999999991</v>
      </c>
      <c r="G48" s="5">
        <v>-2.5599999999999987</v>
      </c>
      <c r="H48" s="5">
        <v>-0.25</v>
      </c>
      <c r="I48" s="5">
        <v>1.1899999999999977</v>
      </c>
      <c r="J48" s="5">
        <v>3.0000000000001137E-2</v>
      </c>
      <c r="K48" s="5">
        <f t="shared" si="4"/>
        <v>3.2533333333333339</v>
      </c>
      <c r="L48" s="6">
        <f t="shared" si="5"/>
        <v>0.48464190674948704</v>
      </c>
      <c r="M48" s="5">
        <f t="shared" si="6"/>
        <v>35.017398440343634</v>
      </c>
      <c r="N48" s="5">
        <f t="shared" si="7"/>
        <v>45.254833995939045</v>
      </c>
      <c r="O48" s="5">
        <f t="shared" si="8"/>
        <v>36.758347359905102</v>
      </c>
      <c r="P48" s="5">
        <f t="shared" si="17"/>
        <v>39.010193265395927</v>
      </c>
      <c r="Q48" s="6">
        <f t="shared" si="18"/>
        <v>4.6218988342988074E-4</v>
      </c>
      <c r="R48" s="5">
        <f t="shared" si="10"/>
        <v>-8.9382971045777602</v>
      </c>
      <c r="S48" s="5">
        <f t="shared" si="21"/>
        <v>-8.1116758383202505</v>
      </c>
      <c r="T48" s="5">
        <f t="shared" si="20"/>
        <v>-6.1050368358422338</v>
      </c>
      <c r="U48" s="5">
        <f t="shared" si="22"/>
        <v>-7.519618733967171</v>
      </c>
      <c r="V48" s="6">
        <f t="shared" si="19"/>
        <v>3.1572212626631972E-3</v>
      </c>
      <c r="W48" s="7"/>
      <c r="X48" s="7"/>
      <c r="Y48" s="8"/>
      <c r="Z48" s="7"/>
      <c r="AA48" s="8"/>
      <c r="AB48" s="8"/>
      <c r="AC48" s="8"/>
    </row>
    <row r="49" spans="1:29" ht="16.5" thickTop="1" thickBot="1" x14ac:dyDescent="0.3">
      <c r="A49" s="5" t="s">
        <v>66</v>
      </c>
      <c r="B49" s="5">
        <v>-5.59</v>
      </c>
      <c r="C49" s="5">
        <v>-3.41</v>
      </c>
      <c r="D49" s="5">
        <v>-6.0599999999999987</v>
      </c>
      <c r="E49" s="5">
        <v>-9.68</v>
      </c>
      <c r="F49" s="5">
        <v>-9.240000000000002</v>
      </c>
      <c r="G49" s="5">
        <v>-10.199999999999999</v>
      </c>
      <c r="H49" s="5">
        <v>-5.2600000000000016</v>
      </c>
      <c r="I49" s="5">
        <v>-3.870000000000001</v>
      </c>
      <c r="J49" s="5">
        <v>-6.07</v>
      </c>
      <c r="K49" s="5">
        <f t="shared" si="4"/>
        <v>-5.0199999999999996</v>
      </c>
      <c r="L49" s="6">
        <f t="shared" si="5"/>
        <v>0.81635368152127097</v>
      </c>
      <c r="M49" s="5">
        <f t="shared" si="6"/>
        <v>17.029922919253753</v>
      </c>
      <c r="N49" s="5">
        <f t="shared" si="7"/>
        <v>56.885931594660569</v>
      </c>
      <c r="O49" s="5">
        <f t="shared" si="8"/>
        <v>17.630481854025774</v>
      </c>
      <c r="P49" s="5">
        <f t="shared" si="17"/>
        <v>30.515445455980032</v>
      </c>
      <c r="Q49" s="6">
        <f t="shared" si="18"/>
        <v>1.4563496711153187E-2</v>
      </c>
      <c r="R49" s="5">
        <f>2^(H49-B49)</f>
        <v>1.2570133745218268</v>
      </c>
      <c r="S49" s="5">
        <f t="shared" si="21"/>
        <v>-1.3755418181397445</v>
      </c>
      <c r="T49" s="5">
        <f t="shared" si="20"/>
        <v>-1.00695555005672</v>
      </c>
      <c r="U49" s="5">
        <f t="shared" si="22"/>
        <v>-1.0076947136303807</v>
      </c>
      <c r="V49" s="6">
        <f t="shared" si="19"/>
        <v>0.85724686672552242</v>
      </c>
      <c r="W49" s="7"/>
      <c r="X49" s="7"/>
      <c r="Y49" s="8"/>
      <c r="Z49" s="8"/>
      <c r="AA49" s="7"/>
      <c r="AB49" s="8"/>
      <c r="AC49" s="8"/>
    </row>
    <row r="50" spans="1:29" ht="16.5" thickTop="1" thickBot="1" x14ac:dyDescent="0.3">
      <c r="A50" s="5" t="s">
        <v>67</v>
      </c>
      <c r="B50" s="5">
        <v>-5.4599999999999973</v>
      </c>
      <c r="C50" s="5">
        <v>-4.1699999999999982</v>
      </c>
      <c r="D50" s="5">
        <v>-6.8999999999999986</v>
      </c>
      <c r="E50" s="5">
        <v>-5.6400000000000006</v>
      </c>
      <c r="F50" s="5">
        <v>-3.9000000000000021</v>
      </c>
      <c r="G50" s="5">
        <v>-6.9699999999999989</v>
      </c>
      <c r="H50" s="5">
        <v>-6.41</v>
      </c>
      <c r="I50" s="5">
        <v>-4.5600000000000023</v>
      </c>
      <c r="J50" s="5">
        <v>-7.9400000000000013</v>
      </c>
      <c r="K50" s="5">
        <f t="shared" si="4"/>
        <v>-5.509999999999998</v>
      </c>
      <c r="L50" s="6">
        <f t="shared" si="5"/>
        <v>0.78847954951285948</v>
      </c>
      <c r="M50" s="5">
        <f t="shared" si="6"/>
        <v>1.1328838852958012</v>
      </c>
      <c r="N50" s="5">
        <f t="shared" si="7"/>
        <v>0.829319545814444</v>
      </c>
      <c r="O50" s="5">
        <f t="shared" si="8"/>
        <v>1.0497166836230676</v>
      </c>
      <c r="P50" s="5">
        <f t="shared" si="17"/>
        <v>1.0039733715777708</v>
      </c>
      <c r="Q50" s="6">
        <f t="shared" si="18"/>
        <v>0.96521607619731498</v>
      </c>
      <c r="R50" s="5">
        <f t="shared" si="10"/>
        <v>-1.9318726578496952</v>
      </c>
      <c r="S50" s="5">
        <f t="shared" si="21"/>
        <v>-1.3103934038583669</v>
      </c>
      <c r="T50" s="5">
        <f t="shared" si="20"/>
        <v>-2.0562276533121366</v>
      </c>
      <c r="U50" s="5">
        <f t="shared" si="22"/>
        <v>-1.6977068404910391</v>
      </c>
      <c r="V50" s="6">
        <f t="shared" si="19"/>
        <v>5.9853844741905804E-2</v>
      </c>
      <c r="W50" s="7"/>
      <c r="X50" s="8"/>
      <c r="Y50" s="8"/>
      <c r="Z50" s="8"/>
      <c r="AA50" s="8"/>
      <c r="AB50" s="8"/>
      <c r="AC50" s="8"/>
    </row>
    <row r="51" spans="1:29" ht="16.5" customHeight="1" thickTop="1" thickBot="1" x14ac:dyDescent="0.3">
      <c r="A51" s="9" t="s">
        <v>68</v>
      </c>
      <c r="B51" s="5">
        <v>1.6400000000000006</v>
      </c>
      <c r="C51" s="5">
        <v>1.9499999999999993</v>
      </c>
      <c r="D51" s="5">
        <v>1.1000000000000014</v>
      </c>
      <c r="E51" s="5">
        <v>-2.4899999999999984</v>
      </c>
      <c r="F51" s="5">
        <v>-1.7275000000000027</v>
      </c>
      <c r="G51" s="5">
        <v>-3.41</v>
      </c>
      <c r="H51" s="5">
        <v>-0.28999999999999915</v>
      </c>
      <c r="I51" s="5">
        <v>0.93999999999999773</v>
      </c>
      <c r="J51" s="5">
        <v>-1.3099999999999987</v>
      </c>
      <c r="K51" s="5">
        <f t="shared" si="4"/>
        <v>1.5633333333333337</v>
      </c>
      <c r="L51" s="6">
        <f t="shared" si="5"/>
        <v>0.24835011129004408</v>
      </c>
      <c r="M51" s="5">
        <f t="shared" si="6"/>
        <v>17.50869922017182</v>
      </c>
      <c r="N51" s="5">
        <f t="shared" si="7"/>
        <v>12.794926901061659</v>
      </c>
      <c r="O51" s="5">
        <f t="shared" si="8"/>
        <v>22.784803129553172</v>
      </c>
      <c r="P51" s="5">
        <f t="shared" si="17"/>
        <v>17.696143083595548</v>
      </c>
      <c r="Q51" s="6">
        <f t="shared" si="18"/>
        <v>3.4170449087649363E-3</v>
      </c>
      <c r="R51" s="5">
        <f t="shared" si="10"/>
        <v>-3.8105519921757494</v>
      </c>
      <c r="S51" s="5">
        <f t="shared" si="21"/>
        <v>-2.0139111001134395</v>
      </c>
      <c r="T51" s="5">
        <f t="shared" si="20"/>
        <v>-5.3147432563860466</v>
      </c>
      <c r="U51" s="5">
        <f t="shared" si="22"/>
        <v>-3.1674595910862378</v>
      </c>
      <c r="V51" s="6">
        <f t="shared" si="19"/>
        <v>4.9169448157549339E-2</v>
      </c>
      <c r="W51" s="7"/>
      <c r="X51" s="8"/>
      <c r="Y51" s="8"/>
      <c r="Z51" s="8"/>
      <c r="AA51" s="8"/>
      <c r="AB51" s="8"/>
      <c r="AC51" s="8"/>
    </row>
    <row r="52" spans="1:29" ht="16.5" thickTop="1" thickBot="1" x14ac:dyDescent="0.3">
      <c r="A52" s="9" t="s">
        <v>69</v>
      </c>
      <c r="B52" s="5">
        <v>1.4000000000000021</v>
      </c>
      <c r="C52" s="5">
        <v>2.6499999999999986</v>
      </c>
      <c r="D52" s="5">
        <v>1.9299999999999997</v>
      </c>
      <c r="E52" s="5">
        <v>-7.129999999999999</v>
      </c>
      <c r="F52" s="5">
        <v>-4.879999999999999</v>
      </c>
      <c r="G52" s="5">
        <v>-7.82</v>
      </c>
      <c r="H52" s="5">
        <v>-0.67000000000000171</v>
      </c>
      <c r="I52" s="5">
        <v>-0.21000000000000085</v>
      </c>
      <c r="J52" s="5">
        <v>-1.2199999999999989</v>
      </c>
      <c r="K52" s="5">
        <f t="shared" si="4"/>
        <v>1.9933333333333334</v>
      </c>
      <c r="L52" s="6">
        <f t="shared" si="5"/>
        <v>0.36223074291273283</v>
      </c>
      <c r="M52" s="5">
        <f t="shared" si="6"/>
        <v>369.64587405375926</v>
      </c>
      <c r="N52" s="5">
        <f t="shared" si="7"/>
        <v>184.82293702687912</v>
      </c>
      <c r="O52" s="5">
        <f t="shared" si="8"/>
        <v>861.07792921980331</v>
      </c>
      <c r="P52" s="5">
        <f t="shared" si="17"/>
        <v>471.84891343348062</v>
      </c>
      <c r="Q52" s="6">
        <f t="shared" si="18"/>
        <v>5.5208055627617939E-3</v>
      </c>
      <c r="R52" s="5">
        <f t="shared" si="10"/>
        <v>-4.1988667344922801</v>
      </c>
      <c r="S52" s="5">
        <f t="shared" si="21"/>
        <v>-7.2601532425372843</v>
      </c>
      <c r="T52" s="5">
        <f t="shared" si="20"/>
        <v>-8.8765557765427499</v>
      </c>
      <c r="U52" s="5">
        <f t="shared" si="22"/>
        <v>-6.1405705951517966</v>
      </c>
      <c r="V52" s="6">
        <f t="shared" si="19"/>
        <v>1.4054784625757601E-2</v>
      </c>
      <c r="W52" s="7"/>
      <c r="X52" s="8"/>
      <c r="Y52" s="8"/>
      <c r="Z52" s="8"/>
      <c r="AA52" s="8"/>
      <c r="AB52" s="8"/>
      <c r="AC52" s="8"/>
    </row>
    <row r="53" spans="1:29" ht="16.5" thickTop="1" thickBot="1" x14ac:dyDescent="0.3">
      <c r="A53" s="9" t="s">
        <v>70</v>
      </c>
      <c r="B53" s="5">
        <v>3.2900000000000027</v>
      </c>
      <c r="C53" s="5">
        <v>5.0300000000000011</v>
      </c>
      <c r="D53" s="5">
        <v>2.629999999999999</v>
      </c>
      <c r="E53" s="5">
        <v>-0.82999999999999829</v>
      </c>
      <c r="F53" s="5">
        <v>-0.40000000000000213</v>
      </c>
      <c r="G53" s="5">
        <v>-1.1799999999999997</v>
      </c>
      <c r="H53" s="5">
        <v>1.7100000000000009</v>
      </c>
      <c r="I53" s="5">
        <v>3.1799999999999997</v>
      </c>
      <c r="J53" s="5">
        <v>0.73000000000000043</v>
      </c>
      <c r="K53" s="5">
        <f t="shared" si="4"/>
        <v>3.6500000000000008</v>
      </c>
      <c r="L53" s="6">
        <f t="shared" si="5"/>
        <v>0.71582120672693184</v>
      </c>
      <c r="M53" s="5">
        <f t="shared" si="6"/>
        <v>17.387757800416939</v>
      </c>
      <c r="N53" s="5">
        <f t="shared" si="7"/>
        <v>43.11147445970218</v>
      </c>
      <c r="O53" s="5">
        <f t="shared" si="8"/>
        <v>14.025691541056545</v>
      </c>
      <c r="P53" s="5">
        <f t="shared" si="17"/>
        <v>24.841641267058552</v>
      </c>
      <c r="Q53" s="6">
        <f t="shared" si="18"/>
        <v>1.220118281370792E-2</v>
      </c>
      <c r="R53" s="5">
        <f t="shared" si="10"/>
        <v>-2.9896984972698806</v>
      </c>
      <c r="S53" s="5">
        <f t="shared" si="21"/>
        <v>-3.6050018504433252</v>
      </c>
      <c r="T53" s="5">
        <f t="shared" si="20"/>
        <v>-3.7321319661472261</v>
      </c>
      <c r="U53" s="5">
        <f t="shared" si="22"/>
        <v>-3.4097975805432137</v>
      </c>
      <c r="V53" s="6">
        <f t="shared" si="19"/>
        <v>3.1146884337198699E-3</v>
      </c>
      <c r="W53" s="7"/>
      <c r="X53" s="8"/>
      <c r="Y53" s="8"/>
      <c r="Z53" s="8"/>
      <c r="AA53" s="8"/>
      <c r="AB53" s="8"/>
      <c r="AC53" s="8"/>
    </row>
    <row r="54" spans="1:29" ht="16.5" thickTop="1" thickBot="1" x14ac:dyDescent="0.3">
      <c r="A54" s="9" t="s">
        <v>71</v>
      </c>
      <c r="B54" s="5">
        <v>-1.2299999999999969</v>
      </c>
      <c r="C54" s="5">
        <v>0.39999999999999858</v>
      </c>
      <c r="D54" s="5">
        <v>-0.51999999999999957</v>
      </c>
      <c r="E54" s="5">
        <v>-7.6099999999999994</v>
      </c>
      <c r="F54" s="5">
        <v>-7.68</v>
      </c>
      <c r="G54" s="5">
        <v>-7.2199999999999989</v>
      </c>
      <c r="H54" s="5">
        <v>-3.1999999999999993</v>
      </c>
      <c r="I54" s="5">
        <v>-1.9299999999999997</v>
      </c>
      <c r="J54" s="5">
        <v>-2.9699999999999989</v>
      </c>
      <c r="K54" s="5">
        <f t="shared" si="4"/>
        <v>-0.44999999999999929</v>
      </c>
      <c r="L54" s="6">
        <f t="shared" si="5"/>
        <v>0.47184036848634742</v>
      </c>
      <c r="M54" s="5">
        <f t="shared" si="6"/>
        <v>83.285878748283892</v>
      </c>
      <c r="N54" s="5">
        <f t="shared" si="7"/>
        <v>270.59661838371295</v>
      </c>
      <c r="O54" s="5">
        <f t="shared" si="8"/>
        <v>103.96830673359811</v>
      </c>
      <c r="P54" s="5">
        <f t="shared" si="17"/>
        <v>152.616934621865</v>
      </c>
      <c r="Q54" s="6">
        <f t="shared" si="18"/>
        <v>5.4238354938241041E-3</v>
      </c>
      <c r="R54" s="5">
        <f t="shared" si="10"/>
        <v>-3.917681190347714</v>
      </c>
      <c r="S54" s="5">
        <f t="shared" si="21"/>
        <v>-5.0280534980873073</v>
      </c>
      <c r="T54" s="5">
        <f t="shared" si="20"/>
        <v>-5.46416102701758</v>
      </c>
      <c r="U54" s="5">
        <f t="shared" si="22"/>
        <v>-4.7084831760668377</v>
      </c>
      <c r="V54" s="6">
        <f t="shared" si="19"/>
        <v>4.0834927237464926E-3</v>
      </c>
      <c r="W54" s="7"/>
      <c r="X54" s="8"/>
      <c r="Y54" s="8"/>
      <c r="Z54" s="8"/>
      <c r="AA54" s="8"/>
      <c r="AB54" s="8"/>
      <c r="AC54" s="8"/>
    </row>
    <row r="55" spans="1:29" ht="16.5" thickTop="1" thickBot="1" x14ac:dyDescent="0.3">
      <c r="A55" s="5" t="s">
        <v>72</v>
      </c>
      <c r="B55" s="5">
        <v>-3.2799999999999976</v>
      </c>
      <c r="C55" s="5">
        <v>-1.9199999999999982</v>
      </c>
      <c r="D55" s="5">
        <v>-4.259999999999998</v>
      </c>
      <c r="E55" s="5">
        <v>-7.8900000000000006</v>
      </c>
      <c r="F55" s="5">
        <v>-5.9499999999999993</v>
      </c>
      <c r="G55" s="5">
        <v>-7.9499999999999993</v>
      </c>
      <c r="H55" s="5">
        <v>-3.0599999999999987</v>
      </c>
      <c r="I55" s="5">
        <v>-1.9500000000000028</v>
      </c>
      <c r="J55" s="5">
        <v>-3.84</v>
      </c>
      <c r="K55" s="5">
        <f t="shared" si="4"/>
        <v>-3.1533333333333311</v>
      </c>
      <c r="L55" s="6">
        <f t="shared" si="5"/>
        <v>0.67846231369996557</v>
      </c>
      <c r="M55" s="5">
        <f t="shared" si="6"/>
        <v>24.420147343368996</v>
      </c>
      <c r="N55" s="5">
        <f t="shared" si="7"/>
        <v>16.336194011315104</v>
      </c>
      <c r="O55" s="5">
        <f t="shared" si="8"/>
        <v>12.906268147554034</v>
      </c>
      <c r="P55" s="5">
        <f t="shared" si="17"/>
        <v>17.887536500746041</v>
      </c>
      <c r="Q55" s="6">
        <f t="shared" si="18"/>
        <v>4.243081515682162E-3</v>
      </c>
      <c r="R55" s="5">
        <f>2^(H55-B55)</f>
        <v>1.1647335864684549</v>
      </c>
      <c r="S55" s="5">
        <f t="shared" si="21"/>
        <v>-1.0210121257071965</v>
      </c>
      <c r="T55" s="5">
        <f>2^(J55-D55)</f>
        <v>1.3379275547861103</v>
      </c>
      <c r="U55" s="5">
        <f>AVERAGE(2^(H55-B55),2^(I55-C55),2^(J55-D55))</f>
        <v>1.1606938129471631</v>
      </c>
      <c r="V55" s="6">
        <f t="shared" si="19"/>
        <v>0.25868390712898981</v>
      </c>
      <c r="W55" s="7"/>
      <c r="X55" s="7"/>
      <c r="Y55" s="8"/>
      <c r="Z55" s="7"/>
      <c r="AA55" s="8"/>
      <c r="AB55" s="8"/>
      <c r="AC55" s="8"/>
    </row>
    <row r="56" spans="1:29" ht="16.5" thickTop="1" thickBot="1" x14ac:dyDescent="0.3">
      <c r="A56" s="5" t="s">
        <v>73</v>
      </c>
      <c r="B56" s="5">
        <v>-6.18</v>
      </c>
      <c r="C56" s="5">
        <v>-5.7399999999999984</v>
      </c>
      <c r="D56" s="5">
        <v>-5.66</v>
      </c>
      <c r="E56" s="5">
        <v>-9.82</v>
      </c>
      <c r="F56" s="5">
        <v>-9.7899999999999991</v>
      </c>
      <c r="G56" s="5">
        <v>-11.239999999999998</v>
      </c>
      <c r="H56" s="5">
        <v>-5.9101999999999997</v>
      </c>
      <c r="I56" s="5">
        <v>-6.2800000000000011</v>
      </c>
      <c r="J56" s="5">
        <v>-6.2199999999999989</v>
      </c>
      <c r="K56" s="5">
        <f t="shared" si="4"/>
        <v>-5.8599999999999994</v>
      </c>
      <c r="L56" s="6">
        <f t="shared" si="5"/>
        <v>0.16165807537309529</v>
      </c>
      <c r="M56" s="5">
        <f t="shared" si="6"/>
        <v>12.466633274568004</v>
      </c>
      <c r="N56" s="5">
        <f t="shared" si="7"/>
        <v>16.564238781462045</v>
      </c>
      <c r="O56" s="5">
        <f t="shared" si="8"/>
        <v>47.835175956317961</v>
      </c>
      <c r="P56" s="5">
        <f t="shared" si="17"/>
        <v>25.622016004116006</v>
      </c>
      <c r="Q56" s="6">
        <f t="shared" si="18"/>
        <v>1.7348362929654165E-2</v>
      </c>
      <c r="R56" s="5">
        <f>2^(H56-B56)</f>
        <v>1.205640678817693</v>
      </c>
      <c r="S56" s="5">
        <f t="shared" si="21"/>
        <v>-1.4539725173203133</v>
      </c>
      <c r="T56" s="5">
        <f t="shared" si="20"/>
        <v>-1.4742692172910998</v>
      </c>
      <c r="U56" s="5">
        <f>-1/AVERAGE(2^(H56-B56),2^(I56-C56),2^(J56-D56))</f>
        <v>-1.1665372937093959</v>
      </c>
      <c r="V56" s="6">
        <f t="shared" si="19"/>
        <v>0.41788364114829379</v>
      </c>
      <c r="W56" s="7"/>
      <c r="X56" s="8"/>
      <c r="Y56" s="8"/>
      <c r="Z56" s="8"/>
      <c r="AA56" s="8"/>
      <c r="AB56" s="8"/>
      <c r="AC56" s="8"/>
    </row>
    <row r="57" spans="1:29" ht="16.5" thickTop="1" thickBot="1" x14ac:dyDescent="0.3">
      <c r="A57" s="9" t="s">
        <v>74</v>
      </c>
      <c r="B57" s="5">
        <v>-1.6099999999999994</v>
      </c>
      <c r="C57" s="5">
        <v>-5.0000000000000711E-2</v>
      </c>
      <c r="D57" s="5">
        <v>-1.9899999999999984</v>
      </c>
      <c r="E57" s="5">
        <v>-8.3758999999999979</v>
      </c>
      <c r="F57" s="5">
        <v>-7.82</v>
      </c>
      <c r="G57" s="5">
        <v>-9.8000000000000007</v>
      </c>
      <c r="H57" s="5">
        <v>-4.5199999999999996</v>
      </c>
      <c r="I57" s="5">
        <v>-3.3599999999999994</v>
      </c>
      <c r="J57" s="5">
        <v>-5.0500000000000007</v>
      </c>
      <c r="K57" s="5">
        <f t="shared" si="4"/>
        <v>-1.2166666666666661</v>
      </c>
      <c r="L57" s="6">
        <f t="shared" si="5"/>
        <v>0.59355800989550334</v>
      </c>
      <c r="M57" s="5">
        <f t="shared" si="6"/>
        <v>108.82754887591121</v>
      </c>
      <c r="N57" s="5">
        <f t="shared" si="7"/>
        <v>218.27453229259689</v>
      </c>
      <c r="O57" s="5">
        <f t="shared" si="8"/>
        <v>224.41106465690518</v>
      </c>
      <c r="P57" s="5">
        <f t="shared" si="17"/>
        <v>183.83771527513775</v>
      </c>
      <c r="Q57" s="6">
        <f t="shared" si="18"/>
        <v>2.0961312870944348E-3</v>
      </c>
      <c r="R57" s="5">
        <f t="shared" ref="R57:R59" si="23">-1/2^(H57-B57)</f>
        <v>-7.5161819937120953</v>
      </c>
      <c r="S57" s="5">
        <f t="shared" si="21"/>
        <v>-9.9176615995118844</v>
      </c>
      <c r="T57" s="5">
        <f t="shared" si="20"/>
        <v>-8.3397260867289837</v>
      </c>
      <c r="U57" s="5">
        <f>-1/AVERAGE(2^(H57-B57),2^(I57-C57),2^(J57-D57))</f>
        <v>-8.4797381890422034</v>
      </c>
      <c r="V57" s="6">
        <f t="shared" si="19"/>
        <v>1.4194323287045391E-3</v>
      </c>
      <c r="W57" s="7"/>
      <c r="X57" s="8"/>
      <c r="Y57" s="8"/>
      <c r="Z57" s="8"/>
      <c r="AA57" s="8"/>
      <c r="AB57" s="8"/>
      <c r="AC57" s="8"/>
    </row>
    <row r="58" spans="1:29" ht="16.5" thickTop="1" thickBot="1" x14ac:dyDescent="0.3">
      <c r="A58" s="9" t="s">
        <v>75</v>
      </c>
      <c r="B58" s="5">
        <v>-2.2299999999999969</v>
      </c>
      <c r="C58" s="5">
        <v>-1.2600000000000016</v>
      </c>
      <c r="D58" s="5">
        <v>-3.5599999999999987</v>
      </c>
      <c r="E58" s="5">
        <v>-6.0799999999999983</v>
      </c>
      <c r="F58" s="5">
        <v>-4.75</v>
      </c>
      <c r="G58" s="5">
        <v>-5.879999999999999</v>
      </c>
      <c r="H58" s="5">
        <v>-3.197000000000001</v>
      </c>
      <c r="I58" s="5">
        <v>-2.4700000000000024</v>
      </c>
      <c r="J58" s="5">
        <v>-5.4899999999999984</v>
      </c>
      <c r="K58" s="5">
        <f t="shared" si="4"/>
        <v>-2.3499999999999992</v>
      </c>
      <c r="L58" s="6">
        <f t="shared" si="5"/>
        <v>0.66665833328124879</v>
      </c>
      <c r="M58" s="5">
        <f t="shared" si="6"/>
        <v>14.420007401773296</v>
      </c>
      <c r="N58" s="5">
        <f t="shared" si="7"/>
        <v>11.235559005903962</v>
      </c>
      <c r="O58" s="5">
        <f t="shared" si="8"/>
        <v>4.9933221956064484</v>
      </c>
      <c r="P58" s="5">
        <f t="shared" si="17"/>
        <v>10.216296201094568</v>
      </c>
      <c r="Q58" s="6">
        <f t="shared" si="18"/>
        <v>1.9958314920829133E-2</v>
      </c>
      <c r="R58" s="5">
        <f t="shared" si="23"/>
        <v>-1.9547715328216162</v>
      </c>
      <c r="S58" s="5">
        <f t="shared" si="21"/>
        <v>-2.3133763678105761</v>
      </c>
      <c r="T58" s="5">
        <f t="shared" si="20"/>
        <v>-3.8105519921757494</v>
      </c>
      <c r="U58" s="5">
        <f>-1/AVERAGE(2^(H58-B58),2^(I58-C58),2^(J58-D58))</f>
        <v>-2.4870125687076579</v>
      </c>
      <c r="V58" s="6">
        <f t="shared" si="19"/>
        <v>4.1828324130436412E-2</v>
      </c>
      <c r="W58" s="7"/>
      <c r="X58" s="8"/>
      <c r="Y58" s="8"/>
      <c r="Z58" s="8"/>
      <c r="AA58" s="8"/>
      <c r="AB58" s="8"/>
      <c r="AC58" s="8"/>
    </row>
    <row r="59" spans="1:29" ht="16.5" thickTop="1" thickBot="1" x14ac:dyDescent="0.3">
      <c r="A59" s="9" t="s">
        <v>76</v>
      </c>
      <c r="B59" s="5">
        <v>2.4800000000000004</v>
      </c>
      <c r="C59" s="5">
        <v>3.8500000000000014</v>
      </c>
      <c r="D59" s="5">
        <v>3.120000000000001</v>
      </c>
      <c r="E59" s="5">
        <v>-1.129999999999999</v>
      </c>
      <c r="F59" s="5">
        <v>-1.0100000000000016</v>
      </c>
      <c r="G59" s="5">
        <v>-2.509999999999998</v>
      </c>
      <c r="H59" s="5">
        <v>1.0599999999999987</v>
      </c>
      <c r="I59" s="5">
        <v>1.7099999999999973</v>
      </c>
      <c r="J59" s="5">
        <v>0.94999999999999929</v>
      </c>
      <c r="K59" s="5">
        <f t="shared" si="4"/>
        <v>3.1500000000000008</v>
      </c>
      <c r="L59" s="6">
        <f t="shared" si="5"/>
        <v>0.39576929306520692</v>
      </c>
      <c r="M59" s="5">
        <f t="shared" si="6"/>
        <v>12.210073671684469</v>
      </c>
      <c r="N59" s="5">
        <f t="shared" si="7"/>
        <v>29.040612970149205</v>
      </c>
      <c r="O59" s="5">
        <f t="shared" si="8"/>
        <v>49.522079793356433</v>
      </c>
      <c r="P59" s="5">
        <f t="shared" si="17"/>
        <v>30.257588811730034</v>
      </c>
      <c r="Q59" s="6">
        <f t="shared" si="18"/>
        <v>1.5323272417347151E-2</v>
      </c>
      <c r="R59" s="5">
        <f t="shared" si="23"/>
        <v>-2.6758551095722272</v>
      </c>
      <c r="S59" s="5">
        <f t="shared" si="21"/>
        <v>-4.4076204635064551</v>
      </c>
      <c r="T59" s="5">
        <f t="shared" si="20"/>
        <v>-4.500233938755243</v>
      </c>
      <c r="U59" s="5">
        <f>-1/AVERAGE(2^(H59-B59),2^(I59-C59),2^(J59-D59))</f>
        <v>-3.6460742534134183</v>
      </c>
      <c r="V59" s="6">
        <f t="shared" si="19"/>
        <v>1.6078088815277582E-2</v>
      </c>
      <c r="W59" s="7"/>
      <c r="X59" s="7"/>
      <c r="Y59" s="8"/>
      <c r="Z59" s="8"/>
      <c r="AA59" s="7"/>
      <c r="AB59" s="8"/>
      <c r="AC59" s="8"/>
    </row>
    <row r="60" spans="1:29" ht="16.5" thickTop="1" thickBot="1" x14ac:dyDescent="0.3">
      <c r="A60" s="9" t="s">
        <v>77</v>
      </c>
      <c r="B60" s="5">
        <v>-4.129999999999999</v>
      </c>
      <c r="C60" s="5">
        <v>-4.3500000000000014</v>
      </c>
      <c r="D60" s="5">
        <v>-3.3500000000000014</v>
      </c>
      <c r="E60" s="5">
        <v>-8.3999999999999986</v>
      </c>
      <c r="F60" s="5">
        <v>-7.9750000000000014</v>
      </c>
      <c r="G60" s="5">
        <v>-7.77</v>
      </c>
      <c r="H60" s="5">
        <v>-2.8886000000000003</v>
      </c>
      <c r="I60" s="5">
        <v>-2.5668000000000006</v>
      </c>
      <c r="J60" s="5">
        <v>-1.7404000000000011</v>
      </c>
      <c r="K60" s="5">
        <f t="shared" si="4"/>
        <v>-3.9433333333333338</v>
      </c>
      <c r="L60" s="6">
        <f t="shared" si="5"/>
        <v>0.30338827341287383</v>
      </c>
      <c r="M60" s="5">
        <f t="shared" si="6"/>
        <v>19.29292524305216</v>
      </c>
      <c r="N60" s="5">
        <f t="shared" si="7"/>
        <v>12.337686603263528</v>
      </c>
      <c r="O60" s="5">
        <f t="shared" si="8"/>
        <v>21.406840876577764</v>
      </c>
      <c r="P60" s="5">
        <f t="shared" si="17"/>
        <v>17.679150907631151</v>
      </c>
      <c r="Q60" s="6">
        <f t="shared" si="18"/>
        <v>3.5108825126513605E-3</v>
      </c>
      <c r="R60" s="5">
        <f>2^(H60-B60)</f>
        <v>2.3642785201992811</v>
      </c>
      <c r="S60" s="5">
        <f>2^(I60-C60)</f>
        <v>3.4418876363161668</v>
      </c>
      <c r="T60" s="5">
        <f>2^(J60-D60)</f>
        <v>3.0516721974236143</v>
      </c>
      <c r="U60" s="5">
        <f>AVERAGE(2^(H60-B60),2^(I60-C60),2^(J60-D60))</f>
        <v>2.9526127846463539</v>
      </c>
      <c r="V60" s="6">
        <f t="shared" si="19"/>
        <v>1.0523898614853462E-2</v>
      </c>
      <c r="W60" s="7"/>
      <c r="X60" s="8"/>
      <c r="Y60" s="8"/>
      <c r="Z60" s="8"/>
      <c r="AA60" s="8"/>
      <c r="AB60" s="8"/>
      <c r="AC60" s="8"/>
    </row>
    <row r="61" spans="1:29" ht="16.5" thickTop="1" thickBot="1" x14ac:dyDescent="0.3">
      <c r="A61" s="9" t="s">
        <v>78</v>
      </c>
      <c r="B61" s="5">
        <v>-4.5399999999999991</v>
      </c>
      <c r="C61" s="5">
        <v>-3.870000000000001</v>
      </c>
      <c r="D61" s="5">
        <v>-4.6499999999999986</v>
      </c>
      <c r="E61" s="5">
        <v>-9.11</v>
      </c>
      <c r="F61" s="5">
        <v>-7.6000000000000014</v>
      </c>
      <c r="G61" s="5">
        <v>-9.5</v>
      </c>
      <c r="H61" s="5">
        <v>-5.6429999999999989</v>
      </c>
      <c r="I61" s="5">
        <v>-6.27</v>
      </c>
      <c r="J61" s="5">
        <v>-6.2100000000000009</v>
      </c>
      <c r="K61" s="5">
        <f t="shared" si="4"/>
        <v>-4.3533333333333326</v>
      </c>
      <c r="L61" s="6">
        <f t="shared" si="5"/>
        <v>0.24374394579375869</v>
      </c>
      <c r="M61" s="5">
        <f t="shared" si="6"/>
        <v>23.752377130064787</v>
      </c>
      <c r="N61" s="5">
        <f t="shared" si="7"/>
        <v>13.26911273303107</v>
      </c>
      <c r="O61" s="5">
        <f t="shared" si="8"/>
        <v>28.840014803546595</v>
      </c>
      <c r="P61" s="5">
        <f t="shared" si="17"/>
        <v>21.953834888880817</v>
      </c>
      <c r="Q61" s="6">
        <f t="shared" si="18"/>
        <v>5.8423681717279692E-3</v>
      </c>
      <c r="R61" s="5">
        <f t="shared" ref="R61:R65" si="24">-1/2^(H61-B61)</f>
        <v>-2.148008943240248</v>
      </c>
      <c r="S61" s="5">
        <f t="shared" si="21"/>
        <v>-5.2780316430915715</v>
      </c>
      <c r="T61" s="5">
        <f t="shared" si="20"/>
        <v>-2.9485384345822068</v>
      </c>
      <c r="U61" s="5">
        <f>-1/AVERAGE(2^(H61-B61),2^(I61-C61),2^(J61-D61))</f>
        <v>-3.0176136218357077</v>
      </c>
      <c r="V61" s="6">
        <f t="shared" si="19"/>
        <v>4.7099257310246029E-2</v>
      </c>
      <c r="W61" s="7"/>
      <c r="X61" s="7"/>
      <c r="Y61" s="8"/>
      <c r="Z61" s="8"/>
      <c r="AA61" s="8"/>
      <c r="AB61" s="8"/>
      <c r="AC61" s="8"/>
    </row>
    <row r="62" spans="1:29" ht="16.5" thickTop="1" thickBot="1" x14ac:dyDescent="0.3">
      <c r="A62" s="9" t="s">
        <v>79</v>
      </c>
      <c r="B62" s="5">
        <v>0.11000000000000298</v>
      </c>
      <c r="C62" s="5">
        <v>1.3099999999999987</v>
      </c>
      <c r="D62" s="5">
        <v>-0.71999999999999886</v>
      </c>
      <c r="E62" s="5">
        <v>-4.5599999999999987</v>
      </c>
      <c r="F62" s="5">
        <v>-4.2100000000000009</v>
      </c>
      <c r="G62" s="5">
        <v>-4.9699999999999989</v>
      </c>
      <c r="H62" s="5">
        <v>-1.870000000000001</v>
      </c>
      <c r="I62" s="5">
        <v>-0.81000000000000227</v>
      </c>
      <c r="J62" s="5">
        <v>-2.5700000000000003</v>
      </c>
      <c r="K62" s="5">
        <f t="shared" si="4"/>
        <v>0.23333333333333428</v>
      </c>
      <c r="L62" s="6">
        <f t="shared" si="5"/>
        <v>0.58924622282294714</v>
      </c>
      <c r="M62" s="5">
        <f t="shared" si="6"/>
        <v>25.45716748015742</v>
      </c>
      <c r="N62" s="5">
        <f t="shared" si="7"/>
        <v>45.886567936506459</v>
      </c>
      <c r="O62" s="5">
        <f t="shared" si="8"/>
        <v>19.027313840043536</v>
      </c>
      <c r="P62" s="5">
        <f t="shared" si="17"/>
        <v>30.123683085569137</v>
      </c>
      <c r="Q62" s="6">
        <f t="shared" si="18"/>
        <v>5.9692321411853252E-3</v>
      </c>
      <c r="R62" s="5">
        <f t="shared" si="24"/>
        <v>-3.944930817973447</v>
      </c>
      <c r="S62" s="5">
        <f t="shared" si="21"/>
        <v>-4.3469394501042355</v>
      </c>
      <c r="T62" s="5">
        <f t="shared" si="20"/>
        <v>-3.6050018504433252</v>
      </c>
      <c r="U62" s="5">
        <f>-1/AVERAGE(2^(H62-B62),2^(I62-C62),2^(J62-D62))</f>
        <v>-3.9425483930441025</v>
      </c>
      <c r="V62" s="6">
        <f t="shared" si="19"/>
        <v>1.5415168720081366E-3</v>
      </c>
      <c r="W62" s="7"/>
      <c r="X62" s="7"/>
      <c r="Y62" s="8"/>
      <c r="Z62" s="8"/>
      <c r="AA62" s="8"/>
      <c r="AB62" s="8"/>
      <c r="AC62" s="8"/>
    </row>
    <row r="63" spans="1:29" ht="16.5" thickTop="1" thickBot="1" x14ac:dyDescent="0.3">
      <c r="A63" s="5" t="s">
        <v>80</v>
      </c>
      <c r="B63" s="5">
        <v>0.31000000000000227</v>
      </c>
      <c r="C63" s="5">
        <v>0.80000000000000071</v>
      </c>
      <c r="D63" s="5">
        <v>0.75</v>
      </c>
      <c r="E63" s="5">
        <v>-4.4499999999999993</v>
      </c>
      <c r="F63" s="5">
        <v>-3.4299999999999997</v>
      </c>
      <c r="G63" s="5">
        <v>-4.4499999999999993</v>
      </c>
      <c r="H63" s="5">
        <v>0.12000000000000099</v>
      </c>
      <c r="I63" s="5">
        <v>1.9999999999999574E-2</v>
      </c>
      <c r="J63" s="5">
        <v>0.48000000000000043</v>
      </c>
      <c r="K63" s="5">
        <f t="shared" si="4"/>
        <v>0.62000000000000099</v>
      </c>
      <c r="L63" s="6">
        <f t="shared" si="5"/>
        <v>0.15567059238447431</v>
      </c>
      <c r="M63" s="5">
        <f t="shared" si="6"/>
        <v>27.095849995600901</v>
      </c>
      <c r="N63" s="5">
        <f t="shared" si="7"/>
        <v>18.765359187710065</v>
      </c>
      <c r="O63" s="5">
        <f t="shared" si="8"/>
        <v>36.758347359905102</v>
      </c>
      <c r="P63" s="5">
        <f t="shared" si="17"/>
        <v>27.539852181072021</v>
      </c>
      <c r="Q63" s="6">
        <f t="shared" si="18"/>
        <v>3.4962473206926557E-3</v>
      </c>
      <c r="R63" s="5">
        <f t="shared" si="24"/>
        <v>-1.1407637158684247</v>
      </c>
      <c r="S63" s="5">
        <f t="shared" si="21"/>
        <v>-1.7171308728755088</v>
      </c>
      <c r="T63" s="5">
        <f t="shared" si="20"/>
        <v>-1.20580782769076</v>
      </c>
      <c r="U63" s="5">
        <f>-1/AVERAGE(2^(H63-B63),2^(I63-C63),2^(J63-D63))</f>
        <v>-1.3110214609239459</v>
      </c>
      <c r="V63" s="6">
        <f t="shared" si="19"/>
        <v>0.15475935718773792</v>
      </c>
      <c r="W63" s="7"/>
      <c r="X63" s="8"/>
      <c r="Y63" s="8"/>
      <c r="Z63" s="8"/>
      <c r="AA63" s="8"/>
      <c r="AB63" s="8"/>
      <c r="AC63" s="8"/>
    </row>
    <row r="64" spans="1:29" ht="16.5" thickTop="1" thickBot="1" x14ac:dyDescent="0.3">
      <c r="A64" s="5" t="s">
        <v>81</v>
      </c>
      <c r="B64" s="5">
        <v>-1.6799999999999997</v>
      </c>
      <c r="C64" s="5">
        <v>0.19000000000000128</v>
      </c>
      <c r="D64" s="5">
        <v>-1.8200000000000003</v>
      </c>
      <c r="E64" s="5">
        <v>-5.6199999999999974</v>
      </c>
      <c r="F64" s="5">
        <v>-5.8500000000000014</v>
      </c>
      <c r="G64" s="5">
        <v>-6.5799999999999983</v>
      </c>
      <c r="H64" s="5">
        <v>-2.1500000000000021</v>
      </c>
      <c r="I64" s="5">
        <v>-0.74100000000000321</v>
      </c>
      <c r="J64" s="5">
        <v>-2.4800000000000004</v>
      </c>
      <c r="K64" s="5">
        <f t="shared" si="4"/>
        <v>-1.1033333333333328</v>
      </c>
      <c r="L64" s="6">
        <f t="shared" si="5"/>
        <v>0.64792832251037757</v>
      </c>
      <c r="M64" s="5">
        <f t="shared" si="6"/>
        <v>15.348225909204205</v>
      </c>
      <c r="N64" s="5">
        <f t="shared" si="7"/>
        <v>65.799284905988358</v>
      </c>
      <c r="O64" s="5">
        <f t="shared" si="8"/>
        <v>27.095849995600826</v>
      </c>
      <c r="P64" s="5">
        <f t="shared" si="17"/>
        <v>36.081120270264464</v>
      </c>
      <c r="Q64" s="6">
        <f t="shared" si="18"/>
        <v>1.5116821783119136E-2</v>
      </c>
      <c r="R64" s="5">
        <f t="shared" si="24"/>
        <v>-1.3851094681109271</v>
      </c>
      <c r="S64" s="5">
        <f t="shared" si="21"/>
        <v>-1.9065970905763239</v>
      </c>
      <c r="T64" s="5">
        <f t="shared" si="20"/>
        <v>-1.5800826237267542</v>
      </c>
      <c r="U64" s="5">
        <f>-1/AVERAGE(2^(H64-B64),2^(I64-C64),2^(J64-D64))</f>
        <v>-1.5963071596038407</v>
      </c>
      <c r="V64" s="6">
        <f t="shared" si="19"/>
        <v>3.5881973933203672E-2</v>
      </c>
      <c r="W64" s="7"/>
      <c r="X64" s="8"/>
      <c r="Y64" s="8"/>
      <c r="Z64" s="8"/>
      <c r="AA64" s="8"/>
      <c r="AB64" s="8"/>
      <c r="AC64" s="8"/>
    </row>
    <row r="65" spans="1:29" ht="16.5" thickTop="1" thickBot="1" x14ac:dyDescent="0.3">
      <c r="A65" s="9" t="s">
        <v>82</v>
      </c>
      <c r="B65" s="5">
        <v>-3.9799999999999969</v>
      </c>
      <c r="C65" s="5">
        <v>-4</v>
      </c>
      <c r="D65" s="5">
        <v>-4.7399999999999984</v>
      </c>
      <c r="E65" s="5">
        <v>-7.9699999999999989</v>
      </c>
      <c r="F65" s="5">
        <v>-6.629999999999999</v>
      </c>
      <c r="G65" s="5">
        <v>-9.3099999999999987</v>
      </c>
      <c r="H65" s="5">
        <v>-5.3953999999999986</v>
      </c>
      <c r="I65" s="5">
        <v>-5.5325999999999986</v>
      </c>
      <c r="J65" s="5">
        <v>-5.6819999999999986</v>
      </c>
      <c r="K65" s="5">
        <f t="shared" si="4"/>
        <v>-4.2399999999999984</v>
      </c>
      <c r="L65" s="6">
        <f t="shared" si="5"/>
        <v>0.25006665778014742</v>
      </c>
      <c r="M65" s="5">
        <f t="shared" si="6"/>
        <v>15.889479926992596</v>
      </c>
      <c r="N65" s="5">
        <f t="shared" si="7"/>
        <v>6.190259974169555</v>
      </c>
      <c r="O65" s="5">
        <f t="shared" si="8"/>
        <v>23.752377130064787</v>
      </c>
      <c r="P65" s="5">
        <f t="shared" si="17"/>
        <v>15.277372343742313</v>
      </c>
      <c r="Q65" s="6">
        <f t="shared" si="18"/>
        <v>2.2942897994896329E-2</v>
      </c>
      <c r="R65" s="5">
        <f t="shared" si="24"/>
        <v>-2.6673367944609483</v>
      </c>
      <c r="S65" s="5">
        <f t="shared" si="21"/>
        <v>-2.8930675318909698</v>
      </c>
      <c r="T65" s="5">
        <f t="shared" si="20"/>
        <v>-1.9211897279069532</v>
      </c>
      <c r="U65" s="5">
        <f>-1/AVERAGE(2^(H65-B65),2^(I65-C65),2^(J65-D65))</f>
        <v>-2.4172680740546109</v>
      </c>
      <c r="V65" s="6">
        <f t="shared" si="19"/>
        <v>1.8838330227611333E-2</v>
      </c>
      <c r="W65" s="7"/>
      <c r="X65" s="8"/>
      <c r="Y65" s="8"/>
      <c r="Z65" s="8"/>
      <c r="AA65" s="8"/>
      <c r="AB65" s="8"/>
      <c r="AC65" s="8"/>
    </row>
    <row r="66" spans="1:29" ht="16.5" thickTop="1" thickBot="1" x14ac:dyDescent="0.3">
      <c r="A66" s="5" t="s">
        <v>83</v>
      </c>
      <c r="B66" s="5">
        <v>-7.6899999999999977</v>
      </c>
      <c r="C66" s="5">
        <v>-7.1400000000000006</v>
      </c>
      <c r="D66" s="5">
        <v>-7.3000000000000007</v>
      </c>
      <c r="E66" s="5">
        <v>-6.1899999999999977</v>
      </c>
      <c r="F66" s="5">
        <v>-4.0600000000000023</v>
      </c>
      <c r="G66" s="5">
        <v>-5.8500000000000014</v>
      </c>
      <c r="H66" s="5">
        <v>-7.57</v>
      </c>
      <c r="I66" s="5">
        <v>-6.8381000000000007</v>
      </c>
      <c r="J66" s="5">
        <v>-7.3599999999999994</v>
      </c>
      <c r="K66" s="5">
        <f t="shared" si="4"/>
        <v>-7.376666666666666</v>
      </c>
      <c r="L66" s="6">
        <f t="shared" si="5"/>
        <v>0.16333333333333241</v>
      </c>
      <c r="M66" s="5">
        <f t="shared" si="6"/>
        <v>0.35355339059327379</v>
      </c>
      <c r="N66" s="5">
        <f t="shared" si="7"/>
        <v>0.11825720584069963</v>
      </c>
      <c r="O66" s="5">
        <f t="shared" si="8"/>
        <v>0.36602142398640658</v>
      </c>
      <c r="P66" s="5">
        <f t="shared" si="17"/>
        <v>0.27927734014012667</v>
      </c>
      <c r="Q66" s="6">
        <f t="shared" si="18"/>
        <v>6.4150744439138596E-2</v>
      </c>
      <c r="R66" s="5">
        <f>2^(H66-B66)</f>
        <v>1.0867348625260562</v>
      </c>
      <c r="S66" s="5">
        <f>2^(I66-C66)</f>
        <v>1.2327668736140318</v>
      </c>
      <c r="T66" s="5">
        <f t="shared" si="20"/>
        <v>-1.0424657608411205</v>
      </c>
      <c r="U66" s="5">
        <f>AVERAGE(2^(H66-B66),2^(I66-C66),2^(J66-D66))</f>
        <v>1.0929219518217845</v>
      </c>
      <c r="V66" s="6">
        <f t="shared" si="19"/>
        <v>0.36754621121055364</v>
      </c>
      <c r="W66" s="8"/>
      <c r="X66" s="8"/>
      <c r="Y66" s="7"/>
      <c r="Z66" s="8"/>
      <c r="AA66" s="8"/>
      <c r="AB66" s="8"/>
      <c r="AC66" s="7"/>
    </row>
    <row r="67" spans="1:29" ht="16.5" thickTop="1" thickBot="1" x14ac:dyDescent="0.3">
      <c r="A67" s="5" t="s">
        <v>84</v>
      </c>
      <c r="B67" s="5">
        <v>-6.9199999999999982</v>
      </c>
      <c r="C67" s="5">
        <v>-5.870000000000001</v>
      </c>
      <c r="D67" s="5">
        <v>-8.0500000000000007</v>
      </c>
      <c r="E67" s="5">
        <v>-2.3699999999999974</v>
      </c>
      <c r="F67" s="5">
        <v>-0.90000000000000213</v>
      </c>
      <c r="G67" s="5">
        <v>-3.1000000000000014</v>
      </c>
      <c r="H67" s="5">
        <v>-6.6999999999999993</v>
      </c>
      <c r="I67" s="5">
        <v>-6.2510000000000012</v>
      </c>
      <c r="J67" s="5">
        <v>-7.82</v>
      </c>
      <c r="K67" s="5">
        <f t="shared" si="4"/>
        <v>-6.9466666666666663</v>
      </c>
      <c r="L67" s="6">
        <f t="shared" si="5"/>
        <v>0.62945302534114034</v>
      </c>
      <c r="M67" s="5">
        <f t="shared" si="6"/>
        <v>4.2688758023574837E-2</v>
      </c>
      <c r="N67" s="5">
        <f t="shared" si="7"/>
        <v>3.1906628928349813E-2</v>
      </c>
      <c r="O67" s="5">
        <f t="shared" si="8"/>
        <v>3.2352028870043063E-2</v>
      </c>
      <c r="P67" s="5">
        <f t="shared" si="17"/>
        <v>3.5649138607322571E-2</v>
      </c>
      <c r="Q67" s="6">
        <f t="shared" si="18"/>
        <v>8.0330685304650404E-4</v>
      </c>
      <c r="R67" s="5">
        <f>2^(H67-B67)</f>
        <v>1.1647335864684549</v>
      </c>
      <c r="S67" s="5">
        <f t="shared" si="21"/>
        <v>-1.3022441895690287</v>
      </c>
      <c r="T67" s="5">
        <f>2^(J67-D67)</f>
        <v>1.1728349492318793</v>
      </c>
      <c r="U67" s="5">
        <f>AVERAGE(2^(H67-B67),2^(I67-C67),2^(J67-D67))</f>
        <v>1.0351578901837943</v>
      </c>
      <c r="V67" s="6">
        <f t="shared" si="19"/>
        <v>0.91975566907974082</v>
      </c>
      <c r="W67" s="8"/>
      <c r="X67" s="8"/>
      <c r="Y67" s="8"/>
      <c r="Z67" s="8"/>
      <c r="AA67" s="8"/>
      <c r="AB67" s="8"/>
      <c r="AC67" s="7"/>
    </row>
    <row r="68" spans="1:29" ht="16.5" thickTop="1" thickBot="1" x14ac:dyDescent="0.3">
      <c r="A68" s="5" t="s">
        <v>85</v>
      </c>
      <c r="B68" s="5">
        <v>-7.6499999999999986</v>
      </c>
      <c r="C68" s="5">
        <v>-7.3299999999999983</v>
      </c>
      <c r="D68" s="5">
        <v>-7.9600000000000009</v>
      </c>
      <c r="E68" s="5">
        <v>-3.59</v>
      </c>
      <c r="F68" s="5">
        <v>-3.5500000000000007</v>
      </c>
      <c r="G68" s="5">
        <v>-3.41</v>
      </c>
      <c r="H68" s="5">
        <v>-7.629999999999999</v>
      </c>
      <c r="I68" s="5">
        <v>-7.9500000000000028</v>
      </c>
      <c r="J68" s="5">
        <v>-8.41</v>
      </c>
      <c r="K68" s="5">
        <f t="shared" si="4"/>
        <v>-7.6466666666666656</v>
      </c>
      <c r="L68" s="6">
        <f t="shared" si="5"/>
        <v>0.18187297154271728</v>
      </c>
      <c r="M68" s="5">
        <f t="shared" si="6"/>
        <v>5.9954007457829098E-2</v>
      </c>
      <c r="N68" s="5">
        <f t="shared" si="7"/>
        <v>7.2795849154278627E-2</v>
      </c>
      <c r="O68" s="5">
        <f t="shared" si="8"/>
        <v>4.2688758023574837E-2</v>
      </c>
      <c r="P68" s="5">
        <f t="shared" si="17"/>
        <v>5.8479538211894187E-2</v>
      </c>
      <c r="Q68" s="6">
        <f t="shared" si="18"/>
        <v>2.9553427512334961E-3</v>
      </c>
      <c r="R68" s="5">
        <f>2^(H68-B68)</f>
        <v>1.0139594797900289</v>
      </c>
      <c r="S68" s="5">
        <f t="shared" si="21"/>
        <v>-1.5368751812880173</v>
      </c>
      <c r="T68" s="5">
        <f t="shared" si="20"/>
        <v>-1.3660402567543948</v>
      </c>
      <c r="U68" s="5">
        <f>-1/AVERAGE(2^(H68-B68),2^(I68-C68),2^(J68-D68))</f>
        <v>-1.2517350845117192</v>
      </c>
      <c r="V68" s="6">
        <f t="shared" si="19"/>
        <v>0.20895958734981912</v>
      </c>
      <c r="W68" s="8"/>
      <c r="X68" s="8"/>
      <c r="Y68" s="8"/>
      <c r="Z68" s="7"/>
      <c r="AA68" s="8"/>
      <c r="AB68" s="8"/>
      <c r="AC68" s="8"/>
    </row>
    <row r="69" spans="1:29" ht="15.75" thickTop="1" x14ac:dyDescent="0.25"/>
  </sheetData>
  <mergeCells count="15">
    <mergeCell ref="A1:A3"/>
    <mergeCell ref="B1:D1"/>
    <mergeCell ref="E1:G1"/>
    <mergeCell ref="H1:J1"/>
    <mergeCell ref="K1:L1"/>
    <mergeCell ref="R1:V1"/>
    <mergeCell ref="W1:AC1"/>
    <mergeCell ref="B2:D2"/>
    <mergeCell ref="E2:G2"/>
    <mergeCell ref="H2:J2"/>
    <mergeCell ref="K2:L2"/>
    <mergeCell ref="R2:V2"/>
    <mergeCell ref="W2:AC2"/>
    <mergeCell ref="M1:Q1"/>
    <mergeCell ref="M2:Q2"/>
  </mergeCells>
  <conditionalFormatting sqref="K4:K68">
    <cfRule type="cellIs" dxfId="6" priority="8" operator="greaterThanOrEqual">
      <formula>-9</formula>
    </cfRule>
  </conditionalFormatting>
  <conditionalFormatting sqref="P4:P68">
    <cfRule type="cellIs" dxfId="5" priority="7" operator="greaterThanOrEqual">
      <formula>10</formula>
    </cfRule>
  </conditionalFormatting>
  <conditionalFormatting sqref="V4:V68">
    <cfRule type="cellIs" dxfId="4" priority="5" operator="lessThanOrEqual">
      <formula>0.05</formula>
    </cfRule>
  </conditionalFormatting>
  <conditionalFormatting sqref="R4:U68">
    <cfRule type="cellIs" dxfId="3" priority="3" operator="greaterThanOrEqual">
      <formula>2</formula>
    </cfRule>
    <cfRule type="cellIs" dxfId="2" priority="4" operator="lessThanOrEqual">
      <formula>-2</formula>
    </cfRule>
  </conditionalFormatting>
  <conditionalFormatting sqref="M4:O68">
    <cfRule type="cellIs" dxfId="1" priority="2" operator="greaterThanOrEqual">
      <formula>10</formula>
    </cfRule>
  </conditionalFormatting>
  <conditionalFormatting sqref="Q4:Q68">
    <cfRule type="cellIs" dxfId="0" priority="1" operator="lessThanOrEqual">
      <formula>0.05</formula>
    </cfRule>
  </conditionalFormatting>
  <printOptions horizontalCentered="1" gridLines="1"/>
  <pageMargins left="0.48" right="0.3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Fremont</dc:creator>
  <cp:lastModifiedBy>Fremont</cp:lastModifiedBy>
  <dcterms:created xsi:type="dcterms:W3CDTF">2022-01-14T22:48:39Z</dcterms:created>
  <dcterms:modified xsi:type="dcterms:W3CDTF">2022-01-22T00:37:49Z</dcterms:modified>
</cp:coreProperties>
</file>