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Gráficos" sheetId="2" r:id="rId5"/>
  </sheets>
  <definedNames/>
  <calcPr/>
</workbook>
</file>

<file path=xl/sharedStrings.xml><?xml version="1.0" encoding="utf-8"?>
<sst xmlns="http://schemas.openxmlformats.org/spreadsheetml/2006/main" count="206" uniqueCount="39">
  <si>
    <t>1ª iteração</t>
  </si>
  <si>
    <t>2ª iteração</t>
  </si>
  <si>
    <t>3ª iteração</t>
  </si>
  <si>
    <t>4ª iteração</t>
  </si>
  <si>
    <t>5ª iteração</t>
  </si>
  <si>
    <t>6ª iteração</t>
  </si>
  <si>
    <t>Grupo 1</t>
  </si>
  <si>
    <t>Participante</t>
  </si>
  <si>
    <t>T1</t>
  </si>
  <si>
    <t>T2</t>
  </si>
  <si>
    <t>Média</t>
  </si>
  <si>
    <t>P1</t>
  </si>
  <si>
    <t>P2</t>
  </si>
  <si>
    <t>P3</t>
  </si>
  <si>
    <t>P4</t>
  </si>
  <si>
    <t>P5</t>
  </si>
  <si>
    <t>PN</t>
  </si>
  <si>
    <t>P6</t>
  </si>
  <si>
    <t>P7</t>
  </si>
  <si>
    <t>Grupo 2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</si>
  <si>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</si>
  <si>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</si>
  <si>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</si>
  <si>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</si>
  <si>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</si>
  <si>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</si>
  <si>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</si>
  <si>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</si>
  <si>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</si>
  <si>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</si>
  <si>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</si>
  <si>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</si>
  <si>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</si>
  <si>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</si>
  <si>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Média geral</t>
  </si>
  <si>
    <t>Mínimo</t>
  </si>
  <si>
    <t>Quartil 1</t>
  </si>
  <si>
    <t>Quartil 3</t>
  </si>
  <si>
    <t>Máximo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</si>
</sst>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color theme="1"/>
      <name val="Calibri"/>
    </font>
    <font>
      <sz val="11.0"/>
      <color rgb="FF7E379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2" fillId="0" fontId="1" numFmtId="0" xfId="0" applyBorder="1" applyFont="1"/>
    <xf borderId="3" fillId="0" fontId="1" numFmtId="0" xfId="0" applyBorder="1" applyFont="1"/>
    <xf borderId="0" fillId="0" fontId="0" numFmtId="0" xfId="0" applyAlignment="1" applyFont="1">
      <alignment horizontal="center" shrinkToFit="0" vertical="center" wrapText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0" numFmtId="0" xfId="0" applyAlignment="1" applyBorder="1" applyFont="1">
      <alignment horizontal="center" shrinkToFit="0" vertical="center" wrapText="0"/>
    </xf>
    <xf borderId="8" fillId="0" fontId="1" numFmtId="0" xfId="0" applyBorder="1" applyFont="1"/>
    <xf borderId="9" fillId="0" fontId="1" numFmtId="0" xfId="0" applyBorder="1" applyFont="1"/>
    <xf borderId="8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shrinkToFit="0" vertical="center" wrapText="0"/>
    </xf>
    <xf borderId="0" fillId="0" fontId="0" numFmtId="2" xfId="0" applyAlignment="1" applyFont="1" applyNumberFormat="1">
      <alignment horizontal="center" shrinkToFit="0" vertical="center" wrapText="0"/>
    </xf>
    <xf borderId="10" fillId="0" fontId="0" numFmtId="2" xfId="0" applyAlignment="1" applyBorder="1" applyFont="1" applyNumberFormat="1">
      <alignment horizontal="center" shrinkToFit="0" vertical="center" wrapText="0"/>
    </xf>
    <xf borderId="0" fillId="0" fontId="0" numFmtId="2" xfId="0" applyAlignment="1" applyFont="1" applyNumberFormat="1">
      <alignment horizontal="center" readingOrder="0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0" fillId="0" fontId="1" numFmtId="0" xfId="0" applyBorder="1" applyFont="1"/>
    <xf borderId="4" fillId="0" fontId="0" numFmtId="0" xfId="0" applyAlignment="1" applyBorder="1" applyFont="1">
      <alignment horizontal="center" shrinkToFit="0" vertical="center" wrapText="0"/>
    </xf>
    <xf borderId="8" fillId="0" fontId="0" numFmtId="2" xfId="0" applyAlignment="1" applyBorder="1" applyFont="1" applyNumberFormat="1">
      <alignment horizontal="center" shrinkToFit="0" vertical="center" wrapText="0"/>
    </xf>
    <xf borderId="9" fillId="0" fontId="0" numFmtId="2" xfId="0" applyAlignment="1" applyBorder="1" applyFont="1" applyNumberFormat="1">
      <alignment horizontal="center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0" fillId="0" fontId="0" numFmtId="49" xfId="0" applyAlignment="1" applyFont="1" applyNumberFormat="1">
      <alignment shrinkToFit="0" vertical="bottom" wrapText="0"/>
    </xf>
    <xf borderId="0" fillId="0" fontId="0" numFmtId="2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2" xfId="0" applyAlignment="1" applyFont="1" applyNumberFormat="1">
      <alignment shrinkToFit="0" vertical="bottom" wrapText="0"/>
    </xf>
    <xf borderId="0" fillId="2" fontId="0" numFmtId="2" xfId="0" applyAlignment="1" applyFill="1" applyFont="1" applyNumberFormat="1">
      <alignment shrinkToFit="0" vertical="bottom" wrapText="0"/>
    </xf>
    <xf borderId="0" fillId="0" fontId="3" numFmtId="2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Font="1"/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Resultados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'Gráficos'!$C$1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'Gráficos'!$A$2:$A$5</c:f>
            </c:strRef>
          </c:cat>
          <c:val>
            <c:numRef>
              <c:f>'Gráficos'!$C$2:$C$5</c:f>
              <c:numCache/>
            </c:numRef>
          </c:val>
          <c:smooth val="0"/>
        </c:ser>
        <c:ser>
          <c:idx val="1"/>
          <c:order val="1"/>
          <c:tx>
            <c:strRef>
              <c:f>'Gráficos'!$E$1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'Gráficos'!$A$2:$A$5</c:f>
            </c:strRef>
          </c:cat>
          <c:val>
            <c:numRef>
              <c:f>'Gráficos'!$E$2:$E$5</c:f>
              <c:numCache/>
            </c:numRef>
          </c:val>
          <c:smooth val="0"/>
        </c:ser>
        <c:ser>
          <c:idx val="2"/>
          <c:order val="2"/>
          <c:tx>
            <c:strRef>
              <c:f>'Gráficos'!$B$1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'Gráficos'!$A$2:$A$5</c:f>
            </c:strRef>
          </c:cat>
          <c:val>
            <c:numRef>
              <c:f>'Gráficos'!$B$2:$B$5</c:f>
              <c:numCache/>
            </c:numRef>
          </c:val>
          <c:smooth val="0"/>
        </c:ser>
        <c:ser>
          <c:idx val="3"/>
          <c:order val="3"/>
          <c:tx>
            <c:strRef>
              <c:f>'Gráficos'!$D$1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'Gráficos'!$A$2:$A$5</c:f>
            </c:strRef>
          </c:cat>
          <c:val>
            <c:numRef>
              <c:f>'Gráficos'!$D$2:$D$5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675880660"/>
        <c:axId val="403898146"/>
      </c:stockChart>
      <c:dateAx>
        <c:axId val="67588066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898146"/>
      </c:dateAx>
      <c:valAx>
        <c:axId val="403898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880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2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57"/>
  </cols>
  <sheetData>
    <row r="1">
      <c r="A1" s="1"/>
      <c r="B1" s="2" t="s">
        <v>0</v>
      </c>
      <c r="C1" s="3"/>
      <c r="D1" s="3"/>
      <c r="E1" s="3"/>
      <c r="F1" s="4"/>
      <c r="G1" s="5"/>
      <c r="H1" s="2" t="s">
        <v>1</v>
      </c>
      <c r="I1" s="3"/>
      <c r="J1" s="3"/>
      <c r="K1" s="3"/>
      <c r="L1" s="4"/>
      <c r="M1" s="1"/>
      <c r="N1" s="2" t="s">
        <v>2</v>
      </c>
      <c r="O1" s="3"/>
      <c r="P1" s="3"/>
      <c r="Q1" s="3"/>
      <c r="R1" s="4"/>
      <c r="S1" s="1"/>
      <c r="T1" s="2" t="s">
        <v>3</v>
      </c>
      <c r="U1" s="3"/>
      <c r="V1" s="3"/>
      <c r="W1" s="3"/>
      <c r="X1" s="4"/>
      <c r="Y1" s="1"/>
      <c r="Z1" s="2" t="s">
        <v>4</v>
      </c>
      <c r="AA1" s="3"/>
      <c r="AB1" s="3"/>
      <c r="AC1" s="3"/>
      <c r="AD1" s="4"/>
      <c r="AE1" s="1"/>
      <c r="AF1" s="2" t="s">
        <v>5</v>
      </c>
      <c r="AG1" s="3"/>
      <c r="AH1" s="3"/>
      <c r="AI1" s="3"/>
      <c r="AJ1" s="4"/>
      <c r="AK1" s="1"/>
      <c r="AL1" s="1"/>
      <c r="AQ1" s="1"/>
      <c r="AR1" s="1"/>
    </row>
    <row r="2">
      <c r="A2" s="1"/>
      <c r="B2" s="6"/>
      <c r="C2" s="7"/>
      <c r="D2" s="7"/>
      <c r="E2" s="7"/>
      <c r="F2" s="8"/>
      <c r="G2" s="5"/>
      <c r="H2" s="6"/>
      <c r="I2" s="7"/>
      <c r="J2" s="7"/>
      <c r="K2" s="7"/>
      <c r="L2" s="8"/>
      <c r="M2" s="1"/>
      <c r="N2" s="6"/>
      <c r="O2" s="7"/>
      <c r="P2" s="7"/>
      <c r="Q2" s="7"/>
      <c r="R2" s="8"/>
      <c r="S2" s="1"/>
      <c r="T2" s="6"/>
      <c r="U2" s="7"/>
      <c r="V2" s="7"/>
      <c r="W2" s="7"/>
      <c r="X2" s="8"/>
      <c r="Y2" s="1"/>
      <c r="Z2" s="6"/>
      <c r="AA2" s="7"/>
      <c r="AB2" s="7"/>
      <c r="AC2" s="7"/>
      <c r="AD2" s="8"/>
      <c r="AE2" s="1"/>
      <c r="AF2" s="6"/>
      <c r="AG2" s="7"/>
      <c r="AH2" s="7"/>
      <c r="AI2" s="7"/>
      <c r="AJ2" s="8"/>
      <c r="AK2" s="1"/>
      <c r="A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>
      <c r="A4" s="1"/>
      <c r="B4" s="9" t="s">
        <v>6</v>
      </c>
      <c r="C4" s="10"/>
      <c r="D4" s="10"/>
      <c r="E4" s="10"/>
      <c r="F4" s="11"/>
      <c r="G4" s="1"/>
      <c r="H4" s="9" t="s">
        <v>6</v>
      </c>
      <c r="I4" s="10"/>
      <c r="J4" s="10"/>
      <c r="K4" s="10"/>
      <c r="L4" s="11"/>
      <c r="M4" s="1"/>
      <c r="N4" s="9" t="s">
        <v>6</v>
      </c>
      <c r="O4" s="10"/>
      <c r="P4" s="10"/>
      <c r="Q4" s="10"/>
      <c r="R4" s="11"/>
      <c r="S4" s="1"/>
      <c r="T4" s="9" t="s">
        <v>6</v>
      </c>
      <c r="U4" s="10"/>
      <c r="V4" s="10"/>
      <c r="W4" s="10"/>
      <c r="X4" s="11"/>
      <c r="Y4" s="1"/>
      <c r="Z4" s="9" t="s">
        <v>6</v>
      </c>
      <c r="AA4" s="10"/>
      <c r="AB4" s="10"/>
      <c r="AC4" s="10"/>
      <c r="AD4" s="11"/>
      <c r="AE4" s="1"/>
      <c r="AF4" s="9" t="s">
        <v>6</v>
      </c>
      <c r="AG4" s="10"/>
      <c r="AH4" s="10"/>
      <c r="AI4" s="10"/>
      <c r="AJ4" s="11"/>
      <c r="AK4" s="1"/>
      <c r="AL4" s="1"/>
      <c r="AQ4" s="1"/>
      <c r="AR4" s="1"/>
    </row>
    <row r="5">
      <c r="A5" s="1"/>
      <c r="B5" s="9" t="s">
        <v>7</v>
      </c>
      <c r="C5" s="11"/>
      <c r="D5" s="12" t="s">
        <v>8</v>
      </c>
      <c r="E5" s="12" t="s">
        <v>9</v>
      </c>
      <c r="F5" s="13" t="s">
        <v>10</v>
      </c>
      <c r="G5" s="5"/>
      <c r="H5" s="9" t="s">
        <v>7</v>
      </c>
      <c r="I5" s="11"/>
      <c r="J5" s="12" t="s">
        <v>8</v>
      </c>
      <c r="K5" s="12" t="s">
        <v>9</v>
      </c>
      <c r="L5" s="13" t="s">
        <v>10</v>
      </c>
      <c r="M5" s="1"/>
      <c r="N5" s="9" t="s">
        <v>7</v>
      </c>
      <c r="O5" s="11"/>
      <c r="P5" s="12" t="s">
        <v>8</v>
      </c>
      <c r="Q5" s="12" t="s">
        <v>9</v>
      </c>
      <c r="R5" s="13" t="s">
        <v>10</v>
      </c>
      <c r="S5" s="1"/>
      <c r="T5" s="9" t="s">
        <v>7</v>
      </c>
      <c r="U5" s="11"/>
      <c r="V5" s="12" t="s">
        <v>8</v>
      </c>
      <c r="W5" s="12" t="s">
        <v>9</v>
      </c>
      <c r="X5" s="13" t="s">
        <v>10</v>
      </c>
      <c r="Y5" s="1"/>
      <c r="Z5" s="9" t="s">
        <v>7</v>
      </c>
      <c r="AA5" s="11"/>
      <c r="AB5" s="12" t="s">
        <v>8</v>
      </c>
      <c r="AC5" s="12" t="s">
        <v>9</v>
      </c>
      <c r="AD5" s="13" t="s">
        <v>10</v>
      </c>
      <c r="AE5" s="1"/>
      <c r="AF5" s="9" t="s">
        <v>7</v>
      </c>
      <c r="AG5" s="11"/>
      <c r="AH5" s="12" t="s">
        <v>8</v>
      </c>
      <c r="AI5" s="12" t="s">
        <v>9</v>
      </c>
      <c r="AJ5" s="13" t="s">
        <v>10</v>
      </c>
      <c r="AK5" s="1"/>
      <c r="AL5" s="1"/>
      <c r="AN5" s="5"/>
      <c r="AO5" s="5"/>
      <c r="AP5" s="5"/>
      <c r="AQ5" s="1"/>
      <c r="AR5" s="1"/>
      <c r="AT5" s="5"/>
      <c r="AU5" s="5"/>
      <c r="AV5" s="5"/>
    </row>
    <row r="6">
      <c r="A6" s="1"/>
      <c r="B6" s="2" t="s">
        <v>11</v>
      </c>
      <c r="C6" s="4"/>
      <c r="D6" s="14">
        <v>2.02</v>
      </c>
      <c r="E6" s="14">
        <v>2.18</v>
      </c>
      <c r="F6" s="15">
        <f t="shared" ref="F6:F10" si="1">AVERAGE(D6,E6)</f>
        <v>2.1</v>
      </c>
      <c r="G6" s="14"/>
      <c r="H6" s="2" t="s">
        <v>11</v>
      </c>
      <c r="I6" s="4"/>
      <c r="J6" s="14">
        <v>5.23</v>
      </c>
      <c r="K6" s="14">
        <v>5.89</v>
      </c>
      <c r="L6" s="15">
        <f t="shared" ref="L6:L11" si="2">AVERAGE(J6,K6)</f>
        <v>5.56</v>
      </c>
      <c r="M6" s="1"/>
      <c r="N6" s="2" t="s">
        <v>11</v>
      </c>
      <c r="O6" s="4"/>
      <c r="P6" s="16">
        <v>8.91</v>
      </c>
      <c r="Q6" s="16">
        <v>8.89</v>
      </c>
      <c r="R6" s="15">
        <f t="shared" ref="R6:R10" si="3"> AVERAGE(P6:Q6)</f>
        <v>8.9</v>
      </c>
      <c r="S6" s="1"/>
      <c r="T6" s="2" t="s">
        <v>11</v>
      </c>
      <c r="U6" s="4"/>
      <c r="V6" s="16">
        <v>10.41</v>
      </c>
      <c r="W6" s="16">
        <v>11.74</v>
      </c>
      <c r="X6" s="15">
        <f t="shared" ref="X6:X16" si="4"> AVERAGE(V6:W6)</f>
        <v>11.075</v>
      </c>
      <c r="Y6" s="1"/>
      <c r="Z6" s="2" t="s">
        <v>11</v>
      </c>
      <c r="AA6" s="4"/>
      <c r="AB6" s="14"/>
      <c r="AC6" s="14"/>
      <c r="AD6" s="15"/>
      <c r="AE6" s="1"/>
      <c r="AF6" s="2" t="s">
        <v>11</v>
      </c>
      <c r="AG6" s="4"/>
      <c r="AH6" s="14"/>
      <c r="AI6" s="14"/>
      <c r="AJ6" s="15"/>
      <c r="AK6" s="1"/>
      <c r="AL6" s="1"/>
      <c r="AN6" s="1"/>
      <c r="AO6" s="1"/>
      <c r="AP6" s="1"/>
      <c r="AQ6" s="1"/>
      <c r="AR6" s="1"/>
      <c r="AT6" s="1"/>
      <c r="AU6" s="1"/>
      <c r="AV6" s="1"/>
    </row>
    <row r="7">
      <c r="A7" s="1"/>
      <c r="B7" s="17" t="s">
        <v>12</v>
      </c>
      <c r="C7" s="18"/>
      <c r="D7" s="14">
        <v>4.65</v>
      </c>
      <c r="E7" s="14">
        <v>6.92</v>
      </c>
      <c r="F7" s="15">
        <f t="shared" si="1"/>
        <v>5.785</v>
      </c>
      <c r="G7" s="14"/>
      <c r="H7" s="17" t="s">
        <v>12</v>
      </c>
      <c r="I7" s="18"/>
      <c r="J7" s="14">
        <v>9.39</v>
      </c>
      <c r="K7" s="14">
        <v>8.41</v>
      </c>
      <c r="L7" s="15">
        <f t="shared" si="2"/>
        <v>8.9</v>
      </c>
      <c r="M7" s="1"/>
      <c r="N7" s="17" t="s">
        <v>12</v>
      </c>
      <c r="O7" s="18"/>
      <c r="P7" s="16">
        <v>8.15</v>
      </c>
      <c r="Q7" s="16">
        <v>9.16</v>
      </c>
      <c r="R7" s="15">
        <f t="shared" si="3"/>
        <v>8.655</v>
      </c>
      <c r="S7" s="1"/>
      <c r="T7" s="17" t="s">
        <v>12</v>
      </c>
      <c r="U7" s="18"/>
      <c r="V7" s="16">
        <v>9.68</v>
      </c>
      <c r="W7" s="16">
        <v>8.47</v>
      </c>
      <c r="X7" s="15">
        <f t="shared" si="4"/>
        <v>9.075</v>
      </c>
      <c r="Y7" s="1"/>
      <c r="Z7" s="17" t="s">
        <v>12</v>
      </c>
      <c r="AA7" s="18"/>
      <c r="AB7" s="14"/>
      <c r="AC7" s="14"/>
      <c r="AD7" s="15"/>
      <c r="AE7" s="1"/>
      <c r="AF7" s="17" t="s">
        <v>12</v>
      </c>
      <c r="AG7" s="18"/>
      <c r="AH7" s="14"/>
      <c r="AI7" s="14"/>
      <c r="AJ7" s="15"/>
      <c r="AK7" s="1"/>
      <c r="AL7" s="1"/>
      <c r="AN7" s="1"/>
      <c r="AO7" s="1"/>
      <c r="AP7" s="1"/>
      <c r="AQ7" s="1"/>
      <c r="AR7" s="1"/>
      <c r="AT7" s="1"/>
      <c r="AU7" s="1"/>
      <c r="AV7" s="1"/>
    </row>
    <row r="8">
      <c r="A8" s="1"/>
      <c r="B8" s="17" t="s">
        <v>13</v>
      </c>
      <c r="C8" s="18"/>
      <c r="D8" s="14">
        <v>6.58</v>
      </c>
      <c r="E8" s="14">
        <v>7.58</v>
      </c>
      <c r="F8" s="15">
        <f t="shared" si="1"/>
        <v>7.08</v>
      </c>
      <c r="G8" s="14"/>
      <c r="H8" s="17" t="s">
        <v>13</v>
      </c>
      <c r="I8" s="18"/>
      <c r="J8" s="14">
        <v>5.11</v>
      </c>
      <c r="K8" s="14">
        <v>6.4</v>
      </c>
      <c r="L8" s="15">
        <f t="shared" si="2"/>
        <v>5.755</v>
      </c>
      <c r="M8" s="1"/>
      <c r="N8" s="17" t="s">
        <v>13</v>
      </c>
      <c r="O8" s="18"/>
      <c r="P8" s="16">
        <v>7.82</v>
      </c>
      <c r="Q8" s="16">
        <v>9.03</v>
      </c>
      <c r="R8" s="15">
        <f t="shared" si="3"/>
        <v>8.425</v>
      </c>
      <c r="S8" s="1"/>
      <c r="T8" s="17" t="s">
        <v>13</v>
      </c>
      <c r="U8" s="18"/>
      <c r="V8" s="16">
        <v>9.43</v>
      </c>
      <c r="W8" s="16">
        <v>10.6</v>
      </c>
      <c r="X8" s="15">
        <f t="shared" si="4"/>
        <v>10.015</v>
      </c>
      <c r="Y8" s="1"/>
      <c r="Z8" s="17" t="s">
        <v>13</v>
      </c>
      <c r="AA8" s="18"/>
      <c r="AB8" s="14"/>
      <c r="AC8" s="14"/>
      <c r="AD8" s="15"/>
      <c r="AE8" s="1"/>
      <c r="AF8" s="17" t="s">
        <v>13</v>
      </c>
      <c r="AG8" s="18"/>
      <c r="AH8" s="14"/>
      <c r="AI8" s="14"/>
      <c r="AJ8" s="15"/>
      <c r="AK8" s="1"/>
      <c r="AL8" s="1"/>
      <c r="AN8" s="1"/>
      <c r="AO8" s="1"/>
      <c r="AP8" s="1"/>
      <c r="AQ8" s="1"/>
      <c r="AR8" s="1"/>
      <c r="AT8" s="1"/>
      <c r="AU8" s="1"/>
      <c r="AV8" s="1"/>
    </row>
    <row r="9">
      <c r="A9" s="1"/>
      <c r="B9" s="17" t="s">
        <v>14</v>
      </c>
      <c r="C9" s="18"/>
      <c r="D9" s="14">
        <v>2.2</v>
      </c>
      <c r="E9" s="14">
        <v>2.56</v>
      </c>
      <c r="F9" s="15">
        <f t="shared" si="1"/>
        <v>2.38</v>
      </c>
      <c r="G9" s="14"/>
      <c r="H9" s="17" t="s">
        <v>14</v>
      </c>
      <c r="I9" s="18"/>
      <c r="J9" s="14">
        <v>3.31</v>
      </c>
      <c r="K9" s="14">
        <v>5.0</v>
      </c>
      <c r="L9" s="15">
        <f t="shared" si="2"/>
        <v>4.155</v>
      </c>
      <c r="M9" s="1"/>
      <c r="N9" s="17" t="s">
        <v>14</v>
      </c>
      <c r="O9" s="18"/>
      <c r="P9" s="16">
        <v>7.86</v>
      </c>
      <c r="Q9" s="16">
        <v>8.13</v>
      </c>
      <c r="R9" s="15">
        <f t="shared" si="3"/>
        <v>7.995</v>
      </c>
      <c r="S9" s="1"/>
      <c r="T9" s="17" t="s">
        <v>14</v>
      </c>
      <c r="U9" s="18"/>
      <c r="V9" s="16">
        <v>11.3</v>
      </c>
      <c r="W9" s="16">
        <v>11.52</v>
      </c>
      <c r="X9" s="15">
        <f t="shared" si="4"/>
        <v>11.41</v>
      </c>
      <c r="Y9" s="1"/>
      <c r="Z9" s="17" t="s">
        <v>14</v>
      </c>
      <c r="AA9" s="18"/>
      <c r="AB9" s="14"/>
      <c r="AC9" s="14"/>
      <c r="AD9" s="15"/>
      <c r="AE9" s="1"/>
      <c r="AF9" s="17" t="s">
        <v>14</v>
      </c>
      <c r="AG9" s="18"/>
      <c r="AH9" s="14"/>
      <c r="AI9" s="14"/>
      <c r="AJ9" s="15"/>
      <c r="AK9" s="1"/>
      <c r="AL9" s="1"/>
      <c r="AN9" s="1"/>
      <c r="AO9" s="1"/>
      <c r="AP9" s="1"/>
      <c r="AQ9" s="1"/>
      <c r="AR9" s="1"/>
      <c r="AT9" s="1"/>
      <c r="AU9" s="1"/>
      <c r="AV9" s="1"/>
    </row>
    <row r="10">
      <c r="A10" s="1"/>
      <c r="B10" s="19" t="s">
        <v>15</v>
      </c>
      <c r="C10" s="8"/>
      <c r="D10" s="14">
        <v>11.16</v>
      </c>
      <c r="E10" s="14">
        <v>9.37</v>
      </c>
      <c r="F10" s="15">
        <f t="shared" si="1"/>
        <v>10.265</v>
      </c>
      <c r="G10" s="14"/>
      <c r="H10" s="19" t="s">
        <v>15</v>
      </c>
      <c r="I10" s="8"/>
      <c r="J10" s="14">
        <v>13.1</v>
      </c>
      <c r="K10" s="14">
        <v>14.93</v>
      </c>
      <c r="L10" s="15">
        <f t="shared" si="2"/>
        <v>14.015</v>
      </c>
      <c r="M10" s="1"/>
      <c r="N10" s="19" t="s">
        <v>15</v>
      </c>
      <c r="O10" s="8"/>
      <c r="P10" s="16">
        <v>12.99</v>
      </c>
      <c r="Q10" s="16">
        <v>11.28</v>
      </c>
      <c r="R10" s="15">
        <f t="shared" si="3"/>
        <v>12.135</v>
      </c>
      <c r="S10" s="1"/>
      <c r="T10" s="19" t="s">
        <v>15</v>
      </c>
      <c r="U10" s="8"/>
      <c r="V10" s="16">
        <v>8.03</v>
      </c>
      <c r="W10" s="16">
        <v>7.41</v>
      </c>
      <c r="X10" s="15">
        <f t="shared" si="4"/>
        <v>7.72</v>
      </c>
      <c r="Y10" s="1"/>
      <c r="Z10" s="19" t="s">
        <v>15</v>
      </c>
      <c r="AA10" s="8"/>
      <c r="AB10" s="14"/>
      <c r="AC10" s="14"/>
      <c r="AD10" s="15"/>
      <c r="AE10" s="1"/>
      <c r="AF10" s="19" t="s">
        <v>15</v>
      </c>
      <c r="AG10" s="8"/>
      <c r="AH10" s="14"/>
      <c r="AI10" s="14"/>
      <c r="AJ10" s="15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>
      <c r="A11" s="1"/>
      <c r="B11" s="9" t="s">
        <v>16</v>
      </c>
      <c r="C11" s="11"/>
      <c r="D11" s="20">
        <f t="shared" ref="D11:F11" si="5">AVERAGE(D6:D10)</f>
        <v>5.322</v>
      </c>
      <c r="E11" s="20">
        <f t="shared" si="5"/>
        <v>5.722</v>
      </c>
      <c r="F11" s="21">
        <f t="shared" si="5"/>
        <v>5.522</v>
      </c>
      <c r="G11" s="1"/>
      <c r="H11" s="22" t="s">
        <v>17</v>
      </c>
      <c r="I11" s="4"/>
      <c r="J11" s="16">
        <v>3.95</v>
      </c>
      <c r="K11" s="16">
        <v>6.48</v>
      </c>
      <c r="L11" s="15">
        <f t="shared" si="2"/>
        <v>5.215</v>
      </c>
      <c r="M11" s="1"/>
      <c r="N11" s="9" t="s">
        <v>16</v>
      </c>
      <c r="O11" s="11"/>
      <c r="P11" s="20">
        <f t="shared" ref="P11:R11" si="6">AVERAGE(P5:P10)</f>
        <v>9.146</v>
      </c>
      <c r="Q11" s="20">
        <f t="shared" si="6"/>
        <v>9.298</v>
      </c>
      <c r="R11" s="21">
        <f t="shared" si="6"/>
        <v>9.222</v>
      </c>
      <c r="S11" s="1"/>
      <c r="T11" s="17" t="s">
        <v>17</v>
      </c>
      <c r="U11" s="18"/>
      <c r="V11" s="16">
        <v>12.18</v>
      </c>
      <c r="W11" s="16">
        <v>11.87</v>
      </c>
      <c r="X11" s="15">
        <f t="shared" si="4"/>
        <v>12.025</v>
      </c>
      <c r="Y11" s="1"/>
      <c r="Z11" s="9" t="s">
        <v>16</v>
      </c>
      <c r="AA11" s="11"/>
      <c r="AB11" s="20"/>
      <c r="AC11" s="20"/>
      <c r="AD11" s="21"/>
      <c r="AE11" s="1"/>
      <c r="AF11" s="9" t="s">
        <v>16</v>
      </c>
      <c r="AG11" s="11"/>
      <c r="AH11" s="20"/>
      <c r="AI11" s="20"/>
      <c r="AJ11" s="2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>
      <c r="A12" s="1"/>
      <c r="B12" s="1"/>
      <c r="C12" s="1"/>
      <c r="D12" s="1"/>
      <c r="E12" s="1"/>
      <c r="F12" s="1"/>
      <c r="G12" s="1"/>
      <c r="H12" s="9" t="s">
        <v>16</v>
      </c>
      <c r="I12" s="11"/>
      <c r="J12" s="20">
        <f t="shared" ref="J12:L12" si="7">AVERAGE(J6:J11)</f>
        <v>6.681666667</v>
      </c>
      <c r="K12" s="20">
        <f t="shared" si="7"/>
        <v>7.851666667</v>
      </c>
      <c r="L12" s="21">
        <f t="shared" si="7"/>
        <v>7.266666667</v>
      </c>
      <c r="M12" s="1"/>
      <c r="N12" s="1"/>
      <c r="O12" s="1"/>
      <c r="P12" s="1"/>
      <c r="Q12" s="1"/>
      <c r="R12" s="1"/>
      <c r="S12" s="1"/>
      <c r="T12" s="17" t="s">
        <v>18</v>
      </c>
      <c r="U12" s="18"/>
      <c r="V12" s="16">
        <v>9.9</v>
      </c>
      <c r="W12" s="16">
        <v>10.94</v>
      </c>
      <c r="X12" s="15">
        <f t="shared" si="4"/>
        <v>10.42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>
      <c r="A13" s="23"/>
      <c r="B13" s="9" t="s">
        <v>19</v>
      </c>
      <c r="C13" s="10"/>
      <c r="D13" s="10"/>
      <c r="E13" s="10"/>
      <c r="F13" s="11"/>
      <c r="G13" s="5"/>
      <c r="H13" s="9"/>
      <c r="I13" s="10"/>
      <c r="J13" s="10"/>
      <c r="K13" s="10"/>
      <c r="L13" s="11"/>
      <c r="M13" s="1"/>
      <c r="N13" s="9" t="s">
        <v>19</v>
      </c>
      <c r="O13" s="10"/>
      <c r="P13" s="10"/>
      <c r="Q13" s="10"/>
      <c r="R13" s="11"/>
      <c r="S13" s="1"/>
      <c r="T13" s="17" t="s">
        <v>20</v>
      </c>
      <c r="U13" s="18"/>
      <c r="V13" s="16">
        <v>7.86</v>
      </c>
      <c r="W13" s="16">
        <v>8.88</v>
      </c>
      <c r="X13" s="15">
        <f t="shared" si="4"/>
        <v>8.37</v>
      </c>
      <c r="Y13" s="1"/>
      <c r="Z13" s="9" t="s">
        <v>19</v>
      </c>
      <c r="AA13" s="10"/>
      <c r="AB13" s="10"/>
      <c r="AC13" s="10"/>
      <c r="AD13" s="11"/>
      <c r="AE13" s="1"/>
      <c r="AF13" s="9" t="s">
        <v>19</v>
      </c>
      <c r="AG13" s="10"/>
      <c r="AH13" s="10"/>
      <c r="AI13" s="10"/>
      <c r="AJ13" s="1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s="23"/>
      <c r="B14" s="9" t="s">
        <v>7</v>
      </c>
      <c r="C14" s="11"/>
      <c r="D14" s="12" t="s">
        <v>8</v>
      </c>
      <c r="E14" s="12" t="s">
        <v>9</v>
      </c>
      <c r="F14" s="13" t="s">
        <v>10</v>
      </c>
      <c r="G14" s="5"/>
      <c r="H14" s="9"/>
      <c r="I14" s="11"/>
      <c r="J14" s="12"/>
      <c r="K14" s="12"/>
      <c r="L14" s="13"/>
      <c r="M14" s="1"/>
      <c r="N14" s="9" t="s">
        <v>7</v>
      </c>
      <c r="O14" s="11"/>
      <c r="P14" s="12" t="s">
        <v>8</v>
      </c>
      <c r="Q14" s="12" t="s">
        <v>9</v>
      </c>
      <c r="R14" s="13" t="s">
        <v>10</v>
      </c>
      <c r="S14" s="1"/>
      <c r="T14" s="17" t="s">
        <v>21</v>
      </c>
      <c r="U14" s="18"/>
      <c r="V14" s="16">
        <v>10.36</v>
      </c>
      <c r="W14" s="16">
        <v>10.89</v>
      </c>
      <c r="X14" s="15">
        <f t="shared" si="4"/>
        <v>10.625</v>
      </c>
      <c r="Y14" s="1"/>
      <c r="Z14" s="9" t="s">
        <v>7</v>
      </c>
      <c r="AA14" s="11"/>
      <c r="AB14" s="12" t="s">
        <v>8</v>
      </c>
      <c r="AC14" s="12" t="s">
        <v>9</v>
      </c>
      <c r="AD14" s="13" t="s">
        <v>10</v>
      </c>
      <c r="AE14" s="1"/>
      <c r="AF14" s="9" t="s">
        <v>7</v>
      </c>
      <c r="AG14" s="11"/>
      <c r="AH14" s="12" t="s">
        <v>8</v>
      </c>
      <c r="AI14" s="12" t="s">
        <v>9</v>
      </c>
      <c r="AJ14" s="13" t="s">
        <v>10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>
      <c r="A15" s="23"/>
      <c r="B15" s="2" t="s">
        <v>11</v>
      </c>
      <c r="C15" s="4"/>
      <c r="D15" s="16">
        <v>4.14</v>
      </c>
      <c r="E15" s="16">
        <v>5.29</v>
      </c>
      <c r="F15" s="15">
        <f t="shared" ref="F15:F30" si="8">AVERAGE(D15:E15)</f>
        <v>4.715</v>
      </c>
      <c r="G15" s="5"/>
      <c r="M15" s="1"/>
      <c r="N15" s="2" t="s">
        <v>11</v>
      </c>
      <c r="O15" s="4"/>
      <c r="P15" s="16">
        <v>7.65</v>
      </c>
      <c r="Q15" s="16">
        <v>6.41</v>
      </c>
      <c r="R15" s="24">
        <f t="shared" ref="R15:R35" si="9">AVERAGE(P15:Q15)</f>
        <v>7.03</v>
      </c>
      <c r="S15" s="1"/>
      <c r="T15" s="17" t="s">
        <v>22</v>
      </c>
      <c r="U15" s="18"/>
      <c r="V15" s="16">
        <v>6.54</v>
      </c>
      <c r="W15" s="16">
        <v>7.01</v>
      </c>
      <c r="X15" s="15">
        <f t="shared" si="4"/>
        <v>6.775</v>
      </c>
      <c r="Y15" s="1"/>
      <c r="Z15" s="2" t="s">
        <v>11</v>
      </c>
      <c r="AA15" s="4"/>
      <c r="AB15" s="14"/>
      <c r="AC15" s="14"/>
      <c r="AD15" s="15"/>
      <c r="AE15" s="1"/>
      <c r="AF15" s="2" t="s">
        <v>11</v>
      </c>
      <c r="AG15" s="4"/>
      <c r="AH15" s="14"/>
      <c r="AI15" s="14"/>
      <c r="AJ15" s="15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>
      <c r="A16" s="23"/>
      <c r="B16" s="17" t="s">
        <v>12</v>
      </c>
      <c r="C16" s="18"/>
      <c r="D16" s="16">
        <v>5.95</v>
      </c>
      <c r="E16" s="16">
        <v>8.35</v>
      </c>
      <c r="F16" s="15">
        <f t="shared" si="8"/>
        <v>7.15</v>
      </c>
      <c r="G16" s="5"/>
      <c r="H16" s="17"/>
      <c r="I16" s="18"/>
      <c r="J16" s="14"/>
      <c r="K16" s="14"/>
      <c r="L16" s="15"/>
      <c r="M16" s="1"/>
      <c r="N16" s="17" t="s">
        <v>12</v>
      </c>
      <c r="O16" s="18"/>
      <c r="P16" s="16">
        <v>6.18</v>
      </c>
      <c r="Q16" s="16">
        <v>7.6</v>
      </c>
      <c r="R16" s="24">
        <f t="shared" si="9"/>
        <v>6.89</v>
      </c>
      <c r="S16" s="1"/>
      <c r="T16" s="17" t="s">
        <v>23</v>
      </c>
      <c r="U16" s="18"/>
      <c r="V16" s="16">
        <v>14.77</v>
      </c>
      <c r="W16" s="16">
        <v>11.06</v>
      </c>
      <c r="X16" s="15">
        <f t="shared" si="4"/>
        <v>12.915</v>
      </c>
      <c r="Y16" s="1"/>
      <c r="Z16" s="17" t="s">
        <v>12</v>
      </c>
      <c r="AA16" s="18"/>
      <c r="AB16" s="14"/>
      <c r="AC16" s="14"/>
      <c r="AD16" s="15"/>
      <c r="AE16" s="1"/>
      <c r="AF16" s="17" t="s">
        <v>12</v>
      </c>
      <c r="AG16" s="18"/>
      <c r="AH16" s="14"/>
      <c r="AI16" s="14"/>
      <c r="AJ16" s="15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>
      <c r="A17" s="23"/>
      <c r="B17" s="17" t="s">
        <v>13</v>
      </c>
      <c r="C17" s="18"/>
      <c r="D17" s="16">
        <v>3.13</v>
      </c>
      <c r="E17" s="16">
        <v>7.96</v>
      </c>
      <c r="F17" s="15">
        <f t="shared" si="8"/>
        <v>5.545</v>
      </c>
      <c r="G17" s="5"/>
      <c r="H17" s="17"/>
      <c r="I17" s="18"/>
      <c r="J17" s="14"/>
      <c r="K17" s="14"/>
      <c r="L17" s="15"/>
      <c r="M17" s="1"/>
      <c r="N17" s="17" t="s">
        <v>13</v>
      </c>
      <c r="O17" s="18"/>
      <c r="P17" s="16">
        <v>8.03</v>
      </c>
      <c r="Q17" s="16">
        <v>7.45</v>
      </c>
      <c r="R17" s="24">
        <f t="shared" si="9"/>
        <v>7.74</v>
      </c>
      <c r="S17" s="1"/>
      <c r="T17" s="17" t="s">
        <v>24</v>
      </c>
      <c r="U17" s="18"/>
      <c r="V17" s="14"/>
      <c r="W17" s="14"/>
      <c r="X17" s="15"/>
      <c r="Y17" s="1"/>
      <c r="Z17" s="17" t="s">
        <v>13</v>
      </c>
      <c r="AA17" s="18"/>
      <c r="AB17" s="14"/>
      <c r="AC17" s="14"/>
      <c r="AD17" s="15"/>
      <c r="AE17" s="1"/>
      <c r="AF17" s="17" t="s">
        <v>13</v>
      </c>
      <c r="AG17" s="18"/>
      <c r="AH17" s="14"/>
      <c r="AI17" s="14"/>
      <c r="AJ17" s="15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23"/>
      <c r="B18" s="17" t="s">
        <v>14</v>
      </c>
      <c r="C18" s="18"/>
      <c r="D18" s="16">
        <v>4.77</v>
      </c>
      <c r="E18" s="16">
        <v>7.96</v>
      </c>
      <c r="F18" s="15">
        <f t="shared" si="8"/>
        <v>6.365</v>
      </c>
      <c r="G18" s="5"/>
      <c r="H18" s="17"/>
      <c r="I18" s="18"/>
      <c r="J18" s="14"/>
      <c r="K18" s="14"/>
      <c r="L18" s="15"/>
      <c r="M18" s="1"/>
      <c r="N18" s="17" t="s">
        <v>14</v>
      </c>
      <c r="O18" s="18"/>
      <c r="P18" s="16">
        <v>6.04</v>
      </c>
      <c r="Q18" s="16">
        <v>9.35</v>
      </c>
      <c r="R18" s="24">
        <f t="shared" si="9"/>
        <v>7.695</v>
      </c>
      <c r="S18" s="1"/>
      <c r="T18" s="17" t="s">
        <v>25</v>
      </c>
      <c r="U18" s="18"/>
      <c r="V18" s="14"/>
      <c r="W18" s="14"/>
      <c r="X18" s="15"/>
      <c r="Y18" s="1"/>
      <c r="Z18" s="17" t="s">
        <v>14</v>
      </c>
      <c r="AA18" s="18"/>
      <c r="AB18" s="14"/>
      <c r="AC18" s="14"/>
      <c r="AD18" s="15"/>
      <c r="AE18" s="1"/>
      <c r="AF18" s="17" t="s">
        <v>14</v>
      </c>
      <c r="AG18" s="18"/>
      <c r="AH18" s="14"/>
      <c r="AI18" s="14"/>
      <c r="AJ18" s="15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23"/>
      <c r="B19" s="17" t="s">
        <v>15</v>
      </c>
      <c r="C19" s="18"/>
      <c r="D19" s="16">
        <v>3.07</v>
      </c>
      <c r="E19" s="16">
        <v>2.93</v>
      </c>
      <c r="F19" s="15">
        <f t="shared" si="8"/>
        <v>3</v>
      </c>
      <c r="G19" s="5"/>
      <c r="H19" s="17"/>
      <c r="I19" s="18"/>
      <c r="J19" s="14"/>
      <c r="K19" s="14"/>
      <c r="L19" s="15"/>
      <c r="M19" s="1"/>
      <c r="N19" s="17" t="s">
        <v>15</v>
      </c>
      <c r="O19" s="18"/>
      <c r="P19" s="16">
        <v>11.01</v>
      </c>
      <c r="Q19" s="16">
        <v>8.46</v>
      </c>
      <c r="R19" s="24">
        <f t="shared" si="9"/>
        <v>9.735</v>
      </c>
      <c r="S19" s="1"/>
      <c r="T19" s="17" t="s">
        <v>26</v>
      </c>
      <c r="U19" s="18"/>
      <c r="V19" s="14"/>
      <c r="W19" s="14"/>
      <c r="X19" s="15"/>
      <c r="Y19" s="1"/>
      <c r="Z19" s="17" t="s">
        <v>15</v>
      </c>
      <c r="AA19" s="18"/>
      <c r="AB19" s="14"/>
      <c r="AC19" s="14"/>
      <c r="AD19" s="15"/>
      <c r="AE19" s="1"/>
      <c r="AF19" s="17" t="s">
        <v>15</v>
      </c>
      <c r="AG19" s="18"/>
      <c r="AH19" s="14"/>
      <c r="AI19" s="14"/>
      <c r="AJ19" s="15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>
      <c r="A20" s="23"/>
      <c r="B20" s="17" t="s">
        <v>17</v>
      </c>
      <c r="C20" s="18"/>
      <c r="D20" s="16">
        <v>4.65</v>
      </c>
      <c r="E20" s="16">
        <v>5.18</v>
      </c>
      <c r="F20" s="15">
        <f t="shared" si="8"/>
        <v>4.915</v>
      </c>
      <c r="G20" s="5"/>
      <c r="H20" s="17"/>
      <c r="I20" s="18"/>
      <c r="J20" s="14"/>
      <c r="K20" s="14"/>
      <c r="L20" s="15"/>
      <c r="M20" s="1"/>
      <c r="N20" s="17" t="s">
        <v>17</v>
      </c>
      <c r="O20" s="18"/>
      <c r="P20" s="16">
        <v>8.36</v>
      </c>
      <c r="Q20" s="16">
        <v>6.14</v>
      </c>
      <c r="R20" s="24">
        <f t="shared" si="9"/>
        <v>7.25</v>
      </c>
      <c r="S20" s="1"/>
      <c r="T20" s="17" t="s">
        <v>27</v>
      </c>
      <c r="U20" s="18"/>
      <c r="V20" s="14"/>
      <c r="W20" s="14"/>
      <c r="X20" s="15"/>
      <c r="Y20" s="1"/>
      <c r="Z20" s="17" t="s">
        <v>17</v>
      </c>
      <c r="AA20" s="18"/>
      <c r="AB20" s="14"/>
      <c r="AC20" s="14"/>
      <c r="AD20" s="15"/>
      <c r="AE20" s="1"/>
      <c r="AF20" s="17" t="s">
        <v>17</v>
      </c>
      <c r="AG20" s="18"/>
      <c r="AH20" s="14"/>
      <c r="AI20" s="14"/>
      <c r="AJ20" s="15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ht="15.75" customHeight="1">
      <c r="A21" s="23"/>
      <c r="B21" s="17" t="s">
        <v>18</v>
      </c>
      <c r="C21" s="18"/>
      <c r="D21" s="16">
        <v>3.16</v>
      </c>
      <c r="E21" s="16">
        <v>4.46</v>
      </c>
      <c r="F21" s="15">
        <f t="shared" si="8"/>
        <v>3.81</v>
      </c>
      <c r="G21" s="5"/>
      <c r="H21" s="17"/>
      <c r="I21" s="18"/>
      <c r="J21" s="14"/>
      <c r="K21" s="14"/>
      <c r="L21" s="15"/>
      <c r="M21" s="1"/>
      <c r="N21" s="17" t="s">
        <v>18</v>
      </c>
      <c r="O21" s="18"/>
      <c r="P21" s="16">
        <v>10.28</v>
      </c>
      <c r="Q21" s="16">
        <v>8.08</v>
      </c>
      <c r="R21" s="24">
        <f t="shared" si="9"/>
        <v>9.18</v>
      </c>
      <c r="S21" s="1"/>
      <c r="T21" s="17" t="s">
        <v>28</v>
      </c>
      <c r="U21" s="18"/>
      <c r="V21" s="14"/>
      <c r="W21" s="14"/>
      <c r="X21" s="15"/>
      <c r="Y21" s="1"/>
      <c r="Z21" s="17" t="s">
        <v>18</v>
      </c>
      <c r="AA21" s="18"/>
      <c r="AB21" s="14"/>
      <c r="AC21" s="14"/>
      <c r="AD21" s="15"/>
      <c r="AE21" s="1"/>
      <c r="AF21" s="17" t="s">
        <v>18</v>
      </c>
      <c r="AG21" s="18"/>
      <c r="AH21" s="14"/>
      <c r="AI21" s="14"/>
      <c r="AJ21" s="15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ht="15.75" customHeight="1">
      <c r="A22" s="23"/>
      <c r="B22" s="17" t="s">
        <v>20</v>
      </c>
      <c r="C22" s="18"/>
      <c r="D22" s="16">
        <v>7.06</v>
      </c>
      <c r="E22" s="16">
        <v>6.32</v>
      </c>
      <c r="F22" s="15">
        <f t="shared" si="8"/>
        <v>6.69</v>
      </c>
      <c r="G22" s="5"/>
      <c r="H22" s="17"/>
      <c r="I22" s="18"/>
      <c r="J22" s="14"/>
      <c r="K22" s="14"/>
      <c r="L22" s="15"/>
      <c r="M22" s="1"/>
      <c r="N22" s="17" t="s">
        <v>20</v>
      </c>
      <c r="O22" s="18"/>
      <c r="P22" s="16">
        <v>6.43</v>
      </c>
      <c r="Q22" s="16">
        <v>6.64</v>
      </c>
      <c r="R22" s="24">
        <f t="shared" si="9"/>
        <v>6.535</v>
      </c>
      <c r="S22" s="1"/>
      <c r="T22" s="9" t="s">
        <v>16</v>
      </c>
      <c r="U22" s="11"/>
      <c r="V22" s="20"/>
      <c r="W22" s="20"/>
      <c r="X22" s="21"/>
      <c r="Y22" s="1"/>
      <c r="Z22" s="17" t="s">
        <v>20</v>
      </c>
      <c r="AA22" s="18"/>
      <c r="AB22" s="14"/>
      <c r="AC22" s="14"/>
      <c r="AD22" s="15"/>
      <c r="AE22" s="1"/>
      <c r="AF22" s="17" t="s">
        <v>20</v>
      </c>
      <c r="AG22" s="18"/>
      <c r="AH22" s="14"/>
      <c r="AI22" s="14"/>
      <c r="AJ22" s="15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ht="15.75" customHeight="1">
      <c r="A23" s="23"/>
      <c r="B23" s="17" t="s">
        <v>21</v>
      </c>
      <c r="C23" s="18"/>
      <c r="D23" s="16">
        <v>5.7</v>
      </c>
      <c r="E23" s="16">
        <v>5.33</v>
      </c>
      <c r="F23" s="15">
        <f t="shared" si="8"/>
        <v>5.515</v>
      </c>
      <c r="G23" s="5"/>
      <c r="H23" s="17"/>
      <c r="I23" s="18"/>
      <c r="J23" s="14"/>
      <c r="K23" s="14"/>
      <c r="L23" s="15"/>
      <c r="M23" s="1"/>
      <c r="N23" s="17" t="s">
        <v>21</v>
      </c>
      <c r="O23" s="18"/>
      <c r="P23" s="16">
        <v>6.72</v>
      </c>
      <c r="Q23" s="16">
        <v>8.13</v>
      </c>
      <c r="R23" s="24">
        <f t="shared" si="9"/>
        <v>7.425</v>
      </c>
      <c r="S23" s="1"/>
      <c r="Y23" s="1"/>
      <c r="Z23" s="17" t="s">
        <v>21</v>
      </c>
      <c r="AA23" s="18"/>
      <c r="AB23" s="14"/>
      <c r="AC23" s="14"/>
      <c r="AD23" s="15"/>
      <c r="AE23" s="1"/>
      <c r="AF23" s="17" t="s">
        <v>21</v>
      </c>
      <c r="AG23" s="18"/>
      <c r="AH23" s="14"/>
      <c r="AI23" s="14"/>
      <c r="AJ23" s="15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ht="15.75" customHeight="1">
      <c r="A24" s="23"/>
      <c r="B24" s="17" t="s">
        <v>22</v>
      </c>
      <c r="C24" s="18"/>
      <c r="D24" s="16">
        <v>6.9</v>
      </c>
      <c r="E24" s="16">
        <v>6.01</v>
      </c>
      <c r="F24" s="15">
        <f t="shared" si="8"/>
        <v>6.455</v>
      </c>
      <c r="G24" s="5"/>
      <c r="H24" s="17"/>
      <c r="I24" s="18"/>
      <c r="J24" s="14"/>
      <c r="K24" s="14"/>
      <c r="L24" s="15"/>
      <c r="M24" s="1"/>
      <c r="N24" s="17" t="s">
        <v>22</v>
      </c>
      <c r="O24" s="18"/>
      <c r="P24" s="16">
        <v>4.85</v>
      </c>
      <c r="Q24" s="16">
        <v>5.87</v>
      </c>
      <c r="R24" s="24">
        <f t="shared" si="9"/>
        <v>5.36</v>
      </c>
      <c r="S24" s="1"/>
      <c r="Y24" s="1"/>
      <c r="Z24" s="17" t="s">
        <v>22</v>
      </c>
      <c r="AA24" s="18"/>
      <c r="AB24" s="14"/>
      <c r="AC24" s="14"/>
      <c r="AD24" s="15"/>
      <c r="AE24" s="1"/>
      <c r="AF24" s="17" t="s">
        <v>22</v>
      </c>
      <c r="AG24" s="18"/>
      <c r="AH24" s="14"/>
      <c r="AI24" s="14"/>
      <c r="AJ24" s="15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ht="15.75" customHeight="1">
      <c r="A25" s="23"/>
      <c r="B25" s="17" t="s">
        <v>23</v>
      </c>
      <c r="C25" s="18"/>
      <c r="D25" s="16">
        <v>3.97</v>
      </c>
      <c r="E25" s="16">
        <v>4.57</v>
      </c>
      <c r="F25" s="15">
        <f t="shared" si="8"/>
        <v>4.27</v>
      </c>
      <c r="G25" s="5"/>
      <c r="H25" s="17"/>
      <c r="I25" s="18"/>
      <c r="J25" s="14"/>
      <c r="K25" s="14"/>
      <c r="L25" s="15"/>
      <c r="M25" s="1"/>
      <c r="N25" s="17" t="s">
        <v>23</v>
      </c>
      <c r="O25" s="18"/>
      <c r="P25" s="16">
        <v>8.63</v>
      </c>
      <c r="Q25" s="16">
        <v>8.61</v>
      </c>
      <c r="R25" s="24">
        <f t="shared" si="9"/>
        <v>8.62</v>
      </c>
      <c r="S25" s="1"/>
      <c r="Y25" s="1"/>
      <c r="Z25" s="17" t="s">
        <v>23</v>
      </c>
      <c r="AA25" s="18"/>
      <c r="AB25" s="14"/>
      <c r="AC25" s="14"/>
      <c r="AD25" s="15"/>
      <c r="AE25" s="1"/>
      <c r="AF25" s="17" t="s">
        <v>23</v>
      </c>
      <c r="AG25" s="18"/>
      <c r="AH25" s="14"/>
      <c r="AI25" s="14"/>
      <c r="AJ25" s="15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ht="15.75" customHeight="1">
      <c r="A26" s="23"/>
      <c r="B26" s="17" t="s">
        <v>24</v>
      </c>
      <c r="C26" s="18"/>
      <c r="D26" s="16">
        <v>5.38</v>
      </c>
      <c r="E26" s="16">
        <v>5.54</v>
      </c>
      <c r="F26" s="15">
        <f t="shared" si="8"/>
        <v>5.46</v>
      </c>
      <c r="G26" s="5"/>
      <c r="H26" s="17"/>
      <c r="I26" s="18"/>
      <c r="J26" s="14"/>
      <c r="K26" s="14"/>
      <c r="L26" s="15"/>
      <c r="M26" s="1"/>
      <c r="N26" s="17" t="s">
        <v>24</v>
      </c>
      <c r="O26" s="18"/>
      <c r="P26" s="16">
        <v>4.89</v>
      </c>
      <c r="Q26" s="16">
        <v>7.35</v>
      </c>
      <c r="R26" s="24">
        <f t="shared" si="9"/>
        <v>6.12</v>
      </c>
      <c r="S26" s="1"/>
      <c r="Y26" s="1"/>
      <c r="Z26" s="17" t="s">
        <v>24</v>
      </c>
      <c r="AA26" s="18"/>
      <c r="AB26" s="14"/>
      <c r="AC26" s="14"/>
      <c r="AD26" s="15"/>
      <c r="AE26" s="1"/>
      <c r="AF26" s="17" t="s">
        <v>24</v>
      </c>
      <c r="AG26" s="18"/>
      <c r="AH26" s="14"/>
      <c r="AI26" s="14"/>
      <c r="AJ26" s="15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ht="15.75" customHeight="1">
      <c r="A27" s="23"/>
      <c r="B27" s="17" t="s">
        <v>25</v>
      </c>
      <c r="C27" s="18"/>
      <c r="D27" s="16">
        <v>3.0</v>
      </c>
      <c r="E27" s="16">
        <v>5.89</v>
      </c>
      <c r="F27" s="15">
        <f t="shared" si="8"/>
        <v>4.445</v>
      </c>
      <c r="G27" s="5"/>
      <c r="H27" s="17"/>
      <c r="I27" s="18"/>
      <c r="J27" s="14"/>
      <c r="K27" s="14"/>
      <c r="L27" s="15"/>
      <c r="M27" s="1"/>
      <c r="N27" s="17" t="s">
        <v>25</v>
      </c>
      <c r="O27" s="18"/>
      <c r="P27" s="16">
        <v>8.27</v>
      </c>
      <c r="Q27" s="16">
        <v>6.45</v>
      </c>
      <c r="R27" s="24">
        <f t="shared" si="9"/>
        <v>7.36</v>
      </c>
      <c r="S27" s="1"/>
      <c r="Y27" s="1"/>
      <c r="Z27" s="17" t="s">
        <v>25</v>
      </c>
      <c r="AA27" s="18"/>
      <c r="AB27" s="14"/>
      <c r="AC27" s="14"/>
      <c r="AD27" s="15"/>
      <c r="AE27" s="1"/>
      <c r="AF27" s="17" t="s">
        <v>25</v>
      </c>
      <c r="AG27" s="18"/>
      <c r="AH27" s="14"/>
      <c r="AI27" s="14"/>
      <c r="AJ27" s="15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ht="15.75" customHeight="1">
      <c r="A28" s="23"/>
      <c r="B28" s="17" t="s">
        <v>26</v>
      </c>
      <c r="C28" s="18"/>
      <c r="D28" s="16">
        <v>6.1</v>
      </c>
      <c r="E28" s="16">
        <v>8.94</v>
      </c>
      <c r="F28" s="15">
        <f t="shared" si="8"/>
        <v>7.52</v>
      </c>
      <c r="G28" s="5"/>
      <c r="H28" s="17"/>
      <c r="I28" s="18"/>
      <c r="J28" s="14"/>
      <c r="K28" s="14"/>
      <c r="L28" s="15"/>
      <c r="M28" s="1"/>
      <c r="N28" s="17" t="s">
        <v>26</v>
      </c>
      <c r="O28" s="18"/>
      <c r="P28" s="16">
        <v>6.76</v>
      </c>
      <c r="Q28" s="16">
        <v>8.44</v>
      </c>
      <c r="R28" s="24">
        <f t="shared" si="9"/>
        <v>7.6</v>
      </c>
      <c r="S28" s="1"/>
      <c r="Y28" s="1"/>
      <c r="Z28" s="17" t="s">
        <v>26</v>
      </c>
      <c r="AA28" s="18"/>
      <c r="AB28" s="14"/>
      <c r="AC28" s="14"/>
      <c r="AD28" s="15"/>
      <c r="AE28" s="1"/>
      <c r="AF28" s="17" t="s">
        <v>26</v>
      </c>
      <c r="AG28" s="18"/>
      <c r="AH28" s="14"/>
      <c r="AI28" s="14"/>
      <c r="AJ28" s="15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ht="15.75" customHeight="1">
      <c r="A29" s="23"/>
      <c r="B29" s="17" t="s">
        <v>27</v>
      </c>
      <c r="C29" s="18"/>
      <c r="D29" s="16">
        <v>4.72</v>
      </c>
      <c r="E29" s="16">
        <v>5.41</v>
      </c>
      <c r="F29" s="15">
        <f t="shared" si="8"/>
        <v>5.065</v>
      </c>
      <c r="G29" s="5"/>
      <c r="H29" s="17"/>
      <c r="I29" s="18"/>
      <c r="J29" s="14"/>
      <c r="K29" s="14"/>
      <c r="L29" s="15"/>
      <c r="M29" s="1"/>
      <c r="N29" s="17" t="s">
        <v>27</v>
      </c>
      <c r="O29" s="18"/>
      <c r="P29" s="16">
        <v>7.8</v>
      </c>
      <c r="Q29" s="16">
        <v>5.3</v>
      </c>
      <c r="R29" s="24">
        <f t="shared" si="9"/>
        <v>6.55</v>
      </c>
      <c r="S29" s="1"/>
      <c r="Y29" s="1"/>
      <c r="Z29" s="17" t="s">
        <v>27</v>
      </c>
      <c r="AA29" s="18"/>
      <c r="AB29" s="14"/>
      <c r="AC29" s="14"/>
      <c r="AD29" s="15"/>
      <c r="AE29" s="1"/>
      <c r="AF29" s="17" t="s">
        <v>27</v>
      </c>
      <c r="AG29" s="18"/>
      <c r="AH29" s="14"/>
      <c r="AI29" s="14"/>
      <c r="AJ29" s="15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ht="15.75" customHeight="1">
      <c r="A30" s="23"/>
      <c r="B30" s="17" t="s">
        <v>28</v>
      </c>
      <c r="C30" s="18"/>
      <c r="D30" s="16">
        <v>5.53</v>
      </c>
      <c r="E30" s="16">
        <v>6.16</v>
      </c>
      <c r="F30" s="15">
        <f t="shared" si="8"/>
        <v>5.845</v>
      </c>
      <c r="G30" s="5"/>
      <c r="H30" s="17"/>
      <c r="I30" s="18"/>
      <c r="J30" s="14"/>
      <c r="K30" s="14"/>
      <c r="L30" s="15"/>
      <c r="M30" s="1"/>
      <c r="N30" s="17" t="s">
        <v>28</v>
      </c>
      <c r="O30" s="18"/>
      <c r="P30" s="16">
        <v>6.1</v>
      </c>
      <c r="Q30" s="16">
        <v>7.05</v>
      </c>
      <c r="R30" s="24">
        <f t="shared" si="9"/>
        <v>6.575</v>
      </c>
      <c r="S30" s="1"/>
      <c r="Y30" s="1"/>
      <c r="Z30" s="17" t="s">
        <v>28</v>
      </c>
      <c r="AA30" s="18"/>
      <c r="AB30" s="14"/>
      <c r="AC30" s="14"/>
      <c r="AD30" s="15"/>
      <c r="AE30" s="1"/>
      <c r="AF30" s="17" t="s">
        <v>28</v>
      </c>
      <c r="AG30" s="18"/>
      <c r="AH30" s="14"/>
      <c r="AI30" s="14"/>
      <c r="AJ30" s="15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ht="15.75" customHeight="1">
      <c r="A31" s="23"/>
      <c r="B31" s="9" t="s">
        <v>16</v>
      </c>
      <c r="C31" s="11"/>
      <c r="D31" s="24">
        <f t="shared" ref="D31:F31" si="10">AVERAGE(D15:D30)</f>
        <v>4.826875</v>
      </c>
      <c r="E31" s="24">
        <f t="shared" si="10"/>
        <v>6.01875</v>
      </c>
      <c r="F31" s="24">
        <f t="shared" si="10"/>
        <v>5.4228125</v>
      </c>
      <c r="G31" s="1"/>
      <c r="H31" s="9"/>
      <c r="I31" s="11"/>
      <c r="J31" s="20"/>
      <c r="K31" s="20"/>
      <c r="L31" s="21"/>
      <c r="M31" s="1"/>
      <c r="N31" s="25" t="s">
        <v>29</v>
      </c>
      <c r="P31" s="25">
        <v>8.05</v>
      </c>
      <c r="Q31" s="25">
        <v>6.56</v>
      </c>
      <c r="R31" s="24">
        <f t="shared" si="9"/>
        <v>7.305</v>
      </c>
      <c r="S31" s="1"/>
      <c r="Y31" s="1"/>
      <c r="Z31" s="9" t="s">
        <v>16</v>
      </c>
      <c r="AA31" s="11"/>
      <c r="AB31" s="20"/>
      <c r="AC31" s="20"/>
      <c r="AD31" s="21"/>
      <c r="AE31" s="1"/>
      <c r="AF31" s="9" t="s">
        <v>16</v>
      </c>
      <c r="AG31" s="11"/>
      <c r="AH31" s="20"/>
      <c r="AI31" s="20"/>
      <c r="AJ31" s="2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6" t="s">
        <v>30</v>
      </c>
      <c r="P32" s="26">
        <v>9.83</v>
      </c>
      <c r="Q32" s="26">
        <v>9.94</v>
      </c>
      <c r="R32" s="24">
        <f t="shared" si="9"/>
        <v>9.885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6" t="s">
        <v>31</v>
      </c>
      <c r="P33" s="26">
        <v>8.35</v>
      </c>
      <c r="Q33" s="26">
        <v>11.1</v>
      </c>
      <c r="R33" s="24">
        <f t="shared" si="9"/>
        <v>9.725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6" t="s">
        <v>32</v>
      </c>
      <c r="P34" s="26">
        <v>9.27</v>
      </c>
      <c r="Q34" s="26">
        <v>6.1</v>
      </c>
      <c r="R34" s="24">
        <f t="shared" si="9"/>
        <v>7.685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6" t="s">
        <v>33</v>
      </c>
      <c r="P35" s="26">
        <v>6.63</v>
      </c>
      <c r="Q35" s="26">
        <v>7.51</v>
      </c>
      <c r="R35" s="24">
        <f t="shared" si="9"/>
        <v>7.07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9" t="s">
        <v>16</v>
      </c>
      <c r="O36" s="11"/>
      <c r="P36" s="20">
        <f t="shared" ref="P36:R36" si="11"> AVERAGE(P15:P35)</f>
        <v>7.625238095</v>
      </c>
      <c r="Q36" s="20">
        <f t="shared" si="11"/>
        <v>7.54952381</v>
      </c>
      <c r="R36" s="20">
        <f t="shared" si="11"/>
        <v>7.587380952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ht="15.75" customHeight="1">
      <c r="A38" s="1"/>
      <c r="B38" s="26" t="s">
        <v>34</v>
      </c>
      <c r="D38" s="27">
        <f t="shared" ref="D38:F38" si="12"> AVERAGE(D6:D10,D15:D30)</f>
        <v>4.944761905</v>
      </c>
      <c r="E38" s="27">
        <f t="shared" si="12"/>
        <v>5.948095238</v>
      </c>
      <c r="F38" s="28">
        <f t="shared" si="12"/>
        <v>5.446428571</v>
      </c>
      <c r="G38" s="1"/>
      <c r="H38" s="26" t="s">
        <v>34</v>
      </c>
      <c r="J38" s="27">
        <f t="shared" ref="J38:L38" si="13"> AVERAGE(J6:J11)</f>
        <v>6.681666667</v>
      </c>
      <c r="K38" s="27">
        <f t="shared" si="13"/>
        <v>7.851666667</v>
      </c>
      <c r="L38" s="28">
        <f t="shared" si="13"/>
        <v>7.266666667</v>
      </c>
      <c r="M38" s="1"/>
      <c r="N38" s="26" t="s">
        <v>34</v>
      </c>
      <c r="P38" s="27">
        <f t="shared" ref="P38:R38" si="14"> AVERAGE(P6:P10,P15:P35)</f>
        <v>7.917692308</v>
      </c>
      <c r="Q38" s="27">
        <f t="shared" si="14"/>
        <v>7.885769231</v>
      </c>
      <c r="R38" s="28">
        <f t="shared" si="14"/>
        <v>7.901730769</v>
      </c>
      <c r="S38" s="1"/>
      <c r="T38" s="26" t="s">
        <v>34</v>
      </c>
      <c r="V38" s="27">
        <f t="shared" ref="V38:W38" si="15"> AVERAGE(V6:V21)</f>
        <v>10.04181818</v>
      </c>
      <c r="W38" s="27">
        <f t="shared" si="15"/>
        <v>10.03545455</v>
      </c>
      <c r="X38" s="28">
        <f> AVERAGE(X6:X16)</f>
        <v>10.03863636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ht="15.75" customHeight="1">
      <c r="A40" s="1"/>
      <c r="B40" s="26" t="s">
        <v>35</v>
      </c>
      <c r="D40" s="1"/>
      <c r="E40" s="1"/>
      <c r="F40" s="29">
        <f>MIN(F6:F10,F15:F30)</f>
        <v>2.1</v>
      </c>
      <c r="G40" s="1"/>
      <c r="H40" s="26" t="s">
        <v>35</v>
      </c>
      <c r="J40" s="1"/>
      <c r="K40" s="1"/>
      <c r="L40" s="29">
        <f>MIN(L6:L11)</f>
        <v>4.155</v>
      </c>
      <c r="M40" s="1"/>
      <c r="N40" s="26" t="s">
        <v>35</v>
      </c>
      <c r="P40" s="1"/>
      <c r="Q40" s="1"/>
      <c r="R40" s="29">
        <f>MIN(R6:R10,R15:R35)</f>
        <v>5.36</v>
      </c>
      <c r="S40" s="1"/>
      <c r="T40" s="26" t="s">
        <v>35</v>
      </c>
      <c r="V40" s="1"/>
      <c r="W40" s="1"/>
      <c r="X40" s="29">
        <f>MIN(X6:X16)</f>
        <v>6.775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ht="15.75" customHeight="1">
      <c r="A41" s="1"/>
      <c r="B41" s="26" t="s">
        <v>36</v>
      </c>
      <c r="D41" s="1"/>
      <c r="E41" s="1"/>
      <c r="F41" s="30">
        <f t="array" ref="F41">_xlfn.QUARTILE.INC({F6:F10;F15:F30}, 1)</f>
        <v>4.445</v>
      </c>
      <c r="G41" s="1"/>
      <c r="H41" s="26" t="s">
        <v>36</v>
      </c>
      <c r="J41" s="1"/>
      <c r="K41" s="1"/>
      <c r="L41" s="30">
        <f t="array" ref="L41">_xlfn.QUARTILE.INC(L6:L11, 1)</f>
        <v>5.30125</v>
      </c>
      <c r="M41" s="1"/>
      <c r="N41" s="26" t="s">
        <v>36</v>
      </c>
      <c r="P41" s="1"/>
      <c r="Q41" s="1"/>
      <c r="R41" s="31">
        <f t="array" ref="R41">_xlfn.QUARTILE.INC({R6:R10;R15:R35}, 1)</f>
        <v>7.04</v>
      </c>
      <c r="S41" s="1"/>
      <c r="T41" s="26" t="s">
        <v>36</v>
      </c>
      <c r="V41" s="1"/>
      <c r="W41" s="1"/>
      <c r="X41" s="31">
        <f>_xlfn.QUARTILE.INC(X6:X16, 1)</f>
        <v>8.7225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ht="15.75" customHeight="1">
      <c r="A42" s="1"/>
      <c r="B42" s="26" t="s">
        <v>37</v>
      </c>
      <c r="D42" s="1"/>
      <c r="E42" s="1"/>
      <c r="F42" s="31">
        <f t="array" ref="F42">_xlfn.QUARTILE.INC({F6:F10;F15:F30}, 3)</f>
        <v>6.455</v>
      </c>
      <c r="G42" s="1"/>
      <c r="H42" s="26" t="s">
        <v>37</v>
      </c>
      <c r="J42" s="1"/>
      <c r="K42" s="1"/>
      <c r="L42" s="31">
        <f t="array" ref="L42">_xlfn.QUARTILE.INC(L6:L11, 3)</f>
        <v>8.11375</v>
      </c>
      <c r="M42" s="1"/>
      <c r="N42" s="26" t="s">
        <v>37</v>
      </c>
      <c r="P42" s="1"/>
      <c r="Q42" s="1"/>
      <c r="R42" s="31">
        <f t="array" ref="R42">_xlfn.QUARTILE.INC({R6:R10;R15:R35}, 3)</f>
        <v>8.64625</v>
      </c>
      <c r="S42" s="1"/>
      <c r="T42" s="26" t="s">
        <v>37</v>
      </c>
      <c r="V42" s="1"/>
      <c r="W42" s="1"/>
      <c r="X42" s="31">
        <f>_xlfn.QUARTILE.INC(X6:X16, 3)</f>
        <v>11.2425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ht="15.75" customHeight="1">
      <c r="A43" s="1"/>
      <c r="B43" s="26" t="s">
        <v>38</v>
      </c>
      <c r="D43" s="1"/>
      <c r="E43" s="1"/>
      <c r="F43" s="29">
        <f>MAX(F6:F10,F15:F30)</f>
        <v>10.265</v>
      </c>
      <c r="G43" s="1"/>
      <c r="H43" s="26" t="s">
        <v>38</v>
      </c>
      <c r="J43" s="1"/>
      <c r="K43" s="1"/>
      <c r="L43" s="29">
        <f>MAX(L6:L11)</f>
        <v>14.015</v>
      </c>
      <c r="M43" s="1"/>
      <c r="N43" s="26" t="s">
        <v>38</v>
      </c>
      <c r="P43" s="1"/>
      <c r="Q43" s="1"/>
      <c r="R43" s="29">
        <f t="array" ref="R43">MAX({R6:R10;R15:R35})</f>
        <v>12.135</v>
      </c>
      <c r="S43" s="1"/>
      <c r="T43" s="26" t="s">
        <v>38</v>
      </c>
      <c r="V43" s="1"/>
      <c r="W43" s="1"/>
      <c r="X43" s="29">
        <f>MAX(X6:X16)</f>
        <v>12.915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</sheetData>
  <mergeCells count="199">
    <mergeCell ref="AL7:AM7"/>
    <mergeCell ref="AL8:AM8"/>
    <mergeCell ref="AF4:AJ4"/>
    <mergeCell ref="AF5:AG5"/>
    <mergeCell ref="AL5:AM5"/>
    <mergeCell ref="AF6:AG6"/>
    <mergeCell ref="AL6:AM6"/>
    <mergeCell ref="AF7:AG7"/>
    <mergeCell ref="AF8:AG8"/>
    <mergeCell ref="AF11:AG11"/>
    <mergeCell ref="AF13:AJ13"/>
    <mergeCell ref="AF14:AG14"/>
    <mergeCell ref="AF15:AG15"/>
    <mergeCell ref="AF16:AG16"/>
    <mergeCell ref="AF17:AG17"/>
    <mergeCell ref="AF18:AG18"/>
    <mergeCell ref="AF26:AG26"/>
    <mergeCell ref="AF27:AG27"/>
    <mergeCell ref="AF28:AG28"/>
    <mergeCell ref="AF29:AG29"/>
    <mergeCell ref="AF30:AG30"/>
    <mergeCell ref="AF31:AG31"/>
    <mergeCell ref="AF19:AG19"/>
    <mergeCell ref="AF20:AG20"/>
    <mergeCell ref="AF21:AG21"/>
    <mergeCell ref="AF22:AG22"/>
    <mergeCell ref="AF23:AG23"/>
    <mergeCell ref="AF24:AG24"/>
    <mergeCell ref="AF25:AG25"/>
    <mergeCell ref="T4:X4"/>
    <mergeCell ref="T5:U5"/>
    <mergeCell ref="T6:U6"/>
    <mergeCell ref="Z6:AA6"/>
    <mergeCell ref="T7:U7"/>
    <mergeCell ref="Z7:AA7"/>
    <mergeCell ref="Z8:AA8"/>
    <mergeCell ref="T8:U8"/>
    <mergeCell ref="T9:U9"/>
    <mergeCell ref="T11:U11"/>
    <mergeCell ref="T12:U12"/>
    <mergeCell ref="T13:U13"/>
    <mergeCell ref="T14:U14"/>
    <mergeCell ref="T15:U15"/>
    <mergeCell ref="Z9:AA9"/>
    <mergeCell ref="Z11:AA11"/>
    <mergeCell ref="Z13:AD13"/>
    <mergeCell ref="Z14:AA14"/>
    <mergeCell ref="Z15:AA15"/>
    <mergeCell ref="Z16:AA16"/>
    <mergeCell ref="Z17:AA17"/>
    <mergeCell ref="Z25:AA25"/>
    <mergeCell ref="Z26:AA26"/>
    <mergeCell ref="Z27:AA27"/>
    <mergeCell ref="Z28:AA28"/>
    <mergeCell ref="Z29:AA29"/>
    <mergeCell ref="Z30:AA30"/>
    <mergeCell ref="Z31:AA31"/>
    <mergeCell ref="Z18:AA18"/>
    <mergeCell ref="Z19:AA19"/>
    <mergeCell ref="Z20:AA20"/>
    <mergeCell ref="Z21:AA21"/>
    <mergeCell ref="Z22:AA22"/>
    <mergeCell ref="Z23:AA23"/>
    <mergeCell ref="Z24:AA24"/>
    <mergeCell ref="T38:U38"/>
    <mergeCell ref="T40:U40"/>
    <mergeCell ref="T41:U41"/>
    <mergeCell ref="T42:U42"/>
    <mergeCell ref="T43:U43"/>
    <mergeCell ref="T16:U16"/>
    <mergeCell ref="T17:U17"/>
    <mergeCell ref="T18:U18"/>
    <mergeCell ref="T19:U19"/>
    <mergeCell ref="T20:U20"/>
    <mergeCell ref="T21:U21"/>
    <mergeCell ref="T22:U22"/>
    <mergeCell ref="H1:L2"/>
    <mergeCell ref="N1:R2"/>
    <mergeCell ref="T1:X2"/>
    <mergeCell ref="Z1:AD2"/>
    <mergeCell ref="AF1:AJ2"/>
    <mergeCell ref="AL1:AP2"/>
    <mergeCell ref="AR1:AV2"/>
    <mergeCell ref="H4:L4"/>
    <mergeCell ref="H5:I5"/>
    <mergeCell ref="B1:F2"/>
    <mergeCell ref="B4:F4"/>
    <mergeCell ref="N4:R4"/>
    <mergeCell ref="Z4:AD4"/>
    <mergeCell ref="B5:C5"/>
    <mergeCell ref="N5:O5"/>
    <mergeCell ref="Z5:AA5"/>
    <mergeCell ref="N7:O7"/>
    <mergeCell ref="N8:O8"/>
    <mergeCell ref="N10:O10"/>
    <mergeCell ref="AR8:AS8"/>
    <mergeCell ref="AR9:AS9"/>
    <mergeCell ref="AL4:AP4"/>
    <mergeCell ref="AR4:AV4"/>
    <mergeCell ref="AR5:AS5"/>
    <mergeCell ref="AR6:AS6"/>
    <mergeCell ref="AR7:AS7"/>
    <mergeCell ref="AF9:AG9"/>
    <mergeCell ref="AL9:AM9"/>
    <mergeCell ref="B9:C9"/>
    <mergeCell ref="B10:C10"/>
    <mergeCell ref="H10:I10"/>
    <mergeCell ref="T10:U10"/>
    <mergeCell ref="Z10:AA10"/>
    <mergeCell ref="AF10:AG10"/>
    <mergeCell ref="B19:C19"/>
    <mergeCell ref="B20:C20"/>
    <mergeCell ref="B21:C21"/>
    <mergeCell ref="B22:C22"/>
    <mergeCell ref="B23:C23"/>
    <mergeCell ref="B24:C24"/>
    <mergeCell ref="B25:C25"/>
    <mergeCell ref="B40:C40"/>
    <mergeCell ref="B41:C41"/>
    <mergeCell ref="B42:C42"/>
    <mergeCell ref="B43:C43"/>
    <mergeCell ref="B26:C26"/>
    <mergeCell ref="B27:C27"/>
    <mergeCell ref="B28:C28"/>
    <mergeCell ref="B29:C29"/>
    <mergeCell ref="B30:C30"/>
    <mergeCell ref="B31:C31"/>
    <mergeCell ref="B38:C38"/>
    <mergeCell ref="N23:O23"/>
    <mergeCell ref="N24:O24"/>
    <mergeCell ref="N25:O25"/>
    <mergeCell ref="N26:O26"/>
    <mergeCell ref="N27:O27"/>
    <mergeCell ref="N28:O28"/>
    <mergeCell ref="N29:O29"/>
    <mergeCell ref="N36:O36"/>
    <mergeCell ref="N38:O38"/>
    <mergeCell ref="H40:I40"/>
    <mergeCell ref="N40:O40"/>
    <mergeCell ref="H41:I41"/>
    <mergeCell ref="N41:O41"/>
    <mergeCell ref="H42:I42"/>
    <mergeCell ref="N42:O42"/>
    <mergeCell ref="H43:I43"/>
    <mergeCell ref="N43:O43"/>
    <mergeCell ref="N30:O30"/>
    <mergeCell ref="N31:O31"/>
    <mergeCell ref="N32:O32"/>
    <mergeCell ref="N33:O33"/>
    <mergeCell ref="N34:O34"/>
    <mergeCell ref="N35:O35"/>
    <mergeCell ref="H38:I38"/>
    <mergeCell ref="B6:C6"/>
    <mergeCell ref="H6:I6"/>
    <mergeCell ref="N6:O6"/>
    <mergeCell ref="B7:C7"/>
    <mergeCell ref="B8:C8"/>
    <mergeCell ref="N9:O9"/>
    <mergeCell ref="N11:O11"/>
    <mergeCell ref="H7:I7"/>
    <mergeCell ref="H11:I11"/>
    <mergeCell ref="H12:I12"/>
    <mergeCell ref="H13:L13"/>
    <mergeCell ref="N13:R13"/>
    <mergeCell ref="N14:O14"/>
    <mergeCell ref="N15:O15"/>
    <mergeCell ref="B11:C11"/>
    <mergeCell ref="B13:F13"/>
    <mergeCell ref="B14:C14"/>
    <mergeCell ref="B15:C15"/>
    <mergeCell ref="B16:C16"/>
    <mergeCell ref="B17:C17"/>
    <mergeCell ref="B18:C18"/>
    <mergeCell ref="H8:I8"/>
    <mergeCell ref="H9:I9"/>
    <mergeCell ref="H14:I14"/>
    <mergeCell ref="H16:I16"/>
    <mergeCell ref="H17:I17"/>
    <mergeCell ref="H18:I18"/>
    <mergeCell ref="H19:I19"/>
    <mergeCell ref="N16:O16"/>
    <mergeCell ref="N17:O17"/>
    <mergeCell ref="N18:O18"/>
    <mergeCell ref="N19:O19"/>
    <mergeCell ref="N20:O20"/>
    <mergeCell ref="N21:O21"/>
    <mergeCell ref="N22:O22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26:I26"/>
  </mergeCells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8.57"/>
    <col customWidth="1" min="7" max="26" width="8.71"/>
  </cols>
  <sheetData>
    <row r="1">
      <c r="A1" s="1"/>
      <c r="B1" s="32" t="s">
        <v>35</v>
      </c>
      <c r="C1" s="32" t="s">
        <v>36</v>
      </c>
      <c r="D1" s="32" t="s">
        <v>37</v>
      </c>
      <c r="E1" s="32" t="s">
        <v>38</v>
      </c>
      <c r="F1" s="32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2" t="s">
        <v>0</v>
      </c>
      <c r="B2" s="32">
        <v>2.1</v>
      </c>
      <c r="C2" s="32">
        <v>4.445</v>
      </c>
      <c r="D2" s="32">
        <v>6.455</v>
      </c>
      <c r="E2" s="32">
        <v>10.27</v>
      </c>
      <c r="F2" s="26">
        <v>5.45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2" t="s">
        <v>1</v>
      </c>
      <c r="B3" s="32">
        <v>4.16</v>
      </c>
      <c r="C3" s="32">
        <v>5.30125</v>
      </c>
      <c r="D3" s="32">
        <v>8.9</v>
      </c>
      <c r="E3" s="32">
        <v>14.02</v>
      </c>
      <c r="F3" s="26">
        <v>7.27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2" t="s">
        <v>2</v>
      </c>
      <c r="B4" s="32">
        <v>5.36</v>
      </c>
      <c r="C4" s="32">
        <v>7.04</v>
      </c>
      <c r="D4" s="32">
        <v>8.64625</v>
      </c>
      <c r="E4" s="32">
        <v>12.14</v>
      </c>
      <c r="F4" s="26">
        <v>7.9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2" t="s">
        <v>3</v>
      </c>
      <c r="B5" s="32">
        <v>6.78</v>
      </c>
      <c r="C5" s="32">
        <v>9.23</v>
      </c>
      <c r="D5" s="32">
        <v>11.2425</v>
      </c>
      <c r="E5" s="32">
        <v>12.92</v>
      </c>
      <c r="F5" s="26">
        <v>10.09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