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nal" sheetId="1" r:id="rId4"/>
    <sheet state="visible" name="Matrix" sheetId="2" r:id="rId5"/>
    <sheet state="visible" name="Beta" sheetId="3" r:id="rId6"/>
    <sheet state="visible" name="Overall Accuracy " sheetId="4" r:id="rId7"/>
    <sheet state="visible" name="Result On Unseen Data" sheetId="5" r:id="rId8"/>
    <sheet state="visible" name="Decile" sheetId="6" r:id="rId9"/>
    <sheet state="visible" name="Models" sheetId="7" r:id="rId10"/>
    <sheet state="visible" name="BERT_BASE" sheetId="8" r:id="rId11"/>
    <sheet state="visible" name="BERT_LARGE" sheetId="9" r:id="rId12"/>
    <sheet state="visible" name="Algo_result" sheetId="10" r:id="rId13"/>
    <sheet state="visible" name="Pro &amp; Cons" sheetId="11" r:id="rId14"/>
    <sheet state="visible" name="Siamese+Bert_Base" sheetId="12" r:id="rId15"/>
    <sheet state="visible" name="Siamese+Bert_Large" sheetId="13" r:id="rId16"/>
    <sheet state="visible" name="Details" sheetId="14" r:id="rId17"/>
  </sheets>
  <definedNames>
    <definedName hidden="1" localSheetId="1" name="_xlnm._FilterDatabase">Matrix!$A$1:$I$29</definedName>
  </definedNames>
  <calcPr/>
</workbook>
</file>

<file path=xl/sharedStrings.xml><?xml version="1.0" encoding="utf-8"?>
<sst xmlns="http://schemas.openxmlformats.org/spreadsheetml/2006/main" count="1217" uniqueCount="375">
  <si>
    <t>LAYER -1 DECILE (Fuzzy Wuzzy)</t>
  </si>
  <si>
    <t>LAYER -2 DECILE (Weight layer)</t>
  </si>
  <si>
    <t>THRESHOLD</t>
  </si>
  <si>
    <t>ACCURACY</t>
  </si>
  <si>
    <t>PRECISION</t>
  </si>
  <si>
    <t>RECALL</t>
  </si>
  <si>
    <t>F1 SCORE</t>
  </si>
  <si>
    <t>AUC</t>
  </si>
  <si>
    <t>1-10355</t>
  </si>
  <si>
    <t>Threshold = 80</t>
  </si>
  <si>
    <t>Threshold = 65</t>
  </si>
  <si>
    <t>Threshold = 75</t>
  </si>
  <si>
    <t>0-10147</t>
  </si>
  <si>
    <t>Layer-1 (Fuzzy Wuzzy)</t>
  </si>
  <si>
    <t>Layer-2 (Embedding + Models)</t>
  </si>
  <si>
    <t>Layer-3(Fuzzy Wuzzy with Keywords)</t>
  </si>
  <si>
    <t xml:space="preserve">Accuracy: </t>
  </si>
  <si>
    <t xml:space="preserve">Precision: </t>
  </si>
  <si>
    <t xml:space="preserve">Recall: </t>
  </si>
  <si>
    <t xml:space="preserve">F1 Score: </t>
  </si>
  <si>
    <t xml:space="preserve">AUC: </t>
  </si>
  <si>
    <t xml:space="preserve">Predicted 0    </t>
  </si>
  <si>
    <t>Predicted 1</t>
  </si>
  <si>
    <t>Actual 0</t>
  </si>
  <si>
    <t>Actual 1</t>
  </si>
  <si>
    <t>pass</t>
  </si>
  <si>
    <t>Next layer-</t>
  </si>
  <si>
    <t>failed</t>
  </si>
  <si>
    <t>0-5179</t>
  </si>
  <si>
    <t xml:space="preserve">pass </t>
  </si>
  <si>
    <t>Pass</t>
  </si>
  <si>
    <t>On Past Raw Data from 1 Week</t>
  </si>
  <si>
    <t>1  - 973</t>
  </si>
  <si>
    <t>0 - 763</t>
  </si>
  <si>
    <t>failed pass</t>
  </si>
  <si>
    <t>total failed</t>
  </si>
  <si>
    <t xml:space="preserve">total pass </t>
  </si>
  <si>
    <t>pass failed</t>
  </si>
  <si>
    <t xml:space="preserve">with preprocess steps in all layers </t>
  </si>
  <si>
    <t>Few Change in the Layers Add more function ...!!</t>
  </si>
  <si>
    <t>TECH</t>
  </si>
  <si>
    <t>DS OLD</t>
  </si>
  <si>
    <t>3rd PARTY</t>
  </si>
  <si>
    <t>NEW DS</t>
  </si>
  <si>
    <t>1 Week (thresshold , 70-65-65)</t>
  </si>
  <si>
    <t>1 Week (thresshold , 80-65-70)</t>
  </si>
  <si>
    <t>RF_1WEEK(80-65-70)</t>
  </si>
  <si>
    <t>1 Month (with thresshold , 70-65-65)</t>
  </si>
  <si>
    <t>1 Month (with thresshold , 80-65-70)</t>
  </si>
  <si>
    <t>total 1month</t>
  </si>
  <si>
    <t>total 1 week</t>
  </si>
  <si>
    <t>1month</t>
  </si>
  <si>
    <t>Condition</t>
  </si>
  <si>
    <t>Count</t>
  </si>
  <si>
    <t>PASS</t>
  </si>
  <si>
    <t>FAIL</t>
  </si>
  <si>
    <t xml:space="preserve">one week </t>
  </si>
  <si>
    <t>legals==</t>
  </si>
  <si>
    <t>-&gt; done</t>
  </si>
  <si>
    <t xml:space="preserve">CHANGES AFTER FINAL DISCUSSION AND WHY ?? </t>
  </si>
  <si>
    <t xml:space="preserve">1- 2 Layer Result Expand
2- 2 layer removed fuzzy fuzzy , levestine because it is effecting over results 
3- used our old weightage as the random forest result is degrading the embedding model result 
4- Prepared some data (Rahul Singh —&gt; Singh Rahul), (David Singh —&gt; SinghDavid)
5- Retrain the Bert Base Model Yesterday </t>
  </si>
  <si>
    <t>with singh / kumar AND remove muslim name and aggrawal</t>
  </si>
  <si>
    <t>Weight-1 (Random Forest)</t>
  </si>
  <si>
    <t>Threshold ( Layer 1- 80 , Layer 2- 65)</t>
  </si>
  <si>
    <t xml:space="preserve">With Random Forest Weight Assigned </t>
  </si>
  <si>
    <t>Threshold</t>
  </si>
  <si>
    <t>Accuracy</t>
  </si>
  <si>
    <t>Precision</t>
  </si>
  <si>
    <t>Recall</t>
  </si>
  <si>
    <t xml:space="preserve">F1 Score </t>
  </si>
  <si>
    <t>embedding_similarity  = 0.121630</t>
  </si>
  <si>
    <t>levenshtein_similarity  = 0.205104</t>
  </si>
  <si>
    <t>phonetic_similarity = 0.022287</t>
  </si>
  <si>
    <t>jaccard_similarity  = 0.262775</t>
  </si>
  <si>
    <t>fuzzy_similarity = 0.388205</t>
  </si>
  <si>
    <t>On 10,000 Unseen Data -- &gt;</t>
  </si>
  <si>
    <t>Layer-1</t>
  </si>
  <si>
    <t>Layer-2</t>
  </si>
  <si>
    <t>Layer-3</t>
  </si>
  <si>
    <t>Layer-4</t>
  </si>
  <si>
    <t>Weight- 1 (Cumulative)</t>
  </si>
  <si>
    <t xml:space="preserve">With Cumulative  Weight Assigned </t>
  </si>
  <si>
    <t>embedding_similarity  = 0.17</t>
  </si>
  <si>
    <t>levenshtein_similarity  = 0.11</t>
  </si>
  <si>
    <t>phonetic_similarity = 0.17</t>
  </si>
  <si>
    <t>jaccard_similarity  = 0.22</t>
  </si>
  <si>
    <t>fuzzy_similarity = 0.33</t>
  </si>
  <si>
    <t>Threshold = 70</t>
  </si>
  <si>
    <t>Threshold = 90</t>
  </si>
  <si>
    <t>20K Sample Data</t>
  </si>
  <si>
    <t>20K Data</t>
  </si>
  <si>
    <t>A-0,P-1 (FP)</t>
  </si>
  <si>
    <t>A-1,P-0 (TN)</t>
  </si>
  <si>
    <t>Total</t>
  </si>
  <si>
    <t>Layer 1</t>
  </si>
  <si>
    <t>Fuzzy Wuzzy</t>
  </si>
  <si>
    <t>Column1</t>
  </si>
  <si>
    <t>Column2</t>
  </si>
  <si>
    <t>Tech</t>
  </si>
  <si>
    <t>Layer 2</t>
  </si>
  <si>
    <t>Data Preprocessing with Framework</t>
  </si>
  <si>
    <t>Accuracy:</t>
  </si>
  <si>
    <t>DS</t>
  </si>
  <si>
    <t>Layer 3</t>
  </si>
  <si>
    <t>Initial Matching</t>
  </si>
  <si>
    <t>Framework</t>
  </si>
  <si>
    <t>Layer 4</t>
  </si>
  <si>
    <t>Fuzzy Wuzzy With Data Preprocessing and Keywords Removal</t>
  </si>
  <si>
    <t>Weight - 1.8</t>
  </si>
  <si>
    <t>With Hugging Face Model</t>
  </si>
  <si>
    <t>With Bert_Base</t>
  </si>
  <si>
    <t xml:space="preserve">embedding_similarity  = 0.3 </t>
  </si>
  <si>
    <t>Accuracy: 82.80%</t>
  </si>
  <si>
    <t>Accuracy: 76.94%</t>
  </si>
  <si>
    <t>Accuracy: 64.57%</t>
  </si>
  <si>
    <t>Accuracy: 99.95%</t>
  </si>
  <si>
    <t>Accuracy: 99.94%</t>
  </si>
  <si>
    <t xml:space="preserve">levenshtein_similarity  = 0.2 </t>
  </si>
  <si>
    <t>Precision: 99.86%</t>
  </si>
  <si>
    <t>Precision: 52.44%</t>
  </si>
  <si>
    <t>Precision: 0.78%</t>
  </si>
  <si>
    <t>Precision: 99.91%</t>
  </si>
  <si>
    <t xml:space="preserve">phonetic_similarity = 0.3 </t>
  </si>
  <si>
    <t>Recall: 65.41%</t>
  </si>
  <si>
    <t>Recall: 99.15%</t>
  </si>
  <si>
    <t>Recall: 96.67%</t>
  </si>
  <si>
    <t>Recall: 99.99%</t>
  </si>
  <si>
    <t>Recall: 99.97%</t>
  </si>
  <si>
    <t xml:space="preserve">jaccard_similarity  = 0.4 </t>
  </si>
  <si>
    <t>F1 Score: 79.05%</t>
  </si>
  <si>
    <t>F1 Score: 68.59%</t>
  </si>
  <si>
    <t>F1 Score: 1.56%</t>
  </si>
  <si>
    <t>F1 Score: 99.95%</t>
  </si>
  <si>
    <t>F1 Score: 99.94% ​​</t>
  </si>
  <si>
    <t>fuzzy_similarity = 0.6</t>
  </si>
  <si>
    <t>Confusion Matrix Layer 1 :</t>
  </si>
  <si>
    <t>Confusion Matrix Layer 1 ,2 :</t>
  </si>
  <si>
    <t>Confusion Matrix Layer 1 ,2 , 3:</t>
  </si>
  <si>
    <t>Confusion Matrix Layer 1,2,3,4:</t>
  </si>
  <si>
    <t>Fined tune Bert_Base</t>
  </si>
  <si>
    <t>Cases Pass ---</t>
  </si>
  <si>
    <t>Accuracy = 99.53%</t>
  </si>
  <si>
    <t>Accuracy = 93.08%</t>
  </si>
  <si>
    <t>Precision = 99.84%</t>
  </si>
  <si>
    <t>Precision = 88.81%</t>
  </si>
  <si>
    <t>Recall = 87.04%</t>
  </si>
  <si>
    <t>Recall = 98.50%</t>
  </si>
  <si>
    <t>F1 Score = 93.17%</t>
  </si>
  <si>
    <t>F1 Score = 93.40%</t>
  </si>
  <si>
    <t>Weight By RandomForest-1</t>
  </si>
  <si>
    <t>Weight By RandomForest-1,2</t>
  </si>
  <si>
    <t>Weight By RandomForest-1,2,3</t>
  </si>
  <si>
    <t>Weight By RandomForest-1,2,3,4</t>
  </si>
  <si>
    <t>Weight- 1</t>
  </si>
  <si>
    <t>All Layer</t>
  </si>
  <si>
    <t>Accuracy: 99.96%</t>
  </si>
  <si>
    <t>Accuracy: 99.7%</t>
  </si>
  <si>
    <t>Accuracy: 93.46%</t>
  </si>
  <si>
    <t>Accuracy: 80.87%</t>
  </si>
  <si>
    <t>Accuracy = 93.14%</t>
  </si>
  <si>
    <t>Accuracy: 98.86%</t>
  </si>
  <si>
    <t>Accuracy: 99.42%</t>
  </si>
  <si>
    <t>Precision: 99.9%</t>
  </si>
  <si>
    <t>Precision: 99.46%</t>
  </si>
  <si>
    <t>Precision: 48.4%</t>
  </si>
  <si>
    <t>Precision = 88.83%</t>
  </si>
  <si>
    <t>Precision: 80.49%</t>
  </si>
  <si>
    <t>Precision: 99.92%</t>
  </si>
  <si>
    <t>Recall: 65.2%</t>
  </si>
  <si>
    <t>Recall: 62.44%</t>
  </si>
  <si>
    <t>Recall: 86.96%</t>
  </si>
  <si>
    <t>Recall: 89.0%</t>
  </si>
  <si>
    <t>Recall = 98.59%</t>
  </si>
  <si>
    <t>Recall: 22.92%</t>
  </si>
  <si>
    <t>Recall: 98.91%</t>
  </si>
  <si>
    <t>F1 Score: 79.0%</t>
  </si>
  <si>
    <t>F1 Score: 76.7%</t>
  </si>
  <si>
    <t>F1 Score: 92.96%</t>
  </si>
  <si>
    <t>F1 Score: 63.2%</t>
  </si>
  <si>
    <t>F1 Score = 93.45%</t>
  </si>
  <si>
    <t>F1 Score: 35.65%</t>
  </si>
  <si>
    <t>F1 Score: 99.41%</t>
  </si>
  <si>
    <t>Confusion Matrix Layer 1 ,2:</t>
  </si>
  <si>
    <t>Confusion Matrix Layer 1 ,2,3:</t>
  </si>
  <si>
    <t>Confusion Matrix Layer 1 ,2,3,4:</t>
  </si>
  <si>
    <t>20502
0 - 10314 , 1 - 10188</t>
  </si>
  <si>
    <t>weight-1.8</t>
  </si>
  <si>
    <t>10K Data</t>
  </si>
  <si>
    <t>New Framework</t>
  </si>
  <si>
    <t>Ds Old Logic</t>
  </si>
  <si>
    <t>Actual-0,Pred-1 (FP)</t>
  </si>
  <si>
    <t>Actual-1,Pred-0 (TN)</t>
  </si>
  <si>
    <t>0  - 5352</t>
  </si>
  <si>
    <t>1 - 4648</t>
  </si>
  <si>
    <t>taking two condition in filtered_data</t>
  </si>
  <si>
    <t>weight-1</t>
  </si>
  <si>
    <t>weight- Random Forest</t>
  </si>
  <si>
    <t>Weight - Random Forest on Each layer</t>
  </si>
  <si>
    <t>New Framework-1</t>
  </si>
  <si>
    <t>New Framework-1,2</t>
  </si>
  <si>
    <t>New Framework-1,2,3</t>
  </si>
  <si>
    <t>New Framework-1,2,3,4</t>
  </si>
  <si>
    <t>Accuracy: 81.58%</t>
  </si>
  <si>
    <t>Accuracy: 93.37%</t>
  </si>
  <si>
    <t>Accuracy: 92.38%</t>
  </si>
  <si>
    <t>Accuracy: 97.65%</t>
  </si>
  <si>
    <t>Precision: 99.68%</t>
  </si>
  <si>
    <t>Precision: 99.16%</t>
  </si>
  <si>
    <t>Precision: 86.59%</t>
  </si>
  <si>
    <t>Precision: 100%</t>
  </si>
  <si>
    <t>Recall: 60.56%</t>
  </si>
  <si>
    <t>Recall: 86.47%</t>
  </si>
  <si>
    <t>Recall: 98.92%</t>
  </si>
  <si>
    <t>F1 Score: 75.35%</t>
  </si>
  <si>
    <t>F1 Score: 92.38%</t>
  </si>
  <si>
    <t>F1 Score: 92.35%</t>
  </si>
  <si>
    <t>F1 Score: 99.57%</t>
  </si>
  <si>
    <t>Weight - 1 on Each layer</t>
  </si>
  <si>
    <t>Accuracy: 92.42%</t>
  </si>
  <si>
    <t>Accuracy: 97.66%</t>
  </si>
  <si>
    <t>Precision: 86.62%</t>
  </si>
  <si>
    <t>Recall: 98.99%</t>
  </si>
  <si>
    <t>Recall: 99.13%</t>
  </si>
  <si>
    <t>F1 Score: 92.39%</t>
  </si>
  <si>
    <t>Accuracy: 47.85%</t>
  </si>
  <si>
    <t>Accuracy: 52.19%</t>
  </si>
  <si>
    <t>Accuracy: 66.58%</t>
  </si>
  <si>
    <t>Accuracy: 85.60%</t>
  </si>
  <si>
    <t>Accuracy: 93.47%</t>
  </si>
  <si>
    <t>Precision: 47.12%</t>
  </si>
  <si>
    <t>Precision: 49.29%</t>
  </si>
  <si>
    <t>Precision: 58.19%</t>
  </si>
  <si>
    <t>Precision: 76.48%</t>
  </si>
  <si>
    <t>Precision: 88.58%</t>
  </si>
  <si>
    <t>Recall: 99.87%</t>
  </si>
  <si>
    <t>Recall: 99.85%</t>
  </si>
  <si>
    <t>Recall: 99.83%</t>
  </si>
  <si>
    <t>Recall: 99.68%</t>
  </si>
  <si>
    <t>Recall: 98.67%</t>
  </si>
  <si>
    <t>F1 Score: 64.03%</t>
  </si>
  <si>
    <t>F1 Score: 66.00%</t>
  </si>
  <si>
    <t>F1 Score: 73.52%</t>
  </si>
  <si>
    <t>F1 Score: 86.55%</t>
  </si>
  <si>
    <t>F1 Score: 93.35%</t>
  </si>
  <si>
    <t>AUC: 51.27%</t>
  </si>
  <si>
    <t>AUC: 55.33%</t>
  </si>
  <si>
    <t>AUC: 68.77%</t>
  </si>
  <si>
    <t>AUC: 86.53%</t>
  </si>
  <si>
    <t>AUC: 93.81%</t>
  </si>
  <si>
    <t>Confusion Matrix Layer :</t>
  </si>
  <si>
    <t>Accuracy: 94.97%</t>
  </si>
  <si>
    <t>y</t>
  </si>
  <si>
    <t>Accuracy: 94.81%</t>
  </si>
  <si>
    <t>Accuracy: 93.26%</t>
  </si>
  <si>
    <t>Accuracy: 92.58%</t>
  </si>
  <si>
    <t>Accuracy: 89.03%</t>
  </si>
  <si>
    <t>Precision: 94.22%</t>
  </si>
  <si>
    <t>Precision: 97.30%</t>
  </si>
  <si>
    <t>Precision: 99.09%</t>
  </si>
  <si>
    <t>Precision: 99.44%</t>
  </si>
  <si>
    <t>Precision: 99.61%</t>
  </si>
  <si>
    <t>Recall: 95.01%</t>
  </si>
  <si>
    <t>Recall: 91.37%</t>
  </si>
  <si>
    <t>Recall: 86.30%</t>
  </si>
  <si>
    <t>Recall: 84.51%</t>
  </si>
  <si>
    <t>Recall: 76.70%</t>
  </si>
  <si>
    <t>F1 Score: 94.61%</t>
  </si>
  <si>
    <t>F1 Score: 94.24%</t>
  </si>
  <si>
    <t>F1 Score: 92.25%</t>
  </si>
  <si>
    <t>F1 Score: 91.37%</t>
  </si>
  <si>
    <t>F1 Score: 86.67%</t>
  </si>
  <si>
    <t>AUC: 94.97%</t>
  </si>
  <si>
    <t>AUC: 94.58%</t>
  </si>
  <si>
    <t>AUC: 92.80%</t>
  </si>
  <si>
    <t>AUC: 92.05%</t>
  </si>
  <si>
    <t>AUC: 88.22%</t>
  </si>
  <si>
    <t>Accuracy: 95.04%</t>
  </si>
  <si>
    <t>Accuracy: 94.90%</t>
  </si>
  <si>
    <t>Accuracy: 94.82%</t>
  </si>
  <si>
    <t>Accuracy: 94.74%</t>
  </si>
  <si>
    <t>Precision: 96.07%</t>
  </si>
  <si>
    <t>Precision: 96.52%</t>
  </si>
  <si>
    <t>Precision: 97.02%</t>
  </si>
  <si>
    <t>Precision: 97.53%</t>
  </si>
  <si>
    <t>Recall: 93.14%</t>
  </si>
  <si>
    <t>Recall: 92.36%</t>
  </si>
  <si>
    <t>Recall: 91.67%</t>
  </si>
  <si>
    <t>Recall: 90.99%</t>
  </si>
  <si>
    <t>F1 Score: 94.58%</t>
  </si>
  <si>
    <t>F1 Score: 94.39%</t>
  </si>
  <si>
    <t>F1 Score: 94.27%</t>
  </si>
  <si>
    <t>F1 Score: 94.15%</t>
  </si>
  <si>
    <t>AUC: 94.91%</t>
  </si>
  <si>
    <t>AUC: 94.73%</t>
  </si>
  <si>
    <t>AUC: 94.61%</t>
  </si>
  <si>
    <t>AUC: 94.49%</t>
  </si>
  <si>
    <t>Accuracy: 94.08%</t>
  </si>
  <si>
    <t>Accuracy: 93.70%</t>
  </si>
  <si>
    <t>Precision: 98.33%</t>
  </si>
  <si>
    <t>Precision: 98.67%</t>
  </si>
  <si>
    <t>Precision: 98.97%</t>
  </si>
  <si>
    <t>Recall: 88.77%</t>
  </si>
  <si>
    <t>Recall: 87.63%</t>
  </si>
  <si>
    <t>Recall: 86.83%</t>
  </si>
  <si>
    <t>F1 Score: 93.31%</t>
  </si>
  <si>
    <t>F1 Score: 92.82%</t>
  </si>
  <si>
    <t>F1 Score: 92.51%</t>
  </si>
  <si>
    <t>AUC: 93.73%</t>
  </si>
  <si>
    <t>AUC: 93.30%</t>
  </si>
  <si>
    <t>AUC: 93.02%</t>
  </si>
  <si>
    <t>Model</t>
  </si>
  <si>
    <t>Refrence</t>
  </si>
  <si>
    <t>Matrix</t>
  </si>
  <si>
    <t>Bert_Base</t>
  </si>
  <si>
    <t>https://thepythoncode.com/article/finetune-bert-for-semantic-textual-similarity-in-python</t>
  </si>
  <si>
    <t>DONE</t>
  </si>
  <si>
    <t>Bert_Large</t>
  </si>
  <si>
    <t>Siamese+Bert_Base</t>
  </si>
  <si>
    <t>https://www.kaggle.com/code/j13mehul/siamese-network-bert-embedding#Siamese-Network-Architecture</t>
  </si>
  <si>
    <t>Siamese+Bert_Large</t>
  </si>
  <si>
    <t>Siamese PreTrain</t>
  </si>
  <si>
    <t>https://github.com/amansrivastava17/lstm-siamese-text-similarity</t>
  </si>
  <si>
    <t>Siamese Custom</t>
  </si>
  <si>
    <t>dataset</t>
  </si>
  <si>
    <t>data size</t>
  </si>
  <si>
    <t>accuracy</t>
  </si>
  <si>
    <t>precision</t>
  </si>
  <si>
    <t>recall</t>
  </si>
  <si>
    <t>f1_score</t>
  </si>
  <si>
    <t>auc</t>
  </si>
  <si>
    <t>train</t>
  </si>
  <si>
    <t>test</t>
  </si>
  <si>
    <t>validation</t>
  </si>
  <si>
    <t>FuzzyWuzzy Ratio</t>
  </si>
  <si>
    <t>FuzzyWuzzy Partial Ratio</t>
  </si>
  <si>
    <t>FuzzyWuzzy Token Sort Ratio</t>
  </si>
  <si>
    <t>FuzzyWuzzy Token Set Ratio</t>
  </si>
  <si>
    <t>FuzzyWuzzy Similarity</t>
  </si>
  <si>
    <t>Sequence Matcher Similarity</t>
  </si>
  <si>
    <t>Levenshtein Similarity</t>
  </si>
  <si>
    <t>Siamese Similarity</t>
  </si>
  <si>
    <t>HF(all-MiniLM-L12-v2)</t>
  </si>
  <si>
    <t>HF(paraphrase-multilingual-MiniLM-L12-v2)</t>
  </si>
  <si>
    <t>Jaccard Similarity</t>
  </si>
  <si>
    <t>Phonetic Similarity</t>
  </si>
  <si>
    <t>New Logic</t>
  </si>
  <si>
    <t>Pros</t>
  </si>
  <si>
    <t>Cons</t>
  </si>
  <si>
    <t>Great Pre Processing Steps</t>
  </si>
  <si>
    <t>They are only using one library fuzzy with preprocessing .</t>
  </si>
  <si>
    <t>They are using Combination of multplie thing  fuzzy wuzzy and some limited Data Preprocesing Steps along with the hmni and trained siamese</t>
  </si>
  <si>
    <t>Limited Pre processing</t>
  </si>
  <si>
    <t>We are using all the Fuzzy wuzzy Algorithms and calculating there mean and passing only those values whose Matching the Threshold .</t>
  </si>
  <si>
    <t xml:space="preserve">Along with this we are using Embedding model and some python packages  over the failed cases by the fuzzy wuzzy and after performing the data pre processing steps along with this we are using some algorithms over the pre processed names - 
    embedding_similarity ,    levenshtein_similarity , phonetic_similarity , jaccard_similarity , fuzzy_similarity with some assigned weights </t>
  </si>
  <si>
    <t>ds</t>
  </si>
  <si>
    <t>bharti</t>
  </si>
  <si>
    <t xml:space="preserve">Name </t>
  </si>
  <si>
    <t>Defination</t>
  </si>
  <si>
    <t>Best Cases</t>
  </si>
  <si>
    <r>
      <rPr>
        <rFont val="-apple-system"/>
        <color rgb="FF0A0A0A"/>
        <sz val="18.0"/>
      </rPr>
      <t xml:space="preserve"> sum of </t>
    </r>
    <r>
      <rPr>
        <rFont val="-apple-system"/>
        <b/>
        <color rgb="FF0A0A0A"/>
        <sz val="18.0"/>
      </rPr>
      <t>true positives</t>
    </r>
    <r>
      <rPr>
        <rFont val="-apple-system"/>
        <color rgb="FF0A0A0A"/>
        <sz val="18.0"/>
      </rPr>
      <t xml:space="preserve"> and </t>
    </r>
    <r>
      <rPr>
        <rFont val="-apple-system"/>
        <b/>
        <color rgb="FF0A0A0A"/>
        <sz val="18.0"/>
      </rPr>
      <t>true negatives</t>
    </r>
    <r>
      <rPr>
        <rFont val="-apple-system"/>
        <color rgb="FF0A0A0A"/>
        <sz val="18.0"/>
      </rPr>
      <t xml:space="preserve"> divided by the </t>
    </r>
    <r>
      <rPr>
        <rFont val="-apple-system"/>
        <b/>
        <color rgb="FF0A0A0A"/>
        <sz val="18.0"/>
      </rPr>
      <t>total</t>
    </r>
    <r>
      <rPr>
        <rFont val="-apple-system"/>
        <color rgb="FF0A0A0A"/>
        <sz val="18.0"/>
      </rPr>
      <t xml:space="preserve"> number of samples.</t>
    </r>
  </si>
  <si>
    <t xml:space="preserve"> above 0.90 (90%) </t>
  </si>
  <si>
    <r>
      <rPr>
        <rFont val="-apple-system"/>
        <color rgb="FF0A0A0A"/>
        <sz val="18.0"/>
      </rPr>
      <t xml:space="preserve"> number of true positives divided by the sum of true positives and false </t>
    </r>
    <r>
      <rPr>
        <rFont val="-apple-system"/>
        <b/>
        <color rgb="FF0A0A0A"/>
        <sz val="18.0"/>
      </rPr>
      <t>positives</t>
    </r>
    <r>
      <rPr>
        <rFont val="-apple-system"/>
        <color rgb="FF0A0A0A"/>
        <sz val="18.0"/>
      </rPr>
      <t>.</t>
    </r>
  </si>
  <si>
    <t xml:space="preserve"> above 0.80 (80%)</t>
  </si>
  <si>
    <r>
      <rPr>
        <rFont val="-apple-system"/>
        <color rgb="FF0A0A0A"/>
        <sz val="18.0"/>
      </rPr>
      <t xml:space="preserve"> number of true positives divided by the sum of true positives and false </t>
    </r>
    <r>
      <rPr>
        <rFont val="-apple-system"/>
        <b/>
        <color rgb="FF0A0A0A"/>
        <sz val="18.0"/>
      </rPr>
      <t>negatives</t>
    </r>
    <r>
      <rPr>
        <rFont val="-apple-system"/>
        <color rgb="FF0A0A0A"/>
        <sz val="18.0"/>
      </rPr>
      <t>.</t>
    </r>
  </si>
  <si>
    <t>f1 Score</t>
  </si>
  <si>
    <t>Calculated as 2 * (Precision * Recall) / (Precision + Recall).</t>
  </si>
  <si>
    <r>
      <rPr>
        <rFont val="-apple-system"/>
        <color rgb="FF273239"/>
        <sz val="18.0"/>
      </rPr>
      <t xml:space="preserve">Greater </t>
    </r>
    <r>
      <rPr>
        <rFont val="-apple-system"/>
        <b/>
        <color rgb="FF273239"/>
        <sz val="18.0"/>
      </rPr>
      <t>discrimination</t>
    </r>
    <r>
      <rPr>
        <rFont val="-apple-system"/>
        <color rgb="FF273239"/>
        <sz val="18.0"/>
      </rPr>
      <t xml:space="preserve"> between </t>
    </r>
    <r>
      <rPr>
        <rFont val="-apple-system"/>
        <b/>
        <color rgb="FF273239"/>
        <sz val="18.0"/>
      </rPr>
      <t>positive</t>
    </r>
    <r>
      <rPr>
        <rFont val="-apple-system"/>
        <color rgb="FF273239"/>
        <sz val="18.0"/>
      </rPr>
      <t xml:space="preserve"> and </t>
    </r>
    <r>
      <rPr>
        <rFont val="-apple-system"/>
        <b/>
        <color rgb="FF273239"/>
        <sz val="18.0"/>
      </rPr>
      <t>negative</t>
    </r>
    <r>
      <rPr>
        <rFont val="-apple-system"/>
        <color rgb="FF273239"/>
        <sz val="18.0"/>
      </rPr>
      <t xml:space="preserve"> instances is typically exhibited by a model with a higher AUC score. </t>
    </r>
  </si>
  <si>
    <t>0.5 denotes chance, 1 flawless performance</t>
  </si>
  <si>
    <r>
      <rPr>
        <rFont val="Calibri"/>
        <b/>
        <color theme="1"/>
        <sz val="18.0"/>
      </rPr>
      <t>True Positive Rate (TPR)</t>
    </r>
    <r>
      <rPr>
        <rFont val="Calibri"/>
        <b val="0"/>
        <color theme="1"/>
        <sz val="18.0"/>
      </rPr>
      <t>:</t>
    </r>
    <r>
      <rPr>
        <rFont val="Calibri"/>
        <b/>
        <color theme="1"/>
        <sz val="18.0"/>
      </rPr>
      <t xml:space="preserve"> y-axis</t>
    </r>
  </si>
  <si>
    <t>Proportion of actual positives correctly identified by the classifier is</t>
  </si>
  <si>
    <r>
      <rPr>
        <rFont val="KaTeX_Math"/>
        <i/>
        <color theme="1"/>
        <sz val="16.0"/>
      </rPr>
      <t>TPR</t>
    </r>
    <r>
      <rPr>
        <rFont val="Times New Roman"/>
        <color theme="1"/>
        <sz val="1.0"/>
      </rPr>
      <t>​</t>
    </r>
    <r>
      <rPr>
        <rFont val="Times New Roman"/>
        <color rgb="FF273239"/>
        <sz val="16.0"/>
      </rPr>
      <t>=TP/(</t>
    </r>
    <r>
      <rPr>
        <rFont val="KaTeX_Math"/>
        <i/>
        <color rgb="FF273239"/>
        <sz val="16.0"/>
      </rPr>
      <t>TP</t>
    </r>
    <r>
      <rPr>
        <rFont val="Times New Roman"/>
        <color rgb="FF273239"/>
        <sz val="16.0"/>
      </rPr>
      <t>+</t>
    </r>
    <r>
      <rPr>
        <rFont val="KaTeX_Math"/>
        <i/>
        <color rgb="FF273239"/>
        <sz val="16.0"/>
      </rPr>
      <t>FN</t>
    </r>
    <r>
      <rPr>
        <rFont val="Times New Roman"/>
        <color rgb="FF273239"/>
        <sz val="1.0"/>
      </rPr>
      <t>​</t>
    </r>
    <r>
      <rPr>
        <rFont val="Times New Roman"/>
        <color theme="1"/>
        <sz val="16.0"/>
      </rPr>
      <t>)</t>
    </r>
  </si>
  <si>
    <t>(Recall)</t>
  </si>
  <si>
    <r>
      <rPr>
        <rFont val="Calibri"/>
        <b/>
        <color theme="1"/>
        <sz val="18.0"/>
      </rPr>
      <t>False Positive Rate (FPR)</t>
    </r>
    <r>
      <rPr>
        <rFont val="Calibri"/>
        <b val="0"/>
        <color theme="1"/>
        <sz val="18.0"/>
      </rPr>
      <t>:</t>
    </r>
    <r>
      <rPr>
        <rFont val="Calibri"/>
        <b/>
        <color theme="1"/>
        <sz val="18.0"/>
      </rPr>
      <t xml:space="preserve"> x-axis</t>
    </r>
  </si>
  <si>
    <t>Proportion of actual negatives incorrectly classified as positives</t>
  </si>
  <si>
    <r>
      <rPr>
        <rFont val="KaTeX_Math"/>
        <i/>
        <color theme="1"/>
        <sz val="16.0"/>
      </rPr>
      <t>FPR</t>
    </r>
    <r>
      <rPr>
        <rFont val="Times New Roman"/>
        <color theme="1"/>
        <sz val="1.0"/>
      </rPr>
      <t>​</t>
    </r>
    <r>
      <rPr>
        <rFont val="Times New Roman"/>
        <color rgb="FF273239"/>
        <sz val="16.0"/>
      </rPr>
      <t>=FP/(</t>
    </r>
    <r>
      <rPr>
        <rFont val="KaTeX_Math"/>
        <i/>
        <color rgb="FF273239"/>
        <sz val="16.0"/>
      </rPr>
      <t>FP</t>
    </r>
    <r>
      <rPr>
        <rFont val="Times New Roman"/>
        <color rgb="FF273239"/>
        <sz val="16.0"/>
      </rPr>
      <t>+</t>
    </r>
    <r>
      <rPr>
        <rFont val="KaTeX_Math"/>
        <i/>
        <color rgb="FF273239"/>
        <sz val="16.0"/>
      </rPr>
      <t>TN)</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</si>
</sst>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yyyy"/>
    <numFmt numFmtId="165" formatCode="m yyyy"/>
  </numFmts>
  <fonts count="36">
    <font>
      <sz val="12.0"/>
      <color theme="1"/>
      <name val="Calibri"/>
      <scheme val="minor"/>
    </font>
    <font>
      <color theme="1"/>
      <name val="Calibri"/>
      <scheme val="minor"/>
    </font>
    <font>
      <b/>
      <color theme="1"/>
      <name val="Calibri"/>
      <scheme val="minor"/>
    </font>
    <font/>
    <font>
      <b/>
      <sz val="12.0"/>
      <color rgb="FF000000"/>
      <name val="Calibri"/>
    </font>
    <font>
      <b/>
      <sz val="12.0"/>
      <color theme="1"/>
      <name val="Calibri"/>
    </font>
    <font>
      <sz val="12.0"/>
      <color theme="1"/>
      <name val="Calibri"/>
    </font>
    <font>
      <b/>
      <sz val="9.0"/>
      <color rgb="FF1F1F1F"/>
      <name val="&quot;docs-Google Sans&quot;"/>
    </font>
    <font>
      <sz val="12.0"/>
      <color theme="1"/>
      <name val="Arial"/>
    </font>
    <font>
      <b/>
      <sz val="12.0"/>
      <color rgb="FF000000"/>
      <name val="Docs-Calibri"/>
    </font>
    <font>
      <b/>
      <sz val="9.0"/>
      <color rgb="FF1F1F1F"/>
      <name val="Calibri"/>
      <scheme val="minor"/>
    </font>
    <font>
      <sz val="12.0"/>
      <color rgb="FF000000"/>
      <name val="Calibri"/>
    </font>
    <font>
      <color rgb="FF000000"/>
      <name val="Calibri"/>
      <scheme val="minor"/>
    </font>
    <font>
      <b/>
      <color theme="1"/>
      <name val="Arial"/>
    </font>
    <font>
      <b/>
      <sz val="21.0"/>
      <color theme="1"/>
      <name val="Calibri"/>
      <scheme val="minor"/>
    </font>
    <font>
      <color theme="1"/>
      <name val="Arial"/>
    </font>
    <font>
      <b/>
      <sz val="13.0"/>
      <color theme="1"/>
      <name val="Calibri"/>
      <scheme val="minor"/>
    </font>
    <font>
      <b/>
      <color rgb="FFB45F06"/>
      <name val="Arial"/>
    </font>
    <font>
      <b/>
      <color rgb="FF1F1F1F"/>
      <name val="Google Sans"/>
    </font>
    <font>
      <b/>
      <color rgb="FF000000"/>
      <name val="Arial"/>
    </font>
    <font>
      <sz val="10.0"/>
      <color theme="1"/>
      <name val="Var(--jp-code-font-family)"/>
    </font>
    <font>
      <b/>
      <sz val="11.0"/>
      <color rgb="FF1F1F1F"/>
      <name val="Google Sans"/>
    </font>
    <font>
      <b/>
      <sz val="11.0"/>
      <color theme="1"/>
      <name val="Arial"/>
    </font>
    <font>
      <b/>
      <sz val="12.0"/>
      <color theme="0"/>
      <name val="Calibri"/>
    </font>
    <font>
      <sz val="10.0"/>
      <color rgb="FF000000"/>
      <name val="Var(--jp-code-font-family)"/>
    </font>
    <font>
      <b/>
      <sz val="28.0"/>
      <color theme="1"/>
      <name val="Calibri"/>
    </font>
    <font>
      <b/>
      <sz val="16.0"/>
      <color theme="1"/>
      <name val="Calibri"/>
    </font>
    <font>
      <sz val="18.0"/>
      <color rgb="FF0A0A0A"/>
      <name val="-apple-system"/>
    </font>
    <font>
      <sz val="14.0"/>
      <color rgb="FF0A0A0A"/>
      <name val="-apple-system"/>
    </font>
    <font>
      <sz val="14.0"/>
      <color theme="1"/>
      <name val="Calibri"/>
    </font>
    <font>
      <sz val="18.0"/>
      <color rgb="FF273239"/>
      <name val="-apple-system"/>
    </font>
    <font>
      <sz val="14.0"/>
      <color rgb="FF273239"/>
      <name val="Arial"/>
    </font>
    <font>
      <b/>
      <sz val="26.0"/>
      <color theme="1"/>
      <name val="Calibri"/>
    </font>
    <font>
      <b/>
      <sz val="18.0"/>
      <color theme="1"/>
      <name val="Calibri"/>
    </font>
    <font>
      <sz val="18.0"/>
      <color theme="1"/>
      <name val="Calibri"/>
    </font>
    <font>
      <sz val="16.0"/>
      <color theme="1"/>
      <name val="Times New Roman"/>
    </font>
  </fonts>
  <fills count="40">
    <fill>
      <patternFill patternType="none"/>
    </fill>
    <fill>
      <patternFill patternType="lightGray"/>
    </fill>
    <fill>
      <patternFill patternType="solid">
        <fgColor rgb="FFFFFFFF"/>
        <bgColor rgb="FFFFFFFF"/>
      </patternFill>
    </fill>
    <fill>
      <patternFill patternType="solid">
        <fgColor rgb="FFD5A6BD"/>
        <bgColor rgb="FFD5A6BD"/>
      </patternFill>
    </fill>
    <fill>
      <patternFill patternType="solid">
        <fgColor rgb="FFCCA677"/>
        <bgColor rgb="FFCCA677"/>
      </patternFill>
    </fill>
    <fill>
      <patternFill patternType="solid">
        <fgColor rgb="FFC9DAF8"/>
        <bgColor rgb="FFC9DAF8"/>
      </patternFill>
    </fill>
    <fill>
      <patternFill patternType="solid">
        <fgColor rgb="FFD9E2F3"/>
        <bgColor rgb="FFD9E2F3"/>
      </patternFill>
    </fill>
    <fill>
      <patternFill patternType="solid">
        <fgColor rgb="FFB6D7A8"/>
        <bgColor rgb="FFB6D7A8"/>
      </patternFill>
    </fill>
    <fill>
      <patternFill patternType="solid">
        <fgColor rgb="FFCFE2F3"/>
        <bgColor rgb="FFCFE2F3"/>
      </patternFill>
    </fill>
    <fill>
      <patternFill patternType="solid">
        <fgColor rgb="FFF4CCCC"/>
        <bgColor rgb="FFF4CCCC"/>
      </patternFill>
    </fill>
    <fill>
      <patternFill patternType="solid">
        <fgColor rgb="FFFCE5CD"/>
        <bgColor rgb="FFFCE5CD"/>
      </patternFill>
    </fill>
    <fill>
      <patternFill patternType="solid">
        <fgColor rgb="FF6FA8DC"/>
        <bgColor rgb="FF6FA8DC"/>
      </patternFill>
    </fill>
    <fill>
      <patternFill patternType="solid">
        <fgColor rgb="FFFFF2CC"/>
        <bgColor rgb="FFFFF2CC"/>
      </patternFill>
    </fill>
    <fill>
      <patternFill patternType="solid">
        <fgColor rgb="FFD9EAD3"/>
        <bgColor rgb="FFD9EAD3"/>
      </patternFill>
    </fill>
    <fill>
      <patternFill patternType="solid">
        <fgColor rgb="FFD9D2E9"/>
        <bgColor rgb="FFD9D2E9"/>
      </patternFill>
    </fill>
    <fill>
      <patternFill patternType="solid">
        <fgColor rgb="FFFFD966"/>
        <bgColor rgb="FFFFD966"/>
      </patternFill>
    </fill>
    <fill>
      <patternFill patternType="solid">
        <fgColor rgb="FFDD7E6B"/>
        <bgColor rgb="FFDD7E6B"/>
      </patternFill>
    </fill>
    <fill>
      <patternFill patternType="solid">
        <fgColor rgb="FFF8F2EB"/>
        <bgColor rgb="FFF8F2EB"/>
      </patternFill>
    </fill>
    <fill>
      <patternFill patternType="solid">
        <fgColor rgb="FF9FC5E8"/>
        <bgColor rgb="FF9FC5E8"/>
      </patternFill>
    </fill>
    <fill>
      <patternFill patternType="solid">
        <fgColor rgb="FFEAD1DC"/>
        <bgColor rgb="FFEAD1DC"/>
      </patternFill>
    </fill>
    <fill>
      <patternFill patternType="solid">
        <fgColor rgb="FFFBE4D5"/>
        <bgColor rgb="FFFBE4D5"/>
      </patternFill>
    </fill>
    <fill>
      <patternFill patternType="solid">
        <fgColor rgb="FF073763"/>
        <bgColor rgb="FF073763"/>
      </patternFill>
    </fill>
    <fill>
      <patternFill patternType="solid">
        <fgColor rgb="FFFF8473"/>
        <bgColor rgb="FFFF8473"/>
      </patternFill>
    </fill>
    <fill>
      <patternFill patternType="solid">
        <fgColor rgb="FFFFE599"/>
        <bgColor rgb="FFFFE599"/>
      </patternFill>
    </fill>
    <fill>
      <patternFill patternType="solid">
        <fgColor rgb="FFF7CAAC"/>
        <bgColor rgb="FFF7CAAC"/>
      </patternFill>
    </fill>
    <fill>
      <patternFill patternType="solid">
        <fgColor rgb="FFE6B8AF"/>
        <bgColor rgb="FFE6B8AF"/>
      </patternFill>
    </fill>
    <fill>
      <patternFill patternType="solid">
        <fgColor rgb="FFE2EFD9"/>
        <bgColor rgb="FFE2EFD9"/>
      </patternFill>
    </fill>
    <fill>
      <patternFill patternType="solid">
        <fgColor rgb="FFB4C6E7"/>
        <bgColor rgb="FFB4C6E7"/>
      </patternFill>
    </fill>
    <fill>
      <patternFill patternType="solid">
        <fgColor rgb="FF8E7CC3"/>
        <bgColor rgb="FF8E7CC3"/>
      </patternFill>
    </fill>
    <fill>
      <patternFill patternType="solid">
        <fgColor rgb="FFEA9999"/>
        <bgColor rgb="FFEA9999"/>
      </patternFill>
    </fill>
    <fill>
      <patternFill patternType="solid">
        <fgColor rgb="FFF1C232"/>
        <bgColor rgb="FFF1C232"/>
      </patternFill>
    </fill>
    <fill>
      <patternFill patternType="solid">
        <fgColor rgb="FFA4C2F4"/>
        <bgColor rgb="FFA4C2F4"/>
      </patternFill>
    </fill>
    <fill>
      <patternFill patternType="solid">
        <fgColor rgb="FFF4B083"/>
        <bgColor rgb="FFF4B083"/>
      </patternFill>
    </fill>
    <fill>
      <patternFill patternType="solid">
        <fgColor rgb="FF0B5394"/>
        <bgColor rgb="FF0B5394"/>
      </patternFill>
    </fill>
    <fill>
      <patternFill patternType="solid">
        <fgColor rgb="FFB4A7D6"/>
        <bgColor rgb="FFB4A7D6"/>
      </patternFill>
    </fill>
    <fill>
      <patternFill patternType="solid">
        <fgColor rgb="FFD0E0E3"/>
        <bgColor rgb="FFD0E0E3"/>
      </patternFill>
    </fill>
    <fill>
      <patternFill patternType="solid">
        <fgColor theme="1"/>
        <bgColor theme="1"/>
      </patternFill>
    </fill>
    <fill>
      <patternFill patternType="solid">
        <fgColor rgb="FF2E75B5"/>
        <bgColor rgb="FF2E75B5"/>
      </patternFill>
    </fill>
    <fill>
      <patternFill patternType="solid">
        <fgColor theme="8"/>
        <bgColor theme="8"/>
      </patternFill>
    </fill>
    <fill>
      <patternFill patternType="solid">
        <fgColor theme="9"/>
        <bgColor theme="9"/>
      </patternFill>
    </fill>
  </fills>
  <borders count="115">
    <border/>
    <border>
      <left style="thick">
        <color rgb="FFC27BA0"/>
      </left>
      <top style="thick">
        <color rgb="FFC27BA0"/>
      </top>
    </border>
    <border>
      <top style="thick">
        <color rgb="FFC27BA0"/>
      </top>
    </border>
    <border>
      <right style="thick">
        <color rgb="FFC27BA0"/>
      </right>
      <top style="thick">
        <color rgb="FFC27BA0"/>
      </top>
    </border>
    <border>
      <left style="thick">
        <color rgb="FF6FA8DC"/>
      </left>
      <top style="thick">
        <color rgb="FF6FA8DC"/>
      </top>
    </border>
    <border>
      <top style="thick">
        <color rgb="FF6FA8DC"/>
      </top>
    </border>
    <border>
      <right style="thick">
        <color rgb="FF6FA8DC"/>
      </right>
      <top style="thick">
        <color rgb="FF6FA8DC"/>
      </top>
    </border>
    <border>
      <left style="thick">
        <color rgb="FF6FA8DC"/>
      </left>
    </border>
    <border>
      <right style="thick">
        <color rgb="FF6FA8DC"/>
      </right>
    </border>
    <border>
      <left style="thick">
        <color rgb="FFC27BA0"/>
      </left>
    </border>
    <border>
      <right style="thick">
        <color rgb="FFC27BA0"/>
      </right>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ck">
        <color rgb="FFC27BA0"/>
      </left>
      <right style="thin">
        <color rgb="FF000000"/>
      </right>
      <top style="thin">
        <color rgb="FF000000"/>
      </top>
      <bottom style="thin">
        <color rgb="FF000000"/>
      </bottom>
    </border>
    <border>
      <left style="thick">
        <color rgb="FFC27BA0"/>
      </left>
      <bottom style="thick">
        <color rgb="FFC27BA0"/>
      </bottom>
    </border>
    <border>
      <bottom style="thick">
        <color rgb="FFC27BA0"/>
      </bottom>
    </border>
    <border>
      <right style="thick">
        <color rgb="FFC27BA0"/>
      </right>
      <bottom style="thick">
        <color rgb="FFC27BA0"/>
      </bottom>
    </border>
    <border>
      <left style="thick">
        <color rgb="FF6FA8DC"/>
      </left>
      <bottom style="thick">
        <color rgb="FF6FA8DC"/>
      </bottom>
    </border>
    <border>
      <bottom style="thick">
        <color rgb="FF6FA8DC"/>
      </bottom>
    </border>
    <border>
      <right style="thick">
        <color rgb="FF6FA8DC"/>
      </right>
      <bottom style="thick">
        <color rgb="FF6FA8DC"/>
      </bottom>
    </border>
    <border>
      <left style="thick">
        <color rgb="FF8E7CC3"/>
      </left>
      <top style="thick">
        <color rgb="FF8E7CC3"/>
      </top>
    </border>
    <border>
      <top style="thick">
        <color rgb="FF8E7CC3"/>
      </top>
    </border>
    <border>
      <right style="thick">
        <color rgb="FF8E7CC3"/>
      </right>
      <top style="thick">
        <color rgb="FF8E7CC3"/>
      </top>
    </border>
    <border>
      <left style="thick">
        <color rgb="FF8E7CC3"/>
      </left>
    </border>
    <border>
      <right style="thick">
        <color rgb="FF8E7CC3"/>
      </right>
    </border>
    <border>
      <left style="thick">
        <color rgb="FF8E7CC3"/>
      </left>
      <right style="thin">
        <color rgb="FF000000"/>
      </right>
      <top style="thin">
        <color rgb="FF000000"/>
      </top>
      <bottom style="thin">
        <color rgb="FF000000"/>
      </bottom>
    </border>
    <border>
      <left style="thick">
        <color rgb="FF8E7CC3"/>
      </left>
      <bottom style="thick">
        <color rgb="FF8E7CC3"/>
      </bottom>
    </border>
    <border>
      <bottom style="thick">
        <color rgb="FF8E7CC3"/>
      </bottom>
    </border>
    <border>
      <right style="thick">
        <color rgb="FF8E7CC3"/>
      </right>
      <bottom style="thick">
        <color rgb="FF8E7CC3"/>
      </bottom>
    </border>
    <border>
      <left style="thick">
        <color rgb="FF1155CC"/>
      </left>
      <top style="thick">
        <color rgb="FF1155CC"/>
      </top>
    </border>
    <border>
      <top style="thick">
        <color rgb="FF1155CC"/>
      </top>
    </border>
    <border>
      <right style="thick">
        <color rgb="FF1155CC"/>
      </right>
      <top style="thick">
        <color rgb="FF1155CC"/>
      </top>
    </border>
    <border>
      <left style="thick">
        <color rgb="FF1155CC"/>
      </left>
    </border>
    <border>
      <right style="thick">
        <color rgb="FF1155CC"/>
      </right>
    </border>
    <border>
      <left style="thick">
        <color rgb="FF1155CC"/>
      </left>
      <right style="thin">
        <color rgb="FF000000"/>
      </right>
      <top style="thin">
        <color rgb="FF000000"/>
      </top>
      <bottom style="thin">
        <color rgb="FF000000"/>
      </bottom>
    </border>
    <border>
      <left style="thick">
        <color rgb="FF1155CC"/>
      </left>
      <bottom style="thick">
        <color rgb="FF1155CC"/>
      </bottom>
    </border>
    <border>
      <bottom style="thick">
        <color rgb="FF1155CC"/>
      </bottom>
    </border>
    <border>
      <right style="thick">
        <color rgb="FF1155CC"/>
      </right>
      <bottom style="thick">
        <color rgb="FF1155CC"/>
      </bottom>
    </border>
    <border>
      <left style="thick">
        <color rgb="FF70AD47"/>
      </left>
      <top style="thick">
        <color rgb="FF70AD47"/>
      </top>
    </border>
    <border>
      <top style="thick">
        <color rgb="FF70AD47"/>
      </top>
    </border>
    <border>
      <right style="thick">
        <color rgb="FF70AD47"/>
      </right>
      <top style="thick">
        <color rgb="FF70AD47"/>
      </top>
    </border>
    <border>
      <left style="thick">
        <color rgb="FF70AD47"/>
      </left>
    </border>
    <border>
      <right style="thick">
        <color rgb="FF70AD47"/>
      </right>
    </border>
    <border>
      <left style="thick">
        <color rgb="FF70AD47"/>
      </left>
      <right style="thin">
        <color rgb="FF000000"/>
      </right>
      <top style="thin">
        <color rgb="FF000000"/>
      </top>
      <bottom style="thin">
        <color rgb="FF000000"/>
      </bottom>
    </border>
    <border>
      <left style="thick">
        <color rgb="FF70AD47"/>
      </left>
      <bottom style="thick">
        <color rgb="FF70AD47"/>
      </bottom>
    </border>
    <border>
      <bottom style="thick">
        <color rgb="FF70AD47"/>
      </bottom>
    </border>
    <border>
      <right style="thick">
        <color rgb="FF70AD47"/>
      </right>
      <bottom style="thick">
        <color rgb="FF70AD47"/>
      </bottom>
    </border>
    <border>
      <left style="thin">
        <color rgb="FF356854"/>
      </left>
      <right style="thin">
        <color rgb="FF356854"/>
      </right>
      <top style="thin">
        <color rgb="FF284E3F"/>
      </top>
      <bottom style="thin">
        <color rgb="FF284E3F"/>
      </bottom>
    </border>
    <border>
      <left style="thin">
        <color rgb="FFFFFFFF"/>
      </left>
      <right style="thin">
        <color rgb="FF284E3F"/>
      </right>
      <top style="thin">
        <color rgb="FFFFFFFF"/>
      </top>
      <bottom style="thin">
        <color rgb="FFFFFFFF"/>
      </bottom>
    </border>
    <border>
      <left style="thin">
        <color rgb="FF000000"/>
      </left>
      <right style="thin">
        <color rgb="FF000000"/>
      </right>
      <top style="thin">
        <color rgb="FF000000"/>
      </top>
      <bottom style="thin">
        <color rgb="FF284E3F"/>
      </bottom>
    </border>
    <border>
      <top style="thin">
        <color rgb="FF000000"/>
      </top>
    </border>
    <border>
      <left style="thin">
        <color rgb="FF000000"/>
      </left>
      <right style="thin">
        <color rgb="FF000000"/>
      </right>
      <bottom style="thin">
        <color rgb="FF000000"/>
      </bottom>
    </border>
    <border>
      <left style="medium">
        <color rgb="FFFF0000"/>
      </left>
      <top style="medium">
        <color rgb="FFFF0000"/>
      </top>
    </border>
    <border>
      <top style="medium">
        <color rgb="FFFF0000"/>
      </top>
    </border>
    <border>
      <right style="medium">
        <color rgb="FFFF0000"/>
      </right>
      <top style="medium">
        <color rgb="FFFF0000"/>
      </top>
    </border>
    <border>
      <left style="medium">
        <color rgb="FFFF0000"/>
      </left>
    </border>
    <border>
      <right style="medium">
        <color rgb="FFFF0000"/>
      </right>
    </border>
    <border>
      <left style="thin">
        <color rgb="FF000000"/>
      </left>
      <right style="medium">
        <color rgb="FFFF0000"/>
      </right>
      <top style="thin">
        <color rgb="FF000000"/>
      </top>
      <bottom style="thin">
        <color rgb="FF000000"/>
      </bottom>
    </border>
    <border>
      <left style="medium">
        <color rgb="FFFF0000"/>
      </left>
      <bottom style="medium">
        <color rgb="FFFF0000"/>
      </bottom>
    </border>
    <border>
      <bottom style="medium">
        <color rgb="FFFF0000"/>
      </bottom>
    </border>
    <border>
      <right style="medium">
        <color rgb="FFFF0000"/>
      </right>
      <bottom style="medium">
        <color rgb="FFFF0000"/>
      </bottom>
    </border>
    <border>
      <bottom style="thin">
        <color rgb="FF000000"/>
      </bottom>
    </border>
    <border>
      <left style="thick">
        <color rgb="FFFF0000"/>
      </left>
      <top style="thick">
        <color rgb="FFFF0000"/>
      </top>
    </border>
    <border>
      <top style="thick">
        <color rgb="FFFF0000"/>
      </top>
    </border>
    <border>
      <right style="thick">
        <color rgb="FFFF0000"/>
      </right>
      <top style="thick">
        <color rgb="FFFF0000"/>
      </top>
    </border>
    <border>
      <left style="thick">
        <color rgb="FFFF0000"/>
      </left>
    </border>
    <border>
      <right style="thick">
        <color rgb="FFFF0000"/>
      </right>
    </border>
    <border>
      <bottom style="thick">
        <color rgb="FFFF0000"/>
      </bottom>
    </border>
    <border>
      <right style="thick">
        <color rgb="FFFF0000"/>
      </right>
      <bottom style="thick">
        <color rgb="FFFF0000"/>
      </bottom>
    </border>
    <border>
      <left style="thick">
        <color rgb="FF3D85C6"/>
      </left>
      <top style="thick">
        <color rgb="FF3D85C6"/>
      </top>
    </border>
    <border>
      <top style="thick">
        <color rgb="FF3D85C6"/>
      </top>
    </border>
    <border>
      <right style="thick">
        <color rgb="FF6FA8DC"/>
      </right>
      <top style="thick">
        <color rgb="FF3D85C6"/>
      </top>
    </border>
    <border>
      <left style="thick">
        <color rgb="FF3D85C6"/>
      </left>
    </border>
    <border>
      <right style="thick">
        <color rgb="FF6FA8DC"/>
      </right>
      <top style="thin">
        <color rgb="FF000000"/>
      </top>
      <bottom style="thin">
        <color rgb="FF000000"/>
      </bottom>
    </border>
    <border>
      <left style="thin">
        <color rgb="FF000000"/>
      </left>
      <right style="thin">
        <color rgb="FF000000"/>
      </right>
      <top style="thin">
        <color rgb="FF000000"/>
      </top>
    </border>
    <border>
      <left style="thin">
        <color rgb="FF000000"/>
      </left>
      <right style="thick">
        <color rgb="FF6FA8DC"/>
      </right>
      <top style="thin">
        <color rgb="FF000000"/>
      </top>
    </border>
    <border>
      <left style="thick">
        <color rgb="FF3D85C6"/>
      </left>
      <right style="thin">
        <color rgb="FF000000"/>
      </right>
      <top style="thin">
        <color rgb="FF000000"/>
      </top>
      <bottom style="thin">
        <color rgb="FF000000"/>
      </bottom>
    </border>
    <border>
      <left style="thin">
        <color rgb="FF000000"/>
      </left>
      <right style="thick">
        <color rgb="FF6FA8DC"/>
      </right>
      <top style="thin">
        <color rgb="FF000000"/>
      </top>
      <bottom style="thin">
        <color rgb="FF000000"/>
      </bottom>
    </border>
    <border>
      <left style="thick">
        <color rgb="FF3D85C6"/>
      </left>
      <right style="thin">
        <color rgb="FF000000"/>
      </right>
      <top style="thin">
        <color rgb="FF000000"/>
      </top>
    </border>
    <border>
      <left style="thin">
        <color rgb="FF000000"/>
      </left>
      <right style="thick">
        <color rgb="FF6FA8DC"/>
      </right>
      <bottom style="thin">
        <color rgb="FF000000"/>
      </bottom>
    </border>
    <border>
      <left style="thick">
        <color rgb="FF3D85C6"/>
      </left>
      <bottom style="thick">
        <color rgb="FF3D85C6"/>
      </bottom>
    </border>
    <border>
      <bottom style="thick">
        <color rgb="FF3D85C6"/>
      </bottom>
    </border>
    <border>
      <right style="thick">
        <color rgb="FF6FA8DC"/>
      </right>
      <bottom style="thick">
        <color rgb="FF3D85C6"/>
      </bottom>
    </border>
    <border>
      <left style="thick">
        <color rgb="FFFF0000"/>
      </left>
      <right style="thin">
        <color rgb="FF000000"/>
      </right>
      <top style="thin">
        <color rgb="FF000000"/>
      </top>
      <bottom style="thin">
        <color rgb="FF000000"/>
      </bottom>
    </border>
    <border>
      <right style="thick">
        <color rgb="FFFF0000"/>
      </right>
      <top style="thin">
        <color rgb="FF000000"/>
      </top>
      <bottom style="thin">
        <color rgb="FF000000"/>
      </bottom>
    </border>
    <border>
      <left style="thin">
        <color rgb="FF000000"/>
      </left>
      <right style="thick">
        <color rgb="FFFF0000"/>
      </right>
      <top style="thin">
        <color rgb="FF000000"/>
      </top>
      <bottom style="thin">
        <color rgb="FF000000"/>
      </bottom>
    </border>
    <border>
      <left style="thick">
        <color rgb="FFFF0000"/>
      </left>
      <right style="thin">
        <color rgb="FF000000"/>
      </right>
      <top style="thin">
        <color rgb="FF000000"/>
      </top>
      <bottom style="thick">
        <color rgb="FFFF0000"/>
      </bottom>
    </border>
    <border>
      <left style="thin">
        <color rgb="FF000000"/>
      </left>
      <right style="thin">
        <color rgb="FF000000"/>
      </right>
      <top style="thin">
        <color rgb="FF000000"/>
      </top>
      <bottom style="thick">
        <color rgb="FFFF0000"/>
      </bottom>
    </border>
    <border>
      <left style="thick">
        <color rgb="FF6AA84F"/>
      </left>
      <top style="thick">
        <color rgb="FF6AA84F"/>
      </top>
    </border>
    <border>
      <top style="thick">
        <color rgb="FF6AA84F"/>
      </top>
    </border>
    <border>
      <right style="thick">
        <color rgb="FF6AA84F"/>
      </right>
      <top style="thick">
        <color rgb="FF6AA84F"/>
      </top>
    </border>
    <border>
      <left style="thick">
        <color rgb="FF6AA84F"/>
      </left>
      <right style="thin">
        <color rgb="FF000000"/>
      </right>
      <top style="thin">
        <color rgb="FF000000"/>
      </top>
      <bottom style="thin">
        <color rgb="FF000000"/>
      </bottom>
    </border>
    <border>
      <right style="thick">
        <color rgb="FF6AA84F"/>
      </right>
      <top style="thin">
        <color rgb="FF000000"/>
      </top>
      <bottom style="thin">
        <color rgb="FF000000"/>
      </bottom>
    </border>
    <border>
      <left style="thin">
        <color rgb="FF000000"/>
      </left>
      <right style="thick">
        <color rgb="FF6AA84F"/>
      </right>
      <top style="thin">
        <color rgb="FF000000"/>
      </top>
      <bottom style="thin">
        <color rgb="FF000000"/>
      </bottom>
    </border>
    <border>
      <left style="thick">
        <color rgb="FF6AA84F"/>
      </left>
    </border>
    <border>
      <right style="thick">
        <color rgb="FF6AA84F"/>
      </right>
    </border>
    <border>
      <left style="thick">
        <color rgb="FF6AA84F"/>
      </left>
      <right style="thin">
        <color rgb="FF000000"/>
      </right>
      <top style="thin">
        <color rgb="FF000000"/>
      </top>
      <bottom style="thick">
        <color rgb="FF6AA84F"/>
      </bottom>
    </border>
    <border>
      <left style="thin">
        <color rgb="FF000000"/>
      </left>
      <right style="thin">
        <color rgb="FF000000"/>
      </right>
      <top style="thin">
        <color rgb="FF000000"/>
      </top>
      <bottom style="thick">
        <color rgb="FF6AA84F"/>
      </bottom>
    </border>
    <border>
      <bottom style="thick">
        <color rgb="FF6AA84F"/>
      </bottom>
    </border>
    <border>
      <right style="thick">
        <color rgb="FF6AA84F"/>
      </right>
      <bottom style="thick">
        <color rgb="FF6AA84F"/>
      </bottom>
    </border>
    <border>
      <left style="thick">
        <color rgb="FFF1C232"/>
      </left>
      <top style="thick">
        <color rgb="FFF1C232"/>
      </top>
    </border>
    <border>
      <top style="thick">
        <color rgb="FFF1C232"/>
      </top>
    </border>
    <border>
      <right style="thick">
        <color rgb="FFF1C232"/>
      </right>
      <top style="thick">
        <color rgb="FFF1C232"/>
      </top>
    </border>
    <border>
      <left style="thick">
        <color rgb="FFF1C232"/>
      </left>
    </border>
    <border>
      <right style="thick">
        <color rgb="FFF1C232"/>
      </right>
      <top style="thin">
        <color rgb="FF000000"/>
      </top>
      <bottom style="thin">
        <color rgb="FF000000"/>
      </bottom>
    </border>
    <border>
      <left style="thin">
        <color rgb="FF000000"/>
      </left>
      <right style="thick">
        <color rgb="FFF1C232"/>
      </right>
      <top style="thin">
        <color rgb="FF000000"/>
      </top>
      <bottom style="thin">
        <color rgb="FF000000"/>
      </bottom>
    </border>
    <border>
      <right style="thick">
        <color rgb="FFF1C232"/>
      </right>
    </border>
    <border>
      <left style="thick">
        <color rgb="FFF1C232"/>
      </left>
      <bottom style="thick">
        <color rgb="FFF1C232"/>
      </bottom>
    </border>
    <border>
      <bottom style="thick">
        <color rgb="FFF1C232"/>
      </bottom>
    </border>
    <border>
      <right style="thick">
        <color rgb="FFF1C232"/>
      </right>
      <bottom style="thick">
        <color rgb="FFF1C232"/>
      </bottom>
    </border>
    <border>
      <left style="thin">
        <color rgb="FFF4B083"/>
      </left>
      <top style="thin">
        <color rgb="FFF4B083"/>
      </top>
      <bottom style="thin">
        <color rgb="FFF4B083"/>
      </bottom>
    </border>
    <border>
      <top style="thin">
        <color rgb="FFF4B083"/>
      </top>
      <bottom style="thin">
        <color rgb="FFF4B083"/>
      </bottom>
    </border>
    <border>
      <right style="thin">
        <color rgb="FFF4B083"/>
      </right>
      <top style="thin">
        <color rgb="FFF4B083"/>
      </top>
      <bottom style="thin">
        <color rgb="FFF4B083"/>
      </bottom>
    </border>
    <border>
      <left/>
      <right/>
      <top/>
      <bottom/>
    </border>
  </borders>
  <cellStyleXfs count="1">
    <xf borderId="0" fillId="0" fontId="0" numFmtId="0" applyAlignment="1" applyFont="1"/>
  </cellStyleXfs>
  <cellXfs count="472">
    <xf borderId="0" fillId="0" fontId="0" numFmtId="0" xfId="0" applyAlignment="1" applyFont="1">
      <alignment readingOrder="0" shrinkToFit="0" vertical="bottom" wrapText="0"/>
    </xf>
    <xf borderId="1" fillId="0" fontId="1" numFmtId="0" xfId="0" applyBorder="1" applyFont="1"/>
    <xf borderId="2" fillId="0" fontId="1" numFmtId="0" xfId="0" applyBorder="1" applyFont="1"/>
    <xf borderId="3" fillId="0" fontId="1" numFmtId="0" xfId="0" applyBorder="1" applyFont="1"/>
    <xf borderId="4" fillId="0" fontId="1" numFmtId="0" xfId="0" applyBorder="1" applyFont="1"/>
    <xf borderId="5" fillId="0" fontId="2" numFmtId="0" xfId="0" applyAlignment="1" applyBorder="1" applyFont="1">
      <alignment horizontal="center" readingOrder="0"/>
    </xf>
    <xf borderId="5" fillId="0" fontId="3" numFmtId="0" xfId="0" applyBorder="1" applyFont="1"/>
    <xf borderId="6" fillId="0" fontId="2" numFmtId="0" xfId="0" applyAlignment="1" applyBorder="1" applyFont="1">
      <alignment horizontal="center" readingOrder="0"/>
    </xf>
    <xf borderId="7" fillId="0" fontId="1" numFmtId="0" xfId="0" applyBorder="1" applyFont="1"/>
    <xf borderId="0" fillId="0" fontId="2" numFmtId="0" xfId="0" applyAlignment="1" applyFont="1">
      <alignment horizontal="center" readingOrder="0"/>
    </xf>
    <xf borderId="8" fillId="0" fontId="2" numFmtId="0" xfId="0" applyAlignment="1" applyBorder="1" applyFont="1">
      <alignment horizontal="center" readingOrder="0"/>
    </xf>
    <xf borderId="9" fillId="2" fontId="4" numFmtId="0" xfId="0" applyAlignment="1" applyBorder="1" applyFill="1" applyFont="1">
      <alignment horizontal="center" readingOrder="0"/>
    </xf>
    <xf borderId="0" fillId="0" fontId="1" numFmtId="3" xfId="0" applyAlignment="1" applyFont="1" applyNumberFormat="1">
      <alignment horizontal="center" readingOrder="0"/>
    </xf>
    <xf borderId="10" fillId="0" fontId="1" numFmtId="0" xfId="0" applyBorder="1" applyFont="1"/>
    <xf borderId="7" fillId="3" fontId="1" numFmtId="0" xfId="0" applyAlignment="1" applyBorder="1" applyFill="1" applyFont="1">
      <alignment horizontal="center" readingOrder="0"/>
    </xf>
    <xf borderId="0" fillId="3" fontId="1" numFmtId="0" xfId="0" applyAlignment="1" applyFont="1">
      <alignment horizontal="center" readingOrder="0"/>
    </xf>
    <xf borderId="8" fillId="3" fontId="1" numFmtId="0" xfId="0" applyAlignment="1" applyBorder="1" applyFont="1">
      <alignment horizontal="center" readingOrder="0"/>
    </xf>
    <xf borderId="9" fillId="4" fontId="1" numFmtId="0" xfId="0" applyAlignment="1" applyBorder="1" applyFill="1" applyFont="1">
      <alignment readingOrder="0"/>
    </xf>
    <xf borderId="0" fillId="0" fontId="5" numFmtId="0" xfId="0" applyAlignment="1" applyFont="1">
      <alignment horizontal="center" vertical="bottom"/>
    </xf>
    <xf borderId="0" fillId="0" fontId="6" numFmtId="0" xfId="0" applyAlignment="1" applyFont="1">
      <alignment vertical="bottom"/>
    </xf>
    <xf borderId="0" fillId="2" fontId="6" numFmtId="0" xfId="0" applyAlignment="1" applyFont="1">
      <alignment vertical="bottom"/>
    </xf>
    <xf borderId="0" fillId="0" fontId="5" numFmtId="0" xfId="0" applyAlignment="1" applyFont="1">
      <alignment horizontal="center" readingOrder="0" vertical="bottom"/>
    </xf>
    <xf borderId="7" fillId="0" fontId="1" numFmtId="0" xfId="0" applyAlignment="1" applyBorder="1" applyFont="1">
      <alignment horizontal="center" readingOrder="0"/>
    </xf>
    <xf borderId="0" fillId="0" fontId="1" numFmtId="0" xfId="0" applyAlignment="1" applyFont="1">
      <alignment horizontal="center" readingOrder="0"/>
    </xf>
    <xf borderId="8" fillId="0" fontId="1" numFmtId="0" xfId="0" applyAlignment="1" applyBorder="1" applyFont="1">
      <alignment horizontal="center" readingOrder="0"/>
    </xf>
    <xf borderId="0" fillId="5" fontId="5" numFmtId="0" xfId="0" applyAlignment="1" applyFill="1" applyFont="1">
      <alignment horizontal="center" readingOrder="0" vertical="bottom"/>
    </xf>
    <xf borderId="7" fillId="6" fontId="1" numFmtId="0" xfId="0" applyAlignment="1" applyBorder="1" applyFill="1" applyFont="1">
      <alignment horizontal="center" readingOrder="0"/>
    </xf>
    <xf borderId="0" fillId="6" fontId="1" numFmtId="0" xfId="0" applyAlignment="1" applyFont="1">
      <alignment horizontal="center" readingOrder="0"/>
    </xf>
    <xf borderId="8" fillId="6" fontId="1" numFmtId="0" xfId="0" applyAlignment="1" applyBorder="1" applyFont="1">
      <alignment horizontal="center" readingOrder="0"/>
    </xf>
    <xf borderId="9" fillId="2" fontId="7" numFmtId="0" xfId="0" applyAlignment="1" applyBorder="1" applyFont="1">
      <alignment horizontal="left" readingOrder="0"/>
    </xf>
    <xf borderId="0" fillId="2" fontId="6" numFmtId="0" xfId="0" applyAlignment="1" applyFont="1">
      <alignment horizontal="center" vertical="bottom"/>
    </xf>
    <xf borderId="0" fillId="2" fontId="6" numFmtId="10" xfId="0" applyAlignment="1" applyFont="1" applyNumberFormat="1">
      <alignment horizontal="center" readingOrder="0" vertical="bottom"/>
    </xf>
    <xf borderId="0" fillId="0" fontId="6" numFmtId="10" xfId="0" applyAlignment="1" applyFont="1" applyNumberFormat="1">
      <alignment horizontal="center" readingOrder="0" vertical="bottom"/>
    </xf>
    <xf borderId="9" fillId="0" fontId="1" numFmtId="0" xfId="0" applyBorder="1" applyFont="1"/>
    <xf borderId="11" fillId="7" fontId="8" numFmtId="0" xfId="0" applyAlignment="1" applyBorder="1" applyFill="1" applyFont="1">
      <alignment horizontal="center" shrinkToFit="0" vertical="bottom" wrapText="1"/>
    </xf>
    <xf borderId="12" fillId="7" fontId="8" numFmtId="0" xfId="0" applyAlignment="1" applyBorder="1" applyFont="1">
      <alignment horizontal="center" vertical="bottom"/>
    </xf>
    <xf borderId="12" fillId="7" fontId="8" numFmtId="0" xfId="0" applyAlignment="1" applyBorder="1" applyFont="1">
      <alignment horizontal="center" shrinkToFit="0" vertical="bottom" wrapText="1"/>
    </xf>
    <xf borderId="13" fillId="7" fontId="8" numFmtId="0" xfId="0" applyAlignment="1" applyBorder="1" applyFont="1">
      <alignment horizontal="center" vertical="bottom"/>
    </xf>
    <xf borderId="0" fillId="7" fontId="8" numFmtId="0" xfId="0" applyAlignment="1" applyFont="1">
      <alignment horizontal="center" shrinkToFit="0" vertical="bottom" wrapText="1"/>
    </xf>
    <xf borderId="0" fillId="7" fontId="8" numFmtId="0" xfId="0" applyAlignment="1" applyFont="1">
      <alignment horizontal="center" vertical="bottom"/>
    </xf>
    <xf borderId="14" fillId="7" fontId="8" numFmtId="0" xfId="0" applyAlignment="1" applyBorder="1" applyFont="1">
      <alignment vertical="bottom"/>
    </xf>
    <xf borderId="11" fillId="2" fontId="8" numFmtId="0" xfId="0" applyAlignment="1" applyBorder="1" applyFont="1">
      <alignment horizontal="center" readingOrder="0" shrinkToFit="0" vertical="bottom" wrapText="1"/>
    </xf>
    <xf borderId="12" fillId="0" fontId="8" numFmtId="0" xfId="0" applyAlignment="1" applyBorder="1" applyFont="1">
      <alignment horizontal="center" readingOrder="0" vertical="bottom"/>
    </xf>
    <xf borderId="12" fillId="2" fontId="8" numFmtId="0" xfId="0" applyAlignment="1" applyBorder="1" applyFont="1">
      <alignment horizontal="center" readingOrder="0" shrinkToFit="0" vertical="bottom" wrapText="1"/>
    </xf>
    <xf borderId="13" fillId="0" fontId="8" numFmtId="0" xfId="0" applyAlignment="1" applyBorder="1" applyFont="1">
      <alignment horizontal="center" readingOrder="0" vertical="bottom"/>
    </xf>
    <xf borderId="12" fillId="8" fontId="8" numFmtId="0" xfId="0" applyAlignment="1" applyBorder="1" applyFill="1" applyFont="1">
      <alignment horizontal="center" readingOrder="0" vertical="bottom"/>
    </xf>
    <xf borderId="0" fillId="8" fontId="6" numFmtId="0" xfId="0" applyAlignment="1" applyFont="1">
      <alignment horizontal="center" readingOrder="0" vertical="bottom"/>
    </xf>
    <xf borderId="12" fillId="8" fontId="1" numFmtId="0" xfId="0" applyAlignment="1" applyBorder="1" applyFont="1">
      <alignment horizontal="center" readingOrder="0"/>
    </xf>
    <xf borderId="8" fillId="0" fontId="1" numFmtId="0" xfId="0" applyBorder="1" applyFont="1"/>
    <xf borderId="5" fillId="0" fontId="1" numFmtId="0" xfId="0" applyBorder="1" applyFont="1"/>
    <xf borderId="0" fillId="9" fontId="2" numFmtId="0" xfId="0" applyAlignment="1" applyFill="1" applyFont="1">
      <alignment horizontal="center" readingOrder="0"/>
    </xf>
    <xf borderId="0" fillId="9" fontId="2" numFmtId="0" xfId="0" applyAlignment="1" applyFont="1">
      <alignment horizontal="center"/>
    </xf>
    <xf borderId="0" fillId="0" fontId="2" numFmtId="0" xfId="0" applyAlignment="1" applyFont="1">
      <alignment horizontal="center"/>
    </xf>
    <xf borderId="0" fillId="4" fontId="1" numFmtId="0" xfId="0" applyFont="1"/>
    <xf borderId="10" fillId="4" fontId="1" numFmtId="0" xfId="0" applyAlignment="1" applyBorder="1" applyFont="1">
      <alignment readingOrder="0"/>
    </xf>
    <xf borderId="0" fillId="10" fontId="2" numFmtId="0" xfId="0" applyAlignment="1" applyFill="1" applyFont="1">
      <alignment horizontal="center" readingOrder="0"/>
    </xf>
    <xf borderId="0" fillId="10" fontId="2" numFmtId="0" xfId="0" applyAlignment="1" applyFont="1">
      <alignment horizontal="center"/>
    </xf>
    <xf borderId="0" fillId="10" fontId="9" numFmtId="0" xfId="0" applyAlignment="1" applyFont="1">
      <alignment horizontal="center" readingOrder="0"/>
    </xf>
    <xf borderId="15" fillId="0" fontId="1" numFmtId="0" xfId="0" applyBorder="1" applyFont="1"/>
    <xf borderId="16" fillId="2" fontId="2" numFmtId="0" xfId="0" applyAlignment="1" applyBorder="1" applyFont="1">
      <alignment horizontal="center" readingOrder="0"/>
    </xf>
    <xf borderId="16" fillId="2" fontId="2" numFmtId="0" xfId="0" applyAlignment="1" applyBorder="1" applyFont="1">
      <alignment horizontal="center"/>
    </xf>
    <xf borderId="16" fillId="2" fontId="1" numFmtId="0" xfId="0" applyBorder="1" applyFont="1"/>
    <xf borderId="17" fillId="0" fontId="1" numFmtId="0" xfId="0" applyBorder="1" applyFont="1"/>
    <xf borderId="18" fillId="0" fontId="1" numFmtId="0" xfId="0" applyBorder="1" applyFont="1"/>
    <xf borderId="19" fillId="0" fontId="1" numFmtId="0" xfId="0" applyBorder="1" applyFont="1"/>
    <xf borderId="20" fillId="0" fontId="1" numFmtId="0" xfId="0" applyBorder="1" applyFont="1"/>
    <xf borderId="21" fillId="0" fontId="1" numFmtId="0" xfId="0" applyBorder="1" applyFont="1"/>
    <xf borderId="22" fillId="0" fontId="1" numFmtId="3" xfId="0" applyAlignment="1" applyBorder="1" applyFont="1" applyNumberFormat="1">
      <alignment horizontal="center" readingOrder="0"/>
    </xf>
    <xf borderId="22" fillId="0" fontId="3" numFmtId="0" xfId="0" applyBorder="1" applyFont="1"/>
    <xf borderId="22" fillId="0" fontId="1" numFmtId="0" xfId="0" applyBorder="1" applyFont="1"/>
    <xf borderId="23" fillId="0" fontId="1" numFmtId="0" xfId="0" applyBorder="1" applyFont="1"/>
    <xf borderId="24" fillId="4" fontId="1" numFmtId="0" xfId="0" applyAlignment="1" applyBorder="1" applyFont="1">
      <alignment readingOrder="0"/>
    </xf>
    <xf borderId="25" fillId="0" fontId="1" numFmtId="0" xfId="0" applyBorder="1" applyFont="1"/>
    <xf borderId="24" fillId="4" fontId="1" numFmtId="164" xfId="0" applyAlignment="1" applyBorder="1" applyFont="1" applyNumberFormat="1">
      <alignment horizontal="left" readingOrder="0"/>
    </xf>
    <xf borderId="24" fillId="0" fontId="1" numFmtId="0" xfId="0" applyBorder="1" applyFont="1"/>
    <xf borderId="25" fillId="0" fontId="1" numFmtId="0" xfId="0" applyAlignment="1" applyBorder="1" applyFont="1">
      <alignment readingOrder="0"/>
    </xf>
    <xf borderId="26" fillId="7" fontId="8" numFmtId="0" xfId="0" applyAlignment="1" applyBorder="1" applyFont="1">
      <alignment vertical="bottom"/>
    </xf>
    <xf borderId="25" fillId="4" fontId="1" numFmtId="0" xfId="0" applyAlignment="1" applyBorder="1" applyFont="1">
      <alignment readingOrder="0"/>
    </xf>
    <xf borderId="27" fillId="0" fontId="1" numFmtId="0" xfId="0" applyBorder="1" applyFont="1"/>
    <xf borderId="28" fillId="2" fontId="2" numFmtId="0" xfId="0" applyAlignment="1" applyBorder="1" applyFont="1">
      <alignment horizontal="center" readingOrder="0"/>
    </xf>
    <xf borderId="28" fillId="2" fontId="2" numFmtId="0" xfId="0" applyAlignment="1" applyBorder="1" applyFont="1">
      <alignment horizontal="center"/>
    </xf>
    <xf borderId="28" fillId="2" fontId="1" numFmtId="0" xfId="0" applyBorder="1" applyFont="1"/>
    <xf borderId="29" fillId="0" fontId="1" numFmtId="0" xfId="0" applyBorder="1" applyFont="1"/>
    <xf borderId="0" fillId="2" fontId="1" numFmtId="0" xfId="0" applyAlignment="1" applyFont="1">
      <alignment horizontal="left" readingOrder="0" shrinkToFit="0" wrapText="1"/>
    </xf>
    <xf borderId="30" fillId="2" fontId="1" numFmtId="0" xfId="0" applyAlignment="1" applyBorder="1" applyFont="1">
      <alignment horizontal="left" readingOrder="0" shrinkToFit="0" wrapText="1"/>
    </xf>
    <xf borderId="31" fillId="0" fontId="1" numFmtId="0" xfId="0" applyBorder="1" applyFont="1"/>
    <xf borderId="31" fillId="11" fontId="2" numFmtId="0" xfId="0" applyAlignment="1" applyBorder="1" applyFill="1" applyFont="1">
      <alignment horizontal="center" readingOrder="0"/>
    </xf>
    <xf borderId="31" fillId="0" fontId="3" numFmtId="0" xfId="0" applyBorder="1" applyFont="1"/>
    <xf borderId="32" fillId="0" fontId="1" numFmtId="0" xfId="0" applyBorder="1" applyFont="1"/>
    <xf borderId="33" fillId="2" fontId="1" numFmtId="0" xfId="0" applyAlignment="1" applyBorder="1" applyFont="1">
      <alignment horizontal="left" readingOrder="0" shrinkToFit="0" wrapText="1"/>
    </xf>
    <xf borderId="0" fillId="2" fontId="5" numFmtId="0" xfId="0" applyAlignment="1" applyFont="1">
      <alignment horizontal="center" readingOrder="0" vertical="bottom"/>
    </xf>
    <xf borderId="34" fillId="0" fontId="1" numFmtId="0" xfId="0" applyBorder="1" applyFont="1"/>
    <xf borderId="33" fillId="4" fontId="1" numFmtId="0" xfId="0" applyAlignment="1" applyBorder="1" applyFont="1">
      <alignment horizontal="left" readingOrder="0" shrinkToFit="0" wrapText="1"/>
    </xf>
    <xf borderId="33" fillId="4" fontId="1" numFmtId="0" xfId="0" applyAlignment="1" applyBorder="1" applyFont="1">
      <alignment readingOrder="0"/>
    </xf>
    <xf borderId="33" fillId="2" fontId="10" numFmtId="0" xfId="0" applyAlignment="1" applyBorder="1" applyFont="1">
      <alignment horizontal="left" readingOrder="0"/>
    </xf>
    <xf borderId="33" fillId="0" fontId="1" numFmtId="0" xfId="0" applyAlignment="1" applyBorder="1" applyFont="1">
      <alignment readingOrder="0"/>
    </xf>
    <xf borderId="33" fillId="0" fontId="1" numFmtId="0" xfId="0" applyBorder="1" applyFont="1"/>
    <xf borderId="35" fillId="7" fontId="8" numFmtId="0" xfId="0" applyAlignment="1" applyBorder="1" applyFont="1">
      <alignment vertical="bottom"/>
    </xf>
    <xf borderId="0" fillId="0" fontId="1" numFmtId="0" xfId="0" applyAlignment="1" applyFont="1">
      <alignment readingOrder="0"/>
    </xf>
    <xf borderId="0" fillId="0" fontId="1" numFmtId="0" xfId="0" applyFont="1"/>
    <xf borderId="36" fillId="0" fontId="1" numFmtId="0" xfId="0" applyBorder="1" applyFont="1"/>
    <xf borderId="37" fillId="0" fontId="1" numFmtId="0" xfId="0" applyAlignment="1" applyBorder="1" applyFont="1">
      <alignment readingOrder="0"/>
    </xf>
    <xf borderId="37" fillId="0" fontId="1" numFmtId="0" xfId="0" applyBorder="1" applyFont="1"/>
    <xf borderId="38" fillId="0" fontId="1" numFmtId="0" xfId="0" applyBorder="1" applyFont="1"/>
    <xf borderId="0" fillId="2" fontId="2" numFmtId="0" xfId="0" applyAlignment="1" applyFont="1">
      <alignment horizontal="center" readingOrder="0"/>
    </xf>
    <xf borderId="0" fillId="2" fontId="2" numFmtId="0" xfId="0" applyAlignment="1" applyFont="1">
      <alignment horizontal="center"/>
    </xf>
    <xf borderId="0" fillId="2" fontId="1" numFmtId="0" xfId="0" applyFont="1"/>
    <xf borderId="22" fillId="5" fontId="2" numFmtId="3" xfId="0" applyAlignment="1" applyBorder="1" applyFont="1" applyNumberFormat="1">
      <alignment horizontal="center" readingOrder="0"/>
    </xf>
    <xf borderId="23" fillId="0" fontId="3" numFmtId="0" xfId="0" applyBorder="1" applyFont="1"/>
    <xf borderId="0" fillId="2" fontId="1" numFmtId="0" xfId="0" applyAlignment="1" applyFont="1">
      <alignment horizontal="left" shrinkToFit="0" wrapText="1"/>
    </xf>
    <xf borderId="0" fillId="2" fontId="1" numFmtId="0" xfId="0" applyAlignment="1" applyFont="1">
      <alignment readingOrder="0"/>
    </xf>
    <xf borderId="0" fillId="2" fontId="1" numFmtId="165" xfId="0" applyAlignment="1" applyFont="1" applyNumberFormat="1">
      <alignment horizontal="left" readingOrder="0" shrinkToFit="0" wrapText="1"/>
    </xf>
    <xf borderId="39" fillId="12" fontId="2" numFmtId="0" xfId="0" applyAlignment="1" applyBorder="1" applyFill="1" applyFont="1">
      <alignment horizontal="center" readingOrder="0"/>
    </xf>
    <xf borderId="40" fillId="0" fontId="3" numFmtId="0" xfId="0" applyBorder="1" applyFont="1"/>
    <xf borderId="41" fillId="0" fontId="3" numFmtId="0" xfId="0" applyBorder="1" applyFont="1"/>
    <xf borderId="42" fillId="4" fontId="1" numFmtId="0" xfId="0" applyAlignment="1" applyBorder="1" applyFont="1">
      <alignment readingOrder="0"/>
    </xf>
    <xf borderId="43" fillId="0" fontId="1" numFmtId="0" xfId="0" applyBorder="1" applyFont="1"/>
    <xf borderId="42" fillId="4" fontId="1" numFmtId="164" xfId="0" applyAlignment="1" applyBorder="1" applyFont="1" applyNumberFormat="1">
      <alignment horizontal="left" readingOrder="0"/>
    </xf>
    <xf borderId="42" fillId="0" fontId="1" numFmtId="0" xfId="0" applyBorder="1" applyFont="1"/>
    <xf borderId="43" fillId="0" fontId="1" numFmtId="0" xfId="0" applyAlignment="1" applyBorder="1" applyFont="1">
      <alignment readingOrder="0"/>
    </xf>
    <xf borderId="44" fillId="7" fontId="8" numFmtId="0" xfId="0" applyAlignment="1" applyBorder="1" applyFont="1">
      <alignment vertical="bottom"/>
    </xf>
    <xf borderId="43" fillId="4" fontId="1" numFmtId="0" xfId="0" applyAlignment="1" applyBorder="1" applyFont="1">
      <alignment readingOrder="0"/>
    </xf>
    <xf borderId="45" fillId="0" fontId="1" numFmtId="0" xfId="0" applyBorder="1" applyFont="1"/>
    <xf borderId="46" fillId="2" fontId="2" numFmtId="0" xfId="0" applyAlignment="1" applyBorder="1" applyFont="1">
      <alignment horizontal="center" readingOrder="0"/>
    </xf>
    <xf borderId="46" fillId="2" fontId="2" numFmtId="0" xfId="0" applyAlignment="1" applyBorder="1" applyFont="1">
      <alignment horizontal="center"/>
    </xf>
    <xf borderId="46" fillId="2" fontId="1" numFmtId="0" xfId="0" applyAlignment="1" applyBorder="1" applyFont="1">
      <alignment horizontal="left" readingOrder="0" shrinkToFit="0" wrapText="1"/>
    </xf>
    <xf borderId="46" fillId="2" fontId="1" numFmtId="0" xfId="0" applyAlignment="1" applyBorder="1" applyFont="1">
      <alignment readingOrder="0"/>
    </xf>
    <xf borderId="47" fillId="0" fontId="1" numFmtId="0" xfId="0" applyBorder="1" applyFont="1"/>
    <xf borderId="39" fillId="0" fontId="1" numFmtId="0" xfId="0" applyBorder="1" applyFont="1"/>
    <xf borderId="40" fillId="0" fontId="1" numFmtId="0" xfId="0" applyBorder="1" applyFont="1"/>
    <xf borderId="41" fillId="0" fontId="1" numFmtId="0" xfId="0" applyBorder="1" applyFont="1"/>
    <xf borderId="42" fillId="2" fontId="4" numFmtId="0" xfId="0" applyAlignment="1" applyBorder="1" applyFont="1">
      <alignment horizontal="center" readingOrder="0"/>
    </xf>
    <xf borderId="42" fillId="2" fontId="7" numFmtId="0" xfId="0" applyAlignment="1" applyBorder="1" applyFont="1">
      <alignment horizontal="left" readingOrder="0"/>
    </xf>
    <xf borderId="46" fillId="2" fontId="1" numFmtId="0" xfId="0" applyBorder="1" applyFont="1"/>
    <xf borderId="12" fillId="0" fontId="2" numFmtId="0" xfId="0" applyAlignment="1" applyBorder="1" applyFont="1">
      <alignment horizontal="center" readingOrder="0" shrinkToFit="0" vertical="center" wrapText="0"/>
    </xf>
    <xf borderId="12" fillId="0" fontId="2" numFmtId="0" xfId="0" applyAlignment="1" applyBorder="1" applyFont="1">
      <alignment horizontal="center" readingOrder="0" shrinkToFit="0" vertical="center" wrapText="0"/>
    </xf>
    <xf borderId="12" fillId="0" fontId="2" numFmtId="0" xfId="0" applyAlignment="1" applyBorder="1" applyFont="1">
      <alignment horizontal="center" readingOrder="0" shrinkToFit="0" vertical="center" wrapText="0"/>
    </xf>
    <xf borderId="48" fillId="0" fontId="2" numFmtId="0" xfId="0" applyAlignment="1" applyBorder="1" applyFont="1">
      <alignment horizontal="center" readingOrder="0" shrinkToFit="0" vertical="center" wrapText="0"/>
    </xf>
    <xf borderId="12" fillId="0" fontId="2" numFmtId="0" xfId="0" applyAlignment="1" applyBorder="1" applyFont="1">
      <alignment horizontal="left" readingOrder="0" shrinkToFit="0" vertical="center" wrapText="0"/>
    </xf>
    <xf borderId="0" fillId="0" fontId="11" numFmtId="0" xfId="0" applyAlignment="1" applyFont="1">
      <alignment readingOrder="0" shrinkToFit="0" vertical="bottom" wrapText="0"/>
    </xf>
    <xf borderId="12" fillId="13" fontId="2" numFmtId="0" xfId="0" applyAlignment="1" applyBorder="1" applyFill="1" applyFont="1">
      <alignment horizontal="center" readingOrder="0" shrinkToFit="0" vertical="center" wrapText="0"/>
    </xf>
    <xf borderId="12" fillId="2" fontId="2" numFmtId="0" xfId="0" applyAlignment="1" applyBorder="1" applyFont="1">
      <alignment horizontal="center" readingOrder="0" shrinkToFit="0" vertical="center" wrapText="0"/>
    </xf>
    <xf borderId="12" fillId="0" fontId="1" numFmtId="0" xfId="0" applyAlignment="1" applyBorder="1" applyFont="1">
      <alignment horizontal="center" readingOrder="0" shrinkToFit="0" vertical="center" wrapText="0"/>
    </xf>
    <xf borderId="12" fillId="14" fontId="1" numFmtId="0" xfId="0" applyAlignment="1" applyBorder="1" applyFill="1" applyFont="1">
      <alignment horizontal="center" readingOrder="0" shrinkToFit="0" vertical="center" wrapText="0"/>
    </xf>
    <xf borderId="0" fillId="2" fontId="1" numFmtId="0" xfId="0" applyAlignment="1" applyFont="1">
      <alignment horizontal="right" readingOrder="0" shrinkToFit="0" wrapText="1"/>
    </xf>
    <xf borderId="0" fillId="0" fontId="11" numFmtId="0" xfId="0" applyAlignment="1" applyFont="1">
      <alignment horizontal="right" readingOrder="0" shrinkToFit="0" vertical="bottom" wrapText="0"/>
    </xf>
    <xf borderId="12" fillId="9" fontId="2" numFmtId="0" xfId="0" applyAlignment="1" applyBorder="1" applyFont="1">
      <alignment horizontal="center" readingOrder="0" shrinkToFit="0" vertical="center" wrapText="0"/>
    </xf>
    <xf borderId="12" fillId="0" fontId="11" numFmtId="0" xfId="0" applyAlignment="1" applyBorder="1" applyFont="1">
      <alignment horizontal="center" readingOrder="0" shrinkToFit="0" vertical="bottom" wrapText="0"/>
    </xf>
    <xf borderId="49" fillId="0" fontId="11" numFmtId="0" xfId="0" applyAlignment="1" applyBorder="1" applyFont="1">
      <alignment horizontal="center" readingOrder="0" shrinkToFit="0" vertical="bottom" wrapText="0"/>
    </xf>
    <xf borderId="12" fillId="15" fontId="1" numFmtId="0" xfId="0" applyAlignment="1" applyBorder="1" applyFill="1" applyFont="1">
      <alignment horizontal="center" readingOrder="0" shrinkToFit="0" vertical="center" wrapText="0"/>
    </xf>
    <xf borderId="12" fillId="16" fontId="1" numFmtId="0" xfId="0" applyAlignment="1" applyBorder="1" applyFill="1" applyFont="1">
      <alignment horizontal="center" readingOrder="0" shrinkToFit="0" vertical="center" wrapText="0"/>
    </xf>
    <xf borderId="12" fillId="17" fontId="12" numFmtId="0" xfId="0" applyAlignment="1" applyBorder="1" applyFill="1" applyFont="1">
      <alignment horizontal="center" readingOrder="0" shrinkToFit="0" vertical="center" wrapText="0"/>
    </xf>
    <xf borderId="12" fillId="16" fontId="12" numFmtId="0" xfId="0" applyAlignment="1" applyBorder="1" applyFont="1">
      <alignment horizontal="center" readingOrder="0" shrinkToFit="0" vertical="center" wrapText="0"/>
    </xf>
    <xf borderId="0" fillId="0" fontId="2" numFmtId="0" xfId="0" applyFont="1"/>
    <xf borderId="12" fillId="2" fontId="12" numFmtId="0" xfId="0" applyAlignment="1" applyBorder="1" applyFont="1">
      <alignment horizontal="center" readingOrder="0" shrinkToFit="0" vertical="center" wrapText="0"/>
    </xf>
    <xf borderId="12" fillId="2" fontId="1" numFmtId="0" xfId="0" applyAlignment="1" applyBorder="1" applyFont="1">
      <alignment horizontal="center" readingOrder="0" shrinkToFit="0" vertical="center" wrapText="0"/>
    </xf>
    <xf borderId="12" fillId="2" fontId="12" numFmtId="0" xfId="0" applyAlignment="1" applyBorder="1" applyFont="1">
      <alignment horizontal="center" readingOrder="0" shrinkToFit="0" vertical="center" wrapText="0"/>
    </xf>
    <xf borderId="12" fillId="18" fontId="2" numFmtId="0" xfId="0" applyAlignment="1" applyBorder="1" applyFill="1" applyFont="1">
      <alignment horizontal="center" readingOrder="0" shrinkToFit="0" vertical="center" wrapText="0"/>
    </xf>
    <xf borderId="12" fillId="18" fontId="1" numFmtId="0" xfId="0" applyAlignment="1" applyBorder="1" applyFont="1">
      <alignment horizontal="center" shrinkToFit="0" vertical="center" wrapText="0"/>
    </xf>
    <xf borderId="12" fillId="18" fontId="12" numFmtId="0" xfId="0" applyAlignment="1" applyBorder="1" applyFont="1">
      <alignment horizontal="center" shrinkToFit="0" vertical="center" wrapText="0"/>
    </xf>
    <xf borderId="12" fillId="0" fontId="12" numFmtId="0" xfId="0" applyAlignment="1" applyBorder="1" applyFont="1">
      <alignment horizontal="center" readingOrder="0" shrinkToFit="0" vertical="center" wrapText="0"/>
    </xf>
    <xf borderId="12" fillId="0" fontId="2" numFmtId="0" xfId="0" applyAlignment="1" applyBorder="1" applyFont="1">
      <alignment horizontal="center" shrinkToFit="0" vertical="center" wrapText="0"/>
    </xf>
    <xf borderId="0" fillId="0" fontId="6" numFmtId="0" xfId="0" applyAlignment="1" applyFont="1">
      <alignment horizontal="right" vertical="bottom"/>
    </xf>
    <xf borderId="12" fillId="18" fontId="2" numFmtId="0" xfId="0" applyAlignment="1" applyBorder="1" applyFont="1">
      <alignment horizontal="center" shrinkToFit="0" vertical="center" wrapText="0"/>
    </xf>
    <xf borderId="50" fillId="0" fontId="1" numFmtId="0" xfId="0" applyAlignment="1" applyBorder="1" applyFont="1">
      <alignment horizontal="center" readingOrder="0" shrinkToFit="0" vertical="center" wrapText="0"/>
    </xf>
    <xf borderId="0" fillId="0" fontId="1" numFmtId="0" xfId="0" applyAlignment="1" applyFont="1">
      <alignment horizontal="center"/>
    </xf>
    <xf borderId="51" fillId="0" fontId="1" numFmtId="0" xfId="0" applyAlignment="1" applyBorder="1" applyFont="1">
      <alignment horizontal="center"/>
    </xf>
    <xf borderId="0" fillId="0" fontId="2" numFmtId="0" xfId="0" applyAlignment="1" applyFont="1">
      <alignment readingOrder="0"/>
    </xf>
    <xf borderId="0" fillId="19" fontId="1" numFmtId="0" xfId="0" applyAlignment="1" applyFill="1" applyFont="1">
      <alignment readingOrder="0"/>
    </xf>
    <xf borderId="0" fillId="18" fontId="2" numFmtId="0" xfId="0" applyAlignment="1" applyFont="1">
      <alignment readingOrder="0"/>
    </xf>
    <xf borderId="0" fillId="18" fontId="13" numFmtId="0" xfId="0" applyAlignment="1" applyFont="1">
      <alignment horizontal="center" readingOrder="0" vertical="bottom"/>
    </xf>
    <xf borderId="0" fillId="18" fontId="1" numFmtId="0" xfId="0" applyFont="1"/>
    <xf borderId="0" fillId="18" fontId="14" numFmtId="0" xfId="0" applyAlignment="1" applyFont="1">
      <alignment horizontal="center" readingOrder="0" vertical="center"/>
    </xf>
    <xf borderId="0" fillId="20" fontId="2" numFmtId="0" xfId="0" applyAlignment="1" applyFill="1" applyFont="1">
      <alignment readingOrder="0"/>
    </xf>
    <xf borderId="0" fillId="6" fontId="13" numFmtId="0" xfId="0" applyAlignment="1" applyFont="1">
      <alignment horizontal="center" readingOrder="0" vertical="bottom"/>
    </xf>
    <xf borderId="0" fillId="0" fontId="14" numFmtId="0" xfId="0" applyAlignment="1" applyFont="1">
      <alignment horizontal="center" readingOrder="0" vertical="center"/>
    </xf>
    <xf borderId="12" fillId="4" fontId="2" numFmtId="0" xfId="0" applyAlignment="1" applyBorder="1" applyFont="1">
      <alignment horizontal="center" readingOrder="0"/>
    </xf>
    <xf borderId="0" fillId="18" fontId="1" numFmtId="0" xfId="0" applyAlignment="1" applyFont="1">
      <alignment readingOrder="0"/>
    </xf>
    <xf borderId="0" fillId="2" fontId="1" numFmtId="10" xfId="0" applyAlignment="1" applyFont="1" applyNumberFormat="1">
      <alignment readingOrder="0"/>
    </xf>
    <xf borderId="0" fillId="2" fontId="1" numFmtId="0" xfId="0" applyAlignment="1" applyFont="1">
      <alignment horizontal="center" readingOrder="0"/>
    </xf>
    <xf borderId="0" fillId="2" fontId="15" numFmtId="10" xfId="0" applyAlignment="1" applyFont="1" applyNumberFormat="1">
      <alignment horizontal="center" readingOrder="0" vertical="bottom"/>
    </xf>
    <xf borderId="12" fillId="17" fontId="1" numFmtId="0" xfId="0" applyAlignment="1" applyBorder="1" applyFont="1">
      <alignment horizontal="center" readingOrder="0"/>
    </xf>
    <xf borderId="12" fillId="17" fontId="1" numFmtId="0" xfId="0" applyAlignment="1" applyBorder="1" applyFont="1">
      <alignment readingOrder="0"/>
    </xf>
    <xf borderId="0" fillId="18" fontId="15" numFmtId="0" xfId="0" applyAlignment="1" applyFont="1">
      <alignment readingOrder="0" vertical="bottom"/>
    </xf>
    <xf borderId="0" fillId="2" fontId="15" numFmtId="10" xfId="0" applyAlignment="1" applyFont="1" applyNumberFormat="1">
      <alignment readingOrder="0" vertical="bottom"/>
    </xf>
    <xf borderId="12" fillId="6" fontId="13" numFmtId="0" xfId="0" applyAlignment="1" applyBorder="1" applyFont="1">
      <alignment horizontal="center" shrinkToFit="0" vertical="bottom" wrapText="1"/>
    </xf>
    <xf borderId="12" fillId="6" fontId="13" numFmtId="0" xfId="0" applyAlignment="1" applyBorder="1" applyFont="1">
      <alignment horizontal="center" vertical="bottom"/>
    </xf>
    <xf borderId="0" fillId="18" fontId="13" numFmtId="0" xfId="0" applyAlignment="1" applyFont="1">
      <alignment vertical="bottom"/>
    </xf>
    <xf borderId="0" fillId="6" fontId="13" numFmtId="0" xfId="0" applyAlignment="1" applyFont="1">
      <alignment vertical="bottom"/>
    </xf>
    <xf borderId="12" fillId="2" fontId="15" numFmtId="0" xfId="0" applyAlignment="1" applyBorder="1" applyFont="1">
      <alignment horizontal="center" readingOrder="0" shrinkToFit="0" vertical="bottom" wrapText="1"/>
    </xf>
    <xf borderId="0" fillId="15" fontId="1" numFmtId="0" xfId="0" applyFont="1"/>
    <xf borderId="0" fillId="18" fontId="1" numFmtId="0" xfId="0" applyAlignment="1" applyFont="1">
      <alignment horizontal="center" readingOrder="0"/>
    </xf>
    <xf borderId="0" fillId="6" fontId="4" numFmtId="0" xfId="0" applyAlignment="1" applyFont="1">
      <alignment horizontal="center" readingOrder="0"/>
    </xf>
    <xf borderId="0" fillId="6" fontId="2" numFmtId="0" xfId="0" applyAlignment="1" applyFont="1">
      <alignment horizontal="center" readingOrder="0"/>
    </xf>
    <xf borderId="0" fillId="2" fontId="1" numFmtId="10" xfId="0" applyAlignment="1" applyFont="1" applyNumberFormat="1">
      <alignment horizontal="center" readingOrder="0"/>
    </xf>
    <xf borderId="0" fillId="0" fontId="1" numFmtId="10" xfId="0" applyAlignment="1" applyFont="1" applyNumberFormat="1">
      <alignment horizontal="center" readingOrder="0"/>
    </xf>
    <xf borderId="0" fillId="0" fontId="15" numFmtId="10" xfId="0" applyAlignment="1" applyFont="1" applyNumberFormat="1">
      <alignment horizontal="center" readingOrder="0" vertical="bottom"/>
    </xf>
    <xf borderId="0" fillId="2" fontId="15" numFmtId="0" xfId="0" applyAlignment="1" applyFont="1">
      <alignment readingOrder="0" vertical="bottom"/>
    </xf>
    <xf borderId="0" fillId="21" fontId="1" numFmtId="0" xfId="0" applyAlignment="1" applyFill="1" applyFont="1">
      <alignment horizontal="center" readingOrder="0"/>
    </xf>
    <xf borderId="0" fillId="21" fontId="1" numFmtId="10" xfId="0" applyAlignment="1" applyFont="1" applyNumberFormat="1">
      <alignment horizontal="center" readingOrder="0"/>
    </xf>
    <xf borderId="0" fillId="21" fontId="1" numFmtId="0" xfId="0" applyFont="1"/>
    <xf borderId="0" fillId="21" fontId="15" numFmtId="10" xfId="0" applyAlignment="1" applyFont="1" applyNumberFormat="1">
      <alignment horizontal="center" readingOrder="0" vertical="bottom"/>
    </xf>
    <xf borderId="11" fillId="7" fontId="15" numFmtId="0" xfId="0" applyAlignment="1" applyBorder="1" applyFont="1">
      <alignment horizontal="center" shrinkToFit="0" vertical="bottom" wrapText="1"/>
    </xf>
    <xf borderId="12" fillId="7" fontId="15" numFmtId="0" xfId="0" applyAlignment="1" applyBorder="1" applyFont="1">
      <alignment horizontal="center" vertical="bottom"/>
    </xf>
    <xf borderId="12" fillId="7" fontId="15" numFmtId="0" xfId="0" applyAlignment="1" applyBorder="1" applyFont="1">
      <alignment horizontal="center" shrinkToFit="0" vertical="bottom" wrapText="1"/>
    </xf>
    <xf borderId="0" fillId="18" fontId="15" numFmtId="0" xfId="0" applyAlignment="1" applyFont="1">
      <alignment vertical="bottom"/>
    </xf>
    <xf borderId="12" fillId="7" fontId="15" numFmtId="0" xfId="0" applyAlignment="1" applyBorder="1" applyFont="1">
      <alignment vertical="bottom"/>
    </xf>
    <xf borderId="11" fillId="2" fontId="15" numFmtId="0" xfId="0" applyAlignment="1" applyBorder="1" applyFont="1">
      <alignment horizontal="center" readingOrder="0" shrinkToFit="0" vertical="bottom" wrapText="1"/>
    </xf>
    <xf borderId="12" fillId="0" fontId="15" numFmtId="0" xfId="0" applyAlignment="1" applyBorder="1" applyFont="1">
      <alignment horizontal="center" readingOrder="0" vertical="bottom"/>
    </xf>
    <xf borderId="12" fillId="17" fontId="15" numFmtId="0" xfId="0" applyAlignment="1" applyBorder="1" applyFont="1">
      <alignment horizontal="center" readingOrder="0" vertical="bottom"/>
    </xf>
    <xf borderId="0" fillId="17" fontId="1" numFmtId="0" xfId="0" applyAlignment="1" applyFont="1">
      <alignment horizontal="center"/>
    </xf>
    <xf borderId="12" fillId="2" fontId="15" numFmtId="0" xfId="0" applyAlignment="1" applyBorder="1" applyFont="1">
      <alignment horizontal="center" readingOrder="0" vertical="bottom"/>
    </xf>
    <xf borderId="0" fillId="6" fontId="16" numFmtId="0" xfId="0" applyAlignment="1" applyFont="1">
      <alignment horizontal="center" readingOrder="0"/>
    </xf>
    <xf borderId="0" fillId="2" fontId="13" numFmtId="0" xfId="0" applyAlignment="1" applyFont="1">
      <alignment horizontal="center" readingOrder="0" shrinkToFit="0" vertical="bottom" wrapText="1"/>
    </xf>
    <xf borderId="0" fillId="0" fontId="13" numFmtId="0" xfId="0" applyAlignment="1" applyFont="1">
      <alignment horizontal="center" readingOrder="0" vertical="bottom"/>
    </xf>
    <xf borderId="0" fillId="2" fontId="15" numFmtId="0" xfId="0" applyAlignment="1" applyFont="1">
      <alignment vertical="bottom"/>
    </xf>
    <xf borderId="52" fillId="7" fontId="15" numFmtId="0" xfId="0" applyAlignment="1" applyBorder="1" applyFont="1">
      <alignment horizontal="center" shrinkToFit="0" vertical="bottom" wrapText="1"/>
    </xf>
    <xf borderId="53" fillId="2" fontId="1" numFmtId="0" xfId="0" applyBorder="1" applyFont="1"/>
    <xf borderId="54" fillId="0" fontId="1" numFmtId="0" xfId="0" applyBorder="1" applyFont="1"/>
    <xf borderId="55" fillId="0" fontId="1" numFmtId="0" xfId="0" applyBorder="1" applyFont="1"/>
    <xf borderId="0" fillId="15" fontId="6" numFmtId="0" xfId="0" applyAlignment="1" applyFont="1">
      <alignment horizontal="right" vertical="bottom"/>
    </xf>
    <xf borderId="0" fillId="15" fontId="6" numFmtId="0" xfId="0" applyAlignment="1" applyFont="1">
      <alignment vertical="bottom"/>
    </xf>
    <xf borderId="56" fillId="2" fontId="6" numFmtId="0" xfId="0" applyAlignment="1" applyBorder="1" applyFont="1">
      <alignment vertical="bottom"/>
    </xf>
    <xf borderId="57" fillId="15" fontId="6" numFmtId="0" xfId="0" applyAlignment="1" applyBorder="1" applyFont="1">
      <alignment vertical="bottom"/>
    </xf>
    <xf borderId="0" fillId="0" fontId="6" numFmtId="0" xfId="0" applyAlignment="1" applyFont="1">
      <alignment horizontal="center" vertical="bottom"/>
    </xf>
    <xf borderId="57" fillId="0" fontId="3" numFmtId="0" xfId="0" applyBorder="1" applyFont="1"/>
    <xf borderId="0" fillId="20" fontId="5" numFmtId="0" xfId="0" applyAlignment="1" applyFont="1">
      <alignment vertical="bottom"/>
    </xf>
    <xf borderId="0" fillId="6" fontId="5" numFmtId="0" xfId="0" applyAlignment="1" applyFont="1">
      <alignment horizontal="center" vertical="bottom"/>
    </xf>
    <xf borderId="0" fillId="22" fontId="5" numFmtId="0" xfId="0" applyAlignment="1" applyFill="1" applyFont="1">
      <alignment horizontal="center" vertical="bottom"/>
    </xf>
    <xf borderId="57" fillId="0" fontId="6" numFmtId="10" xfId="0" applyAlignment="1" applyBorder="1" applyFont="1" applyNumberFormat="1">
      <alignment horizontal="center" readingOrder="0" vertical="bottom"/>
    </xf>
    <xf borderId="0" fillId="2" fontId="8" numFmtId="0" xfId="0" applyAlignment="1" applyFont="1">
      <alignment vertical="bottom"/>
    </xf>
    <xf borderId="0" fillId="21" fontId="6" numFmtId="0" xfId="0" applyAlignment="1" applyFont="1">
      <alignment horizontal="center" vertical="bottom"/>
    </xf>
    <xf borderId="0" fillId="21" fontId="6" numFmtId="10" xfId="0" applyAlignment="1" applyFont="1" applyNumberFormat="1">
      <alignment horizontal="center" vertical="bottom"/>
    </xf>
    <xf borderId="57" fillId="21" fontId="6" numFmtId="10" xfId="0" applyAlignment="1" applyBorder="1" applyFont="1" applyNumberFormat="1">
      <alignment horizontal="center" vertical="bottom"/>
    </xf>
    <xf borderId="57" fillId="7" fontId="8" numFmtId="0" xfId="0" applyAlignment="1" applyBorder="1" applyFont="1">
      <alignment horizontal="center" vertical="bottom"/>
    </xf>
    <xf borderId="12" fillId="7" fontId="8" numFmtId="0" xfId="0" applyAlignment="1" applyBorder="1" applyFont="1">
      <alignment vertical="bottom"/>
    </xf>
    <xf borderId="58" fillId="0" fontId="8" numFmtId="0" xfId="0" applyAlignment="1" applyBorder="1" applyFont="1">
      <alignment horizontal="center" readingOrder="0" vertical="bottom"/>
    </xf>
    <xf borderId="0" fillId="8" fontId="6" numFmtId="0" xfId="0" applyAlignment="1" applyFont="1">
      <alignment horizontal="center" vertical="bottom"/>
    </xf>
    <xf borderId="56" fillId="0" fontId="6" numFmtId="0" xfId="0" applyAlignment="1" applyBorder="1" applyFont="1">
      <alignment vertical="bottom"/>
    </xf>
    <xf borderId="12" fillId="8" fontId="1" numFmtId="0" xfId="0" applyAlignment="1" applyBorder="1" applyFont="1">
      <alignment horizontal="center"/>
    </xf>
    <xf borderId="58" fillId="8" fontId="1" numFmtId="0" xfId="0" applyAlignment="1" applyBorder="1" applyFont="1">
      <alignment horizontal="center"/>
    </xf>
    <xf borderId="13" fillId="17" fontId="8" numFmtId="0" xfId="0" applyAlignment="1" applyBorder="1" applyFont="1">
      <alignment horizontal="center" readingOrder="0" vertical="bottom"/>
    </xf>
    <xf borderId="12" fillId="17" fontId="6" numFmtId="0" xfId="0" applyAlignment="1" applyBorder="1" applyFont="1">
      <alignment horizontal="center" readingOrder="0" vertical="bottom"/>
    </xf>
    <xf borderId="58" fillId="17" fontId="6" numFmtId="0" xfId="0" applyAlignment="1" applyBorder="1" applyFont="1">
      <alignment horizontal="center" readingOrder="0" vertical="bottom"/>
    </xf>
    <xf borderId="59" fillId="0" fontId="1" numFmtId="0" xfId="0" applyBorder="1" applyFont="1"/>
    <xf borderId="60" fillId="0" fontId="1" numFmtId="0" xfId="0" applyBorder="1" applyFont="1"/>
    <xf borderId="61" fillId="0" fontId="1" numFmtId="0" xfId="0" applyBorder="1" applyFont="1"/>
    <xf borderId="0" fillId="2" fontId="8" numFmtId="0" xfId="0" applyAlignment="1" applyFont="1">
      <alignment horizontal="center" readingOrder="0" shrinkToFit="0" vertical="bottom" wrapText="1"/>
    </xf>
    <xf borderId="0" fillId="0" fontId="8" numFmtId="0" xfId="0" applyAlignment="1" applyFont="1">
      <alignment horizontal="center" readingOrder="0" vertical="bottom"/>
    </xf>
    <xf borderId="0" fillId="17" fontId="6" numFmtId="0" xfId="0" applyAlignment="1" applyFont="1">
      <alignment horizontal="center" readingOrder="0" vertical="bottom"/>
    </xf>
    <xf borderId="62" fillId="0" fontId="6" numFmtId="0" xfId="0" applyAlignment="1" applyBorder="1" applyFont="1">
      <alignment horizontal="center"/>
    </xf>
    <xf borderId="62" fillId="0" fontId="3" numFmtId="0" xfId="0" applyBorder="1" applyFont="1"/>
    <xf borderId="12" fillId="0" fontId="17" numFmtId="0" xfId="0" applyAlignment="1" applyBorder="1" applyFont="1">
      <alignment horizontal="center" vertical="bottom"/>
    </xf>
    <xf borderId="12" fillId="23" fontId="13" numFmtId="0" xfId="0" applyAlignment="1" applyBorder="1" applyFill="1" applyFont="1">
      <alignment horizontal="center" readingOrder="0" vertical="bottom"/>
    </xf>
    <xf borderId="12" fillId="23" fontId="18" numFmtId="0" xfId="0" applyAlignment="1" applyBorder="1" applyFont="1">
      <alignment horizontal="center" readingOrder="0" vertical="bottom"/>
    </xf>
    <xf borderId="12" fillId="20" fontId="19" numFmtId="0" xfId="0" applyAlignment="1" applyBorder="1" applyFont="1">
      <alignment horizontal="center" vertical="bottom"/>
    </xf>
    <xf borderId="0" fillId="2" fontId="1" numFmtId="2" xfId="0" applyFont="1" applyNumberFormat="1"/>
    <xf borderId="0" fillId="15" fontId="15" numFmtId="0" xfId="0" applyAlignment="1" applyFont="1">
      <alignment vertical="bottom"/>
    </xf>
    <xf borderId="0" fillId="0" fontId="15" numFmtId="0" xfId="0" applyAlignment="1" applyFont="1">
      <alignment vertical="bottom"/>
    </xf>
    <xf borderId="12" fillId="24" fontId="20" numFmtId="0" xfId="0" applyBorder="1" applyFill="1" applyFont="1"/>
    <xf borderId="12" fillId="24" fontId="1" numFmtId="0" xfId="0" applyBorder="1" applyFont="1"/>
    <xf borderId="12" fillId="5" fontId="13" numFmtId="0" xfId="0" applyAlignment="1" applyBorder="1" applyFont="1">
      <alignment horizontal="center" vertical="bottom"/>
    </xf>
    <xf borderId="12" fillId="24" fontId="1" numFmtId="10" xfId="0" applyBorder="1" applyFont="1" applyNumberFormat="1"/>
    <xf borderId="12" fillId="25" fontId="13" numFmtId="0" xfId="0" applyAlignment="1" applyBorder="1" applyFill="1" applyFont="1">
      <alignment horizontal="center" vertical="bottom"/>
    </xf>
    <xf borderId="12" fillId="7" fontId="13" numFmtId="0" xfId="0" applyAlignment="1" applyBorder="1" applyFont="1">
      <alignment horizontal="center" vertical="bottom"/>
    </xf>
    <xf borderId="12" fillId="7" fontId="13" numFmtId="0" xfId="0" applyAlignment="1" applyBorder="1" applyFont="1">
      <alignment horizontal="center" readingOrder="0" vertical="bottom"/>
    </xf>
    <xf borderId="0" fillId="0" fontId="20" numFmtId="0" xfId="0" applyFont="1"/>
    <xf borderId="0" fillId="2" fontId="4" numFmtId="0" xfId="0" applyAlignment="1" applyFont="1">
      <alignment horizontal="center" readingOrder="0"/>
    </xf>
    <xf borderId="0" fillId="26" fontId="2" numFmtId="0" xfId="0" applyAlignment="1" applyFill="1" applyFont="1">
      <alignment horizontal="center" readingOrder="0"/>
    </xf>
    <xf borderId="0" fillId="27" fontId="2" numFmtId="0" xfId="0" applyAlignment="1" applyFill="1" applyFont="1">
      <alignment readingOrder="0"/>
    </xf>
    <xf borderId="13" fillId="9" fontId="21" numFmtId="0" xfId="0" applyAlignment="1" applyBorder="1" applyFont="1">
      <alignment horizontal="center" readingOrder="0" vertical="bottom"/>
    </xf>
    <xf borderId="11" fillId="0" fontId="3" numFmtId="0" xfId="0" applyBorder="1" applyFont="1"/>
    <xf borderId="0" fillId="9" fontId="22" numFmtId="0" xfId="0" applyAlignment="1" applyFont="1">
      <alignment horizontal="center" readingOrder="0" vertical="bottom"/>
    </xf>
    <xf borderId="13" fillId="9" fontId="13" numFmtId="0" xfId="0" applyAlignment="1" applyBorder="1" applyFont="1">
      <alignment horizontal="center" vertical="bottom"/>
    </xf>
    <xf borderId="0" fillId="28" fontId="13" numFmtId="0" xfId="0" applyAlignment="1" applyFill="1" applyFont="1">
      <alignment horizontal="center" readingOrder="0" vertical="bottom"/>
    </xf>
    <xf borderId="0" fillId="7" fontId="15" numFmtId="0" xfId="0" applyAlignment="1" applyFont="1">
      <alignment horizontal="center" shrinkToFit="0" vertical="bottom" wrapText="1"/>
    </xf>
    <xf borderId="0" fillId="7" fontId="15" numFmtId="0" xfId="0" applyAlignment="1" applyFont="1">
      <alignment horizontal="center" vertical="bottom"/>
    </xf>
    <xf borderId="12" fillId="2" fontId="15" numFmtId="0" xfId="0" applyAlignment="1" applyBorder="1" applyFont="1">
      <alignment horizontal="center" shrinkToFit="0" vertical="bottom" wrapText="1"/>
    </xf>
    <xf borderId="12" fillId="0" fontId="15" numFmtId="0" xfId="0" applyAlignment="1" applyBorder="1" applyFont="1">
      <alignment horizontal="center" vertical="bottom"/>
    </xf>
    <xf borderId="12" fillId="2" fontId="15" numFmtId="0" xfId="0" applyAlignment="1" applyBorder="1" applyFont="1">
      <alignment horizontal="center" vertical="bottom"/>
    </xf>
    <xf borderId="0" fillId="24" fontId="15" numFmtId="0" xfId="0" applyAlignment="1" applyFont="1">
      <alignment vertical="bottom"/>
    </xf>
    <xf borderId="12" fillId="15" fontId="15" numFmtId="0" xfId="0" applyAlignment="1" applyBorder="1" applyFont="1">
      <alignment readingOrder="0" vertical="bottom"/>
    </xf>
    <xf borderId="0" fillId="15" fontId="15" numFmtId="0" xfId="0" applyAlignment="1" applyFont="1">
      <alignment horizontal="center" vertical="bottom"/>
    </xf>
    <xf borderId="0" fillId="15" fontId="15" numFmtId="0" xfId="0" applyAlignment="1" applyFont="1">
      <alignment horizontal="center" readingOrder="0" vertical="bottom"/>
    </xf>
    <xf borderId="0" fillId="0" fontId="15" numFmtId="0" xfId="0" applyAlignment="1" applyFont="1">
      <alignment readingOrder="0" vertical="bottom"/>
    </xf>
    <xf borderId="0" fillId="2" fontId="2" numFmtId="0" xfId="0" applyAlignment="1" applyFont="1">
      <alignment readingOrder="0"/>
    </xf>
    <xf borderId="63" fillId="0" fontId="15" numFmtId="0" xfId="0" applyAlignment="1" applyBorder="1" applyFont="1">
      <alignment readingOrder="0" vertical="bottom"/>
    </xf>
    <xf borderId="64" fillId="0" fontId="15" numFmtId="0" xfId="0" applyAlignment="1" applyBorder="1" applyFont="1">
      <alignment vertical="bottom"/>
    </xf>
    <xf borderId="64" fillId="2" fontId="1" numFmtId="0" xfId="0" applyAlignment="1" applyBorder="1" applyFont="1">
      <alignment horizontal="left" readingOrder="0" shrinkToFit="0" wrapText="1"/>
    </xf>
    <xf borderId="64" fillId="0" fontId="1" numFmtId="0" xfId="0" applyBorder="1" applyFont="1"/>
    <xf borderId="65" fillId="0" fontId="15" numFmtId="0" xfId="0" applyAlignment="1" applyBorder="1" applyFont="1">
      <alignment vertical="bottom"/>
    </xf>
    <xf borderId="66" fillId="20" fontId="2" numFmtId="0" xfId="0" applyAlignment="1" applyBorder="1" applyFont="1">
      <alignment readingOrder="0"/>
    </xf>
    <xf borderId="67" fillId="0" fontId="15" numFmtId="0" xfId="0" applyAlignment="1" applyBorder="1" applyFont="1">
      <alignment vertical="bottom"/>
    </xf>
    <xf borderId="66" fillId="0" fontId="1" numFmtId="0" xfId="0" applyAlignment="1" applyBorder="1" applyFont="1">
      <alignment readingOrder="0"/>
    </xf>
    <xf borderId="67" fillId="0" fontId="1" numFmtId="0" xfId="0" applyBorder="1" applyFont="1"/>
    <xf borderId="66" fillId="2" fontId="15" numFmtId="0" xfId="0" applyAlignment="1" applyBorder="1" applyFont="1">
      <alignment readingOrder="0" vertical="bottom"/>
    </xf>
    <xf borderId="0" fillId="29" fontId="2" numFmtId="0" xfId="0" applyAlignment="1" applyFill="1" applyFont="1">
      <alignment horizontal="center" readingOrder="0"/>
    </xf>
    <xf borderId="67" fillId="0" fontId="3" numFmtId="0" xfId="0" applyBorder="1" applyFont="1"/>
    <xf borderId="66" fillId="0" fontId="1" numFmtId="0" xfId="0" applyBorder="1" applyFont="1"/>
    <xf borderId="67" fillId="7" fontId="15" numFmtId="0" xfId="0" applyAlignment="1" applyBorder="1" applyFont="1">
      <alignment horizontal="center" vertical="bottom"/>
    </xf>
    <xf borderId="66" fillId="7" fontId="15" numFmtId="0" xfId="0" applyAlignment="1" applyBorder="1" applyFont="1">
      <alignment vertical="bottom"/>
    </xf>
    <xf borderId="0" fillId="2" fontId="15" numFmtId="0" xfId="0" applyAlignment="1" applyFont="1">
      <alignment horizontal="center" shrinkToFit="0" vertical="bottom" wrapText="1"/>
    </xf>
    <xf borderId="0" fillId="0" fontId="15" numFmtId="0" xfId="0" applyAlignment="1" applyFont="1">
      <alignment horizontal="center" vertical="bottom"/>
    </xf>
    <xf borderId="0" fillId="2" fontId="15" numFmtId="0" xfId="0" applyAlignment="1" applyFont="1">
      <alignment horizontal="center" readingOrder="0" shrinkToFit="0" vertical="bottom" wrapText="1"/>
    </xf>
    <xf borderId="67" fillId="2" fontId="15" numFmtId="0" xfId="0" applyAlignment="1" applyBorder="1" applyFont="1">
      <alignment horizontal="center" readingOrder="0" shrinkToFit="0" vertical="bottom" wrapText="1"/>
    </xf>
    <xf borderId="0" fillId="2" fontId="15" numFmtId="0" xfId="0" applyAlignment="1" applyFont="1">
      <alignment horizontal="center" vertical="bottom"/>
    </xf>
    <xf borderId="66" fillId="15" fontId="15" numFmtId="0" xfId="0" applyAlignment="1" applyBorder="1" applyFont="1">
      <alignment readingOrder="0" vertical="bottom"/>
    </xf>
    <xf borderId="67" fillId="15" fontId="15" numFmtId="0" xfId="0" applyAlignment="1" applyBorder="1" applyFont="1">
      <alignment vertical="bottom"/>
    </xf>
    <xf borderId="68" fillId="0" fontId="1" numFmtId="0" xfId="0" applyBorder="1" applyFont="1"/>
    <xf borderId="68" fillId="2" fontId="2" numFmtId="0" xfId="0" applyAlignment="1" applyBorder="1" applyFont="1">
      <alignment horizontal="right" readingOrder="0"/>
    </xf>
    <xf borderId="68" fillId="2" fontId="2" numFmtId="0" xfId="0" applyAlignment="1" applyBorder="1" applyFont="1">
      <alignment horizontal="center" readingOrder="0"/>
    </xf>
    <xf borderId="68" fillId="2" fontId="1" numFmtId="0" xfId="0" applyBorder="1" applyFont="1"/>
    <xf borderId="69" fillId="2" fontId="2" numFmtId="0" xfId="0" applyAlignment="1" applyBorder="1" applyFont="1">
      <alignment horizontal="center"/>
    </xf>
    <xf borderId="0" fillId="2" fontId="15" numFmtId="0" xfId="0" applyAlignment="1" applyFont="1">
      <alignment horizontal="center" readingOrder="0" vertical="bottom"/>
    </xf>
    <xf borderId="70" fillId="0" fontId="1" numFmtId="0" xfId="0" applyBorder="1" applyFont="1"/>
    <xf borderId="71" fillId="0" fontId="1" numFmtId="0" xfId="0" applyBorder="1" applyFont="1"/>
    <xf borderId="72" fillId="0" fontId="1" numFmtId="0" xfId="0" applyBorder="1" applyFont="1"/>
    <xf borderId="73" fillId="20" fontId="2" numFmtId="0" xfId="0" applyAlignment="1" applyBorder="1" applyFont="1">
      <alignment readingOrder="0"/>
    </xf>
    <xf borderId="8" fillId="2" fontId="1" numFmtId="0" xfId="0" applyBorder="1" applyFont="1"/>
    <xf borderId="73" fillId="0" fontId="1" numFmtId="0" xfId="0" applyAlignment="1" applyBorder="1" applyFont="1">
      <alignment readingOrder="0"/>
    </xf>
    <xf borderId="0" fillId="15" fontId="1" numFmtId="0" xfId="0" applyAlignment="1" applyFont="1">
      <alignment readingOrder="0"/>
    </xf>
    <xf borderId="0" fillId="22" fontId="1" numFmtId="0" xfId="0" applyAlignment="1" applyFont="1">
      <alignment readingOrder="0"/>
    </xf>
    <xf borderId="8" fillId="30" fontId="1" numFmtId="0" xfId="0" applyAlignment="1" applyBorder="1" applyFill="1" applyFont="1">
      <alignment readingOrder="0"/>
    </xf>
    <xf borderId="73" fillId="2" fontId="15" numFmtId="0" xfId="0" applyAlignment="1" applyBorder="1" applyFont="1">
      <alignment readingOrder="0" vertical="bottom"/>
    </xf>
    <xf borderId="74" fillId="0" fontId="3" numFmtId="0" xfId="0" applyBorder="1" applyFont="1"/>
    <xf borderId="0" fillId="2" fontId="21" numFmtId="0" xfId="0" applyAlignment="1" applyFont="1">
      <alignment horizontal="center" readingOrder="0" vertical="bottom"/>
    </xf>
    <xf borderId="73" fillId="2" fontId="15" numFmtId="0" xfId="0" applyAlignment="1" applyBorder="1" applyFont="1">
      <alignment vertical="bottom"/>
    </xf>
    <xf borderId="75" fillId="7" fontId="15" numFmtId="0" xfId="0" applyAlignment="1" applyBorder="1" applyFont="1">
      <alignment horizontal="center" shrinkToFit="0" vertical="bottom" wrapText="1"/>
    </xf>
    <xf borderId="76" fillId="7" fontId="15" numFmtId="0" xfId="0" applyAlignment="1" applyBorder="1" applyFont="1">
      <alignment horizontal="center" vertical="bottom"/>
    </xf>
    <xf borderId="77" fillId="7" fontId="15" numFmtId="0" xfId="0" applyAlignment="1" applyBorder="1" applyFont="1">
      <alignment vertical="bottom"/>
    </xf>
    <xf borderId="75" fillId="0" fontId="15" numFmtId="0" xfId="0" applyAlignment="1" applyBorder="1" applyFont="1">
      <alignment horizontal="center" readingOrder="0" vertical="bottom"/>
    </xf>
    <xf borderId="78" fillId="0" fontId="15" numFmtId="0" xfId="0" applyAlignment="1" applyBorder="1" applyFont="1">
      <alignment horizontal="center" readingOrder="0" vertical="bottom"/>
    </xf>
    <xf borderId="79" fillId="7" fontId="15" numFmtId="0" xfId="0" applyAlignment="1" applyBorder="1" applyFont="1">
      <alignment vertical="bottom"/>
    </xf>
    <xf borderId="12" fillId="22" fontId="15" numFmtId="0" xfId="0" applyAlignment="1" applyBorder="1" applyFont="1">
      <alignment horizontal="center" readingOrder="0" vertical="bottom"/>
    </xf>
    <xf borderId="12" fillId="22" fontId="1" numFmtId="0" xfId="0" applyAlignment="1" applyBorder="1" applyFont="1">
      <alignment horizontal="center"/>
    </xf>
    <xf borderId="78" fillId="22" fontId="15" numFmtId="0" xfId="0" applyAlignment="1" applyBorder="1" applyFont="1">
      <alignment horizontal="center" readingOrder="0" vertical="bottom"/>
    </xf>
    <xf borderId="77" fillId="30" fontId="15" numFmtId="0" xfId="0" applyAlignment="1" applyBorder="1" applyFont="1">
      <alignment horizontal="center" readingOrder="0" vertical="bottom"/>
    </xf>
    <xf borderId="12" fillId="30" fontId="15" numFmtId="0" xfId="0" applyAlignment="1" applyBorder="1" applyFont="1">
      <alignment horizontal="center" readingOrder="0" vertical="bottom"/>
    </xf>
    <xf borderId="80" fillId="30" fontId="15" numFmtId="0" xfId="0" applyAlignment="1" applyBorder="1" applyFont="1">
      <alignment horizontal="center" readingOrder="0" vertical="bottom"/>
    </xf>
    <xf borderId="81" fillId="0" fontId="1" numFmtId="0" xfId="0" applyBorder="1" applyFont="1"/>
    <xf borderId="82" fillId="0" fontId="1" numFmtId="0" xfId="0" applyBorder="1" applyFont="1"/>
    <xf borderId="83" fillId="0" fontId="1" numFmtId="0" xfId="0" applyBorder="1" applyFont="1"/>
    <xf borderId="0" fillId="2" fontId="13" numFmtId="0" xfId="0" applyAlignment="1" applyFont="1">
      <alignment horizontal="center" readingOrder="0" vertical="bottom"/>
    </xf>
    <xf borderId="63" fillId="0" fontId="2" numFmtId="0" xfId="0" applyAlignment="1" applyBorder="1" applyFont="1">
      <alignment readingOrder="0"/>
    </xf>
    <xf borderId="64" fillId="2" fontId="21" numFmtId="0" xfId="0" applyAlignment="1" applyBorder="1" applyFont="1">
      <alignment horizontal="center" readingOrder="0" vertical="bottom"/>
    </xf>
    <xf borderId="64" fillId="2" fontId="1" numFmtId="0" xfId="0" applyBorder="1" applyFont="1"/>
    <xf borderId="65" fillId="2" fontId="21" numFmtId="0" xfId="0" applyAlignment="1" applyBorder="1" applyFont="1">
      <alignment horizontal="center" readingOrder="0" vertical="bottom"/>
    </xf>
    <xf borderId="0" fillId="2" fontId="17" numFmtId="0" xfId="0" applyAlignment="1" applyFont="1">
      <alignment horizontal="center" readingOrder="0" vertical="bottom"/>
    </xf>
    <xf borderId="0" fillId="2" fontId="13" numFmtId="0" xfId="0" applyAlignment="1" applyFont="1">
      <alignment vertical="bottom"/>
    </xf>
    <xf borderId="0" fillId="2" fontId="18" numFmtId="0" xfId="0" applyAlignment="1" applyFont="1">
      <alignment vertical="bottom"/>
    </xf>
    <xf borderId="0" fillId="2" fontId="19" numFmtId="0" xfId="0" applyAlignment="1" applyFont="1">
      <alignment horizontal="center" vertical="bottom"/>
    </xf>
    <xf borderId="84" fillId="15" fontId="13" numFmtId="0" xfId="0" applyAlignment="1" applyBorder="1" applyFont="1">
      <alignment horizontal="left" readingOrder="0" vertical="bottom"/>
    </xf>
    <xf borderId="85" fillId="0" fontId="3" numFmtId="0" xfId="0" applyBorder="1" applyFont="1"/>
    <xf borderId="12" fillId="0" fontId="17" numFmtId="0" xfId="0" applyAlignment="1" applyBorder="1" applyFont="1">
      <alignment horizontal="center" readingOrder="0" vertical="bottom"/>
    </xf>
    <xf borderId="12" fillId="26" fontId="13" numFmtId="0" xfId="0" applyAlignment="1" applyBorder="1" applyFont="1">
      <alignment vertical="bottom"/>
    </xf>
    <xf borderId="12" fillId="26" fontId="18" numFmtId="0" xfId="0" applyAlignment="1" applyBorder="1" applyFont="1">
      <alignment vertical="bottom"/>
    </xf>
    <xf borderId="84" fillId="2" fontId="15" numFmtId="0" xfId="0" applyAlignment="1" applyBorder="1" applyFont="1">
      <alignment vertical="bottom"/>
    </xf>
    <xf borderId="86" fillId="7" fontId="15" numFmtId="0" xfId="0" applyAlignment="1" applyBorder="1" applyFont="1">
      <alignment horizontal="center" vertical="bottom"/>
    </xf>
    <xf borderId="12" fillId="26" fontId="13" numFmtId="0" xfId="0" applyAlignment="1" applyBorder="1" applyFont="1">
      <alignment horizontal="center" vertical="bottom"/>
    </xf>
    <xf borderId="12" fillId="2" fontId="13" numFmtId="0" xfId="0" applyAlignment="1" applyBorder="1" applyFont="1">
      <alignment horizontal="center" readingOrder="0" vertical="bottom"/>
    </xf>
    <xf borderId="84" fillId="7" fontId="15" numFmtId="0" xfId="0" applyAlignment="1" applyBorder="1" applyFont="1">
      <alignment vertical="bottom"/>
    </xf>
    <xf borderId="12" fillId="2" fontId="13" numFmtId="0" xfId="0" applyAlignment="1" applyBorder="1" applyFont="1">
      <alignment horizontal="center" readingOrder="0" shrinkToFit="0" vertical="bottom" wrapText="1"/>
    </xf>
    <xf borderId="12" fillId="0" fontId="13" numFmtId="0" xfId="0" applyAlignment="1" applyBorder="1" applyFont="1">
      <alignment horizontal="center" readingOrder="0" vertical="bottom"/>
    </xf>
    <xf borderId="12" fillId="0" fontId="2" numFmtId="0" xfId="0" applyAlignment="1" applyBorder="1" applyFont="1">
      <alignment horizontal="center" readingOrder="0"/>
    </xf>
    <xf borderId="86" fillId="0" fontId="2" numFmtId="0" xfId="0" applyAlignment="1" applyBorder="1" applyFont="1">
      <alignment horizontal="center" readingOrder="0"/>
    </xf>
    <xf borderId="84" fillId="31" fontId="20" numFmtId="0" xfId="0" applyBorder="1" applyFill="1" applyFont="1"/>
    <xf borderId="12" fillId="31" fontId="1" numFmtId="0" xfId="0" applyBorder="1" applyFont="1"/>
    <xf borderId="84" fillId="27" fontId="20" numFmtId="0" xfId="0" applyBorder="1" applyFont="1"/>
    <xf borderId="12" fillId="27" fontId="1" numFmtId="10" xfId="0" applyAlignment="1" applyBorder="1" applyFont="1" applyNumberFormat="1">
      <alignment readingOrder="0"/>
    </xf>
    <xf borderId="0" fillId="32" fontId="1" numFmtId="0" xfId="0" applyAlignment="1" applyFill="1" applyFont="1">
      <alignment horizontal="left" readingOrder="0" shrinkToFit="0" wrapText="1"/>
    </xf>
    <xf borderId="84" fillId="27" fontId="1" numFmtId="0" xfId="0" applyBorder="1" applyFont="1"/>
    <xf borderId="87" fillId="27" fontId="1" numFmtId="0" xfId="0" applyBorder="1" applyFont="1"/>
    <xf borderId="88" fillId="27" fontId="1" numFmtId="10" xfId="0" applyAlignment="1" applyBorder="1" applyFont="1" applyNumberFormat="1">
      <alignment readingOrder="0"/>
    </xf>
    <xf borderId="69" fillId="0" fontId="1" numFmtId="0" xfId="0" applyBorder="1" applyFont="1"/>
    <xf borderId="0" fillId="2" fontId="4" numFmtId="0" xfId="0" applyAlignment="1" applyFont="1">
      <alignment horizontal="left" readingOrder="0"/>
    </xf>
    <xf borderId="89" fillId="0" fontId="2" numFmtId="0" xfId="0" applyAlignment="1" applyBorder="1" applyFont="1">
      <alignment readingOrder="0"/>
    </xf>
    <xf borderId="90" fillId="0" fontId="1" numFmtId="0" xfId="0" applyBorder="1" applyFont="1"/>
    <xf borderId="91" fillId="0" fontId="1" numFmtId="0" xfId="0" applyBorder="1" applyFont="1"/>
    <xf borderId="92" fillId="15" fontId="13" numFmtId="0" xfId="0" applyAlignment="1" applyBorder="1" applyFont="1">
      <alignment horizontal="left" readingOrder="0" vertical="bottom"/>
    </xf>
    <xf borderId="93" fillId="0" fontId="3" numFmtId="0" xfId="0" applyBorder="1" applyFont="1"/>
    <xf borderId="92" fillId="2" fontId="15" numFmtId="0" xfId="0" applyAlignment="1" applyBorder="1" applyFont="1">
      <alignment vertical="bottom"/>
    </xf>
    <xf borderId="94" fillId="7" fontId="15" numFmtId="0" xfId="0" applyAlignment="1" applyBorder="1" applyFont="1">
      <alignment horizontal="center" vertical="bottom"/>
    </xf>
    <xf borderId="92" fillId="7" fontId="15" numFmtId="0" xfId="0" applyAlignment="1" applyBorder="1" applyFont="1">
      <alignment vertical="bottom"/>
    </xf>
    <xf borderId="94" fillId="0" fontId="2" numFmtId="0" xfId="0" applyAlignment="1" applyBorder="1" applyFont="1">
      <alignment horizontal="center" readingOrder="0"/>
    </xf>
    <xf borderId="95" fillId="0" fontId="1" numFmtId="0" xfId="0" applyAlignment="1" applyBorder="1" applyFont="1">
      <alignment readingOrder="0"/>
    </xf>
    <xf borderId="96" fillId="0" fontId="1" numFmtId="0" xfId="0" applyBorder="1" applyFont="1"/>
    <xf borderId="95" fillId="0" fontId="1" numFmtId="0" xfId="0" applyBorder="1" applyFont="1"/>
    <xf borderId="92" fillId="31" fontId="20" numFmtId="0" xfId="0" applyBorder="1" applyFont="1"/>
    <xf borderId="12" fillId="31" fontId="1" numFmtId="10" xfId="0" applyBorder="1" applyFont="1" applyNumberFormat="1"/>
    <xf borderId="0" fillId="2" fontId="1" numFmtId="0" xfId="0" applyAlignment="1" applyFont="1">
      <alignment horizontal="left" shrinkToFit="0" wrapText="1"/>
    </xf>
    <xf borderId="92" fillId="27" fontId="20" numFmtId="0" xfId="0" applyBorder="1" applyFont="1"/>
    <xf borderId="92" fillId="27" fontId="1" numFmtId="0" xfId="0" applyBorder="1" applyFont="1"/>
    <xf borderId="97" fillId="27" fontId="1" numFmtId="0" xfId="0" applyBorder="1" applyFont="1"/>
    <xf borderId="98" fillId="27" fontId="1" numFmtId="10" xfId="0" applyAlignment="1" applyBorder="1" applyFont="1" applyNumberFormat="1">
      <alignment readingOrder="0"/>
    </xf>
    <xf borderId="99" fillId="0" fontId="1" numFmtId="0" xfId="0" applyBorder="1" applyFont="1"/>
    <xf borderId="99" fillId="2" fontId="1" numFmtId="0" xfId="0" applyAlignment="1" applyBorder="1" applyFont="1">
      <alignment horizontal="left" readingOrder="0" shrinkToFit="0" wrapText="1"/>
    </xf>
    <xf borderId="100" fillId="0" fontId="1" numFmtId="0" xfId="0" applyBorder="1" applyFont="1"/>
    <xf borderId="101" fillId="2" fontId="13" numFmtId="0" xfId="0" applyAlignment="1" applyBorder="1" applyFont="1">
      <alignment readingOrder="0" vertical="bottom"/>
    </xf>
    <xf borderId="102" fillId="0" fontId="3" numFmtId="0" xfId="0" applyBorder="1" applyFont="1"/>
    <xf borderId="102" fillId="0" fontId="1" numFmtId="0" xfId="0" applyBorder="1" applyFont="1"/>
    <xf borderId="103" fillId="0" fontId="1" numFmtId="0" xfId="0" applyBorder="1" applyFont="1"/>
    <xf borderId="104" fillId="15" fontId="13" numFmtId="0" xfId="0" applyAlignment="1" applyBorder="1" applyFont="1">
      <alignment horizontal="left" readingOrder="0" vertical="bottom"/>
    </xf>
    <xf borderId="0" fillId="9" fontId="21" numFmtId="0" xfId="0" applyAlignment="1" applyFont="1">
      <alignment horizontal="center" readingOrder="0" vertical="bottom"/>
    </xf>
    <xf borderId="105" fillId="0" fontId="3" numFmtId="0" xfId="0" applyBorder="1" applyFont="1"/>
    <xf borderId="104" fillId="0" fontId="1" numFmtId="0" xfId="0" applyBorder="1" applyFont="1"/>
    <xf borderId="106" fillId="7" fontId="15" numFmtId="0" xfId="0" applyAlignment="1" applyBorder="1" applyFont="1">
      <alignment horizontal="center" vertical="bottom"/>
    </xf>
    <xf borderId="104" fillId="7" fontId="15" numFmtId="0" xfId="0" applyAlignment="1" applyBorder="1" applyFont="1">
      <alignment vertical="bottom"/>
    </xf>
    <xf borderId="106" fillId="0" fontId="2" numFmtId="0" xfId="0" applyAlignment="1" applyBorder="1" applyFont="1">
      <alignment horizontal="center" readingOrder="0"/>
    </xf>
    <xf borderId="107" fillId="0" fontId="1" numFmtId="0" xfId="0" applyBorder="1" applyFont="1"/>
    <xf borderId="104" fillId="31" fontId="20" numFmtId="0" xfId="0" applyBorder="1" applyFont="1"/>
    <xf borderId="0" fillId="31" fontId="1" numFmtId="0" xfId="0" applyFont="1"/>
    <xf borderId="104" fillId="27" fontId="20" numFmtId="0" xfId="0" applyBorder="1" applyFont="1"/>
    <xf borderId="0" fillId="0" fontId="1" numFmtId="10" xfId="0" applyAlignment="1" applyFont="1" applyNumberFormat="1">
      <alignment readingOrder="0"/>
    </xf>
    <xf borderId="104" fillId="27" fontId="1" numFmtId="0" xfId="0" applyBorder="1" applyFont="1"/>
    <xf borderId="108" fillId="27" fontId="1" numFmtId="0" xfId="0" applyBorder="1" applyFont="1"/>
    <xf borderId="109" fillId="0" fontId="1" numFmtId="10" xfId="0" applyAlignment="1" applyBorder="1" applyFont="1" applyNumberFormat="1">
      <alignment readingOrder="0"/>
    </xf>
    <xf borderId="109" fillId="0" fontId="1" numFmtId="0" xfId="0" applyBorder="1" applyFont="1"/>
    <xf borderId="110" fillId="0" fontId="1" numFmtId="0" xfId="0" applyBorder="1" applyFont="1"/>
    <xf borderId="101" fillId="0" fontId="16" numFmtId="0" xfId="0" applyAlignment="1" applyBorder="1" applyFont="1">
      <alignment readingOrder="0"/>
    </xf>
    <xf borderId="107" fillId="0" fontId="3" numFmtId="0" xfId="0" applyBorder="1" applyFont="1"/>
    <xf borderId="0" fillId="2" fontId="13" numFmtId="0" xfId="0" applyAlignment="1" applyFont="1">
      <alignment horizontal="left" readingOrder="0" vertical="bottom"/>
    </xf>
    <xf borderId="0" fillId="2" fontId="13" numFmtId="0" xfId="0" applyAlignment="1" applyFont="1">
      <alignment horizontal="center" vertical="bottom"/>
    </xf>
    <xf borderId="107" fillId="7" fontId="15" numFmtId="0" xfId="0" applyAlignment="1" applyBorder="1" applyFont="1">
      <alignment horizontal="center" vertical="bottom"/>
    </xf>
    <xf borderId="107" fillId="0" fontId="13" numFmtId="0" xfId="0" applyAlignment="1" applyBorder="1" applyFont="1">
      <alignment horizontal="center" readingOrder="0" vertical="bottom"/>
    </xf>
    <xf borderId="108" fillId="0" fontId="1" numFmtId="0" xfId="0" applyBorder="1" applyFont="1"/>
    <xf borderId="0" fillId="32" fontId="4" numFmtId="0" xfId="0" applyAlignment="1" applyFont="1">
      <alignment horizontal="center" readingOrder="0"/>
    </xf>
    <xf borderId="0" fillId="32" fontId="2" numFmtId="0" xfId="0" applyAlignment="1" applyFont="1">
      <alignment horizontal="center" readingOrder="0"/>
    </xf>
    <xf borderId="0" fillId="33" fontId="1" numFmtId="0" xfId="0" applyFill="1" applyFont="1"/>
    <xf borderId="0" fillId="34" fontId="4" numFmtId="0" xfId="0" applyAlignment="1" applyFill="1" applyFont="1">
      <alignment horizontal="center" readingOrder="0"/>
    </xf>
    <xf borderId="0" fillId="34" fontId="2" numFmtId="0" xfId="0" applyAlignment="1" applyFont="1">
      <alignment horizontal="center" readingOrder="0"/>
    </xf>
    <xf borderId="0" fillId="0" fontId="1" numFmtId="0" xfId="0" applyFont="1"/>
    <xf borderId="12" fillId="0" fontId="1" numFmtId="0" xfId="0" applyBorder="1" applyFont="1"/>
    <xf borderId="12" fillId="25" fontId="1" numFmtId="0" xfId="0" applyBorder="1" applyFont="1"/>
    <xf borderId="12" fillId="20" fontId="1" numFmtId="0" xfId="0" applyBorder="1" applyFont="1"/>
    <xf borderId="12" fillId="20" fontId="6" numFmtId="0" xfId="0" applyBorder="1" applyFont="1"/>
    <xf borderId="12" fillId="6" fontId="1" numFmtId="0" xfId="0" applyBorder="1" applyFont="1"/>
    <xf borderId="12" fillId="6" fontId="6" numFmtId="0" xfId="0" applyBorder="1" applyFont="1"/>
    <xf borderId="0" fillId="10" fontId="22" numFmtId="0" xfId="0" applyAlignment="1" applyFont="1">
      <alignment horizontal="center"/>
    </xf>
    <xf borderId="0" fillId="23" fontId="22" numFmtId="0" xfId="0" applyAlignment="1" applyFont="1">
      <alignment horizontal="center" vertical="bottom"/>
    </xf>
    <xf borderId="0" fillId="35" fontId="22" numFmtId="0" xfId="0" applyAlignment="1" applyFill="1" applyFont="1">
      <alignment horizontal="center" vertical="bottom"/>
    </xf>
    <xf borderId="0" fillId="0" fontId="13" numFmtId="0" xfId="0" applyAlignment="1" applyFont="1">
      <alignment horizontal="center" vertical="bottom"/>
    </xf>
    <xf borderId="0" fillId="0" fontId="15" numFmtId="0" xfId="0" applyAlignment="1" applyFont="1">
      <alignment vertical="top"/>
    </xf>
    <xf borderId="0" fillId="0" fontId="15" numFmtId="0" xfId="0" applyAlignment="1" applyFont="1">
      <alignment shrinkToFit="0" vertical="top" wrapText="1"/>
    </xf>
    <xf borderId="0" fillId="2" fontId="15" numFmtId="0" xfId="0" applyAlignment="1" applyFont="1">
      <alignment vertical="top"/>
    </xf>
    <xf borderId="0" fillId="2" fontId="15" numFmtId="0" xfId="0" applyAlignment="1" applyFont="1">
      <alignment shrinkToFit="0" vertical="top" wrapText="0"/>
    </xf>
    <xf borderId="12" fillId="36" fontId="23" numFmtId="0" xfId="0" applyAlignment="1" applyBorder="1" applyFill="1" applyFont="1">
      <alignment horizontal="center"/>
    </xf>
    <xf borderId="12" fillId="37" fontId="11" numFmtId="0" xfId="0" applyBorder="1" applyFill="1" applyFont="1"/>
    <xf borderId="12" fillId="37" fontId="24" numFmtId="0" xfId="0" applyBorder="1" applyFont="1"/>
    <xf borderId="12" fillId="38" fontId="11" numFmtId="0" xfId="0" applyBorder="1" applyFill="1" applyFont="1"/>
    <xf borderId="12" fillId="38" fontId="24" numFmtId="0" xfId="0" applyBorder="1" applyFont="1"/>
    <xf borderId="12" fillId="0" fontId="6" numFmtId="0" xfId="0" applyBorder="1" applyFont="1"/>
    <xf borderId="12" fillId="0" fontId="20" numFmtId="0" xfId="0" applyBorder="1" applyFont="1"/>
    <xf borderId="0" fillId="0" fontId="6" numFmtId="0" xfId="0" applyAlignment="1" applyFont="1">
      <alignment horizontal="center"/>
    </xf>
    <xf borderId="111" fillId="0" fontId="6" numFmtId="0" xfId="0" applyBorder="1" applyFont="1"/>
    <xf borderId="112" fillId="0" fontId="6" numFmtId="0" xfId="0" applyBorder="1" applyFont="1"/>
    <xf borderId="112" fillId="0" fontId="20" numFmtId="0" xfId="0" applyBorder="1" applyFont="1"/>
    <xf borderId="113" fillId="0" fontId="20" numFmtId="0" xfId="0" applyBorder="1" applyFont="1"/>
    <xf borderId="12" fillId="39" fontId="23" numFmtId="0" xfId="0" applyAlignment="1" applyBorder="1" applyFill="1" applyFont="1">
      <alignment horizontal="center"/>
    </xf>
    <xf borderId="12" fillId="26" fontId="6" numFmtId="0" xfId="0" applyBorder="1" applyFont="1"/>
    <xf borderId="12" fillId="26" fontId="20" numFmtId="0" xfId="0" applyBorder="1" applyFont="1"/>
    <xf borderId="0" fillId="0" fontId="25" numFmtId="0" xfId="0" applyAlignment="1" applyFont="1">
      <alignment horizontal="center"/>
    </xf>
    <xf borderId="0" fillId="0" fontId="25" numFmtId="0" xfId="0" applyAlignment="1" applyFont="1">
      <alignment horizontal="center" readingOrder="0"/>
    </xf>
    <xf borderId="0" fillId="0" fontId="26" numFmtId="0" xfId="0" applyAlignment="1" applyFont="1">
      <alignment horizontal="left"/>
    </xf>
    <xf borderId="0" fillId="0" fontId="27" numFmtId="0" xfId="0" applyFont="1"/>
    <xf borderId="0" fillId="0" fontId="28" numFmtId="0" xfId="0" applyFont="1"/>
    <xf borderId="0" fillId="0" fontId="29" numFmtId="0" xfId="0" applyFont="1"/>
    <xf borderId="0" fillId="0" fontId="30" numFmtId="0" xfId="0" applyFont="1"/>
    <xf borderId="0" fillId="0" fontId="31" numFmtId="0" xfId="0" applyFont="1"/>
    <xf borderId="114" fillId="24" fontId="32" numFmtId="0" xfId="0" applyBorder="1" applyFont="1"/>
    <xf borderId="0" fillId="0" fontId="33" numFmtId="0" xfId="0" applyFont="1"/>
    <xf borderId="0" fillId="0" fontId="34" numFmtId="0" xfId="0" applyFont="1"/>
    <xf borderId="0" fillId="0" fontId="35" numFmtId="0" xfId="0" applyFont="1"/>
  </cellXfs>
  <cellStyles count="1">
    <cellStyle xfId="0" name="Normal" builtinId="0"/>
  </cellStyles>
  <dxfs count="1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theme="4"/>
          <bgColor theme="4"/>
        </patternFill>
      </fill>
      <border/>
    </dxf>
    <dxf>
      <font/>
      <fill>
        <patternFill patternType="solid">
          <fgColor rgb="FFD9E2F3"/>
          <bgColor rgb="FFD9E2F3"/>
        </patternFill>
      </fill>
      <border/>
    </dxf>
    <dxf>
      <font/>
      <fill>
        <patternFill patternType="solid">
          <fgColor rgb="FFB4C6E7"/>
          <bgColor rgb="FFB4C6E7"/>
        </patternFill>
      </fill>
      <border/>
    </dxf>
    <dxf>
      <font/>
      <fill>
        <patternFill patternType="solid">
          <fgColor rgb="FFCCA677"/>
          <bgColor rgb="FFCCA677"/>
        </patternFill>
      </fill>
      <border/>
    </dxf>
    <dxf>
      <font/>
      <fill>
        <patternFill patternType="solid">
          <fgColor rgb="FFF8F2EB"/>
          <bgColor rgb="FFF8F2EB"/>
        </patternFill>
      </fill>
      <border/>
    </dxf>
    <dxf>
      <font/>
      <fill>
        <patternFill patternType="solid">
          <fgColor theme="5"/>
          <bgColor theme="5"/>
        </patternFill>
      </fill>
      <border/>
    </dxf>
    <dxf>
      <font/>
      <fill>
        <patternFill patternType="solid">
          <fgColor rgb="FFFBE4D5"/>
          <bgColor rgb="FFFBE4D5"/>
        </patternFill>
      </fill>
      <border/>
    </dxf>
    <dxf>
      <font/>
      <fill>
        <patternFill patternType="solid">
          <fgColor theme="9"/>
          <bgColor theme="9"/>
        </patternFill>
      </fill>
      <border/>
    </dxf>
    <dxf>
      <font/>
      <fill>
        <patternFill patternType="solid">
          <fgColor rgb="FFE2EFD9"/>
          <bgColor rgb="FFE2EFD9"/>
        </patternFill>
      </fill>
      <border/>
    </dxf>
    <dxf>
      <font/>
      <fill>
        <patternFill patternType="solid">
          <fgColor theme="0"/>
          <bgColor theme="0"/>
        </patternFill>
      </fill>
      <border/>
    </dxf>
    <dxf>
      <font/>
      <fill>
        <patternFill patternType="solid">
          <fgColor rgb="FFF7CAAC"/>
          <bgColor rgb="FFF7CAAC"/>
        </patternFill>
      </fill>
      <border/>
    </dxf>
  </dxfs>
  <tableStyles count="15">
    <tableStyle count="3" pivot="0" name="Matrix-style">
      <tableStyleElement dxfId="1" type="headerRow"/>
      <tableStyleElement dxfId="2" type="firstRowStripe"/>
      <tableStyleElement dxfId="2" type="secondRowStripe"/>
    </tableStyle>
    <tableStyle count="3" pivot="0" name="Overall Accuracy -style">
      <tableStyleElement dxfId="3" type="headerRow"/>
      <tableStyleElement dxfId="4" type="firstRowStripe"/>
      <tableStyleElement dxfId="5" type="secondRowStripe"/>
    </tableStyle>
    <tableStyle count="3" pivot="0" name="Overall Accuracy -style 2">
      <tableStyleElement dxfId="6" type="headerRow"/>
      <tableStyleElement dxfId="2" type="firstRowStripe"/>
      <tableStyleElement dxfId="7" type="secondRowStripe"/>
    </tableStyle>
    <tableStyle count="3" pivot="0" name="Result On Unseen Data-style">
      <tableStyleElement dxfId="3" type="headerRow"/>
      <tableStyleElement dxfId="4" type="firstRowStripe"/>
      <tableStyleElement dxfId="5" type="secondRowStripe"/>
    </tableStyle>
    <tableStyle count="3" pivot="0" name="Result On Unseen Data-style 2">
      <tableStyleElement dxfId="3" type="headerRow"/>
      <tableStyleElement dxfId="4" type="firstRowStripe"/>
      <tableStyleElement dxfId="5" type="secondRowStripe"/>
    </tableStyle>
    <tableStyle count="3" pivot="0" name="Result On Unseen Data-style 3">
      <tableStyleElement dxfId="3" type="headerRow"/>
      <tableStyleElement dxfId="4" type="firstRowStripe"/>
      <tableStyleElement dxfId="5" type="secondRowStripe"/>
    </tableStyle>
    <tableStyle count="3" pivot="0" name="Models-style">
      <tableStyleElement dxfId="3" type="headerRow"/>
      <tableStyleElement dxfId="4" type="firstRowStripe"/>
      <tableStyleElement dxfId="5" type="secondRowStripe"/>
    </tableStyle>
    <tableStyle count="3" pivot="0" name="BERT_BASE-style">
      <tableStyleElement dxfId="8" type="headerRow"/>
      <tableStyleElement dxfId="9" type="firstRowStripe"/>
      <tableStyleElement dxfId="5" type="secondRowStripe"/>
    </tableStyle>
    <tableStyle count="3" pivot="0" name="BERT_BASE-style 2">
      <tableStyleElement dxfId="3" type="headerRow"/>
      <tableStyleElement dxfId="4" type="firstRowStripe"/>
      <tableStyleElement dxfId="5" type="secondRowStripe"/>
    </tableStyle>
    <tableStyle count="3" pivot="0" name="BERT_LARGE-style">
      <tableStyleElement dxfId="3" type="headerRow"/>
      <tableStyleElement dxfId="4" type="firstRowStripe"/>
      <tableStyleElement dxfId="5" type="secondRowStripe"/>
    </tableStyle>
    <tableStyle count="3" pivot="0" name="Algo_result-style">
      <tableStyleElement dxfId="3" type="headerRow"/>
      <tableStyleElement dxfId="4" type="firstRowStripe"/>
      <tableStyleElement dxfId="5" type="secondRowStripe"/>
    </tableStyle>
    <tableStyle count="3" pivot="0" name="Algo_result-style 2">
      <tableStyleElement dxfId="3" type="headerRow"/>
      <tableStyleElement dxfId="4" type="firstRowStripe"/>
      <tableStyleElement dxfId="5" type="secondRowStripe"/>
    </tableStyle>
    <tableStyle count="3" pivot="0" name="Siamese+Bert_Base-style">
      <tableStyleElement dxfId="3" type="headerRow"/>
      <tableStyleElement dxfId="4" type="firstRowStripe"/>
      <tableStyleElement dxfId="5" type="secondRowStripe"/>
    </tableStyle>
    <tableStyle count="3" pivot="0" name="Siamese+Bert_Large-style">
      <tableStyleElement dxfId="10" type="headerRow"/>
      <tableStyleElement dxfId="11" type="firstRowStripe"/>
      <tableStyleElement dxfId="5" type="secondRowStripe"/>
    </tableStyle>
    <tableStyle count="3" pivot="0" name="Details-style">
      <tableStyleElement dxfId="12" type="headerRow"/>
      <tableStyleElement dxfId="13" type="firstRowStripe"/>
      <tableStyleElement dxfId="9"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4.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xdr:row>
      <xdr:rowOff>190500</xdr:rowOff>
    </xdr:from>
    <xdr:ext cx="3295650" cy="666750"/>
    <xdr:pic>
      <xdr:nvPicPr>
        <xdr:cNvPr descr="https://miro.medium.com/v2/resize:fit:1122/1*VXnUvOEdf3IiYVCD6Wd2vg.png"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12</xdr:row>
      <xdr:rowOff>0</xdr:rowOff>
    </xdr:from>
    <xdr:ext cx="3248025" cy="762000"/>
    <xdr:pic>
      <xdr:nvPicPr>
        <xdr:cNvPr descr="https://miro.medium.com/v2/resize:fit:960/1*Aj3aYW4vwYAoJqyL36PVtQ.png"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18</xdr:row>
      <xdr:rowOff>9525</xdr:rowOff>
    </xdr:from>
    <xdr:ext cx="4800600" cy="647700"/>
    <xdr:pic>
      <xdr:nvPicPr>
        <xdr:cNvPr descr="https://miro.medium.com/v2/resize:fit:1400/1*9uo7HN1pdMlMwTbNSdyO3A.png"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25</xdr:row>
      <xdr:rowOff>0</xdr:rowOff>
    </xdr:from>
    <xdr:ext cx="4810125" cy="638175"/>
    <xdr:pic>
      <xdr:nvPicPr>
        <xdr:cNvPr descr="https://miro.medium.com/v2/resize:fit:1400/1*gFW6rXbctrhWHxD8OXi4wg.png" id="0" name="image3.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I29" displayName="Table3" name="Table3" id="1">
  <autoFilter ref="$A$1:$I$29"/>
  <tableColumns count="9">
    <tableColumn name="TECH" id="1"/>
    <tableColumn name="DS OLD" id="2"/>
    <tableColumn name="3rd PARTY" id="3"/>
    <tableColumn name="NEW DS" id="4"/>
    <tableColumn name="1 Week (thresshold , 70-65-65)" id="5"/>
    <tableColumn name="1 Week (thresshold , 80-65-70)" id="6"/>
    <tableColumn name="RF_1WEEK(80-65-70)" id="7"/>
    <tableColumn name="1 Month (with thresshold , 70-65-65)" id="8"/>
    <tableColumn name="1 Month (with thresshold , 80-65-70)" id="9"/>
  </tableColumns>
  <tableStyleInfo name="Matrix-style" showColumnStripes="0" showFirstColumn="1" showLastColumn="1" showRowStripes="1"/>
</table>
</file>

<file path=xl/tables/table10.xml><?xml version="1.0" encoding="utf-8"?>
<table xmlns="http://schemas.openxmlformats.org/spreadsheetml/2006/main" ref="A1:G4" displayName="Table_9" name="Table_9" id="10">
  <tableColumns count="7">
    <tableColumn name="dataset" id="1"/>
    <tableColumn name="data size" id="2"/>
    <tableColumn name="accuracy" id="3"/>
    <tableColumn name="precision" id="4"/>
    <tableColumn name="recall" id="5"/>
    <tableColumn name="f1_score" id="6"/>
    <tableColumn name="auc" id="7"/>
  </tableColumns>
  <tableStyleInfo name="BERT_LARGE-style" showColumnStripes="0" showFirstColumn="1" showLastColumn="1" showRowStripes="1"/>
</table>
</file>

<file path=xl/tables/table11.xml><?xml version="1.0" encoding="utf-8"?>
<table xmlns="http://schemas.openxmlformats.org/spreadsheetml/2006/main" ref="A1:G12" displayName="Table_10" name="Table_10" id="11">
  <tableColumns count="7">
    <tableColumn name="dataset" id="1"/>
    <tableColumn name="data size" id="2"/>
    <tableColumn name="accuracy" id="3"/>
    <tableColumn name="precision" id="4"/>
    <tableColumn name="recall" id="5"/>
    <tableColumn name="f1_score" id="6"/>
    <tableColumn name="auc" id="7"/>
  </tableColumns>
  <tableStyleInfo name="Algo_result-style" showColumnStripes="0" showFirstColumn="1" showLastColumn="1" showRowStripes="1"/>
</table>
</file>

<file path=xl/tables/table12.xml><?xml version="1.0" encoding="utf-8"?>
<table xmlns="http://schemas.openxmlformats.org/spreadsheetml/2006/main" ref="A17:G29" displayName="Table_11" name="Table_11" id="12">
  <tableColumns count="7">
    <tableColumn name="dataset" id="1"/>
    <tableColumn name="data size" id="2"/>
    <tableColumn name="accuracy" id="3"/>
    <tableColumn name="precision" id="4"/>
    <tableColumn name="recall" id="5"/>
    <tableColumn name="f1_score" id="6"/>
    <tableColumn name="auc" id="7"/>
  </tableColumns>
  <tableStyleInfo name="Algo_result-style 2" showColumnStripes="0" showFirstColumn="1" showLastColumn="1" showRowStripes="1"/>
</table>
</file>

<file path=xl/tables/table13.xml><?xml version="1.0" encoding="utf-8"?>
<table xmlns="http://schemas.openxmlformats.org/spreadsheetml/2006/main" ref="A1:G4" displayName="Table_12" name="Table_12" id="13">
  <tableColumns count="7">
    <tableColumn name="dataset" id="1"/>
    <tableColumn name="data size" id="2"/>
    <tableColumn name="accuracy" id="3"/>
    <tableColumn name="precision" id="4"/>
    <tableColumn name="recall" id="5"/>
    <tableColumn name="f1_score" id="6"/>
    <tableColumn name="auc" id="7"/>
  </tableColumns>
  <tableStyleInfo name="Siamese+Bert_Base-style" showColumnStripes="0" showFirstColumn="1" showLastColumn="1" showRowStripes="1"/>
</table>
</file>

<file path=xl/tables/table14.xml><?xml version="1.0" encoding="utf-8"?>
<table xmlns="http://schemas.openxmlformats.org/spreadsheetml/2006/main" ref="A1:G4" displayName="Table_13" name="Table_13" id="14">
  <tableColumns count="7">
    <tableColumn name="dataset" id="1"/>
    <tableColumn name="data size" id="2"/>
    <tableColumn name="accuracy" id="3"/>
    <tableColumn name="precision" id="4"/>
    <tableColumn name="recall" id="5"/>
    <tableColumn name="f1_score" id="6"/>
    <tableColumn name="auc" id="7"/>
  </tableColumns>
  <tableStyleInfo name="Siamese+Bert_Large-style" showColumnStripes="0" showFirstColumn="1" showLastColumn="1" showRowStripes="1"/>
</table>
</file>

<file path=xl/tables/table15.xml><?xml version="1.0" encoding="utf-8"?>
<table xmlns="http://schemas.openxmlformats.org/spreadsheetml/2006/main" ref="A1:C6" displayName="Table_14" name="Table_14" id="15">
  <tableColumns count="3">
    <tableColumn name="Name " id="1"/>
    <tableColumn name="Defination" id="2"/>
    <tableColumn name="Best Cases" id="3"/>
  </tableColumns>
  <tableStyleInfo name="Details-style" showColumnStripes="0" showFirstColumn="1" showLastColumn="1" showRowStripes="1"/>
</table>
</file>

<file path=xl/tables/table2.xml><?xml version="1.0" encoding="utf-8"?>
<table xmlns="http://schemas.openxmlformats.org/spreadsheetml/2006/main" ref="A2:B7" displayName="Table_1" name="Table_1" id="2">
  <tableColumns count="2">
    <tableColumn name="Column1" id="1"/>
    <tableColumn name="Column2" id="2"/>
  </tableColumns>
  <tableStyleInfo name="Overall Accuracy -style" showColumnStripes="0" showFirstColumn="1" showLastColumn="1" showRowStripes="1"/>
</table>
</file>

<file path=xl/tables/table3.xml><?xml version="1.0" encoding="utf-8"?>
<table xmlns="http://schemas.openxmlformats.org/spreadsheetml/2006/main" headerRowCount="0" ref="H34:I34" displayName="Table_2" name="Table_2" id="3">
  <tableColumns count="2">
    <tableColumn name="Column1" id="1"/>
    <tableColumn name="Column2" id="2"/>
  </tableColumns>
  <tableStyleInfo name="Overall Accuracy -style 2"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ref="A8:B13" displayName="Table_3" name="Table_3" id="4">
  <tableColumns count="2">
    <tableColumn name="Column1" id="1"/>
    <tableColumn name="Column2" id="2"/>
  </tableColumns>
  <tableStyleInfo name="Result On Unseen Data-style" showColumnStripes="0" showFirstColumn="1" showLastColumn="1" showRowStripes="1"/>
</table>
</file>

<file path=xl/tables/table5.xml><?xml version="1.0" encoding="utf-8"?>
<table xmlns="http://schemas.openxmlformats.org/spreadsheetml/2006/main" ref="A24:B29" displayName="Table_4" name="Table_4" id="5">
  <tableColumns count="2">
    <tableColumn name="Column1" id="1"/>
    <tableColumn name="Column2" id="2"/>
  </tableColumns>
  <tableStyleInfo name="Result On Unseen Data-style 2" showColumnStripes="0" showFirstColumn="1" showLastColumn="1" showRowStripes="1"/>
</table>
</file>

<file path=xl/tables/table6.xml><?xml version="1.0" encoding="utf-8"?>
<table xmlns="http://schemas.openxmlformats.org/spreadsheetml/2006/main" ref="A39:B44" displayName="Table_5" name="Table_5" id="6">
  <tableColumns count="2">
    <tableColumn name="Column1" id="1"/>
    <tableColumn name="Column2" id="2"/>
  </tableColumns>
  <tableStyleInfo name="Result On Unseen Data-style 3" showColumnStripes="0" showFirstColumn="1" showLastColumn="1" showRowStripes="1"/>
</table>
</file>

<file path=xl/tables/table7.xml><?xml version="1.0" encoding="utf-8"?>
<table xmlns="http://schemas.openxmlformats.org/spreadsheetml/2006/main" ref="A1:C7" displayName="Table_6" name="Table_6" id="7">
  <tableColumns count="3">
    <tableColumn name="Model" id="1"/>
    <tableColumn name="Refrence" id="2"/>
    <tableColumn name="Matrix" id="3"/>
  </tableColumns>
  <tableStyleInfo name="Models-style" showColumnStripes="0" showFirstColumn="1" showLastColumn="1" showRowStripes="1"/>
</table>
</file>

<file path=xl/tables/table8.xml><?xml version="1.0" encoding="utf-8"?>
<table xmlns="http://schemas.openxmlformats.org/spreadsheetml/2006/main" ref="A1:G4" displayName="Table_7" name="Table_7" id="8">
  <tableColumns count="7">
    <tableColumn name="dataset" id="1"/>
    <tableColumn name="data size" id="2"/>
    <tableColumn name="accuracy" id="3"/>
    <tableColumn name="precision" id="4"/>
    <tableColumn name="recall" id="5"/>
    <tableColumn name="f1_score" id="6"/>
    <tableColumn name="auc" id="7"/>
  </tableColumns>
  <tableStyleInfo name="BERT_BASE-style" showColumnStripes="0" showFirstColumn="1" showLastColumn="1" showRowStripes="1"/>
</table>
</file>

<file path=xl/tables/table9.xml><?xml version="1.0" encoding="utf-8"?>
<table xmlns="http://schemas.openxmlformats.org/spreadsheetml/2006/main" headerRowCount="0" ref="A6:G9" displayName="Table_8" name="Table_8" id="9">
  <tableColumns count="7">
    <tableColumn name="Column1" id="1"/>
    <tableColumn name="Column2" id="2"/>
    <tableColumn name="Column3" id="3"/>
    <tableColumn name="Column4" id="4"/>
    <tableColumn name="Column5" id="5"/>
    <tableColumn name="Column6" id="6"/>
    <tableColumn name="Column7" id="7"/>
  </tableColumns>
  <tableStyleInfo name="BERT_BASE-style 2"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4" Type="http://schemas.openxmlformats.org/officeDocument/2006/relationships/table" Target="../tables/table11.xml"/><Relationship Id="rId5" Type="http://schemas.openxmlformats.org/officeDocument/2006/relationships/table" Target="../tables/table1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3" Type="http://schemas.openxmlformats.org/officeDocument/2006/relationships/table" Target="../tables/table1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3" Type="http://schemas.openxmlformats.org/officeDocument/2006/relationships/table" Target="../tables/table14.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3" Type="http://schemas.openxmlformats.org/officeDocument/2006/relationships/table" Target="../tables/table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4" Type="http://schemas.openxmlformats.org/officeDocument/2006/relationships/table" Target="../tables/table2.xml"/><Relationship Id="rId5"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5" Type="http://schemas.openxmlformats.org/officeDocument/2006/relationships/table" Target="../tables/table4.xml"/><Relationship Id="rId6" Type="http://schemas.openxmlformats.org/officeDocument/2006/relationships/table" Target="../tables/table5.xml"/><Relationship Id="rId7"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4" Type="http://schemas.openxmlformats.org/officeDocument/2006/relationships/table" Target="../tables/table8.xml"/><Relationship Id="rId5" Type="http://schemas.openxmlformats.org/officeDocument/2006/relationships/table" Target="../tables/table9.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8.11"/>
    <col customWidth="1" min="2" max="2" width="12.11"/>
    <col customWidth="1" min="4" max="4" width="3.89"/>
    <col customWidth="1" min="5" max="5" width="12.33"/>
    <col customWidth="1" min="7" max="7" width="4.11"/>
    <col customWidth="1" min="9" max="9" width="17.33"/>
    <col customWidth="1" min="10" max="10" width="5.22"/>
    <col customWidth="1" min="11" max="11" width="4.11"/>
    <col customWidth="1" min="12" max="12" width="3.33"/>
    <col customWidth="1" min="14" max="14" width="48.56"/>
    <col customWidth="1" min="19" max="19" width="2.56"/>
  </cols>
  <sheetData>
    <row r="1">
      <c r="A1" s="1"/>
      <c r="B1" s="2"/>
      <c r="C1" s="2"/>
      <c r="D1" s="2"/>
      <c r="E1" s="2"/>
      <c r="F1" s="2"/>
      <c r="G1" s="2"/>
      <c r="H1" s="2"/>
      <c r="I1" s="2"/>
      <c r="J1" s="2"/>
      <c r="K1" s="3"/>
      <c r="M1" s="4"/>
      <c r="N1" s="5" t="s">
        <v>0</v>
      </c>
      <c r="O1" s="6"/>
      <c r="P1" s="6"/>
      <c r="Q1" s="6"/>
      <c r="R1" s="7"/>
      <c r="T1" s="8"/>
      <c r="U1" s="9" t="s">
        <v>1</v>
      </c>
      <c r="Y1" s="10"/>
    </row>
    <row r="2">
      <c r="A2" s="11"/>
      <c r="B2" s="12"/>
      <c r="K2" s="13"/>
      <c r="M2" s="14" t="s">
        <v>2</v>
      </c>
      <c r="N2" s="15" t="s">
        <v>3</v>
      </c>
      <c r="O2" s="15" t="s">
        <v>4</v>
      </c>
      <c r="P2" s="15" t="s">
        <v>5</v>
      </c>
      <c r="Q2" s="15" t="s">
        <v>6</v>
      </c>
      <c r="R2" s="16" t="s">
        <v>7</v>
      </c>
      <c r="T2" s="14" t="s">
        <v>2</v>
      </c>
      <c r="U2" s="15" t="s">
        <v>3</v>
      </c>
      <c r="V2" s="15" t="s">
        <v>4</v>
      </c>
      <c r="W2" s="15" t="s">
        <v>5</v>
      </c>
      <c r="X2" s="15" t="s">
        <v>6</v>
      </c>
      <c r="Y2" s="16" t="s">
        <v>7</v>
      </c>
    </row>
    <row r="3">
      <c r="A3" s="17" t="s">
        <v>8</v>
      </c>
      <c r="B3" s="18" t="s">
        <v>9</v>
      </c>
      <c r="D3" s="19"/>
      <c r="E3" s="18" t="s">
        <v>10</v>
      </c>
      <c r="G3" s="20"/>
      <c r="H3" s="21" t="s">
        <v>11</v>
      </c>
      <c r="K3" s="13"/>
      <c r="M3" s="22">
        <v>60.0</v>
      </c>
      <c r="N3" s="23">
        <v>97.73</v>
      </c>
      <c r="O3" s="23">
        <v>95.63</v>
      </c>
      <c r="P3" s="23">
        <v>87.63</v>
      </c>
      <c r="Q3" s="23">
        <v>91.46</v>
      </c>
      <c r="R3" s="24">
        <v>91.77</v>
      </c>
      <c r="T3" s="22">
        <v>60.0</v>
      </c>
      <c r="U3" s="23">
        <v>94.97</v>
      </c>
      <c r="V3" s="23">
        <v>94.22</v>
      </c>
      <c r="W3" s="23">
        <v>95.01</v>
      </c>
      <c r="X3" s="23">
        <v>94.61</v>
      </c>
      <c r="Y3" s="24">
        <v>94.97</v>
      </c>
    </row>
    <row r="4">
      <c r="A4" s="17" t="s">
        <v>12</v>
      </c>
      <c r="B4" s="25" t="s">
        <v>13</v>
      </c>
      <c r="D4" s="19"/>
      <c r="E4" s="25" t="s">
        <v>14</v>
      </c>
      <c r="G4" s="20"/>
      <c r="H4" s="25" t="s">
        <v>15</v>
      </c>
      <c r="K4" s="13"/>
      <c r="M4" s="22">
        <v>65.0</v>
      </c>
      <c r="N4" s="23">
        <v>87.88</v>
      </c>
      <c r="O4" s="23">
        <v>97.58</v>
      </c>
      <c r="P4" s="23">
        <v>77.95</v>
      </c>
      <c r="Q4" s="23">
        <v>86.66</v>
      </c>
      <c r="R4" s="24">
        <v>87.99</v>
      </c>
      <c r="T4" s="26">
        <v>65.0</v>
      </c>
      <c r="U4" s="27">
        <v>95.04</v>
      </c>
      <c r="V4" s="27">
        <v>96.07</v>
      </c>
      <c r="W4" s="27">
        <v>93.14</v>
      </c>
      <c r="X4" s="27">
        <v>94.58</v>
      </c>
      <c r="Y4" s="28">
        <v>94.91</v>
      </c>
    </row>
    <row r="5">
      <c r="A5" s="29"/>
      <c r="B5" s="30" t="s">
        <v>16</v>
      </c>
      <c r="C5" s="31">
        <v>0.8198</v>
      </c>
      <c r="D5" s="19"/>
      <c r="E5" s="30" t="s">
        <v>16</v>
      </c>
      <c r="F5" s="32">
        <v>0.9416</v>
      </c>
      <c r="G5" s="20"/>
      <c r="H5" s="30" t="s">
        <v>16</v>
      </c>
      <c r="I5" s="32">
        <v>0.9632</v>
      </c>
      <c r="K5" s="13"/>
      <c r="M5" s="22">
        <v>70.0</v>
      </c>
      <c r="N5" s="23">
        <v>86.51</v>
      </c>
      <c r="O5" s="23">
        <v>98.96</v>
      </c>
      <c r="P5" s="23">
        <v>74.07</v>
      </c>
      <c r="Q5" s="23">
        <v>84.72</v>
      </c>
      <c r="R5" s="24">
        <v>88.64</v>
      </c>
      <c r="T5" s="22">
        <v>67.0</v>
      </c>
      <c r="U5" s="23">
        <v>94.9</v>
      </c>
      <c r="V5" s="23">
        <v>96.52</v>
      </c>
      <c r="W5" s="23">
        <v>92.36</v>
      </c>
      <c r="X5" s="23">
        <v>94.39</v>
      </c>
      <c r="Y5" s="24">
        <v>94.73</v>
      </c>
    </row>
    <row r="6">
      <c r="A6" s="33"/>
      <c r="B6" s="30" t="s">
        <v>17</v>
      </c>
      <c r="C6" s="32">
        <v>1.0</v>
      </c>
      <c r="D6" s="19"/>
      <c r="E6" s="30" t="s">
        <v>17</v>
      </c>
      <c r="F6" s="32">
        <v>0.9996</v>
      </c>
      <c r="G6" s="20"/>
      <c r="H6" s="30" t="s">
        <v>17</v>
      </c>
      <c r="I6" s="32">
        <v>1.0</v>
      </c>
      <c r="K6" s="13"/>
      <c r="M6" s="22">
        <v>75.0</v>
      </c>
      <c r="N6" s="23">
        <v>84.89</v>
      </c>
      <c r="O6" s="23">
        <v>99.78</v>
      </c>
      <c r="P6" s="23">
        <v>70.25</v>
      </c>
      <c r="Q6" s="23">
        <v>82.45</v>
      </c>
      <c r="R6" s="24">
        <v>85.04</v>
      </c>
      <c r="T6" s="22">
        <v>69.0</v>
      </c>
      <c r="U6" s="23">
        <v>94.82</v>
      </c>
      <c r="V6" s="23">
        <v>97.02</v>
      </c>
      <c r="W6" s="23">
        <v>91.67</v>
      </c>
      <c r="X6" s="23">
        <v>94.27</v>
      </c>
      <c r="Y6" s="24">
        <v>94.61</v>
      </c>
    </row>
    <row r="7">
      <c r="A7" s="33"/>
      <c r="B7" s="30" t="s">
        <v>18</v>
      </c>
      <c r="C7" s="32">
        <v>0.6433</v>
      </c>
      <c r="D7" s="19"/>
      <c r="E7" s="30" t="s">
        <v>18</v>
      </c>
      <c r="F7" s="32">
        <v>0.7814</v>
      </c>
      <c r="G7" s="20"/>
      <c r="H7" s="30" t="s">
        <v>18</v>
      </c>
      <c r="I7" s="32">
        <v>0.5018</v>
      </c>
      <c r="K7" s="13"/>
      <c r="M7" s="26">
        <v>80.0</v>
      </c>
      <c r="N7" s="27">
        <v>81.98</v>
      </c>
      <c r="O7" s="27">
        <v>100.0</v>
      </c>
      <c r="P7" s="27">
        <v>64.33</v>
      </c>
      <c r="Q7" s="27">
        <v>78.29</v>
      </c>
      <c r="R7" s="28">
        <v>82.16</v>
      </c>
      <c r="T7" s="22">
        <v>70.0</v>
      </c>
      <c r="U7" s="23">
        <v>94.81</v>
      </c>
      <c r="V7" s="23">
        <v>97.3</v>
      </c>
      <c r="W7" s="23">
        <v>91.37</v>
      </c>
      <c r="X7" s="23">
        <v>94.24</v>
      </c>
      <c r="Y7" s="24">
        <v>94.58</v>
      </c>
    </row>
    <row r="8">
      <c r="A8" s="33"/>
      <c r="B8" s="30" t="s">
        <v>19</v>
      </c>
      <c r="C8" s="32">
        <v>0.7829</v>
      </c>
      <c r="D8" s="19"/>
      <c r="E8" s="30" t="s">
        <v>19</v>
      </c>
      <c r="F8" s="32">
        <v>0.8772</v>
      </c>
      <c r="G8" s="20"/>
      <c r="H8" s="30" t="s">
        <v>19</v>
      </c>
      <c r="I8" s="32">
        <v>0.6683</v>
      </c>
      <c r="K8" s="13"/>
      <c r="M8" s="22">
        <v>85.0</v>
      </c>
      <c r="N8" s="23">
        <v>79.18</v>
      </c>
      <c r="O8" s="23">
        <v>100.0</v>
      </c>
      <c r="P8" s="23">
        <v>58.78</v>
      </c>
      <c r="Q8" s="23">
        <v>74.39</v>
      </c>
      <c r="R8" s="24">
        <v>79.39</v>
      </c>
      <c r="T8" s="22">
        <v>71.0</v>
      </c>
      <c r="U8" s="23">
        <v>94.74</v>
      </c>
      <c r="V8" s="23">
        <v>97.53</v>
      </c>
      <c r="W8" s="23">
        <v>90.99</v>
      </c>
      <c r="X8" s="23">
        <v>94.15</v>
      </c>
      <c r="Y8" s="24">
        <v>94.49</v>
      </c>
    </row>
    <row r="9">
      <c r="A9" s="33"/>
      <c r="B9" s="30" t="s">
        <v>20</v>
      </c>
      <c r="C9" s="32">
        <v>0.8213</v>
      </c>
      <c r="D9" s="19"/>
      <c r="E9" s="30" t="s">
        <v>20</v>
      </c>
      <c r="F9" s="31">
        <v>0.8906</v>
      </c>
      <c r="G9" s="20"/>
      <c r="H9" s="30" t="s">
        <v>20</v>
      </c>
      <c r="I9" s="31">
        <v>0.7509</v>
      </c>
      <c r="K9" s="13"/>
      <c r="M9" s="22">
        <v>90.0</v>
      </c>
      <c r="N9" s="23">
        <v>76.48</v>
      </c>
      <c r="O9" s="23">
        <v>100.0</v>
      </c>
      <c r="P9" s="23">
        <v>53.44</v>
      </c>
      <c r="Q9" s="23">
        <v>69.65</v>
      </c>
      <c r="R9" s="24">
        <v>76.72</v>
      </c>
      <c r="T9" s="22">
        <v>73.0</v>
      </c>
      <c r="U9" s="23">
        <v>93.47</v>
      </c>
      <c r="V9" s="23">
        <v>88.58</v>
      </c>
      <c r="W9" s="23">
        <v>98.67</v>
      </c>
      <c r="X9" s="23">
        <v>93.35</v>
      </c>
      <c r="Y9" s="24">
        <v>93.81</v>
      </c>
    </row>
    <row r="10">
      <c r="A10" s="33"/>
      <c r="B10" s="34" t="s">
        <v>21</v>
      </c>
      <c r="C10" s="35" t="s">
        <v>22</v>
      </c>
      <c r="D10" s="19"/>
      <c r="E10" s="36" t="s">
        <v>21</v>
      </c>
      <c r="F10" s="37" t="s">
        <v>22</v>
      </c>
      <c r="G10" s="20"/>
      <c r="H10" s="38" t="s">
        <v>21</v>
      </c>
      <c r="I10" s="39" t="s">
        <v>22</v>
      </c>
      <c r="K10" s="13"/>
      <c r="M10" s="22">
        <v>95.0</v>
      </c>
      <c r="N10" s="23">
        <v>72.98</v>
      </c>
      <c r="O10" s="23">
        <v>100.0</v>
      </c>
      <c r="P10" s="23">
        <v>46.51</v>
      </c>
      <c r="Q10" s="23">
        <v>63.49</v>
      </c>
      <c r="R10" s="24">
        <v>73.25</v>
      </c>
      <c r="T10" s="22">
        <v>75.0</v>
      </c>
      <c r="U10" s="23">
        <v>94.08</v>
      </c>
      <c r="V10" s="23">
        <v>98.33</v>
      </c>
      <c r="W10" s="23">
        <v>88.77</v>
      </c>
      <c r="X10" s="23">
        <v>93.31</v>
      </c>
      <c r="Y10" s="24">
        <v>93.73</v>
      </c>
    </row>
    <row r="11">
      <c r="A11" s="40" t="s">
        <v>23</v>
      </c>
      <c r="B11" s="41">
        <v>10147.0</v>
      </c>
      <c r="C11" s="42">
        <v>0.0</v>
      </c>
      <c r="D11" s="19"/>
      <c r="E11" s="43">
        <v>10146.0</v>
      </c>
      <c r="F11" s="44">
        <v>1.0</v>
      </c>
      <c r="G11" s="20"/>
      <c r="H11" s="41">
        <v>10146.0</v>
      </c>
      <c r="I11" s="42">
        <v>0.0</v>
      </c>
      <c r="K11" s="13"/>
      <c r="M11" s="22">
        <v>100.0</v>
      </c>
      <c r="N11" s="23">
        <v>65.43</v>
      </c>
      <c r="O11" s="23">
        <v>100.0</v>
      </c>
      <c r="P11" s="23">
        <v>35.56</v>
      </c>
      <c r="Q11" s="23">
        <v>47.98</v>
      </c>
      <c r="R11" s="24">
        <v>65.78</v>
      </c>
      <c r="T11" s="22">
        <v>77.0</v>
      </c>
      <c r="U11" s="23">
        <v>93.7</v>
      </c>
      <c r="V11" s="23">
        <v>98.67</v>
      </c>
      <c r="W11" s="23">
        <v>87.63</v>
      </c>
      <c r="X11" s="23">
        <v>92.82</v>
      </c>
      <c r="Y11" s="24">
        <v>93.3</v>
      </c>
    </row>
    <row r="12">
      <c r="A12" s="40" t="s">
        <v>24</v>
      </c>
      <c r="B12" s="41">
        <v>3693.0</v>
      </c>
      <c r="C12" s="45">
        <v>6662.0</v>
      </c>
      <c r="D12" s="19"/>
      <c r="E12" s="43">
        <v>807.0</v>
      </c>
      <c r="F12" s="46">
        <v>2886.0</v>
      </c>
      <c r="G12" s="19"/>
      <c r="H12" s="41">
        <v>402.0</v>
      </c>
      <c r="I12" s="47">
        <v>405.0</v>
      </c>
      <c r="K12" s="13"/>
      <c r="M12" s="8"/>
      <c r="R12" s="48"/>
      <c r="T12" s="22">
        <v>79.0</v>
      </c>
      <c r="U12" s="23">
        <v>93.46</v>
      </c>
      <c r="V12" s="23">
        <v>98.97</v>
      </c>
      <c r="W12" s="23">
        <v>86.83</v>
      </c>
      <c r="X12" s="23">
        <v>92.51</v>
      </c>
      <c r="Y12" s="24">
        <v>93.02</v>
      </c>
    </row>
    <row r="13">
      <c r="A13" s="33"/>
      <c r="K13" s="13"/>
      <c r="M13" s="49"/>
      <c r="N13" s="49"/>
      <c r="O13" s="49"/>
      <c r="P13" s="49"/>
      <c r="Q13" s="49"/>
      <c r="R13" s="49"/>
      <c r="T13" s="22">
        <v>80.0</v>
      </c>
      <c r="U13" s="23">
        <v>93.26</v>
      </c>
      <c r="V13" s="23">
        <v>99.09</v>
      </c>
      <c r="W13" s="23">
        <v>86.3</v>
      </c>
      <c r="X13" s="23">
        <v>92.25</v>
      </c>
      <c r="Y13" s="24">
        <v>92.8</v>
      </c>
    </row>
    <row r="14">
      <c r="A14" s="33"/>
      <c r="B14" s="50" t="s">
        <v>25</v>
      </c>
      <c r="C14" s="51">
        <f>C12</f>
        <v>6662</v>
      </c>
      <c r="D14" s="52"/>
      <c r="E14" s="50" t="s">
        <v>25</v>
      </c>
      <c r="F14" s="51">
        <f>C12+F12</f>
        <v>9548</v>
      </c>
      <c r="G14" s="52"/>
      <c r="H14" s="50" t="s">
        <v>25</v>
      </c>
      <c r="I14" s="51">
        <f>C12+F12+I12</f>
        <v>9953</v>
      </c>
      <c r="J14" s="53">
        <f>I14+H12</f>
        <v>10355</v>
      </c>
      <c r="K14" s="54">
        <v>1.0</v>
      </c>
      <c r="T14" s="22">
        <v>90.0</v>
      </c>
      <c r="U14" s="23">
        <v>92.58</v>
      </c>
      <c r="V14" s="23">
        <v>99.44</v>
      </c>
      <c r="W14" s="23">
        <v>84.51</v>
      </c>
      <c r="X14" s="23">
        <v>91.37</v>
      </c>
      <c r="Y14" s="24">
        <v>92.05</v>
      </c>
    </row>
    <row r="15">
      <c r="A15" s="33"/>
      <c r="B15" s="55" t="s">
        <v>26</v>
      </c>
      <c r="C15" s="56">
        <f>B11+B12</f>
        <v>13840</v>
      </c>
      <c r="D15" s="52"/>
      <c r="E15" s="57" t="s">
        <v>26</v>
      </c>
      <c r="F15" s="56">
        <f>E11+E12</f>
        <v>10953</v>
      </c>
      <c r="G15" s="52"/>
      <c r="H15" s="55" t="s">
        <v>27</v>
      </c>
      <c r="I15" s="56">
        <f>H11+H1</f>
        <v>10146</v>
      </c>
      <c r="J15" s="53">
        <f>I15-H12+F11</f>
        <v>9745</v>
      </c>
      <c r="K15" s="54">
        <v>0.0</v>
      </c>
      <c r="T15" s="22">
        <v>100.0</v>
      </c>
      <c r="U15" s="23">
        <v>89.03</v>
      </c>
      <c r="V15" s="23">
        <v>99.61</v>
      </c>
      <c r="W15" s="23">
        <v>76.7</v>
      </c>
      <c r="X15" s="23">
        <v>86.67</v>
      </c>
      <c r="Y15" s="24">
        <v>88.22</v>
      </c>
    </row>
    <row r="16">
      <c r="A16" s="58"/>
      <c r="B16" s="59"/>
      <c r="C16" s="60"/>
      <c r="D16" s="60"/>
      <c r="E16" s="59"/>
      <c r="F16" s="60"/>
      <c r="G16" s="60"/>
      <c r="H16" s="59"/>
      <c r="I16" s="60"/>
      <c r="J16" s="61"/>
      <c r="K16" s="62"/>
      <c r="T16" s="63"/>
      <c r="U16" s="64"/>
      <c r="V16" s="64"/>
      <c r="W16" s="64"/>
      <c r="X16" s="64"/>
      <c r="Y16" s="65"/>
    </row>
    <row r="18">
      <c r="A18" s="66"/>
      <c r="B18" s="67"/>
      <c r="C18" s="68"/>
      <c r="D18" s="69"/>
      <c r="E18" s="69"/>
      <c r="F18" s="68"/>
      <c r="G18" s="69"/>
      <c r="H18" s="69"/>
      <c r="I18" s="68"/>
      <c r="J18" s="69"/>
      <c r="K18" s="70"/>
    </row>
    <row r="19">
      <c r="A19" s="71" t="s">
        <v>28</v>
      </c>
      <c r="B19" s="18" t="s">
        <v>9</v>
      </c>
      <c r="D19" s="19"/>
      <c r="E19" s="18" t="s">
        <v>10</v>
      </c>
      <c r="G19" s="20"/>
      <c r="H19" s="21" t="s">
        <v>11</v>
      </c>
      <c r="K19" s="72"/>
    </row>
    <row r="20">
      <c r="A20" s="73">
        <v>1066876.0</v>
      </c>
      <c r="B20" s="25" t="s">
        <v>13</v>
      </c>
      <c r="D20" s="19"/>
      <c r="E20" s="25" t="s">
        <v>14</v>
      </c>
      <c r="G20" s="20"/>
      <c r="H20" s="25" t="s">
        <v>15</v>
      </c>
      <c r="K20" s="72"/>
    </row>
    <row r="21">
      <c r="A21" s="74"/>
      <c r="B21" s="30" t="s">
        <v>16</v>
      </c>
      <c r="C21" s="31">
        <v>0.8001</v>
      </c>
      <c r="D21" s="19"/>
      <c r="E21" s="30" t="s">
        <v>16</v>
      </c>
      <c r="F21" s="32">
        <v>0.948</v>
      </c>
      <c r="G21" s="20"/>
      <c r="H21" s="30" t="s">
        <v>16</v>
      </c>
      <c r="I21" s="32">
        <v>0.9598</v>
      </c>
      <c r="K21" s="72"/>
    </row>
    <row r="22">
      <c r="A22" s="74"/>
      <c r="B22" s="30" t="s">
        <v>17</v>
      </c>
      <c r="C22" s="32">
        <v>0.9996</v>
      </c>
      <c r="D22" s="19"/>
      <c r="E22" s="30" t="s">
        <v>17</v>
      </c>
      <c r="F22" s="32">
        <v>0.9993</v>
      </c>
      <c r="G22" s="20"/>
      <c r="H22" s="30" t="s">
        <v>17</v>
      </c>
      <c r="I22" s="32">
        <v>0.9209</v>
      </c>
      <c r="K22" s="72"/>
    </row>
    <row r="23">
      <c r="A23" s="74"/>
      <c r="B23" s="30" t="s">
        <v>18</v>
      </c>
      <c r="C23" s="32">
        <v>0.5855</v>
      </c>
      <c r="D23" s="19"/>
      <c r="E23" s="30" t="s">
        <v>18</v>
      </c>
      <c r="F23" s="32">
        <v>0.8138</v>
      </c>
      <c r="G23" s="20"/>
      <c r="H23" s="30" t="s">
        <v>18</v>
      </c>
      <c r="I23" s="32">
        <v>0.4381</v>
      </c>
      <c r="K23" s="72"/>
    </row>
    <row r="24">
      <c r="A24" s="74"/>
      <c r="B24" s="30" t="s">
        <v>19</v>
      </c>
      <c r="C24" s="32">
        <v>0.7385</v>
      </c>
      <c r="D24" s="19"/>
      <c r="E24" s="30" t="s">
        <v>19</v>
      </c>
      <c r="F24" s="32">
        <v>0.8971</v>
      </c>
      <c r="G24" s="20"/>
      <c r="H24" s="30" t="s">
        <v>19</v>
      </c>
      <c r="I24" s="32">
        <v>0.5938</v>
      </c>
      <c r="K24" s="72"/>
    </row>
    <row r="25">
      <c r="A25" s="74"/>
      <c r="B25" s="30" t="s">
        <v>20</v>
      </c>
      <c r="C25" s="32">
        <v>0.7926</v>
      </c>
      <c r="D25" s="19"/>
      <c r="E25" s="30" t="s">
        <v>20</v>
      </c>
      <c r="F25" s="31">
        <v>0.9068</v>
      </c>
      <c r="G25" s="20"/>
      <c r="H25" s="30" t="s">
        <v>20</v>
      </c>
      <c r="I25" s="31">
        <v>0.7177</v>
      </c>
      <c r="K25" s="72"/>
    </row>
    <row r="26">
      <c r="A26" s="74"/>
      <c r="B26" s="34" t="s">
        <v>21</v>
      </c>
      <c r="C26" s="35" t="s">
        <v>22</v>
      </c>
      <c r="D26" s="19"/>
      <c r="E26" s="36" t="s">
        <v>21</v>
      </c>
      <c r="F26" s="37" t="s">
        <v>22</v>
      </c>
      <c r="G26" s="20"/>
      <c r="H26" s="38" t="s">
        <v>21</v>
      </c>
      <c r="I26" s="39" t="s">
        <v>22</v>
      </c>
      <c r="K26" s="75"/>
    </row>
    <row r="27">
      <c r="A27" s="76" t="s">
        <v>23</v>
      </c>
      <c r="B27" s="41">
        <v>5178.0</v>
      </c>
      <c r="C27" s="42">
        <v>1.0</v>
      </c>
      <c r="D27" s="19"/>
      <c r="E27" s="43">
        <v>5177.0</v>
      </c>
      <c r="F27" s="44">
        <v>1.0</v>
      </c>
      <c r="G27" s="20"/>
      <c r="H27" s="41">
        <v>5163.0</v>
      </c>
      <c r="I27" s="42">
        <v>14.0</v>
      </c>
      <c r="K27" s="72"/>
    </row>
    <row r="28">
      <c r="A28" s="76" t="s">
        <v>24</v>
      </c>
      <c r="B28" s="41">
        <v>1998.0</v>
      </c>
      <c r="C28" s="45">
        <v>2823.0</v>
      </c>
      <c r="D28" s="19"/>
      <c r="E28" s="43">
        <v>372.0</v>
      </c>
      <c r="F28" s="46">
        <v>1626.0</v>
      </c>
      <c r="G28" s="19"/>
      <c r="H28" s="41">
        <v>209.0</v>
      </c>
      <c r="I28" s="47">
        <v>163.0</v>
      </c>
      <c r="K28" s="72"/>
    </row>
    <row r="29">
      <c r="A29" s="74"/>
      <c r="K29" s="72"/>
    </row>
    <row r="30">
      <c r="A30" s="74"/>
      <c r="B30" s="50" t="s">
        <v>29</v>
      </c>
      <c r="C30" s="51">
        <f>C28</f>
        <v>2823</v>
      </c>
      <c r="D30" s="52"/>
      <c r="E30" s="50" t="s">
        <v>30</v>
      </c>
      <c r="F30" s="51">
        <f>C28+F28</f>
        <v>4449</v>
      </c>
      <c r="G30" s="52"/>
      <c r="H30" s="50" t="s">
        <v>25</v>
      </c>
      <c r="I30" s="51">
        <f>C28+F28+I28</f>
        <v>4612</v>
      </c>
      <c r="J30" s="53">
        <f>I30+H28</f>
        <v>4821</v>
      </c>
      <c r="K30" s="77">
        <v>1.0</v>
      </c>
    </row>
    <row r="31">
      <c r="A31" s="74"/>
      <c r="B31" s="57" t="s">
        <v>26</v>
      </c>
      <c r="C31" s="56">
        <f>B27+B28</f>
        <v>7176</v>
      </c>
      <c r="D31" s="52"/>
      <c r="E31" s="57" t="s">
        <v>26</v>
      </c>
      <c r="F31" s="56">
        <f>E27+E28</f>
        <v>5549</v>
      </c>
      <c r="G31" s="52"/>
      <c r="H31" s="55" t="s">
        <v>27</v>
      </c>
      <c r="I31" s="56">
        <f>H27+I27</f>
        <v>5177</v>
      </c>
      <c r="J31" s="53">
        <f>I31+F27+C27</f>
        <v>5179</v>
      </c>
      <c r="K31" s="77">
        <v>0.0</v>
      </c>
    </row>
    <row r="32">
      <c r="A32" s="78"/>
      <c r="B32" s="79"/>
      <c r="C32" s="80"/>
      <c r="D32" s="80"/>
      <c r="E32" s="79"/>
      <c r="F32" s="80"/>
      <c r="G32" s="80"/>
      <c r="H32" s="79"/>
      <c r="I32" s="80"/>
      <c r="J32" s="81"/>
      <c r="K32" s="82"/>
    </row>
    <row r="33">
      <c r="A33" s="83"/>
    </row>
    <row r="34">
      <c r="A34" s="84"/>
      <c r="B34" s="85"/>
      <c r="C34" s="86" t="s">
        <v>31</v>
      </c>
      <c r="D34" s="87"/>
      <c r="E34" s="87"/>
      <c r="F34" s="87"/>
      <c r="G34" s="87"/>
      <c r="H34" s="87"/>
      <c r="I34" s="85"/>
      <c r="J34" s="85"/>
      <c r="K34" s="88"/>
    </row>
    <row r="35">
      <c r="A35" s="89"/>
      <c r="B35" s="90"/>
      <c r="C35" s="21"/>
      <c r="E35" s="18"/>
      <c r="F35" s="18"/>
      <c r="H35" s="21"/>
      <c r="I35" s="21"/>
      <c r="K35" s="91"/>
    </row>
    <row r="36">
      <c r="A36" s="92" t="s">
        <v>32</v>
      </c>
      <c r="B36" s="21" t="s">
        <v>11</v>
      </c>
      <c r="E36" s="18" t="s">
        <v>10</v>
      </c>
      <c r="H36" s="21" t="s">
        <v>11</v>
      </c>
      <c r="K36" s="91"/>
    </row>
    <row r="37">
      <c r="A37" s="93" t="s">
        <v>33</v>
      </c>
      <c r="B37" s="25" t="s">
        <v>13</v>
      </c>
      <c r="D37" s="19"/>
      <c r="E37" s="25" t="s">
        <v>14</v>
      </c>
      <c r="G37" s="20"/>
      <c r="H37" s="25" t="s">
        <v>15</v>
      </c>
      <c r="K37" s="91"/>
    </row>
    <row r="38">
      <c r="A38" s="94"/>
      <c r="B38" s="30" t="s">
        <v>16</v>
      </c>
      <c r="C38" s="31">
        <v>0.8191</v>
      </c>
      <c r="D38" s="19"/>
      <c r="E38" s="30" t="s">
        <v>16</v>
      </c>
      <c r="F38" s="32">
        <v>0.9243</v>
      </c>
      <c r="G38" s="20"/>
      <c r="H38" s="30" t="s">
        <v>16</v>
      </c>
      <c r="I38" s="32">
        <v>0.958</v>
      </c>
      <c r="K38" s="91"/>
    </row>
    <row r="39">
      <c r="A39" s="95">
        <v>763.0</v>
      </c>
      <c r="B39" s="30" t="s">
        <v>17</v>
      </c>
      <c r="C39" s="32">
        <v>0.9954</v>
      </c>
      <c r="D39" s="19"/>
      <c r="E39" s="30" t="s">
        <v>17</v>
      </c>
      <c r="F39" s="32">
        <v>0.9872</v>
      </c>
      <c r="G39" s="20"/>
      <c r="H39" s="30" t="s">
        <v>17</v>
      </c>
      <c r="I39" s="32">
        <v>0.9215</v>
      </c>
      <c r="K39" s="91"/>
    </row>
    <row r="40">
      <c r="A40" s="95">
        <v>973.0</v>
      </c>
      <c r="B40" s="30" t="s">
        <v>18</v>
      </c>
      <c r="C40" s="32">
        <v>0.8991</v>
      </c>
      <c r="D40" s="19"/>
      <c r="E40" s="30" t="s">
        <v>18</v>
      </c>
      <c r="F40" s="32">
        <v>0.7491</v>
      </c>
      <c r="G40" s="20"/>
      <c r="H40" s="30" t="s">
        <v>18</v>
      </c>
      <c r="I40" s="32">
        <v>0.6025</v>
      </c>
      <c r="K40" s="91"/>
    </row>
    <row r="41">
      <c r="A41" s="96"/>
      <c r="B41" s="30" t="s">
        <v>19</v>
      </c>
      <c r="C41" s="32">
        <v>0.8083</v>
      </c>
      <c r="D41" s="19"/>
      <c r="E41" s="30" t="s">
        <v>19</v>
      </c>
      <c r="F41" s="32">
        <v>0.8519</v>
      </c>
      <c r="G41" s="20"/>
      <c r="H41" s="30" t="s">
        <v>19</v>
      </c>
      <c r="I41" s="32">
        <v>0.7286</v>
      </c>
      <c r="K41" s="91"/>
    </row>
    <row r="42">
      <c r="A42" s="96"/>
      <c r="B42" s="30" t="s">
        <v>20</v>
      </c>
      <c r="C42" s="32">
        <v>0.8382</v>
      </c>
      <c r="D42" s="19"/>
      <c r="E42" s="30" t="s">
        <v>20</v>
      </c>
      <c r="F42" s="31">
        <v>0.8726</v>
      </c>
      <c r="G42" s="20"/>
      <c r="H42" s="30" t="s">
        <v>20</v>
      </c>
      <c r="I42" s="31">
        <v>0.7986</v>
      </c>
      <c r="K42" s="91"/>
    </row>
    <row r="43">
      <c r="A43" s="96"/>
      <c r="B43" s="34" t="s">
        <v>21</v>
      </c>
      <c r="C43" s="35" t="s">
        <v>22</v>
      </c>
      <c r="D43" s="19"/>
      <c r="E43" s="36" t="s">
        <v>21</v>
      </c>
      <c r="F43" s="37" t="s">
        <v>22</v>
      </c>
      <c r="G43" s="20"/>
      <c r="H43" s="38" t="s">
        <v>21</v>
      </c>
      <c r="I43" s="39" t="s">
        <v>22</v>
      </c>
      <c r="K43" s="91"/>
    </row>
    <row r="44">
      <c r="A44" s="97" t="s">
        <v>23</v>
      </c>
      <c r="B44" s="41">
        <v>760.0</v>
      </c>
      <c r="C44" s="42">
        <v>3.0</v>
      </c>
      <c r="D44" s="19"/>
      <c r="E44" s="43">
        <v>757.0</v>
      </c>
      <c r="F44" s="44">
        <v>3.0</v>
      </c>
      <c r="G44" s="20"/>
      <c r="H44" s="41">
        <v>753.0</v>
      </c>
      <c r="I44" s="42">
        <v>4.0</v>
      </c>
      <c r="K44" s="91"/>
    </row>
    <row r="45">
      <c r="A45" s="97" t="s">
        <v>24</v>
      </c>
      <c r="B45" s="41">
        <v>311.0</v>
      </c>
      <c r="C45" s="45">
        <v>662.0</v>
      </c>
      <c r="D45" s="19"/>
      <c r="E45" s="43">
        <v>78.0</v>
      </c>
      <c r="F45" s="46">
        <v>233.0</v>
      </c>
      <c r="G45" s="19"/>
      <c r="H45" s="41">
        <v>31.0</v>
      </c>
      <c r="I45" s="47">
        <v>47.0</v>
      </c>
      <c r="K45" s="91"/>
    </row>
    <row r="46">
      <c r="A46" s="96"/>
      <c r="K46" s="91"/>
    </row>
    <row r="47">
      <c r="A47" s="96"/>
      <c r="B47" s="50" t="s">
        <v>25</v>
      </c>
      <c r="C47" s="51">
        <f>C45</f>
        <v>662</v>
      </c>
      <c r="D47" s="52"/>
      <c r="E47" s="50" t="s">
        <v>25</v>
      </c>
      <c r="F47" s="51">
        <f>C45+F45</f>
        <v>895</v>
      </c>
      <c r="G47" s="52"/>
      <c r="H47" s="50" t="s">
        <v>25</v>
      </c>
      <c r="I47" s="51">
        <f>C45+F45+I45</f>
        <v>942</v>
      </c>
      <c r="K47" s="91"/>
    </row>
    <row r="48">
      <c r="A48" s="96"/>
      <c r="B48" s="55" t="s">
        <v>26</v>
      </c>
      <c r="C48" s="56">
        <f>B44+B45</f>
        <v>1071</v>
      </c>
      <c r="D48" s="52"/>
      <c r="E48" s="57" t="s">
        <v>26</v>
      </c>
      <c r="F48" s="56">
        <f>E44+E45</f>
        <v>835</v>
      </c>
      <c r="G48" s="52"/>
      <c r="H48" s="55" t="s">
        <v>27</v>
      </c>
      <c r="I48" s="56">
        <f>H44+H45</f>
        <v>784</v>
      </c>
      <c r="K48" s="91"/>
    </row>
    <row r="49">
      <c r="A49" s="96"/>
      <c r="B49" s="98" t="s">
        <v>34</v>
      </c>
      <c r="C49" s="99">
        <f>SUM(C44+F44+I44)</f>
        <v>10</v>
      </c>
      <c r="K49" s="91"/>
    </row>
    <row r="50">
      <c r="A50" s="96"/>
      <c r="B50" s="98" t="s">
        <v>35</v>
      </c>
      <c r="C50" s="99">
        <f>SUM(C49+I48)</f>
        <v>794</v>
      </c>
      <c r="K50" s="91"/>
    </row>
    <row r="51">
      <c r="A51" s="96"/>
      <c r="B51" s="98" t="s">
        <v>36</v>
      </c>
      <c r="C51" s="99">
        <f>I47</f>
        <v>942</v>
      </c>
      <c r="K51" s="91"/>
    </row>
    <row r="52">
      <c r="A52" s="100"/>
      <c r="B52" s="101" t="s">
        <v>37</v>
      </c>
      <c r="C52" s="102">
        <f>H45</f>
        <v>31</v>
      </c>
      <c r="D52" s="102"/>
      <c r="E52" s="102"/>
      <c r="F52" s="102"/>
      <c r="G52" s="102"/>
      <c r="H52" s="102"/>
      <c r="I52" s="102"/>
      <c r="J52" s="102"/>
      <c r="K52" s="103"/>
    </row>
    <row r="55">
      <c r="A55" s="66"/>
      <c r="B55" s="67"/>
      <c r="C55" s="68"/>
      <c r="D55" s="69"/>
      <c r="E55" s="69"/>
      <c r="F55" s="68"/>
      <c r="G55" s="69"/>
      <c r="H55" s="69"/>
      <c r="I55" s="68"/>
      <c r="J55" s="69"/>
      <c r="K55" s="70"/>
    </row>
    <row r="56">
      <c r="A56" s="71" t="s">
        <v>28</v>
      </c>
      <c r="B56" s="21" t="s">
        <v>11</v>
      </c>
      <c r="D56" s="19"/>
      <c r="E56" s="18" t="s">
        <v>10</v>
      </c>
      <c r="G56" s="20"/>
      <c r="H56" s="21" t="s">
        <v>11</v>
      </c>
      <c r="K56" s="72"/>
    </row>
    <row r="57">
      <c r="A57" s="73">
        <v>1066876.0</v>
      </c>
      <c r="B57" s="25" t="s">
        <v>13</v>
      </c>
      <c r="D57" s="19"/>
      <c r="E57" s="25" t="s">
        <v>14</v>
      </c>
      <c r="G57" s="20"/>
      <c r="H57" s="25" t="s">
        <v>15</v>
      </c>
      <c r="K57" s="72"/>
      <c r="M57" s="83"/>
    </row>
    <row r="58">
      <c r="A58" s="74"/>
      <c r="B58" s="30" t="s">
        <v>16</v>
      </c>
      <c r="C58" s="31">
        <v>0.8331</v>
      </c>
      <c r="D58" s="19"/>
      <c r="E58" s="30" t="s">
        <v>16</v>
      </c>
      <c r="F58" s="32">
        <v>0.9584</v>
      </c>
      <c r="G58" s="20"/>
      <c r="H58" s="30" t="s">
        <v>16</v>
      </c>
      <c r="I58" s="32">
        <v>0.969</v>
      </c>
      <c r="K58" s="72"/>
    </row>
    <row r="59">
      <c r="A59" s="74"/>
      <c r="B59" s="30" t="s">
        <v>17</v>
      </c>
      <c r="C59" s="32">
        <v>0.9997</v>
      </c>
      <c r="D59" s="19"/>
      <c r="E59" s="30" t="s">
        <v>17</v>
      </c>
      <c r="F59" s="32">
        <v>0.9927</v>
      </c>
      <c r="G59" s="20"/>
      <c r="H59" s="30" t="s">
        <v>17</v>
      </c>
      <c r="I59" s="32">
        <v>0.8031</v>
      </c>
      <c r="K59" s="72"/>
    </row>
    <row r="60">
      <c r="A60" s="74"/>
      <c r="B60" s="30" t="s">
        <v>18</v>
      </c>
      <c r="C60" s="32">
        <v>0.6554</v>
      </c>
      <c r="D60" s="19"/>
      <c r="E60" s="30" t="s">
        <v>18</v>
      </c>
      <c r="F60" s="32">
        <v>0.8296</v>
      </c>
      <c r="G60" s="20"/>
      <c r="H60" s="30" t="s">
        <v>18</v>
      </c>
      <c r="I60" s="32">
        <v>0.5335</v>
      </c>
      <c r="K60" s="72"/>
    </row>
    <row r="61">
      <c r="A61" s="74"/>
      <c r="B61" s="30" t="s">
        <v>19</v>
      </c>
      <c r="C61" s="32">
        <v>0.7908</v>
      </c>
      <c r="D61" s="19"/>
      <c r="E61" s="30" t="s">
        <v>19</v>
      </c>
      <c r="F61" s="32">
        <v>0.8269</v>
      </c>
      <c r="G61" s="20"/>
      <c r="H61" s="30" t="s">
        <v>19</v>
      </c>
      <c r="I61" s="32">
        <v>0.6411</v>
      </c>
      <c r="K61" s="72"/>
    </row>
    <row r="62">
      <c r="A62" s="74"/>
      <c r="B62" s="30" t="s">
        <v>20</v>
      </c>
      <c r="C62" s="32">
        <v>0.8269</v>
      </c>
      <c r="D62" s="19"/>
      <c r="E62" s="30" t="s">
        <v>20</v>
      </c>
      <c r="F62" s="31">
        <v>0.9065</v>
      </c>
      <c r="G62" s="20"/>
      <c r="H62" s="30" t="s">
        <v>20</v>
      </c>
      <c r="I62" s="31">
        <v>0.7632</v>
      </c>
      <c r="K62" s="72"/>
    </row>
    <row r="63">
      <c r="A63" s="74"/>
      <c r="B63" s="34" t="s">
        <v>21</v>
      </c>
      <c r="C63" s="35" t="s">
        <v>22</v>
      </c>
      <c r="D63" s="19"/>
      <c r="E63" s="36" t="s">
        <v>21</v>
      </c>
      <c r="F63" s="37" t="s">
        <v>22</v>
      </c>
      <c r="G63" s="20"/>
      <c r="H63" s="38" t="s">
        <v>21</v>
      </c>
      <c r="I63" s="39" t="s">
        <v>22</v>
      </c>
      <c r="K63" s="75"/>
    </row>
    <row r="64">
      <c r="A64" s="76" t="s">
        <v>23</v>
      </c>
      <c r="B64" s="41">
        <v>5171.0</v>
      </c>
      <c r="C64" s="42">
        <v>8.0</v>
      </c>
      <c r="D64" s="19"/>
      <c r="E64" s="43">
        <v>5170.0</v>
      </c>
      <c r="F64" s="44">
        <v>1.0</v>
      </c>
      <c r="G64" s="20"/>
      <c r="H64" s="41">
        <v>5133.0</v>
      </c>
      <c r="I64" s="42">
        <v>37.0</v>
      </c>
      <c r="K64" s="72"/>
    </row>
    <row r="65">
      <c r="A65" s="76" t="s">
        <v>24</v>
      </c>
      <c r="B65" s="41">
        <v>1661.0</v>
      </c>
      <c r="C65" s="45">
        <v>3160.0</v>
      </c>
      <c r="D65" s="19"/>
      <c r="E65" s="43">
        <v>283.0</v>
      </c>
      <c r="F65" s="46">
        <v>1378.0</v>
      </c>
      <c r="G65" s="19"/>
      <c r="H65" s="41">
        <v>132.0</v>
      </c>
      <c r="I65" s="47">
        <v>151.0</v>
      </c>
      <c r="K65" s="72"/>
    </row>
    <row r="66">
      <c r="A66" s="74"/>
      <c r="K66" s="72"/>
    </row>
    <row r="67">
      <c r="A67" s="74"/>
      <c r="B67" s="50" t="s">
        <v>29</v>
      </c>
      <c r="C67" s="51">
        <f>C65</f>
        <v>3160</v>
      </c>
      <c r="D67" s="52"/>
      <c r="E67" s="50" t="s">
        <v>30</v>
      </c>
      <c r="F67" s="51">
        <f>C65+F65</f>
        <v>4538</v>
      </c>
      <c r="G67" s="52"/>
      <c r="H67" s="50" t="s">
        <v>25</v>
      </c>
      <c r="I67" s="51">
        <f>C65+F65+I65</f>
        <v>4689</v>
      </c>
      <c r="J67" s="53">
        <f>I67+H65</f>
        <v>4821</v>
      </c>
      <c r="K67" s="77">
        <v>1.0</v>
      </c>
    </row>
    <row r="68">
      <c r="A68" s="74"/>
      <c r="B68" s="57" t="s">
        <v>26</v>
      </c>
      <c r="C68" s="56">
        <f>B64+B65</f>
        <v>6832</v>
      </c>
      <c r="D68" s="52"/>
      <c r="E68" s="57" t="s">
        <v>26</v>
      </c>
      <c r="F68" s="56">
        <f>E64+E65</f>
        <v>5453</v>
      </c>
      <c r="G68" s="52"/>
      <c r="H68" s="55" t="s">
        <v>27</v>
      </c>
      <c r="I68" s="56">
        <f>H64+H65</f>
        <v>5265</v>
      </c>
      <c r="J68" s="53">
        <f>I68+F64+C64</f>
        <v>5274</v>
      </c>
      <c r="K68" s="77">
        <v>0.0</v>
      </c>
    </row>
    <row r="69">
      <c r="A69" s="74"/>
      <c r="B69" s="104"/>
      <c r="C69" s="105"/>
      <c r="D69" s="105"/>
      <c r="E69" s="104"/>
      <c r="F69" s="105"/>
      <c r="G69" s="105"/>
      <c r="H69" s="104"/>
      <c r="I69" s="105"/>
      <c r="J69" s="106"/>
      <c r="K69" s="72"/>
    </row>
    <row r="70">
      <c r="A70" s="74"/>
      <c r="B70" s="104"/>
      <c r="C70" s="105"/>
      <c r="D70" s="105"/>
      <c r="E70" s="104"/>
      <c r="F70" s="105"/>
      <c r="G70" s="105"/>
      <c r="H70" s="104"/>
      <c r="I70" s="105"/>
      <c r="J70" s="106"/>
      <c r="K70" s="72"/>
    </row>
    <row r="71">
      <c r="A71" s="74"/>
      <c r="B71" s="104"/>
      <c r="C71" s="105"/>
      <c r="D71" s="105"/>
      <c r="E71" s="104"/>
      <c r="F71" s="105"/>
      <c r="G71" s="105"/>
      <c r="H71" s="104"/>
      <c r="I71" s="105"/>
      <c r="J71" s="106"/>
      <c r="K71" s="72"/>
    </row>
    <row r="72">
      <c r="A72" s="78"/>
      <c r="B72" s="79"/>
      <c r="C72" s="80"/>
      <c r="D72" s="80"/>
      <c r="E72" s="79"/>
      <c r="F72" s="80"/>
      <c r="G72" s="80"/>
      <c r="H72" s="79"/>
      <c r="I72" s="80"/>
      <c r="J72" s="81"/>
      <c r="K72" s="82"/>
    </row>
    <row r="74">
      <c r="A74" s="83"/>
      <c r="B74" s="83"/>
    </row>
    <row r="75">
      <c r="A75" s="107" t="s">
        <v>38</v>
      </c>
      <c r="B75" s="68"/>
      <c r="C75" s="68"/>
      <c r="D75" s="68"/>
      <c r="E75" s="68"/>
      <c r="F75" s="68"/>
      <c r="G75" s="68"/>
      <c r="H75" s="68"/>
      <c r="I75" s="68"/>
      <c r="J75" s="68"/>
      <c r="K75" s="108"/>
      <c r="N75" s="109"/>
    </row>
    <row r="76">
      <c r="A76" s="71" t="s">
        <v>28</v>
      </c>
      <c r="B76" s="21" t="s">
        <v>9</v>
      </c>
      <c r="D76" s="19"/>
      <c r="E76" s="18" t="s">
        <v>10</v>
      </c>
      <c r="G76" s="20"/>
      <c r="H76" s="21" t="s">
        <v>11</v>
      </c>
      <c r="K76" s="72"/>
      <c r="N76" s="83"/>
    </row>
    <row r="77">
      <c r="A77" s="73">
        <v>1066876.0</v>
      </c>
      <c r="B77" s="25" t="s">
        <v>13</v>
      </c>
      <c r="D77" s="19"/>
      <c r="E77" s="25" t="s">
        <v>14</v>
      </c>
      <c r="G77" s="20"/>
      <c r="H77" s="25" t="s">
        <v>15</v>
      </c>
      <c r="K77" s="72"/>
      <c r="N77" s="83"/>
    </row>
    <row r="78">
      <c r="A78" s="74"/>
      <c r="B78" s="30" t="s">
        <v>16</v>
      </c>
      <c r="C78" s="31">
        <v>0.891</v>
      </c>
      <c r="D78" s="19"/>
      <c r="E78" s="30" t="s">
        <v>16</v>
      </c>
      <c r="F78" s="32">
        <v>0.9457</v>
      </c>
      <c r="G78" s="20"/>
      <c r="H78" s="30" t="s">
        <v>16</v>
      </c>
      <c r="I78" s="32">
        <v>0.9575</v>
      </c>
      <c r="K78" s="72"/>
      <c r="N78" s="83"/>
    </row>
    <row r="79">
      <c r="A79" s="74"/>
      <c r="B79" s="30" t="s">
        <v>17</v>
      </c>
      <c r="C79" s="32">
        <v>0.9997</v>
      </c>
      <c r="D79" s="19"/>
      <c r="E79" s="30" t="s">
        <v>17</v>
      </c>
      <c r="F79" s="32">
        <v>0.9986</v>
      </c>
      <c r="G79" s="20"/>
      <c r="H79" s="30" t="s">
        <v>17</v>
      </c>
      <c r="I79" s="32">
        <v>0.9007</v>
      </c>
      <c r="K79" s="72"/>
      <c r="N79" s="83"/>
    </row>
    <row r="80">
      <c r="A80" s="74"/>
      <c r="B80" s="30" t="s">
        <v>18</v>
      </c>
      <c r="C80" s="32">
        <v>0.7741</v>
      </c>
      <c r="D80" s="19"/>
      <c r="E80" s="30" t="s">
        <v>18</v>
      </c>
      <c r="F80" s="32">
        <v>0.6887</v>
      </c>
      <c r="G80" s="20"/>
      <c r="H80" s="30" t="s">
        <v>18</v>
      </c>
      <c r="I80" s="32">
        <v>0.348</v>
      </c>
      <c r="K80" s="72"/>
      <c r="N80" s="83"/>
    </row>
    <row r="81">
      <c r="A81" s="74"/>
      <c r="B81" s="30" t="s">
        <v>19</v>
      </c>
      <c r="C81" s="32">
        <v>0.8725</v>
      </c>
      <c r="D81" s="19"/>
      <c r="E81" s="30" t="s">
        <v>19</v>
      </c>
      <c r="F81" s="32">
        <v>0.8152</v>
      </c>
      <c r="G81" s="20"/>
      <c r="H81" s="30" t="s">
        <v>19</v>
      </c>
      <c r="I81" s="32">
        <v>0.5002</v>
      </c>
      <c r="K81" s="72"/>
      <c r="N81" s="83"/>
    </row>
    <row r="82">
      <c r="A82" s="74"/>
      <c r="B82" s="30" t="s">
        <v>20</v>
      </c>
      <c r="C82" s="32">
        <v>0.8869</v>
      </c>
      <c r="D82" s="19"/>
      <c r="E82" s="30" t="s">
        <v>20</v>
      </c>
      <c r="F82" s="31">
        <v>0.8442</v>
      </c>
      <c r="G82" s="20"/>
      <c r="H82" s="30" t="s">
        <v>20</v>
      </c>
      <c r="I82" s="31">
        <v>0.6727</v>
      </c>
      <c r="K82" s="72"/>
      <c r="N82" s="83"/>
    </row>
    <row r="83">
      <c r="A83" s="74"/>
      <c r="B83" s="34" t="s">
        <v>21</v>
      </c>
      <c r="C83" s="35" t="s">
        <v>22</v>
      </c>
      <c r="D83" s="19"/>
      <c r="E83" s="36" t="s">
        <v>21</v>
      </c>
      <c r="F83" s="37" t="s">
        <v>22</v>
      </c>
      <c r="G83" s="20"/>
      <c r="H83" s="38" t="s">
        <v>21</v>
      </c>
      <c r="I83" s="39" t="s">
        <v>22</v>
      </c>
      <c r="K83" s="75"/>
      <c r="N83" s="83"/>
    </row>
    <row r="84">
      <c r="A84" s="76" t="s">
        <v>23</v>
      </c>
      <c r="B84" s="41">
        <v>5178.0</v>
      </c>
      <c r="C84" s="42">
        <v>1.0</v>
      </c>
      <c r="D84" s="19"/>
      <c r="E84" s="43">
        <v>5177.0</v>
      </c>
      <c r="F84" s="44">
        <v>1.0</v>
      </c>
      <c r="G84" s="20"/>
      <c r="H84" s="41">
        <v>5164.0</v>
      </c>
      <c r="I84" s="42">
        <v>13.0</v>
      </c>
      <c r="K84" s="72"/>
      <c r="N84" s="83"/>
    </row>
    <row r="85">
      <c r="A85" s="76" t="s">
        <v>24</v>
      </c>
      <c r="B85" s="41">
        <v>1089.0</v>
      </c>
      <c r="C85" s="45">
        <v>3732.0</v>
      </c>
      <c r="D85" s="19"/>
      <c r="E85" s="43">
        <v>339.0</v>
      </c>
      <c r="F85" s="46">
        <v>750.0</v>
      </c>
      <c r="G85" s="19"/>
      <c r="H85" s="41">
        <v>221.0</v>
      </c>
      <c r="I85" s="47">
        <v>118.0</v>
      </c>
      <c r="K85" s="72"/>
      <c r="N85" s="83"/>
    </row>
    <row r="86">
      <c r="A86" s="74"/>
      <c r="K86" s="72"/>
      <c r="N86" s="83"/>
    </row>
    <row r="87">
      <c r="A87" s="74"/>
      <c r="B87" s="50" t="s">
        <v>29</v>
      </c>
      <c r="C87" s="51">
        <f>C85+C84</f>
        <v>3733</v>
      </c>
      <c r="D87" s="52"/>
      <c r="E87" s="50" t="s">
        <v>30</v>
      </c>
      <c r="F87" s="51">
        <f>C85+F85</f>
        <v>4482</v>
      </c>
      <c r="G87" s="52"/>
      <c r="H87" s="50" t="s">
        <v>25</v>
      </c>
      <c r="I87" s="51">
        <f>C85+F85+I85+I84</f>
        <v>4613</v>
      </c>
      <c r="J87" s="53">
        <f>I87+H85</f>
        <v>4834</v>
      </c>
      <c r="K87" s="77">
        <v>1.0</v>
      </c>
      <c r="N87" s="83"/>
    </row>
    <row r="88">
      <c r="A88" s="74"/>
      <c r="B88" s="57" t="s">
        <v>26</v>
      </c>
      <c r="C88" s="56">
        <f>B84+B85</f>
        <v>6267</v>
      </c>
      <c r="D88" s="52"/>
      <c r="E88" s="57" t="s">
        <v>26</v>
      </c>
      <c r="F88" s="56">
        <f>E84+E85</f>
        <v>5516</v>
      </c>
      <c r="G88" s="52"/>
      <c r="H88" s="55" t="s">
        <v>27</v>
      </c>
      <c r="I88" s="56">
        <f>H84+H85</f>
        <v>5385</v>
      </c>
      <c r="J88" s="53">
        <f>I88+F84+C84</f>
        <v>5387</v>
      </c>
      <c r="K88" s="77">
        <v>0.0</v>
      </c>
      <c r="N88" s="83"/>
    </row>
    <row r="89">
      <c r="A89" s="74"/>
      <c r="B89" s="104"/>
      <c r="C89" s="105"/>
      <c r="D89" s="105"/>
      <c r="E89" s="104"/>
      <c r="F89" s="105"/>
      <c r="G89" s="105"/>
      <c r="H89" s="104"/>
      <c r="I89" s="83"/>
      <c r="J89" s="110">
        <f>I88-5179+15</f>
        <v>221</v>
      </c>
      <c r="K89" s="72"/>
      <c r="N89" s="83"/>
    </row>
    <row r="90">
      <c r="A90" s="74"/>
      <c r="B90" s="104"/>
      <c r="C90" s="105"/>
      <c r="D90" s="105"/>
      <c r="E90" s="104"/>
      <c r="F90" s="105"/>
      <c r="G90" s="105"/>
      <c r="H90" s="104"/>
      <c r="I90" s="83"/>
      <c r="J90" s="106">
        <f>H84+15</f>
        <v>5179</v>
      </c>
      <c r="K90" s="72"/>
      <c r="N90" s="83"/>
    </row>
    <row r="91">
      <c r="A91" s="74"/>
      <c r="B91" s="104"/>
      <c r="C91" s="105"/>
      <c r="D91" s="105"/>
      <c r="E91" s="104"/>
      <c r="F91" s="105"/>
      <c r="G91" s="105"/>
      <c r="H91" s="104"/>
      <c r="I91" s="111"/>
      <c r="J91" s="106"/>
      <c r="K91" s="72"/>
      <c r="N91" s="83"/>
    </row>
    <row r="92">
      <c r="A92" s="78"/>
      <c r="B92" s="79"/>
      <c r="C92" s="80"/>
      <c r="D92" s="80"/>
      <c r="E92" s="79"/>
      <c r="F92" s="80"/>
      <c r="G92" s="80"/>
      <c r="H92" s="79"/>
      <c r="I92" s="80"/>
      <c r="J92" s="81"/>
      <c r="K92" s="82"/>
      <c r="N92" s="83"/>
    </row>
    <row r="93">
      <c r="A93" s="83"/>
      <c r="N93" s="83"/>
    </row>
    <row r="94">
      <c r="N94" s="83"/>
    </row>
    <row r="95">
      <c r="A95" s="83"/>
      <c r="B95" s="83"/>
      <c r="N95" s="83"/>
    </row>
    <row r="96">
      <c r="A96" s="112" t="s">
        <v>39</v>
      </c>
      <c r="B96" s="113"/>
      <c r="C96" s="113"/>
      <c r="D96" s="113"/>
      <c r="E96" s="113"/>
      <c r="F96" s="113"/>
      <c r="G96" s="113"/>
      <c r="H96" s="113"/>
      <c r="I96" s="113"/>
      <c r="J96" s="113"/>
      <c r="K96" s="114"/>
      <c r="N96" s="83"/>
    </row>
    <row r="97">
      <c r="A97" s="115" t="s">
        <v>28</v>
      </c>
      <c r="B97" s="21" t="s">
        <v>9</v>
      </c>
      <c r="D97" s="19"/>
      <c r="E97" s="18" t="s">
        <v>10</v>
      </c>
      <c r="G97" s="20"/>
      <c r="H97" s="21" t="s">
        <v>11</v>
      </c>
      <c r="K97" s="116"/>
      <c r="N97" s="83"/>
    </row>
    <row r="98">
      <c r="A98" s="117">
        <v>1066876.0</v>
      </c>
      <c r="B98" s="25" t="s">
        <v>13</v>
      </c>
      <c r="D98" s="19"/>
      <c r="E98" s="25" t="s">
        <v>14</v>
      </c>
      <c r="G98" s="20"/>
      <c r="H98" s="25" t="s">
        <v>15</v>
      </c>
      <c r="K98" s="116"/>
      <c r="N98" s="83"/>
    </row>
    <row r="99">
      <c r="A99" s="118"/>
      <c r="B99" s="30" t="s">
        <v>16</v>
      </c>
      <c r="C99" s="31">
        <v>0.9437</v>
      </c>
      <c r="D99" s="19"/>
      <c r="E99" s="30" t="s">
        <v>16</v>
      </c>
      <c r="F99" s="32">
        <v>0.968</v>
      </c>
      <c r="G99" s="20"/>
      <c r="H99" s="30" t="s">
        <v>16</v>
      </c>
      <c r="I99" s="32">
        <v>0.9693</v>
      </c>
      <c r="K99" s="116"/>
      <c r="N99" s="83"/>
    </row>
    <row r="100">
      <c r="A100" s="118"/>
      <c r="B100" s="30" t="s">
        <v>17</v>
      </c>
      <c r="C100" s="32">
        <v>0.999</v>
      </c>
      <c r="D100" s="19"/>
      <c r="E100" s="30" t="s">
        <v>17</v>
      </c>
      <c r="F100" s="32">
        <v>0.9845</v>
      </c>
      <c r="G100" s="20"/>
      <c r="H100" s="30" t="s">
        <v>17</v>
      </c>
      <c r="I100" s="32">
        <v>0.573</v>
      </c>
      <c r="K100" s="116"/>
      <c r="N100" s="83"/>
    </row>
    <row r="101">
      <c r="A101" s="118"/>
      <c r="B101" s="30" t="s">
        <v>18</v>
      </c>
      <c r="C101" s="32">
        <v>0.884</v>
      </c>
      <c r="D101" s="19"/>
      <c r="E101" s="30" t="s">
        <v>18</v>
      </c>
      <c r="F101" s="32">
        <v>0.6833</v>
      </c>
      <c r="G101" s="20"/>
      <c r="H101" s="30" t="s">
        <v>18</v>
      </c>
      <c r="I101" s="32">
        <v>0.2881</v>
      </c>
      <c r="K101" s="116"/>
      <c r="N101" s="83"/>
    </row>
    <row r="102">
      <c r="A102" s="118"/>
      <c r="B102" s="30" t="s">
        <v>19</v>
      </c>
      <c r="C102" s="32">
        <v>0.938</v>
      </c>
      <c r="D102" s="19"/>
      <c r="E102" s="30" t="s">
        <v>19</v>
      </c>
      <c r="F102" s="32">
        <v>0.8067</v>
      </c>
      <c r="G102" s="20"/>
      <c r="H102" s="30" t="s">
        <v>19</v>
      </c>
      <c r="I102" s="32">
        <v>0.3834</v>
      </c>
      <c r="K102" s="116"/>
      <c r="N102" s="83"/>
    </row>
    <row r="103">
      <c r="A103" s="118"/>
      <c r="B103" s="30" t="s">
        <v>20</v>
      </c>
      <c r="C103" s="32">
        <v>0.9416</v>
      </c>
      <c r="D103" s="19"/>
      <c r="E103" s="30" t="s">
        <v>20</v>
      </c>
      <c r="F103" s="31">
        <v>0.8411</v>
      </c>
      <c r="G103" s="20"/>
      <c r="H103" s="30" t="s">
        <v>20</v>
      </c>
      <c r="I103" s="31">
        <v>0.6403</v>
      </c>
      <c r="K103" s="116"/>
      <c r="N103" s="83"/>
    </row>
    <row r="104">
      <c r="A104" s="118"/>
      <c r="B104" s="34" t="s">
        <v>21</v>
      </c>
      <c r="C104" s="35" t="s">
        <v>22</v>
      </c>
      <c r="D104" s="19"/>
      <c r="E104" s="36" t="s">
        <v>21</v>
      </c>
      <c r="F104" s="37" t="s">
        <v>22</v>
      </c>
      <c r="G104" s="20"/>
      <c r="H104" s="38" t="s">
        <v>21</v>
      </c>
      <c r="I104" s="39" t="s">
        <v>22</v>
      </c>
      <c r="K104" s="119"/>
      <c r="N104" s="83"/>
    </row>
    <row r="105">
      <c r="A105" s="120" t="s">
        <v>23</v>
      </c>
      <c r="B105" s="41">
        <v>5175.0</v>
      </c>
      <c r="C105" s="42">
        <v>4.0</v>
      </c>
      <c r="D105" s="19"/>
      <c r="E105" s="43">
        <v>5169.0</v>
      </c>
      <c r="F105" s="44">
        <v>6.0</v>
      </c>
      <c r="G105" s="20"/>
      <c r="H105" s="41">
        <v>5131.0</v>
      </c>
      <c r="I105" s="42">
        <v>38.0</v>
      </c>
      <c r="K105" s="116"/>
      <c r="N105" s="83"/>
    </row>
    <row r="106">
      <c r="A106" s="120" t="s">
        <v>24</v>
      </c>
      <c r="B106" s="41">
        <v>559.0</v>
      </c>
      <c r="C106" s="45">
        <v>4262.0</v>
      </c>
      <c r="D106" s="19"/>
      <c r="E106" s="43">
        <v>177.0</v>
      </c>
      <c r="F106" s="46">
        <v>382.0</v>
      </c>
      <c r="G106" s="19"/>
      <c r="H106" s="41">
        <v>126.0</v>
      </c>
      <c r="I106" s="47">
        <v>51.0</v>
      </c>
      <c r="K106" s="116"/>
      <c r="N106" s="83"/>
    </row>
    <row r="107">
      <c r="A107" s="118"/>
      <c r="K107" s="116"/>
      <c r="N107" s="83">
        <f>4644/4821</f>
        <v>0.9632856254</v>
      </c>
    </row>
    <row r="108">
      <c r="A108" s="118"/>
      <c r="B108" s="50" t="s">
        <v>29</v>
      </c>
      <c r="C108" s="51">
        <f>C106+C105</f>
        <v>4266</v>
      </c>
      <c r="D108" s="52"/>
      <c r="E108" s="50" t="s">
        <v>30</v>
      </c>
      <c r="F108" s="51">
        <f>C106+F106</f>
        <v>4644</v>
      </c>
      <c r="G108" s="52"/>
      <c r="H108" s="50" t="s">
        <v>25</v>
      </c>
      <c r="I108" s="51">
        <f>C106+F106+I106+I105</f>
        <v>4733</v>
      </c>
      <c r="J108" s="53">
        <f>I108+H106</f>
        <v>4859</v>
      </c>
      <c r="K108" s="121">
        <v>1.0</v>
      </c>
      <c r="N108" s="83"/>
    </row>
    <row r="109">
      <c r="A109" s="118"/>
      <c r="B109" s="57" t="s">
        <v>26</v>
      </c>
      <c r="C109" s="56">
        <f>B105+B106</f>
        <v>5734</v>
      </c>
      <c r="D109" s="52"/>
      <c r="E109" s="57" t="s">
        <v>26</v>
      </c>
      <c r="F109" s="56">
        <f>E105+E106</f>
        <v>5346</v>
      </c>
      <c r="G109" s="52"/>
      <c r="H109" s="55" t="s">
        <v>27</v>
      </c>
      <c r="I109" s="56">
        <f>H105+H106</f>
        <v>5257</v>
      </c>
      <c r="J109" s="53">
        <f>I109+F105+C105</f>
        <v>5267</v>
      </c>
      <c r="K109" s="121">
        <v>0.0</v>
      </c>
      <c r="N109" s="83"/>
    </row>
    <row r="110">
      <c r="A110" s="122"/>
      <c r="B110" s="123"/>
      <c r="C110" s="124"/>
      <c r="D110" s="124"/>
      <c r="E110" s="123"/>
      <c r="F110" s="124"/>
      <c r="G110" s="124"/>
      <c r="H110" s="123"/>
      <c r="I110" s="125"/>
      <c r="J110" s="126"/>
      <c r="K110" s="127"/>
      <c r="N110" s="83"/>
    </row>
    <row r="111">
      <c r="A111" s="83"/>
      <c r="N111" s="83"/>
    </row>
    <row r="112">
      <c r="N112" s="83"/>
    </row>
    <row r="113">
      <c r="N113" s="83"/>
    </row>
    <row r="114">
      <c r="N114" s="83"/>
    </row>
    <row r="115">
      <c r="A115" s="128"/>
      <c r="B115" s="129"/>
      <c r="C115" s="129"/>
      <c r="D115" s="129"/>
      <c r="E115" s="129"/>
      <c r="F115" s="129"/>
      <c r="G115" s="129"/>
      <c r="H115" s="129"/>
      <c r="I115" s="129"/>
      <c r="J115" s="129"/>
      <c r="K115" s="130"/>
      <c r="N115" s="83"/>
    </row>
    <row r="116">
      <c r="A116" s="131"/>
      <c r="B116" s="12"/>
      <c r="K116" s="116"/>
      <c r="N116" s="83"/>
    </row>
    <row r="117">
      <c r="A117" s="115" t="s">
        <v>8</v>
      </c>
      <c r="B117" s="18" t="s">
        <v>9</v>
      </c>
      <c r="D117" s="19"/>
      <c r="E117" s="18" t="s">
        <v>10</v>
      </c>
      <c r="G117" s="20"/>
      <c r="H117" s="21" t="s">
        <v>11</v>
      </c>
      <c r="K117" s="116"/>
      <c r="N117" s="83"/>
    </row>
    <row r="118">
      <c r="A118" s="115" t="s">
        <v>12</v>
      </c>
      <c r="B118" s="25" t="s">
        <v>13</v>
      </c>
      <c r="D118" s="19"/>
      <c r="E118" s="25" t="s">
        <v>14</v>
      </c>
      <c r="G118" s="20"/>
      <c r="H118" s="25" t="s">
        <v>15</v>
      </c>
      <c r="K118" s="116"/>
      <c r="N118" s="83"/>
    </row>
    <row r="119">
      <c r="A119" s="132"/>
      <c r="B119" s="30" t="s">
        <v>16</v>
      </c>
      <c r="C119" s="31">
        <v>0.9486</v>
      </c>
      <c r="D119" s="19"/>
      <c r="E119" s="30" t="s">
        <v>16</v>
      </c>
      <c r="F119" s="32">
        <v>0.9613</v>
      </c>
      <c r="G119" s="20"/>
      <c r="H119" s="30" t="s">
        <v>16</v>
      </c>
      <c r="I119" s="32">
        <v>0.9716</v>
      </c>
      <c r="K119" s="116"/>
      <c r="N119" s="83"/>
    </row>
    <row r="120">
      <c r="A120" s="118"/>
      <c r="B120" s="30" t="s">
        <v>17</v>
      </c>
      <c r="C120" s="32">
        <v>0.9994</v>
      </c>
      <c r="D120" s="19"/>
      <c r="E120" s="30" t="s">
        <v>17</v>
      </c>
      <c r="F120" s="32">
        <v>0.9767</v>
      </c>
      <c r="G120" s="20"/>
      <c r="H120" s="30" t="s">
        <v>17</v>
      </c>
      <c r="I120" s="32">
        <v>0.7229</v>
      </c>
      <c r="K120" s="116"/>
      <c r="N120" s="83"/>
    </row>
    <row r="121">
      <c r="A121" s="118"/>
      <c r="B121" s="30" t="s">
        <v>18</v>
      </c>
      <c r="C121" s="32">
        <v>0.8988</v>
      </c>
      <c r="D121" s="19"/>
      <c r="E121" s="30" t="s">
        <v>18</v>
      </c>
      <c r="F121" s="32">
        <v>0.6007</v>
      </c>
      <c r="G121" s="20"/>
      <c r="H121" s="30" t="s">
        <v>18</v>
      </c>
      <c r="I121" s="32">
        <v>0.4521</v>
      </c>
      <c r="K121" s="116"/>
      <c r="N121" s="83"/>
    </row>
    <row r="122">
      <c r="A122" s="118"/>
      <c r="B122" s="30" t="s">
        <v>19</v>
      </c>
      <c r="C122" s="32">
        <v>0.9465</v>
      </c>
      <c r="D122" s="19"/>
      <c r="E122" s="30" t="s">
        <v>19</v>
      </c>
      <c r="F122" s="32">
        <v>0.7439</v>
      </c>
      <c r="G122" s="20"/>
      <c r="H122" s="30" t="s">
        <v>19</v>
      </c>
      <c r="I122" s="32">
        <v>0.5583</v>
      </c>
      <c r="K122" s="116"/>
      <c r="N122" s="83"/>
    </row>
    <row r="123">
      <c r="A123" s="118"/>
      <c r="B123" s="30" t="s">
        <v>20</v>
      </c>
      <c r="C123" s="32">
        <v>0.9491</v>
      </c>
      <c r="D123" s="19"/>
      <c r="E123" s="30" t="s">
        <v>20</v>
      </c>
      <c r="F123" s="31">
        <v>0.7996</v>
      </c>
      <c r="G123" s="20"/>
      <c r="H123" s="30" t="s">
        <v>20</v>
      </c>
      <c r="I123" s="31">
        <v>0.7226</v>
      </c>
      <c r="K123" s="116"/>
      <c r="N123" s="83"/>
    </row>
    <row r="124">
      <c r="A124" s="118"/>
      <c r="B124" s="34" t="s">
        <v>21</v>
      </c>
      <c r="C124" s="35" t="s">
        <v>22</v>
      </c>
      <c r="D124" s="19"/>
      <c r="E124" s="36" t="s">
        <v>21</v>
      </c>
      <c r="F124" s="37" t="s">
        <v>22</v>
      </c>
      <c r="G124" s="20"/>
      <c r="H124" s="38" t="s">
        <v>21</v>
      </c>
      <c r="I124" s="39" t="s">
        <v>22</v>
      </c>
      <c r="K124" s="116"/>
      <c r="N124" s="83"/>
    </row>
    <row r="125">
      <c r="A125" s="120" t="s">
        <v>23</v>
      </c>
      <c r="B125" s="41">
        <v>10142.0</v>
      </c>
      <c r="C125" s="42">
        <v>5.0</v>
      </c>
      <c r="D125" s="19"/>
      <c r="E125" s="43">
        <v>10127.0</v>
      </c>
      <c r="F125" s="44">
        <v>15.0</v>
      </c>
      <c r="G125" s="20"/>
      <c r="H125" s="41">
        <v>10057.0</v>
      </c>
      <c r="I125" s="42">
        <v>70.0</v>
      </c>
      <c r="K125" s="116"/>
      <c r="N125" s="83"/>
    </row>
    <row r="126">
      <c r="A126" s="120" t="s">
        <v>24</v>
      </c>
      <c r="B126" s="41">
        <v>1047.0</v>
      </c>
      <c r="C126" s="45">
        <v>9308.0</v>
      </c>
      <c r="D126" s="19"/>
      <c r="E126" s="43">
        <v>418.0</v>
      </c>
      <c r="F126" s="46">
        <v>629.0</v>
      </c>
      <c r="G126" s="19"/>
      <c r="H126" s="41">
        <v>229.0</v>
      </c>
      <c r="I126" s="47">
        <v>189.0</v>
      </c>
      <c r="K126" s="116"/>
      <c r="N126" s="83"/>
    </row>
    <row r="127">
      <c r="A127" s="118"/>
      <c r="K127" s="116"/>
      <c r="N127" s="83"/>
    </row>
    <row r="128">
      <c r="A128" s="118"/>
      <c r="B128" s="50" t="s">
        <v>25</v>
      </c>
      <c r="C128" s="51">
        <f>C126</f>
        <v>9308</v>
      </c>
      <c r="D128" s="52"/>
      <c r="E128" s="50" t="s">
        <v>25</v>
      </c>
      <c r="F128" s="51">
        <f>C126+F126</f>
        <v>9937</v>
      </c>
      <c r="G128" s="52"/>
      <c r="H128" s="50" t="s">
        <v>25</v>
      </c>
      <c r="I128" s="51">
        <f>C126+F126+I126</f>
        <v>10126</v>
      </c>
      <c r="J128" s="53">
        <f>I128+H126</f>
        <v>10355</v>
      </c>
      <c r="K128" s="121">
        <v>1.0</v>
      </c>
      <c r="N128" s="83"/>
    </row>
    <row r="129">
      <c r="A129" s="118"/>
      <c r="B129" s="55" t="s">
        <v>26</v>
      </c>
      <c r="C129" s="56">
        <f>B125+B126</f>
        <v>11189</v>
      </c>
      <c r="D129" s="52"/>
      <c r="E129" s="57" t="s">
        <v>26</v>
      </c>
      <c r="F129" s="56">
        <f>E125+E126</f>
        <v>10545</v>
      </c>
      <c r="G129" s="52"/>
      <c r="H129" s="55" t="s">
        <v>27</v>
      </c>
      <c r="I129" s="56">
        <f>H125+H115</f>
        <v>10057</v>
      </c>
      <c r="J129" s="53">
        <f>I129-H126+F125</f>
        <v>9843</v>
      </c>
      <c r="K129" s="121">
        <v>0.0</v>
      </c>
      <c r="N129" s="83"/>
    </row>
    <row r="130">
      <c r="A130" s="122"/>
      <c r="B130" s="123"/>
      <c r="C130" s="124"/>
      <c r="D130" s="124"/>
      <c r="E130" s="123"/>
      <c r="F130" s="124"/>
      <c r="G130" s="124"/>
      <c r="H130" s="123"/>
      <c r="I130" s="124"/>
      <c r="J130" s="133"/>
      <c r="K130" s="127"/>
      <c r="N130" s="83"/>
    </row>
  </sheetData>
  <mergeCells count="59">
    <mergeCell ref="N1:Q1"/>
    <mergeCell ref="U1:X1"/>
    <mergeCell ref="B2:C2"/>
    <mergeCell ref="E2:F2"/>
    <mergeCell ref="H2:I2"/>
    <mergeCell ref="E3:F3"/>
    <mergeCell ref="H3:I3"/>
    <mergeCell ref="B19:C19"/>
    <mergeCell ref="B20:C20"/>
    <mergeCell ref="B55:C55"/>
    <mergeCell ref="B56:C56"/>
    <mergeCell ref="B57:C57"/>
    <mergeCell ref="B116:C116"/>
    <mergeCell ref="B117:C117"/>
    <mergeCell ref="B118:C118"/>
    <mergeCell ref="B3:C3"/>
    <mergeCell ref="B4:C4"/>
    <mergeCell ref="E4:F4"/>
    <mergeCell ref="H4:I4"/>
    <mergeCell ref="B18:C18"/>
    <mergeCell ref="H18:I18"/>
    <mergeCell ref="H19:I19"/>
    <mergeCell ref="H20:I20"/>
    <mergeCell ref="E18:F18"/>
    <mergeCell ref="E19:F19"/>
    <mergeCell ref="E20:F20"/>
    <mergeCell ref="C34:H34"/>
    <mergeCell ref="B36:C36"/>
    <mergeCell ref="H36:I36"/>
    <mergeCell ref="B37:C37"/>
    <mergeCell ref="H37:I37"/>
    <mergeCell ref="E36:F36"/>
    <mergeCell ref="E37:F37"/>
    <mergeCell ref="E55:F55"/>
    <mergeCell ref="H55:I55"/>
    <mergeCell ref="E56:F56"/>
    <mergeCell ref="H56:I56"/>
    <mergeCell ref="E57:F57"/>
    <mergeCell ref="H57:I57"/>
    <mergeCell ref="A75:K75"/>
    <mergeCell ref="B76:C76"/>
    <mergeCell ref="E76:F76"/>
    <mergeCell ref="H76:I76"/>
    <mergeCell ref="B77:C77"/>
    <mergeCell ref="E77:F77"/>
    <mergeCell ref="E98:F98"/>
    <mergeCell ref="E116:F116"/>
    <mergeCell ref="H116:I116"/>
    <mergeCell ref="E117:F117"/>
    <mergeCell ref="H117:I117"/>
    <mergeCell ref="E118:F118"/>
    <mergeCell ref="H118:I118"/>
    <mergeCell ref="H77:I77"/>
    <mergeCell ref="A96:K96"/>
    <mergeCell ref="B97:C97"/>
    <mergeCell ref="E97:F97"/>
    <mergeCell ref="H97:I97"/>
    <mergeCell ref="B98:C98"/>
    <mergeCell ref="H98:I98"/>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8.0"/>
    <col customWidth="1" min="2" max="2" width="7.11"/>
    <col customWidth="1" min="3" max="7" width="11.22"/>
    <col customWidth="1" min="8" max="26" width="10.56"/>
  </cols>
  <sheetData>
    <row r="1" ht="15.75" customHeight="1">
      <c r="A1" s="432" t="s">
        <v>323</v>
      </c>
      <c r="B1" s="432" t="s">
        <v>324</v>
      </c>
      <c r="C1" s="432" t="s">
        <v>325</v>
      </c>
      <c r="D1" s="432" t="s">
        <v>326</v>
      </c>
      <c r="E1" s="432" t="s">
        <v>327</v>
      </c>
      <c r="F1" s="432" t="s">
        <v>328</v>
      </c>
      <c r="G1" s="432" t="s">
        <v>329</v>
      </c>
    </row>
    <row r="2" ht="15.75" customHeight="1">
      <c r="A2" s="433" t="s">
        <v>333</v>
      </c>
      <c r="B2" s="433">
        <v>10238.0</v>
      </c>
      <c r="C2" s="433">
        <v>0.819593670638796</v>
      </c>
      <c r="D2" s="433">
        <v>0.980493751904907</v>
      </c>
      <c r="E2" s="433">
        <v>0.6434</v>
      </c>
      <c r="F2" s="433">
        <v>0.776959304431831</v>
      </c>
      <c r="G2" s="433">
        <v>0.815590798014509</v>
      </c>
    </row>
    <row r="3" ht="15.75" customHeight="1">
      <c r="A3" s="433" t="s">
        <v>334</v>
      </c>
      <c r="B3" s="433">
        <v>10238.0</v>
      </c>
      <c r="C3" s="433">
        <v>0.936608712639187</v>
      </c>
      <c r="D3" s="433">
        <v>0.965546757971324</v>
      </c>
      <c r="E3" s="433">
        <v>0.9024</v>
      </c>
      <c r="F3" s="433">
        <v>0.932906027085702</v>
      </c>
      <c r="G3" s="433">
        <v>0.93583153875525</v>
      </c>
    </row>
    <row r="4" ht="15.75" customHeight="1">
      <c r="A4" s="433" t="s">
        <v>335</v>
      </c>
      <c r="B4" s="433">
        <v>10238.0</v>
      </c>
      <c r="C4" s="433">
        <v>0.818128540730611</v>
      </c>
      <c r="D4" s="433">
        <v>0.979523227383863</v>
      </c>
      <c r="E4" s="433">
        <v>0.641</v>
      </c>
      <c r="F4" s="433">
        <v>0.77490328820116</v>
      </c>
      <c r="G4" s="433">
        <v>0.814104429171439</v>
      </c>
    </row>
    <row r="5" ht="15.75" customHeight="1">
      <c r="A5" s="433" t="s">
        <v>336</v>
      </c>
      <c r="B5" s="433">
        <v>10238.0</v>
      </c>
      <c r="C5" s="433">
        <v>0.935338933385426</v>
      </c>
      <c r="D5" s="433">
        <v>0.974202011368605</v>
      </c>
      <c r="E5" s="433">
        <v>0.8912</v>
      </c>
      <c r="F5" s="433">
        <v>0.930854397326091</v>
      </c>
      <c r="G5" s="433">
        <v>0.934336158839251</v>
      </c>
    </row>
    <row r="6" ht="15.75" customHeight="1">
      <c r="A6" s="434" t="s">
        <v>337</v>
      </c>
      <c r="B6" s="434">
        <v>10238.0</v>
      </c>
      <c r="C6" s="434">
        <v>0.819593670638796</v>
      </c>
      <c r="D6" s="434">
        <v>0.980493751904907</v>
      </c>
      <c r="E6" s="434">
        <v>0.6434</v>
      </c>
      <c r="F6" s="434">
        <v>0.776959304431831</v>
      </c>
      <c r="G6" s="434">
        <v>0.815590798014509</v>
      </c>
    </row>
    <row r="7" ht="15.75" customHeight="1">
      <c r="A7" s="433" t="s">
        <v>338</v>
      </c>
      <c r="B7" s="433">
        <v>10238.0</v>
      </c>
      <c r="C7" s="433">
        <v>0.819593670638796</v>
      </c>
      <c r="D7" s="433">
        <v>0.980493751904907</v>
      </c>
      <c r="E7" s="433">
        <v>0.6434</v>
      </c>
      <c r="F7" s="433">
        <v>0.776959304431831</v>
      </c>
      <c r="G7" s="433">
        <v>0.815590798014509</v>
      </c>
    </row>
    <row r="8" ht="15.75" customHeight="1">
      <c r="A8" s="433" t="s">
        <v>339</v>
      </c>
      <c r="B8" s="433">
        <v>10238.0</v>
      </c>
      <c r="C8" s="433">
        <v>0.819593670638796</v>
      </c>
      <c r="D8" s="433">
        <v>0.980493751904907</v>
      </c>
      <c r="E8" s="433">
        <v>0.6434</v>
      </c>
      <c r="F8" s="433">
        <v>0.776959304431831</v>
      </c>
      <c r="G8" s="433">
        <v>0.815590798014509</v>
      </c>
    </row>
    <row r="9" ht="15.75" customHeight="1">
      <c r="A9" s="433" t="s">
        <v>340</v>
      </c>
      <c r="B9" s="433">
        <v>10238.0</v>
      </c>
      <c r="C9" s="433">
        <v>0.846942762258253</v>
      </c>
      <c r="D9" s="433">
        <v>0.983930081759233</v>
      </c>
      <c r="E9" s="433">
        <v>0.698</v>
      </c>
      <c r="F9" s="433">
        <v>0.816660816660816</v>
      </c>
      <c r="G9" s="433">
        <v>0.843558991981672</v>
      </c>
    </row>
    <row r="10" ht="15.75" customHeight="1">
      <c r="A10" s="433" t="s">
        <v>341</v>
      </c>
      <c r="B10" s="433">
        <v>10238.0</v>
      </c>
      <c r="C10" s="433">
        <v>0.843328775151396</v>
      </c>
      <c r="D10" s="433">
        <v>0.984865790976584</v>
      </c>
      <c r="E10" s="433">
        <v>0.6898</v>
      </c>
      <c r="F10" s="433">
        <v>0.811338508586215</v>
      </c>
      <c r="G10" s="433">
        <v>0.839840817105765</v>
      </c>
    </row>
    <row r="11" ht="15.75" customHeight="1">
      <c r="A11" s="433" t="s">
        <v>342</v>
      </c>
      <c r="B11" s="433">
        <v>10238.0</v>
      </c>
      <c r="C11" s="433">
        <v>0.88093377612815</v>
      </c>
      <c r="D11" s="433">
        <v>0.947455621301775</v>
      </c>
      <c r="E11" s="433">
        <v>0.8006</v>
      </c>
      <c r="F11" s="433">
        <v>0.867859078590785</v>
      </c>
      <c r="G11" s="433">
        <v>0.879108705612829</v>
      </c>
    </row>
    <row r="12" ht="15.75" customHeight="1">
      <c r="A12" s="433" t="s">
        <v>343</v>
      </c>
      <c r="B12" s="433">
        <v>10238.0</v>
      </c>
      <c r="C12" s="433">
        <v>0.79810509865208</v>
      </c>
      <c r="D12" s="433">
        <v>0.998979244641034</v>
      </c>
      <c r="E12" s="433">
        <v>0.5872</v>
      </c>
      <c r="F12" s="433">
        <v>0.739639753117521</v>
      </c>
      <c r="G12" s="433">
        <v>0.79331363115693</v>
      </c>
    </row>
    <row r="13" ht="15.75" customHeight="1"/>
    <row r="14" ht="15.75" customHeight="1"/>
    <row r="15" ht="15.75" customHeight="1"/>
    <row r="16" ht="15.75" customHeight="1"/>
    <row r="17" ht="15.75" customHeight="1">
      <c r="A17" s="366" t="s">
        <v>323</v>
      </c>
      <c r="B17" s="366" t="s">
        <v>324</v>
      </c>
      <c r="C17" s="366" t="s">
        <v>325</v>
      </c>
      <c r="D17" s="366" t="s">
        <v>326</v>
      </c>
      <c r="E17" s="366" t="s">
        <v>327</v>
      </c>
      <c r="F17" s="366" t="s">
        <v>328</v>
      </c>
      <c r="G17" s="366" t="s">
        <v>329</v>
      </c>
    </row>
    <row r="18" ht="15.75" customHeight="1">
      <c r="A18" s="435" t="s">
        <v>333</v>
      </c>
      <c r="B18" s="435">
        <v>20502.0</v>
      </c>
      <c r="C18" s="435">
        <v>0.788605989659545</v>
      </c>
      <c r="D18" s="435">
        <v>0.997273811552223</v>
      </c>
      <c r="E18" s="435">
        <v>0.575459640153377</v>
      </c>
      <c r="F18" s="435">
        <v>0.729800498753117</v>
      </c>
      <c r="G18" s="435">
        <v>0.786955451670919</v>
      </c>
    </row>
    <row r="19" ht="15.75" customHeight="1">
      <c r="A19" s="435" t="s">
        <v>334</v>
      </c>
      <c r="B19" s="435">
        <v>20502.0</v>
      </c>
      <c r="C19" s="435">
        <v>0.849673202614379</v>
      </c>
      <c r="D19" s="435">
        <v>0.984419844198442</v>
      </c>
      <c r="E19" s="435">
        <v>0.708189951823812</v>
      </c>
      <c r="F19" s="435">
        <v>0.823764867337602</v>
      </c>
      <c r="G19" s="435">
        <v>0.848577601020801</v>
      </c>
    </row>
    <row r="20" ht="15.75" customHeight="1">
      <c r="A20" s="435" t="s">
        <v>335</v>
      </c>
      <c r="B20" s="435">
        <v>20502.0</v>
      </c>
      <c r="C20" s="435">
        <v>0.89708321139401</v>
      </c>
      <c r="D20" s="435">
        <v>0.994965000614024</v>
      </c>
      <c r="E20" s="435">
        <v>0.796578507521384</v>
      </c>
      <c r="F20" s="435">
        <v>0.884787594190237</v>
      </c>
      <c r="G20" s="435">
        <v>0.896304934720908</v>
      </c>
    </row>
    <row r="21" ht="15.75" customHeight="1">
      <c r="A21" s="435" t="s">
        <v>336</v>
      </c>
      <c r="B21" s="435">
        <v>20502.0</v>
      </c>
      <c r="C21" s="435">
        <v>0.957662667056872</v>
      </c>
      <c r="D21" s="435">
        <v>0.988141462902718</v>
      </c>
      <c r="E21" s="435">
        <v>0.925769344213941</v>
      </c>
      <c r="F21" s="435">
        <v>0.955939086294416</v>
      </c>
      <c r="G21" s="435">
        <v>0.957415695241226</v>
      </c>
    </row>
    <row r="22" ht="15.75" customHeight="1">
      <c r="A22" s="436" t="s">
        <v>337</v>
      </c>
      <c r="B22" s="436">
        <v>20502.0</v>
      </c>
      <c r="C22" s="436">
        <v>0.788605989659545</v>
      </c>
      <c r="D22" s="436">
        <v>0.997273811552223</v>
      </c>
      <c r="E22" s="436">
        <v>0.575459640153377</v>
      </c>
      <c r="F22" s="436">
        <v>0.729800498753117</v>
      </c>
      <c r="G22" s="436">
        <v>0.786955451670919</v>
      </c>
    </row>
    <row r="23" ht="15.75" customHeight="1">
      <c r="A23" s="435" t="s">
        <v>338</v>
      </c>
      <c r="B23" s="435">
        <v>20502.0</v>
      </c>
      <c r="C23" s="435">
        <v>0.788508438201151</v>
      </c>
      <c r="D23" s="435">
        <v>0.997272882222601</v>
      </c>
      <c r="E23" s="435">
        <v>0.575263002654606</v>
      </c>
      <c r="F23" s="435">
        <v>0.72964210001247</v>
      </c>
      <c r="G23" s="435">
        <v>0.786857132921534</v>
      </c>
    </row>
    <row r="24" ht="15.75" customHeight="1">
      <c r="A24" s="435" t="s">
        <v>339</v>
      </c>
      <c r="B24" s="435">
        <v>20502.0</v>
      </c>
      <c r="C24" s="435">
        <v>0.788605989659545</v>
      </c>
      <c r="D24" s="435">
        <v>0.997273811552223</v>
      </c>
      <c r="E24" s="435">
        <v>0.575459640153377</v>
      </c>
      <c r="F24" s="435">
        <v>0.729800498753117</v>
      </c>
      <c r="G24" s="435">
        <v>0.786955451670919</v>
      </c>
    </row>
    <row r="25" ht="15.75" customHeight="1">
      <c r="A25" s="435" t="s">
        <v>340</v>
      </c>
      <c r="B25" s="435">
        <v>20502.0</v>
      </c>
      <c r="C25" s="435">
        <v>0.914301043800604</v>
      </c>
      <c r="D25" s="435">
        <v>0.991013071895424</v>
      </c>
      <c r="E25" s="435">
        <v>0.834824501032346</v>
      </c>
      <c r="F25" s="435">
        <v>0.906238326484871</v>
      </c>
      <c r="G25" s="435">
        <v>0.91368560256341</v>
      </c>
    </row>
    <row r="26" ht="15.75" customHeight="1">
      <c r="A26" s="435" t="s">
        <v>341</v>
      </c>
      <c r="B26" s="435">
        <v>20502.0</v>
      </c>
      <c r="C26" s="435">
        <v>0.908935713588918</v>
      </c>
      <c r="D26" s="435">
        <v>0.9945212005717</v>
      </c>
      <c r="E26" s="435">
        <v>0.82096155736899</v>
      </c>
      <c r="F26" s="435">
        <v>0.899445252329401</v>
      </c>
      <c r="G26" s="435">
        <v>0.908254469517909</v>
      </c>
    </row>
    <row r="27" ht="15.75" customHeight="1">
      <c r="A27" s="435" t="s">
        <v>342</v>
      </c>
      <c r="B27" s="435">
        <v>20502.0</v>
      </c>
      <c r="C27" s="435">
        <v>0.882889474197639</v>
      </c>
      <c r="D27" s="435">
        <v>0.958244869072894</v>
      </c>
      <c r="E27" s="435">
        <v>0.798741520007865</v>
      </c>
      <c r="F27" s="435">
        <v>0.871253150302965</v>
      </c>
      <c r="G27" s="435">
        <v>0.882237859026292</v>
      </c>
    </row>
    <row r="28" ht="15.75" customHeight="1">
      <c r="A28" s="435" t="s">
        <v>343</v>
      </c>
      <c r="B28" s="435">
        <v>20502.0</v>
      </c>
      <c r="C28" s="435">
        <v>0.738366988586479</v>
      </c>
      <c r="D28" s="435">
        <v>1.0</v>
      </c>
      <c r="E28" s="435">
        <v>0.472618228296136</v>
      </c>
      <c r="F28" s="435">
        <v>0.641874749632794</v>
      </c>
      <c r="G28" s="435">
        <v>0.736309114148068</v>
      </c>
    </row>
    <row r="29" ht="15.75" customHeight="1">
      <c r="A29" s="435" t="s">
        <v>344</v>
      </c>
      <c r="B29" s="435">
        <v>20502.0</v>
      </c>
      <c r="C29" s="435">
        <v>0.503902058335772</v>
      </c>
      <c r="D29" s="435">
        <v>0.0</v>
      </c>
      <c r="E29" s="435">
        <v>0.0</v>
      </c>
      <c r="F29" s="435">
        <v>0.0</v>
      </c>
      <c r="G29" s="435">
        <v>0.5</v>
      </c>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tableParts count="2">
    <tablePart r:id="rId4"/>
    <tablePart r:id="rId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26.22"/>
    <col customWidth="1" min="2" max="2" width="37.56"/>
    <col customWidth="1" min="3" max="3" width="36.78"/>
    <col customWidth="1" min="4" max="4" width="26.78"/>
    <col customWidth="1" min="5" max="5" width="63.11"/>
    <col customWidth="1" min="6" max="6" width="5.33"/>
  </cols>
  <sheetData>
    <row r="1">
      <c r="A1" s="437" t="s">
        <v>98</v>
      </c>
      <c r="C1" s="438" t="s">
        <v>102</v>
      </c>
      <c r="E1" s="439" t="s">
        <v>345</v>
      </c>
    </row>
    <row r="2">
      <c r="A2" s="440" t="s">
        <v>346</v>
      </c>
      <c r="B2" s="440" t="s">
        <v>347</v>
      </c>
      <c r="C2" s="440" t="s">
        <v>346</v>
      </c>
      <c r="D2" s="440" t="s">
        <v>347</v>
      </c>
      <c r="E2" s="440" t="s">
        <v>346</v>
      </c>
      <c r="F2" s="440" t="s">
        <v>347</v>
      </c>
    </row>
    <row r="3">
      <c r="A3" s="441" t="s">
        <v>348</v>
      </c>
      <c r="B3" s="442" t="s">
        <v>349</v>
      </c>
      <c r="C3" s="443" t="s">
        <v>350</v>
      </c>
      <c r="D3" s="444" t="s">
        <v>351</v>
      </c>
      <c r="E3" s="442" t="s">
        <v>352</v>
      </c>
      <c r="F3" s="258"/>
    </row>
    <row r="4">
      <c r="A4" s="258"/>
      <c r="B4" s="258"/>
      <c r="C4" s="258"/>
      <c r="D4" s="258"/>
      <c r="E4" s="442" t="s">
        <v>353</v>
      </c>
      <c r="F4" s="258"/>
    </row>
  </sheetData>
  <mergeCells count="3">
    <mergeCell ref="A1:B1"/>
    <mergeCell ref="C1:D1"/>
    <mergeCell ref="E1:F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5.75" customHeight="1">
      <c r="A1" s="445" t="s">
        <v>323</v>
      </c>
      <c r="B1" s="445" t="s">
        <v>324</v>
      </c>
      <c r="C1" s="445" t="s">
        <v>325</v>
      </c>
      <c r="D1" s="445" t="s">
        <v>326</v>
      </c>
      <c r="E1" s="445" t="s">
        <v>327</v>
      </c>
      <c r="F1" s="445" t="s">
        <v>328</v>
      </c>
      <c r="G1" s="445" t="s">
        <v>329</v>
      </c>
    </row>
    <row r="2" ht="15.75" customHeight="1">
      <c r="A2" s="446" t="s">
        <v>330</v>
      </c>
      <c r="B2" s="446">
        <v>8711.0</v>
      </c>
      <c r="C2" s="447">
        <v>0.45758237</v>
      </c>
      <c r="D2" s="447">
        <v>1.0</v>
      </c>
      <c r="E2" s="447">
        <v>2.116E-4</v>
      </c>
      <c r="F2" s="447">
        <v>4.231E-4</v>
      </c>
      <c r="G2" s="447">
        <v>0.49598911</v>
      </c>
      <c r="I2" s="99" t="s">
        <v>354</v>
      </c>
    </row>
    <row r="3" ht="15.75" customHeight="1">
      <c r="A3" s="448" t="s">
        <v>331</v>
      </c>
      <c r="B3" s="448">
        <v>1089.0</v>
      </c>
      <c r="C3" s="449">
        <v>0.45087236</v>
      </c>
      <c r="D3" s="449">
        <v>0.33333333</v>
      </c>
      <c r="E3" s="449">
        <v>0.00167504</v>
      </c>
      <c r="F3" s="449">
        <v>0.00333333</v>
      </c>
      <c r="G3" s="449">
        <v>0.47778186</v>
      </c>
      <c r="I3" s="99" t="s">
        <v>355</v>
      </c>
    </row>
    <row r="4" ht="15.75" customHeight="1">
      <c r="A4" s="450" t="s">
        <v>332</v>
      </c>
      <c r="B4" s="450">
        <v>1089.0</v>
      </c>
      <c r="C4" s="451">
        <v>0.46189164</v>
      </c>
      <c r="D4" s="451">
        <v>1.0</v>
      </c>
      <c r="E4" s="451">
        <v>0.00340136</v>
      </c>
      <c r="F4" s="451">
        <v>0.00677966</v>
      </c>
      <c r="G4" s="451">
        <v>0.52485845</v>
      </c>
      <c r="I4" s="99" t="s">
        <v>355</v>
      </c>
    </row>
    <row r="5" ht="15.75" customHeight="1"/>
    <row r="6" ht="15.75" customHeight="1"/>
    <row r="7" ht="15.75" customHeight="1"/>
    <row r="8" ht="15.75" customHeight="1"/>
    <row r="9" ht="15.75" customHeight="1"/>
    <row r="10" ht="15.75" customHeight="1">
      <c r="A10" s="452"/>
      <c r="B10" s="452"/>
      <c r="C10" s="452"/>
      <c r="D10" s="452"/>
      <c r="E10" s="452"/>
      <c r="F10" s="452"/>
      <c r="G10" s="452"/>
    </row>
    <row r="11" ht="15.75" customHeight="1">
      <c r="C11" s="266"/>
      <c r="D11" s="266"/>
      <c r="E11" s="266"/>
      <c r="F11" s="266"/>
      <c r="G11" s="266"/>
    </row>
    <row r="12" ht="15.75" customHeight="1">
      <c r="C12" s="266"/>
      <c r="D12" s="266"/>
      <c r="E12" s="266"/>
      <c r="F12" s="266"/>
      <c r="G12" s="266"/>
    </row>
    <row r="13" ht="15.75" customHeight="1">
      <c r="A13" s="453"/>
      <c r="B13" s="454"/>
      <c r="C13" s="455"/>
      <c r="D13" s="455"/>
      <c r="E13" s="455"/>
      <c r="F13" s="455"/>
      <c r="G13" s="456"/>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10.56"/>
    <col customWidth="1" min="7" max="7" width="11.11"/>
    <col customWidth="1" min="8" max="26" width="10.56"/>
  </cols>
  <sheetData>
    <row r="1" ht="15.75" customHeight="1">
      <c r="A1" s="457" t="s">
        <v>323</v>
      </c>
      <c r="B1" s="457" t="s">
        <v>324</v>
      </c>
      <c r="C1" s="457" t="s">
        <v>325</v>
      </c>
      <c r="D1" s="457" t="s">
        <v>326</v>
      </c>
      <c r="E1" s="457" t="s">
        <v>327</v>
      </c>
      <c r="F1" s="457" t="s">
        <v>328</v>
      </c>
      <c r="G1" s="457" t="s">
        <v>329</v>
      </c>
    </row>
    <row r="2" ht="15.75" customHeight="1">
      <c r="A2" s="458" t="s">
        <v>330</v>
      </c>
      <c r="B2" s="458">
        <v>8711.0</v>
      </c>
      <c r="C2" s="459">
        <v>0.45448284</v>
      </c>
      <c r="D2" s="459">
        <v>0.75</v>
      </c>
      <c r="E2" s="459">
        <v>6.3105E-4</v>
      </c>
      <c r="F2" s="459">
        <v>0.00126103</v>
      </c>
      <c r="G2" s="459">
        <v>0.50301942</v>
      </c>
    </row>
    <row r="3" ht="15.75" customHeight="1">
      <c r="A3" s="450" t="s">
        <v>331</v>
      </c>
      <c r="B3" s="450">
        <v>1089.0</v>
      </c>
      <c r="C3" s="451">
        <v>0.48668503</v>
      </c>
      <c r="D3" s="450">
        <v>0.33333333</v>
      </c>
      <c r="E3" s="451">
        <v>0.00179211</v>
      </c>
      <c r="F3" s="451">
        <v>0.00356506</v>
      </c>
      <c r="G3" s="451">
        <v>0.46946318</v>
      </c>
    </row>
    <row r="4" ht="15.75" customHeight="1">
      <c r="A4" s="450" t="s">
        <v>332</v>
      </c>
      <c r="B4" s="450">
        <v>1089.0</v>
      </c>
      <c r="C4" s="451">
        <v>0.47199265</v>
      </c>
      <c r="D4" s="450">
        <v>1.0</v>
      </c>
      <c r="E4" s="451">
        <v>0.00519031</v>
      </c>
      <c r="F4" s="451">
        <v>0.01032702</v>
      </c>
      <c r="G4" s="451">
        <v>0.47888325</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9.33"/>
    <col customWidth="1" min="2" max="2" width="162.44"/>
    <col customWidth="1" min="3" max="3" width="42.78"/>
    <col customWidth="1" min="4" max="26" width="10.56"/>
  </cols>
  <sheetData>
    <row r="1" ht="15.75" customHeight="1">
      <c r="A1" s="460" t="s">
        <v>356</v>
      </c>
      <c r="B1" s="461" t="s">
        <v>357</v>
      </c>
      <c r="C1" s="460" t="s">
        <v>358</v>
      </c>
    </row>
    <row r="2" ht="15.75" customHeight="1">
      <c r="A2" s="462" t="s">
        <v>66</v>
      </c>
      <c r="B2" s="463" t="s">
        <v>359</v>
      </c>
      <c r="C2" s="464" t="s">
        <v>360</v>
      </c>
    </row>
    <row r="3" ht="15.75" customHeight="1">
      <c r="A3" s="462" t="s">
        <v>67</v>
      </c>
      <c r="B3" s="463" t="s">
        <v>361</v>
      </c>
      <c r="C3" s="464" t="s">
        <v>362</v>
      </c>
    </row>
    <row r="4" ht="15.75" customHeight="1">
      <c r="A4" s="462" t="s">
        <v>68</v>
      </c>
      <c r="B4" s="463" t="s">
        <v>363</v>
      </c>
      <c r="C4" s="465" t="s">
        <v>362</v>
      </c>
    </row>
    <row r="5" ht="15.75" customHeight="1">
      <c r="A5" s="462" t="s">
        <v>364</v>
      </c>
      <c r="B5" s="463" t="s">
        <v>365</v>
      </c>
      <c r="C5" s="465" t="s">
        <v>362</v>
      </c>
    </row>
    <row r="6" ht="15.75" customHeight="1">
      <c r="A6" s="462" t="s">
        <v>7</v>
      </c>
      <c r="B6" s="466" t="s">
        <v>366</v>
      </c>
      <c r="C6" s="467" t="s">
        <v>367</v>
      </c>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c r="A32" s="468" t="s">
        <v>7</v>
      </c>
    </row>
    <row r="33" ht="15.75" customHeight="1">
      <c r="A33" s="469" t="s">
        <v>368</v>
      </c>
    </row>
    <row r="34" ht="15.75" customHeight="1">
      <c r="A34" s="470" t="s">
        <v>369</v>
      </c>
    </row>
    <row r="35" ht="15.75" customHeight="1">
      <c r="A35" s="471" t="s">
        <v>370</v>
      </c>
      <c r="B35" s="98" t="s">
        <v>371</v>
      </c>
    </row>
    <row r="36" ht="15.75" customHeight="1"/>
    <row r="37" ht="15.75" customHeight="1"/>
    <row r="38" ht="15.75" customHeight="1"/>
    <row r="39" ht="15.75" customHeight="1">
      <c r="A39" s="469" t="s">
        <v>372</v>
      </c>
    </row>
    <row r="40" ht="15.75" customHeight="1">
      <c r="A40" s="470" t="s">
        <v>373</v>
      </c>
    </row>
    <row r="41" ht="15.75" customHeight="1">
      <c r="A41" s="471" t="s">
        <v>374</v>
      </c>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3" max="3" width="13.44"/>
    <col customWidth="1" min="4" max="4" width="11.44"/>
    <col customWidth="1" min="5" max="8" width="33.56"/>
    <col customWidth="1" min="9" max="9" width="34.33"/>
    <col customWidth="1" min="10" max="10" width="17.0"/>
    <col customWidth="1" min="13" max="13" width="5.67"/>
    <col customWidth="1" min="17" max="17" width="38.67"/>
  </cols>
  <sheetData>
    <row r="1">
      <c r="A1" s="134" t="s">
        <v>40</v>
      </c>
      <c r="B1" s="134" t="s">
        <v>41</v>
      </c>
      <c r="C1" s="134" t="s">
        <v>42</v>
      </c>
      <c r="D1" s="134" t="s">
        <v>43</v>
      </c>
      <c r="E1" s="135" t="s">
        <v>44</v>
      </c>
      <c r="F1" s="136" t="s">
        <v>45</v>
      </c>
      <c r="G1" s="137" t="s">
        <v>46</v>
      </c>
      <c r="H1" s="135" t="s">
        <v>47</v>
      </c>
      <c r="I1" s="138" t="s">
        <v>48</v>
      </c>
      <c r="K1" s="98" t="s">
        <v>49</v>
      </c>
      <c r="L1" s="98" t="s">
        <v>50</v>
      </c>
      <c r="M1" s="98"/>
      <c r="N1" s="98" t="s">
        <v>51</v>
      </c>
      <c r="Q1" s="139" t="s">
        <v>52</v>
      </c>
      <c r="R1" s="139" t="s">
        <v>53</v>
      </c>
    </row>
    <row r="2">
      <c r="A2" s="140" t="s">
        <v>54</v>
      </c>
      <c r="B2" s="140" t="s">
        <v>54</v>
      </c>
      <c r="C2" s="141"/>
      <c r="D2" s="140" t="s">
        <v>54</v>
      </c>
      <c r="E2" s="142">
        <v>95377.0</v>
      </c>
      <c r="F2" s="143">
        <v>93265.0</v>
      </c>
      <c r="G2" s="142">
        <v>94479.0</v>
      </c>
      <c r="H2" s="142">
        <v>421057.0</v>
      </c>
      <c r="I2" s="142">
        <v>411534.0</v>
      </c>
      <c r="K2" s="98">
        <v>499519.0</v>
      </c>
      <c r="L2" s="98">
        <v>113148.0</v>
      </c>
      <c r="M2" s="144">
        <v>1.0</v>
      </c>
      <c r="N2" s="83">
        <v>436169.0</v>
      </c>
      <c r="O2" s="98">
        <f t="shared" ref="O2:O3" si="1">N2-H2</f>
        <v>15112</v>
      </c>
      <c r="Q2" s="139"/>
      <c r="R2" s="145"/>
    </row>
    <row r="3">
      <c r="A3" s="146" t="s">
        <v>55</v>
      </c>
      <c r="B3" s="146" t="s">
        <v>55</v>
      </c>
      <c r="C3" s="141"/>
      <c r="D3" s="146" t="s">
        <v>55</v>
      </c>
      <c r="E3" s="142">
        <v>11258.0</v>
      </c>
      <c r="F3" s="143">
        <v>11561.0</v>
      </c>
      <c r="G3" s="147">
        <v>11566.0</v>
      </c>
      <c r="H3" s="142">
        <v>48321.0</v>
      </c>
      <c r="I3" s="148">
        <v>49724.0</v>
      </c>
      <c r="M3" s="98">
        <v>0.0</v>
      </c>
      <c r="N3" s="83">
        <v>63350.0</v>
      </c>
      <c r="O3" s="99">
        <f t="shared" si="1"/>
        <v>15029</v>
      </c>
      <c r="Q3" s="139"/>
      <c r="R3" s="145"/>
    </row>
    <row r="4">
      <c r="A4" s="140" t="s">
        <v>54</v>
      </c>
      <c r="B4" s="140" t="s">
        <v>54</v>
      </c>
      <c r="C4" s="141"/>
      <c r="D4" s="146" t="s">
        <v>55</v>
      </c>
      <c r="E4" s="149">
        <v>1952.0</v>
      </c>
      <c r="F4" s="150">
        <v>4064.0</v>
      </c>
      <c r="G4" s="151">
        <v>2850.0</v>
      </c>
      <c r="H4" s="149">
        <v>9261.0</v>
      </c>
      <c r="I4" s="152">
        <v>18784.0</v>
      </c>
      <c r="N4" s="99">
        <f t="shared" ref="N4:O4" si="2">SUM(N2:N3)</f>
        <v>499519</v>
      </c>
      <c r="O4" s="153">
        <f t="shared" si="2"/>
        <v>30141</v>
      </c>
      <c r="Q4" s="139"/>
      <c r="R4" s="145"/>
    </row>
    <row r="5">
      <c r="A5" s="146" t="s">
        <v>55</v>
      </c>
      <c r="B5" s="146" t="s">
        <v>55</v>
      </c>
      <c r="C5" s="141"/>
      <c r="D5" s="140" t="s">
        <v>54</v>
      </c>
      <c r="E5" s="149">
        <v>1239.0</v>
      </c>
      <c r="F5" s="150">
        <v>936.0</v>
      </c>
      <c r="G5" s="151">
        <v>931.0</v>
      </c>
      <c r="H5" s="149">
        <v>5782.0</v>
      </c>
      <c r="I5" s="152">
        <v>4379.0</v>
      </c>
      <c r="N5" s="98" t="s">
        <v>56</v>
      </c>
      <c r="Q5" s="139"/>
      <c r="R5" s="145"/>
    </row>
    <row r="6">
      <c r="A6" s="141"/>
      <c r="B6" s="141"/>
      <c r="C6" s="140" t="s">
        <v>54</v>
      </c>
      <c r="D6" s="140" t="s">
        <v>54</v>
      </c>
      <c r="E6" s="142">
        <v>1603.0</v>
      </c>
      <c r="F6" s="143">
        <v>1445.0</v>
      </c>
      <c r="G6" s="154">
        <v>1464.0</v>
      </c>
      <c r="H6" s="155">
        <v>6843.0</v>
      </c>
      <c r="I6" s="156">
        <v>6224.0</v>
      </c>
      <c r="M6" s="98">
        <v>1.0</v>
      </c>
      <c r="N6" s="83">
        <v>98528.0</v>
      </c>
      <c r="O6" s="99">
        <f>98528-E2</f>
        <v>3151</v>
      </c>
      <c r="Q6" s="139"/>
      <c r="R6" s="145"/>
    </row>
    <row r="7">
      <c r="A7" s="141"/>
      <c r="B7" s="141"/>
      <c r="C7" s="146" t="s">
        <v>55</v>
      </c>
      <c r="D7" s="146" t="s">
        <v>55</v>
      </c>
      <c r="E7" s="142">
        <v>407.0</v>
      </c>
      <c r="F7" s="142">
        <v>472.0</v>
      </c>
      <c r="G7" s="154">
        <v>466.0</v>
      </c>
      <c r="H7" s="155">
        <v>1806.0</v>
      </c>
      <c r="I7" s="156">
        <v>2695.0</v>
      </c>
      <c r="M7" s="98">
        <v>0.0</v>
      </c>
      <c r="N7" s="83">
        <v>14620.0</v>
      </c>
      <c r="O7" s="99">
        <f>14620-E3</f>
        <v>3362</v>
      </c>
      <c r="Q7" s="139"/>
      <c r="R7" s="145"/>
    </row>
    <row r="8" ht="19.5" customHeight="1">
      <c r="A8" s="157"/>
      <c r="B8" s="157"/>
      <c r="C8" s="157"/>
      <c r="D8" s="157"/>
      <c r="E8" s="158"/>
      <c r="F8" s="158"/>
      <c r="G8" s="157"/>
      <c r="H8" s="158"/>
      <c r="I8" s="159"/>
      <c r="Q8" s="139"/>
      <c r="R8" s="145"/>
    </row>
    <row r="9">
      <c r="A9" s="140" t="s">
        <v>54</v>
      </c>
      <c r="B9" s="134"/>
      <c r="C9" s="134"/>
      <c r="D9" s="146" t="s">
        <v>55</v>
      </c>
      <c r="E9" s="142">
        <v>2364.0</v>
      </c>
      <c r="F9" s="142">
        <v>4669.0</v>
      </c>
      <c r="G9" s="160">
        <v>3395.0</v>
      </c>
      <c r="H9" s="142">
        <v>10733.0</v>
      </c>
      <c r="I9" s="160">
        <v>20616.0</v>
      </c>
      <c r="N9" s="99">
        <f>SUM(N6:N8)</f>
        <v>113148</v>
      </c>
      <c r="O9" s="153">
        <f>SUM(O6:O7)</f>
        <v>6513</v>
      </c>
      <c r="Q9" s="139"/>
      <c r="R9" s="145"/>
    </row>
    <row r="10">
      <c r="A10" s="146" t="s">
        <v>55</v>
      </c>
      <c r="B10" s="134"/>
      <c r="C10" s="134"/>
      <c r="D10" s="140" t="s">
        <v>54</v>
      </c>
      <c r="E10" s="149">
        <v>3104.0</v>
      </c>
      <c r="F10" s="150">
        <v>2583.0</v>
      </c>
      <c r="G10" s="151">
        <v>2620.0</v>
      </c>
      <c r="H10" s="149">
        <v>13884.0</v>
      </c>
      <c r="I10" s="152">
        <v>11616.0</v>
      </c>
      <c r="Q10" s="139"/>
      <c r="R10" s="145"/>
    </row>
    <row r="11">
      <c r="A11" s="161"/>
      <c r="B11" s="140" t="s">
        <v>54</v>
      </c>
      <c r="C11" s="161"/>
      <c r="D11" s="146" t="s">
        <v>55</v>
      </c>
      <c r="E11" s="142">
        <v>2565.0</v>
      </c>
      <c r="F11" s="142">
        <v>4885.0</v>
      </c>
      <c r="G11" s="160">
        <v>3639.0</v>
      </c>
      <c r="H11" s="142">
        <v>12185.0</v>
      </c>
      <c r="I11" s="160">
        <v>22570.0</v>
      </c>
      <c r="Q11" s="139"/>
      <c r="R11" s="145"/>
    </row>
    <row r="12">
      <c r="A12" s="161"/>
      <c r="B12" s="146" t="s">
        <v>55</v>
      </c>
      <c r="C12" s="161"/>
      <c r="D12" s="140" t="s">
        <v>54</v>
      </c>
      <c r="E12" s="149">
        <v>1671.0</v>
      </c>
      <c r="F12" s="150">
        <v>1275.0</v>
      </c>
      <c r="G12" s="151">
        <v>1230.0</v>
      </c>
      <c r="H12" s="149">
        <v>7619.0</v>
      </c>
      <c r="I12" s="152">
        <v>5860.0</v>
      </c>
      <c r="Q12" s="139"/>
      <c r="R12" s="145"/>
    </row>
    <row r="13">
      <c r="A13" s="134"/>
      <c r="B13" s="134"/>
      <c r="C13" s="140" t="s">
        <v>54</v>
      </c>
      <c r="D13" s="146" t="s">
        <v>55</v>
      </c>
      <c r="E13" s="142">
        <v>283.0</v>
      </c>
      <c r="F13" s="142">
        <v>441.0</v>
      </c>
      <c r="G13" s="160">
        <v>422.0</v>
      </c>
      <c r="H13" s="142">
        <v>1461.0</v>
      </c>
      <c r="I13" s="160">
        <v>2086.0</v>
      </c>
      <c r="Q13" s="139"/>
      <c r="R13" s="145"/>
    </row>
    <row r="14">
      <c r="A14" s="134"/>
      <c r="B14" s="134"/>
      <c r="C14" s="146" t="s">
        <v>55</v>
      </c>
      <c r="D14" s="140" t="s">
        <v>54</v>
      </c>
      <c r="E14" s="149">
        <v>416.0</v>
      </c>
      <c r="F14" s="150">
        <v>351.0</v>
      </c>
      <c r="G14" s="151">
        <v>357.0</v>
      </c>
      <c r="H14" s="149">
        <v>1840.0</v>
      </c>
      <c r="I14" s="152">
        <v>1528.0</v>
      </c>
      <c r="L14" s="162"/>
      <c r="Q14" s="139"/>
      <c r="R14" s="145"/>
    </row>
    <row r="15" ht="18.0" customHeight="1">
      <c r="A15" s="157"/>
      <c r="B15" s="157"/>
      <c r="C15" s="163"/>
      <c r="D15" s="157"/>
      <c r="E15" s="158"/>
      <c r="F15" s="158"/>
      <c r="G15" s="157"/>
      <c r="H15" s="158"/>
      <c r="I15" s="159"/>
      <c r="L15" s="162"/>
      <c r="Q15" s="139"/>
      <c r="R15" s="145"/>
    </row>
    <row r="16">
      <c r="A16" s="140" t="s">
        <v>54</v>
      </c>
      <c r="B16" s="146" t="s">
        <v>55</v>
      </c>
      <c r="C16" s="141"/>
      <c r="D16" s="140" t="s">
        <v>54</v>
      </c>
      <c r="E16" s="149">
        <v>432.0</v>
      </c>
      <c r="F16" s="150">
        <v>339.0</v>
      </c>
      <c r="G16" s="151">
        <v>299.0</v>
      </c>
      <c r="H16" s="149">
        <v>1837.0</v>
      </c>
      <c r="I16" s="152">
        <v>1481.0</v>
      </c>
      <c r="Q16" s="139"/>
      <c r="R16" s="145"/>
    </row>
    <row r="17">
      <c r="A17" s="146" t="s">
        <v>55</v>
      </c>
      <c r="B17" s="140" t="s">
        <v>54</v>
      </c>
      <c r="C17" s="141"/>
      <c r="D17" s="140" t="s">
        <v>54</v>
      </c>
      <c r="E17" s="149">
        <v>1865.0</v>
      </c>
      <c r="F17" s="150">
        <v>1657.0</v>
      </c>
      <c r="G17" s="151">
        <v>1689.0</v>
      </c>
      <c r="H17" s="149">
        <v>8031.0</v>
      </c>
      <c r="I17" s="152">
        <v>7169.0</v>
      </c>
      <c r="Q17" s="139"/>
      <c r="R17" s="145"/>
    </row>
    <row r="18">
      <c r="A18" s="140" t="s">
        <v>54</v>
      </c>
      <c r="B18" s="146" t="s">
        <v>55</v>
      </c>
      <c r="C18" s="141"/>
      <c r="D18" s="146" t="s">
        <v>55</v>
      </c>
      <c r="E18" s="142">
        <v>412.0</v>
      </c>
      <c r="F18" s="142">
        <v>505.0</v>
      </c>
      <c r="G18" s="160">
        <v>545.0</v>
      </c>
      <c r="H18" s="142">
        <v>1456.0</v>
      </c>
      <c r="I18" s="160">
        <v>1812.0</v>
      </c>
      <c r="Q18" s="139"/>
      <c r="R18" s="145"/>
    </row>
    <row r="19">
      <c r="A19" s="146" t="s">
        <v>55</v>
      </c>
      <c r="B19" s="140" t="s">
        <v>54</v>
      </c>
      <c r="C19" s="141"/>
      <c r="D19" s="146" t="s">
        <v>55</v>
      </c>
      <c r="E19" s="142">
        <v>613.0</v>
      </c>
      <c r="F19" s="142">
        <v>821.0</v>
      </c>
      <c r="G19" s="160">
        <v>789.0</v>
      </c>
      <c r="H19" s="142">
        <v>2924.0</v>
      </c>
      <c r="I19" s="160">
        <v>3786.0</v>
      </c>
      <c r="K19" s="98"/>
      <c r="Q19" s="139"/>
      <c r="R19" s="145"/>
    </row>
    <row r="20" ht="18.75" customHeight="1">
      <c r="A20" s="157"/>
      <c r="B20" s="157"/>
      <c r="C20" s="157"/>
      <c r="D20" s="157"/>
      <c r="E20" s="158"/>
      <c r="F20" s="158"/>
      <c r="G20" s="157"/>
      <c r="H20" s="158"/>
      <c r="I20" s="159"/>
      <c r="Q20" s="139"/>
      <c r="R20" s="145"/>
    </row>
    <row r="21">
      <c r="A21" s="140" t="s">
        <v>54</v>
      </c>
      <c r="B21" s="146" t="s">
        <v>55</v>
      </c>
      <c r="C21" s="140" t="s">
        <v>54</v>
      </c>
      <c r="D21" s="140" t="s">
        <v>54</v>
      </c>
      <c r="E21" s="149">
        <v>114.0</v>
      </c>
      <c r="F21" s="150">
        <v>105.0</v>
      </c>
      <c r="G21" s="151">
        <v>103.0</v>
      </c>
      <c r="H21" s="149">
        <v>438.0</v>
      </c>
      <c r="I21" s="152">
        <v>392.0</v>
      </c>
      <c r="Q21" s="139"/>
      <c r="R21" s="145"/>
    </row>
    <row r="22">
      <c r="A22" s="140" t="s">
        <v>54</v>
      </c>
      <c r="B22" s="146" t="s">
        <v>55</v>
      </c>
      <c r="C22" s="146" t="s">
        <v>55</v>
      </c>
      <c r="D22" s="140" t="s">
        <v>54</v>
      </c>
      <c r="E22" s="149">
        <v>40.0</v>
      </c>
      <c r="F22" s="150">
        <v>34.0</v>
      </c>
      <c r="G22" s="151">
        <v>29.0</v>
      </c>
      <c r="H22" s="149">
        <v>149.0</v>
      </c>
      <c r="I22" s="152">
        <v>123.0</v>
      </c>
      <c r="Q22" s="139"/>
      <c r="R22" s="145"/>
    </row>
    <row r="23">
      <c r="A23" s="140" t="s">
        <v>54</v>
      </c>
      <c r="B23" s="146" t="s">
        <v>55</v>
      </c>
      <c r="C23" s="140" t="s">
        <v>54</v>
      </c>
      <c r="D23" s="146" t="s">
        <v>55</v>
      </c>
      <c r="E23" s="142">
        <v>27.0</v>
      </c>
      <c r="F23" s="142">
        <v>36.0</v>
      </c>
      <c r="G23" s="160">
        <v>38.0</v>
      </c>
      <c r="H23" s="142">
        <v>180.0</v>
      </c>
      <c r="I23" s="160">
        <v>226.0</v>
      </c>
      <c r="Q23" s="139"/>
      <c r="R23" s="145"/>
    </row>
    <row r="24">
      <c r="A24" s="140" t="s">
        <v>54</v>
      </c>
      <c r="B24" s="146" t="s">
        <v>55</v>
      </c>
      <c r="C24" s="146" t="s">
        <v>55</v>
      </c>
      <c r="D24" s="146" t="s">
        <v>55</v>
      </c>
      <c r="E24" s="142">
        <v>50.0</v>
      </c>
      <c r="F24" s="142">
        <v>56.0</v>
      </c>
      <c r="G24" s="160">
        <v>61.0</v>
      </c>
      <c r="H24" s="142">
        <v>161.0</v>
      </c>
      <c r="I24" s="160">
        <v>187.0</v>
      </c>
      <c r="Q24" s="139"/>
      <c r="R24" s="145"/>
    </row>
    <row r="25" ht="19.5" customHeight="1">
      <c r="A25" s="157"/>
      <c r="B25" s="157"/>
      <c r="C25" s="157"/>
      <c r="D25" s="157"/>
      <c r="E25" s="158"/>
      <c r="F25" s="158"/>
      <c r="G25" s="157"/>
      <c r="H25" s="158"/>
      <c r="I25" s="159"/>
      <c r="Q25" s="139"/>
      <c r="R25" s="145"/>
    </row>
    <row r="26">
      <c r="A26" s="146" t="s">
        <v>55</v>
      </c>
      <c r="B26" s="140" t="s">
        <v>54</v>
      </c>
      <c r="C26" s="140" t="s">
        <v>54</v>
      </c>
      <c r="D26" s="140" t="s">
        <v>54</v>
      </c>
      <c r="E26" s="149">
        <v>1489.0</v>
      </c>
      <c r="F26" s="150">
        <v>1340.0</v>
      </c>
      <c r="G26" s="151">
        <v>1361.0</v>
      </c>
      <c r="H26" s="149">
        <v>6405.0</v>
      </c>
      <c r="I26" s="152">
        <v>5828.0</v>
      </c>
    </row>
    <row r="27">
      <c r="A27" s="146" t="s">
        <v>55</v>
      </c>
      <c r="B27" s="140" t="s">
        <v>54</v>
      </c>
      <c r="C27" s="146" t="s">
        <v>55</v>
      </c>
      <c r="D27" s="140" t="s">
        <v>54</v>
      </c>
      <c r="E27" s="149">
        <v>376.0</v>
      </c>
      <c r="F27" s="150">
        <v>317.0</v>
      </c>
      <c r="G27" s="151">
        <v>328.0</v>
      </c>
      <c r="H27" s="149">
        <v>1626.0</v>
      </c>
      <c r="I27" s="152">
        <v>1341.0</v>
      </c>
    </row>
    <row r="28">
      <c r="A28" s="146" t="s">
        <v>55</v>
      </c>
      <c r="B28" s="140" t="s">
        <v>54</v>
      </c>
      <c r="C28" s="140" t="s">
        <v>54</v>
      </c>
      <c r="D28" s="146" t="s">
        <v>55</v>
      </c>
      <c r="E28" s="142">
        <v>256.0</v>
      </c>
      <c r="F28" s="142">
        <v>405.0</v>
      </c>
      <c r="G28" s="160">
        <v>384.0</v>
      </c>
      <c r="H28" s="142">
        <v>1279.0</v>
      </c>
      <c r="I28" s="160">
        <v>1856.0</v>
      </c>
    </row>
    <row r="29">
      <c r="A29" s="146" t="s">
        <v>55</v>
      </c>
      <c r="B29" s="140" t="s">
        <v>54</v>
      </c>
      <c r="C29" s="146" t="s">
        <v>55</v>
      </c>
      <c r="D29" s="146" t="s">
        <v>55</v>
      </c>
      <c r="E29" s="142">
        <v>357.0</v>
      </c>
      <c r="F29" s="164">
        <v>416.0</v>
      </c>
      <c r="G29" s="160">
        <v>405.0</v>
      </c>
      <c r="H29" s="142">
        <v>1645.0</v>
      </c>
      <c r="I29" s="160">
        <v>1930.0</v>
      </c>
    </row>
    <row r="30">
      <c r="E30" s="165"/>
      <c r="F30" s="165"/>
      <c r="G30" s="165"/>
      <c r="H30" s="166"/>
      <c r="I30" s="165"/>
    </row>
    <row r="31">
      <c r="D31" s="167" t="s">
        <v>57</v>
      </c>
      <c r="E31" s="52">
        <f>L2-(E2+E3)</f>
        <v>6513</v>
      </c>
      <c r="F31" s="165">
        <f>L2-(F2+F3)</f>
        <v>8322</v>
      </c>
      <c r="G31" s="52"/>
      <c r="H31" s="52">
        <f>K2-(H2+H3)</f>
        <v>30141</v>
      </c>
      <c r="I31" s="165">
        <f>K2-(I2+I3)</f>
        <v>38261</v>
      </c>
    </row>
    <row r="32">
      <c r="E32" s="9" t="s">
        <v>58</v>
      </c>
      <c r="F32" s="165"/>
      <c r="G32" s="9"/>
      <c r="H32" s="9" t="s">
        <v>58</v>
      </c>
      <c r="I32" s="165"/>
    </row>
    <row r="33">
      <c r="A33" s="168" t="s">
        <v>59</v>
      </c>
      <c r="E33" s="165"/>
      <c r="F33" s="165"/>
      <c r="G33" s="165"/>
      <c r="H33" s="165"/>
      <c r="I33" s="165"/>
    </row>
    <row r="34">
      <c r="A34" s="98" t="s">
        <v>60</v>
      </c>
      <c r="E34" s="165"/>
      <c r="F34" s="165"/>
      <c r="G34" s="165"/>
      <c r="H34" s="165"/>
      <c r="I34" s="165"/>
    </row>
    <row r="35">
      <c r="A35" s="98" t="s">
        <v>61</v>
      </c>
      <c r="E35" s="165"/>
      <c r="F35" s="165"/>
      <c r="G35" s="165"/>
      <c r="H35" s="165"/>
      <c r="I35" s="165"/>
    </row>
    <row r="36">
      <c r="E36" s="165"/>
      <c r="F36" s="165"/>
      <c r="G36" s="165"/>
      <c r="H36" s="165"/>
      <c r="I36" s="165"/>
    </row>
    <row r="37">
      <c r="E37" s="165"/>
      <c r="F37" s="165"/>
      <c r="G37" s="165"/>
      <c r="H37" s="165"/>
      <c r="I37" s="165"/>
    </row>
    <row r="38">
      <c r="E38" s="165"/>
      <c r="F38" s="165"/>
      <c r="G38" s="165"/>
      <c r="H38" s="165"/>
      <c r="I38" s="165"/>
    </row>
    <row r="39">
      <c r="E39" s="165"/>
      <c r="F39" s="165"/>
      <c r="G39" s="165"/>
      <c r="H39" s="165"/>
      <c r="I39" s="165"/>
    </row>
    <row r="40">
      <c r="E40" s="165"/>
      <c r="F40" s="165"/>
      <c r="G40" s="165"/>
      <c r="H40" s="165"/>
      <c r="I40" s="165"/>
    </row>
    <row r="41">
      <c r="E41" s="165"/>
      <c r="F41" s="165"/>
      <c r="G41" s="165"/>
      <c r="H41" s="165"/>
      <c r="I41" s="165"/>
    </row>
    <row r="42">
      <c r="E42" s="165"/>
      <c r="F42" s="165"/>
      <c r="G42" s="165"/>
      <c r="H42" s="165"/>
      <c r="I42" s="165"/>
    </row>
    <row r="43">
      <c r="E43" s="165"/>
      <c r="F43" s="165"/>
      <c r="G43" s="165"/>
      <c r="H43" s="165"/>
      <c r="I43" s="165"/>
    </row>
    <row r="44">
      <c r="E44" s="165"/>
      <c r="F44" s="165"/>
      <c r="G44" s="165"/>
      <c r="H44" s="165"/>
      <c r="I44" s="165"/>
    </row>
    <row r="45">
      <c r="E45" s="165"/>
      <c r="F45" s="165"/>
      <c r="G45" s="165"/>
      <c r="H45" s="165"/>
      <c r="I45" s="165"/>
    </row>
    <row r="46">
      <c r="E46" s="165"/>
      <c r="F46" s="165"/>
      <c r="G46" s="165"/>
      <c r="H46" s="165"/>
      <c r="I46" s="165"/>
    </row>
    <row r="47">
      <c r="E47" s="165"/>
      <c r="F47" s="165"/>
      <c r="G47" s="165"/>
      <c r="H47" s="165"/>
      <c r="I47" s="165"/>
    </row>
    <row r="48">
      <c r="E48" s="165"/>
      <c r="F48" s="165"/>
      <c r="G48" s="165"/>
      <c r="H48" s="165"/>
      <c r="I48" s="165"/>
    </row>
    <row r="49">
      <c r="E49" s="165"/>
      <c r="F49" s="165"/>
      <c r="G49" s="165"/>
      <c r="H49" s="165"/>
      <c r="I49" s="165"/>
    </row>
    <row r="50">
      <c r="E50" s="165"/>
      <c r="F50" s="165"/>
      <c r="G50" s="165"/>
      <c r="H50" s="165"/>
      <c r="I50" s="165"/>
    </row>
    <row r="51">
      <c r="E51" s="165"/>
      <c r="F51" s="165"/>
      <c r="G51" s="165"/>
      <c r="H51" s="165"/>
      <c r="I51" s="165"/>
    </row>
    <row r="52">
      <c r="E52" s="165"/>
      <c r="F52" s="165"/>
      <c r="G52" s="165"/>
      <c r="H52" s="165"/>
      <c r="I52" s="165"/>
    </row>
    <row r="53">
      <c r="E53" s="165"/>
      <c r="F53" s="165"/>
      <c r="G53" s="165"/>
      <c r="H53" s="165"/>
      <c r="I53" s="165"/>
    </row>
    <row r="54">
      <c r="E54" s="165"/>
      <c r="F54" s="165"/>
      <c r="G54" s="165"/>
      <c r="H54" s="165"/>
      <c r="I54" s="165"/>
    </row>
    <row r="55">
      <c r="E55" s="165"/>
      <c r="F55" s="165"/>
      <c r="G55" s="165"/>
      <c r="H55" s="165"/>
      <c r="I55" s="165"/>
    </row>
    <row r="56">
      <c r="E56" s="165"/>
      <c r="F56" s="165"/>
      <c r="G56" s="165"/>
      <c r="H56" s="165"/>
      <c r="I56" s="165"/>
    </row>
    <row r="57">
      <c r="E57" s="165"/>
      <c r="F57" s="165"/>
      <c r="G57" s="165"/>
      <c r="H57" s="165"/>
      <c r="I57" s="165"/>
    </row>
    <row r="58">
      <c r="E58" s="165"/>
      <c r="F58" s="165"/>
      <c r="G58" s="165"/>
      <c r="H58" s="165"/>
      <c r="I58" s="165"/>
    </row>
    <row r="59">
      <c r="E59" s="165"/>
      <c r="F59" s="165"/>
      <c r="G59" s="165"/>
      <c r="H59" s="165"/>
      <c r="I59" s="165"/>
    </row>
    <row r="60">
      <c r="E60" s="165"/>
      <c r="F60" s="165"/>
      <c r="G60" s="165"/>
      <c r="H60" s="165"/>
      <c r="I60" s="165"/>
    </row>
    <row r="61">
      <c r="E61" s="165"/>
      <c r="F61" s="165"/>
      <c r="G61" s="165"/>
      <c r="H61" s="165"/>
      <c r="I61" s="165"/>
    </row>
    <row r="62">
      <c r="E62" s="165"/>
      <c r="F62" s="165"/>
      <c r="G62" s="165"/>
      <c r="H62" s="165"/>
      <c r="I62" s="165"/>
    </row>
    <row r="63">
      <c r="E63" s="165"/>
      <c r="F63" s="165"/>
      <c r="G63" s="165"/>
      <c r="H63" s="165"/>
      <c r="I63" s="165"/>
    </row>
    <row r="64">
      <c r="E64" s="165"/>
      <c r="F64" s="165"/>
      <c r="G64" s="165"/>
      <c r="H64" s="165"/>
      <c r="I64" s="165"/>
    </row>
    <row r="65">
      <c r="E65" s="165"/>
      <c r="F65" s="165"/>
      <c r="G65" s="165"/>
      <c r="H65" s="165"/>
      <c r="I65" s="165"/>
    </row>
    <row r="66">
      <c r="E66" s="165"/>
      <c r="F66" s="165"/>
      <c r="G66" s="165"/>
      <c r="H66" s="165"/>
      <c r="I66" s="165"/>
    </row>
    <row r="67">
      <c r="E67" s="165"/>
      <c r="F67" s="165"/>
      <c r="G67" s="165"/>
      <c r="H67" s="165"/>
      <c r="I67" s="165"/>
    </row>
    <row r="68">
      <c r="E68" s="165"/>
      <c r="F68" s="165"/>
      <c r="G68" s="165"/>
      <c r="H68" s="165"/>
      <c r="I68" s="165"/>
    </row>
    <row r="69">
      <c r="E69" s="165"/>
      <c r="F69" s="165"/>
      <c r="G69" s="165"/>
      <c r="H69" s="165"/>
      <c r="I69" s="165"/>
    </row>
    <row r="70">
      <c r="E70" s="165"/>
      <c r="F70" s="165"/>
      <c r="G70" s="165"/>
      <c r="H70" s="165"/>
      <c r="I70" s="165"/>
    </row>
    <row r="71">
      <c r="E71" s="165"/>
      <c r="F71" s="165"/>
      <c r="G71" s="165"/>
      <c r="H71" s="165"/>
      <c r="I71" s="165"/>
    </row>
    <row r="72">
      <c r="E72" s="165"/>
      <c r="F72" s="165"/>
      <c r="G72" s="165"/>
      <c r="H72" s="165"/>
      <c r="I72" s="165"/>
    </row>
    <row r="73">
      <c r="E73" s="165"/>
      <c r="F73" s="165"/>
      <c r="G73" s="165"/>
      <c r="H73" s="165"/>
      <c r="I73" s="165"/>
    </row>
    <row r="74">
      <c r="E74" s="165"/>
      <c r="F74" s="165"/>
      <c r="G74" s="165"/>
      <c r="H74" s="165"/>
      <c r="I74" s="165"/>
    </row>
    <row r="75">
      <c r="E75" s="165"/>
      <c r="F75" s="165"/>
      <c r="G75" s="165"/>
      <c r="H75" s="165"/>
      <c r="I75" s="165"/>
    </row>
    <row r="76">
      <c r="E76" s="165"/>
      <c r="F76" s="165"/>
      <c r="G76" s="165"/>
      <c r="H76" s="165"/>
      <c r="I76" s="165"/>
    </row>
    <row r="77">
      <c r="E77" s="165"/>
      <c r="F77" s="165"/>
      <c r="G77" s="165"/>
      <c r="H77" s="165"/>
      <c r="I77" s="165"/>
    </row>
    <row r="78">
      <c r="E78" s="165"/>
      <c r="F78" s="165"/>
      <c r="G78" s="165"/>
      <c r="H78" s="165"/>
      <c r="I78" s="165"/>
    </row>
    <row r="79">
      <c r="E79" s="165"/>
      <c r="F79" s="165"/>
      <c r="G79" s="165"/>
      <c r="H79" s="165"/>
      <c r="I79" s="165"/>
    </row>
    <row r="80">
      <c r="E80" s="165"/>
      <c r="F80" s="165"/>
      <c r="G80" s="165"/>
      <c r="H80" s="165"/>
      <c r="I80" s="165"/>
    </row>
    <row r="81">
      <c r="E81" s="165"/>
      <c r="F81" s="165"/>
      <c r="G81" s="165"/>
      <c r="H81" s="165"/>
      <c r="I81" s="165"/>
    </row>
    <row r="82">
      <c r="E82" s="165"/>
      <c r="F82" s="165"/>
      <c r="G82" s="165"/>
      <c r="H82" s="165"/>
      <c r="I82" s="165"/>
    </row>
    <row r="83">
      <c r="E83" s="165"/>
      <c r="F83" s="165"/>
      <c r="G83" s="165"/>
      <c r="H83" s="165"/>
      <c r="I83" s="165"/>
    </row>
    <row r="84">
      <c r="E84" s="165"/>
      <c r="F84" s="165"/>
      <c r="G84" s="165"/>
      <c r="H84" s="165"/>
      <c r="I84" s="165"/>
    </row>
    <row r="85">
      <c r="E85" s="165"/>
      <c r="F85" s="165"/>
      <c r="G85" s="165"/>
      <c r="H85" s="165"/>
      <c r="I85" s="165"/>
    </row>
    <row r="86">
      <c r="E86" s="165"/>
      <c r="F86" s="165"/>
      <c r="G86" s="165"/>
      <c r="H86" s="165"/>
      <c r="I86" s="165"/>
    </row>
    <row r="87">
      <c r="E87" s="165"/>
      <c r="F87" s="165"/>
      <c r="G87" s="165"/>
      <c r="H87" s="165"/>
      <c r="I87" s="165"/>
    </row>
    <row r="88">
      <c r="E88" s="165"/>
      <c r="F88" s="165"/>
      <c r="G88" s="165"/>
      <c r="H88" s="165"/>
      <c r="I88" s="165"/>
    </row>
    <row r="89">
      <c r="E89" s="165"/>
      <c r="F89" s="165"/>
      <c r="G89" s="165"/>
      <c r="H89" s="165"/>
      <c r="I89" s="165"/>
    </row>
    <row r="90">
      <c r="E90" s="165"/>
      <c r="F90" s="165"/>
      <c r="G90" s="165"/>
      <c r="H90" s="165"/>
      <c r="I90" s="165"/>
    </row>
    <row r="91">
      <c r="E91" s="165"/>
      <c r="F91" s="165"/>
      <c r="G91" s="165"/>
      <c r="H91" s="165"/>
      <c r="I91" s="165"/>
    </row>
    <row r="92">
      <c r="E92" s="165"/>
      <c r="F92" s="165"/>
      <c r="G92" s="165"/>
      <c r="H92" s="165"/>
      <c r="I92" s="165"/>
    </row>
    <row r="93">
      <c r="E93" s="165"/>
      <c r="F93" s="165"/>
      <c r="G93" s="165"/>
      <c r="H93" s="165"/>
      <c r="I93" s="165"/>
    </row>
    <row r="94">
      <c r="E94" s="165"/>
      <c r="F94" s="165"/>
      <c r="G94" s="165"/>
      <c r="H94" s="165"/>
      <c r="I94" s="165"/>
    </row>
    <row r="95">
      <c r="E95" s="165"/>
      <c r="F95" s="165"/>
      <c r="G95" s="165"/>
      <c r="H95" s="165"/>
      <c r="I95" s="165"/>
    </row>
    <row r="96">
      <c r="E96" s="165"/>
      <c r="F96" s="165"/>
      <c r="G96" s="165"/>
      <c r="H96" s="165"/>
      <c r="I96" s="165"/>
    </row>
    <row r="97">
      <c r="E97" s="165"/>
      <c r="F97" s="165"/>
      <c r="G97" s="165"/>
      <c r="H97" s="165"/>
      <c r="I97" s="165"/>
    </row>
    <row r="98">
      <c r="E98" s="165"/>
      <c r="F98" s="165"/>
      <c r="G98" s="165"/>
      <c r="H98" s="165"/>
      <c r="I98" s="165"/>
    </row>
    <row r="99">
      <c r="E99" s="165"/>
      <c r="F99" s="165"/>
      <c r="G99" s="165"/>
      <c r="H99" s="165"/>
      <c r="I99" s="165"/>
    </row>
    <row r="100">
      <c r="E100" s="165"/>
      <c r="F100" s="165"/>
      <c r="G100" s="165"/>
      <c r="H100" s="165"/>
      <c r="I100" s="165"/>
    </row>
    <row r="101">
      <c r="E101" s="165"/>
      <c r="F101" s="165"/>
      <c r="G101" s="165"/>
      <c r="H101" s="165"/>
      <c r="I101" s="165"/>
    </row>
    <row r="102">
      <c r="E102" s="165"/>
      <c r="F102" s="165"/>
      <c r="G102" s="165"/>
      <c r="H102" s="165"/>
      <c r="I102" s="165"/>
    </row>
    <row r="103">
      <c r="E103" s="165"/>
      <c r="F103" s="165"/>
      <c r="G103" s="165"/>
      <c r="H103" s="165"/>
      <c r="I103" s="165"/>
    </row>
    <row r="104">
      <c r="E104" s="165"/>
      <c r="F104" s="165"/>
      <c r="G104" s="165"/>
      <c r="H104" s="165"/>
      <c r="I104" s="165"/>
    </row>
    <row r="105">
      <c r="E105" s="165"/>
      <c r="F105" s="165"/>
      <c r="G105" s="165"/>
      <c r="H105" s="165"/>
      <c r="I105" s="165"/>
    </row>
    <row r="106">
      <c r="E106" s="165"/>
      <c r="F106" s="165"/>
      <c r="G106" s="165"/>
      <c r="H106" s="165"/>
      <c r="I106" s="165"/>
    </row>
    <row r="107">
      <c r="E107" s="165"/>
      <c r="F107" s="165"/>
      <c r="G107" s="165"/>
      <c r="H107" s="165"/>
      <c r="I107" s="165"/>
    </row>
    <row r="108">
      <c r="E108" s="165"/>
      <c r="F108" s="165"/>
      <c r="G108" s="165"/>
      <c r="H108" s="165"/>
      <c r="I108" s="165"/>
    </row>
    <row r="109">
      <c r="E109" s="165"/>
      <c r="F109" s="165"/>
      <c r="G109" s="165"/>
      <c r="H109" s="165"/>
      <c r="I109" s="165"/>
    </row>
    <row r="110">
      <c r="E110" s="165"/>
      <c r="F110" s="165"/>
      <c r="G110" s="165"/>
      <c r="H110" s="165"/>
      <c r="I110" s="165"/>
    </row>
    <row r="111">
      <c r="E111" s="165"/>
      <c r="F111" s="165"/>
      <c r="G111" s="165"/>
      <c r="H111" s="165"/>
      <c r="I111" s="165"/>
    </row>
    <row r="112">
      <c r="E112" s="165"/>
      <c r="F112" s="165"/>
      <c r="G112" s="165"/>
      <c r="H112" s="165"/>
      <c r="I112" s="165"/>
    </row>
    <row r="113">
      <c r="E113" s="165"/>
      <c r="F113" s="165"/>
      <c r="G113" s="165"/>
      <c r="H113" s="165"/>
      <c r="I113" s="165"/>
    </row>
    <row r="114">
      <c r="E114" s="165"/>
      <c r="F114" s="165"/>
      <c r="G114" s="165"/>
      <c r="H114" s="165"/>
      <c r="I114" s="165"/>
    </row>
    <row r="115">
      <c r="E115" s="165"/>
      <c r="F115" s="165"/>
      <c r="G115" s="165"/>
      <c r="H115" s="165"/>
      <c r="I115" s="165"/>
    </row>
    <row r="116">
      <c r="E116" s="165"/>
      <c r="F116" s="165"/>
      <c r="G116" s="165"/>
      <c r="H116" s="165"/>
      <c r="I116" s="165"/>
    </row>
    <row r="117">
      <c r="E117" s="165"/>
      <c r="F117" s="165"/>
      <c r="G117" s="165"/>
      <c r="H117" s="165"/>
      <c r="I117" s="165"/>
    </row>
    <row r="118">
      <c r="E118" s="165"/>
      <c r="F118" s="165"/>
      <c r="G118" s="165"/>
      <c r="H118" s="165"/>
      <c r="I118" s="165"/>
    </row>
    <row r="119">
      <c r="E119" s="165"/>
      <c r="F119" s="165"/>
      <c r="G119" s="165"/>
      <c r="H119" s="165"/>
      <c r="I119" s="165"/>
    </row>
    <row r="120">
      <c r="E120" s="165"/>
      <c r="F120" s="165"/>
      <c r="G120" s="165"/>
      <c r="H120" s="165"/>
      <c r="I120" s="165"/>
    </row>
    <row r="121">
      <c r="E121" s="165"/>
      <c r="F121" s="165"/>
      <c r="G121" s="165"/>
      <c r="H121" s="165"/>
      <c r="I121" s="165"/>
    </row>
    <row r="122">
      <c r="E122" s="165"/>
      <c r="F122" s="165"/>
      <c r="G122" s="165"/>
      <c r="H122" s="165"/>
      <c r="I122" s="165"/>
    </row>
    <row r="123">
      <c r="E123" s="165"/>
      <c r="F123" s="165"/>
      <c r="G123" s="165"/>
      <c r="H123" s="165"/>
      <c r="I123" s="165"/>
    </row>
    <row r="124">
      <c r="E124" s="165"/>
      <c r="F124" s="165"/>
      <c r="G124" s="165"/>
      <c r="H124" s="165"/>
      <c r="I124" s="165"/>
    </row>
    <row r="125">
      <c r="E125" s="165"/>
      <c r="F125" s="165"/>
      <c r="G125" s="165"/>
      <c r="H125" s="165"/>
      <c r="I125" s="165"/>
    </row>
    <row r="126">
      <c r="E126" s="165"/>
      <c r="F126" s="165"/>
      <c r="G126" s="165"/>
      <c r="H126" s="165"/>
      <c r="I126" s="165"/>
    </row>
    <row r="127">
      <c r="E127" s="165"/>
      <c r="F127" s="165"/>
      <c r="G127" s="165"/>
      <c r="H127" s="165"/>
      <c r="I127" s="165"/>
    </row>
    <row r="128">
      <c r="E128" s="165"/>
      <c r="F128" s="165"/>
      <c r="G128" s="165"/>
      <c r="H128" s="165"/>
      <c r="I128" s="165"/>
    </row>
    <row r="129">
      <c r="E129" s="165"/>
      <c r="F129" s="165"/>
      <c r="G129" s="165"/>
      <c r="H129" s="165"/>
      <c r="I129" s="165"/>
    </row>
    <row r="130">
      <c r="E130" s="165"/>
      <c r="F130" s="165"/>
      <c r="G130" s="165"/>
      <c r="H130" s="165"/>
      <c r="I130" s="165"/>
    </row>
    <row r="131">
      <c r="E131" s="165"/>
      <c r="F131" s="165"/>
      <c r="G131" s="165"/>
      <c r="H131" s="165"/>
      <c r="I131" s="165"/>
    </row>
    <row r="132">
      <c r="E132" s="165"/>
      <c r="F132" s="165"/>
      <c r="G132" s="165"/>
      <c r="H132" s="165"/>
      <c r="I132" s="165"/>
    </row>
    <row r="133">
      <c r="E133" s="165"/>
      <c r="F133" s="165"/>
      <c r="G133" s="165"/>
      <c r="H133" s="165"/>
      <c r="I133" s="165"/>
    </row>
    <row r="134">
      <c r="E134" s="165"/>
      <c r="F134" s="165"/>
      <c r="G134" s="165"/>
      <c r="H134" s="165"/>
      <c r="I134" s="165"/>
    </row>
    <row r="135">
      <c r="E135" s="165"/>
      <c r="F135" s="165"/>
      <c r="G135" s="165"/>
      <c r="H135" s="165"/>
      <c r="I135" s="165"/>
    </row>
    <row r="136">
      <c r="E136" s="165"/>
      <c r="F136" s="165"/>
      <c r="G136" s="165"/>
      <c r="H136" s="165"/>
      <c r="I136" s="165"/>
    </row>
    <row r="137">
      <c r="E137" s="165"/>
      <c r="F137" s="165"/>
      <c r="G137" s="165"/>
      <c r="H137" s="165"/>
      <c r="I137" s="165"/>
    </row>
    <row r="138">
      <c r="E138" s="165"/>
      <c r="F138" s="165"/>
      <c r="G138" s="165"/>
      <c r="H138" s="165"/>
      <c r="I138" s="165"/>
    </row>
    <row r="139">
      <c r="E139" s="165"/>
      <c r="F139" s="165"/>
      <c r="G139" s="165"/>
      <c r="H139" s="165"/>
      <c r="I139" s="165"/>
    </row>
    <row r="140">
      <c r="E140" s="165"/>
      <c r="F140" s="165"/>
      <c r="G140" s="165"/>
      <c r="H140" s="165"/>
      <c r="I140" s="165"/>
    </row>
    <row r="141">
      <c r="E141" s="165"/>
      <c r="F141" s="165"/>
      <c r="G141" s="165"/>
      <c r="H141" s="165"/>
      <c r="I141" s="165"/>
    </row>
    <row r="142">
      <c r="E142" s="165"/>
      <c r="F142" s="165"/>
      <c r="G142" s="165"/>
      <c r="H142" s="165"/>
      <c r="I142" s="165"/>
    </row>
    <row r="143">
      <c r="E143" s="165"/>
      <c r="F143" s="165"/>
      <c r="G143" s="165"/>
      <c r="H143" s="165"/>
      <c r="I143" s="165"/>
    </row>
    <row r="144">
      <c r="E144" s="165"/>
      <c r="F144" s="165"/>
      <c r="G144" s="165"/>
      <c r="H144" s="165"/>
      <c r="I144" s="165"/>
    </row>
    <row r="145">
      <c r="E145" s="165"/>
      <c r="F145" s="165"/>
      <c r="G145" s="165"/>
      <c r="H145" s="165"/>
      <c r="I145" s="165"/>
    </row>
    <row r="146">
      <c r="E146" s="165"/>
      <c r="F146" s="165"/>
      <c r="G146" s="165"/>
      <c r="H146" s="165"/>
      <c r="I146" s="165"/>
    </row>
    <row r="147">
      <c r="E147" s="165"/>
      <c r="F147" s="165"/>
      <c r="G147" s="165"/>
      <c r="H147" s="165"/>
      <c r="I147" s="165"/>
    </row>
    <row r="148">
      <c r="E148" s="165"/>
      <c r="F148" s="165"/>
      <c r="G148" s="165"/>
      <c r="H148" s="165"/>
      <c r="I148" s="165"/>
    </row>
    <row r="149">
      <c r="E149" s="165"/>
      <c r="F149" s="165"/>
      <c r="G149" s="165"/>
      <c r="H149" s="165"/>
      <c r="I149" s="165"/>
    </row>
    <row r="150">
      <c r="E150" s="165"/>
      <c r="F150" s="165"/>
      <c r="G150" s="165"/>
      <c r="H150" s="165"/>
      <c r="I150" s="165"/>
    </row>
    <row r="151">
      <c r="E151" s="165"/>
      <c r="F151" s="165"/>
      <c r="G151" s="165"/>
      <c r="H151" s="165"/>
      <c r="I151" s="165"/>
    </row>
    <row r="152">
      <c r="E152" s="165"/>
      <c r="F152" s="165"/>
      <c r="G152" s="165"/>
      <c r="H152" s="165"/>
      <c r="I152" s="165"/>
    </row>
    <row r="153">
      <c r="E153" s="165"/>
      <c r="F153" s="165"/>
      <c r="G153" s="165"/>
      <c r="H153" s="165"/>
      <c r="I153" s="165"/>
    </row>
    <row r="154">
      <c r="E154" s="165"/>
      <c r="F154" s="165"/>
      <c r="G154" s="165"/>
      <c r="H154" s="165"/>
      <c r="I154" s="165"/>
    </row>
    <row r="155">
      <c r="E155" s="165"/>
      <c r="F155" s="165"/>
      <c r="G155" s="165"/>
      <c r="H155" s="165"/>
      <c r="I155" s="165"/>
    </row>
    <row r="156">
      <c r="E156" s="165"/>
      <c r="F156" s="165"/>
      <c r="G156" s="165"/>
      <c r="H156" s="165"/>
      <c r="I156" s="165"/>
    </row>
    <row r="157">
      <c r="E157" s="165"/>
      <c r="F157" s="165"/>
      <c r="G157" s="165"/>
      <c r="H157" s="165"/>
      <c r="I157" s="165"/>
    </row>
    <row r="158">
      <c r="E158" s="165"/>
      <c r="F158" s="165"/>
      <c r="G158" s="165"/>
      <c r="H158" s="165"/>
      <c r="I158" s="165"/>
    </row>
    <row r="159">
      <c r="E159" s="165"/>
      <c r="F159" s="165"/>
      <c r="G159" s="165"/>
      <c r="H159" s="165"/>
      <c r="I159" s="165"/>
    </row>
    <row r="160">
      <c r="E160" s="165"/>
      <c r="F160" s="165"/>
      <c r="G160" s="165"/>
      <c r="H160" s="165"/>
      <c r="I160" s="165"/>
    </row>
    <row r="161">
      <c r="E161" s="165"/>
      <c r="F161" s="165"/>
      <c r="G161" s="165"/>
      <c r="H161" s="165"/>
      <c r="I161" s="165"/>
    </row>
    <row r="162">
      <c r="E162" s="165"/>
      <c r="F162" s="165"/>
      <c r="G162" s="165"/>
      <c r="H162" s="165"/>
      <c r="I162" s="165"/>
    </row>
    <row r="163">
      <c r="E163" s="165"/>
      <c r="F163" s="165"/>
      <c r="G163" s="165"/>
      <c r="H163" s="165"/>
      <c r="I163" s="165"/>
    </row>
    <row r="164">
      <c r="E164" s="165"/>
      <c r="F164" s="165"/>
      <c r="G164" s="165"/>
      <c r="H164" s="165"/>
      <c r="I164" s="165"/>
    </row>
    <row r="165">
      <c r="E165" s="165"/>
      <c r="F165" s="165"/>
      <c r="G165" s="165"/>
      <c r="H165" s="165"/>
      <c r="I165" s="165"/>
    </row>
    <row r="166">
      <c r="E166" s="165"/>
      <c r="F166" s="165"/>
      <c r="G166" s="165"/>
      <c r="H166" s="165"/>
      <c r="I166" s="165"/>
    </row>
    <row r="167">
      <c r="E167" s="165"/>
      <c r="F167" s="165"/>
      <c r="G167" s="165"/>
      <c r="H167" s="165"/>
      <c r="I167" s="165"/>
    </row>
    <row r="168">
      <c r="E168" s="165"/>
      <c r="F168" s="165"/>
      <c r="G168" s="165"/>
      <c r="H168" s="165"/>
      <c r="I168" s="165"/>
    </row>
    <row r="169">
      <c r="E169" s="165"/>
      <c r="F169" s="165"/>
      <c r="G169" s="165"/>
      <c r="H169" s="165"/>
      <c r="I169" s="165"/>
    </row>
    <row r="170">
      <c r="E170" s="165"/>
      <c r="F170" s="165"/>
      <c r="G170" s="165"/>
      <c r="H170" s="165"/>
      <c r="I170" s="165"/>
    </row>
    <row r="171">
      <c r="E171" s="165"/>
      <c r="F171" s="165"/>
      <c r="G171" s="165"/>
      <c r="H171" s="165"/>
      <c r="I171" s="165"/>
    </row>
    <row r="172">
      <c r="E172" s="165"/>
      <c r="F172" s="165"/>
      <c r="G172" s="165"/>
      <c r="H172" s="165"/>
      <c r="I172" s="165"/>
    </row>
    <row r="173">
      <c r="E173" s="165"/>
      <c r="F173" s="165"/>
      <c r="G173" s="165"/>
      <c r="H173" s="165"/>
      <c r="I173" s="165"/>
    </row>
    <row r="174">
      <c r="E174" s="165"/>
      <c r="F174" s="165"/>
      <c r="G174" s="165"/>
      <c r="H174" s="165"/>
      <c r="I174" s="165"/>
    </row>
    <row r="175">
      <c r="E175" s="165"/>
      <c r="F175" s="165"/>
      <c r="G175" s="165"/>
      <c r="H175" s="165"/>
      <c r="I175" s="165"/>
    </row>
    <row r="176">
      <c r="E176" s="165"/>
      <c r="F176" s="165"/>
      <c r="G176" s="165"/>
      <c r="H176" s="165"/>
      <c r="I176" s="165"/>
    </row>
    <row r="177">
      <c r="E177" s="165"/>
      <c r="F177" s="165"/>
      <c r="G177" s="165"/>
      <c r="H177" s="165"/>
      <c r="I177" s="165"/>
    </row>
    <row r="178">
      <c r="E178" s="165"/>
      <c r="F178" s="165"/>
      <c r="G178" s="165"/>
      <c r="H178" s="165"/>
      <c r="I178" s="165"/>
    </row>
    <row r="179">
      <c r="E179" s="165"/>
      <c r="F179" s="165"/>
      <c r="G179" s="165"/>
      <c r="H179" s="165"/>
      <c r="I179" s="165"/>
    </row>
    <row r="180">
      <c r="E180" s="165"/>
      <c r="F180" s="165"/>
      <c r="G180" s="165"/>
      <c r="H180" s="165"/>
      <c r="I180" s="165"/>
    </row>
    <row r="181">
      <c r="E181" s="165"/>
      <c r="F181" s="165"/>
      <c r="G181" s="165"/>
      <c r="H181" s="165"/>
      <c r="I181" s="165"/>
    </row>
    <row r="182">
      <c r="E182" s="165"/>
      <c r="F182" s="165"/>
      <c r="G182" s="165"/>
      <c r="H182" s="165"/>
      <c r="I182" s="165"/>
    </row>
    <row r="183">
      <c r="E183" s="165"/>
      <c r="F183" s="165"/>
      <c r="G183" s="165"/>
      <c r="H183" s="165"/>
      <c r="I183" s="165"/>
    </row>
    <row r="184">
      <c r="E184" s="165"/>
      <c r="F184" s="165"/>
      <c r="G184" s="165"/>
      <c r="H184" s="165"/>
      <c r="I184" s="165"/>
    </row>
    <row r="185">
      <c r="E185" s="165"/>
      <c r="F185" s="165"/>
      <c r="G185" s="165"/>
      <c r="H185" s="165"/>
      <c r="I185" s="165"/>
    </row>
    <row r="186">
      <c r="E186" s="165"/>
      <c r="F186" s="165"/>
      <c r="G186" s="165"/>
      <c r="H186" s="165"/>
      <c r="I186" s="165"/>
    </row>
    <row r="187">
      <c r="E187" s="165"/>
      <c r="F187" s="165"/>
      <c r="G187" s="165"/>
      <c r="H187" s="165"/>
      <c r="I187" s="165"/>
    </row>
    <row r="188">
      <c r="E188" s="165"/>
      <c r="F188" s="165"/>
      <c r="G188" s="165"/>
      <c r="H188" s="165"/>
      <c r="I188" s="165"/>
    </row>
    <row r="189">
      <c r="E189" s="165"/>
      <c r="F189" s="165"/>
      <c r="G189" s="165"/>
      <c r="H189" s="165"/>
      <c r="I189" s="165"/>
    </row>
    <row r="190">
      <c r="E190" s="165"/>
      <c r="F190" s="165"/>
      <c r="G190" s="165"/>
      <c r="H190" s="165"/>
      <c r="I190" s="165"/>
    </row>
    <row r="191">
      <c r="E191" s="165"/>
      <c r="F191" s="165"/>
      <c r="G191" s="165"/>
      <c r="H191" s="165"/>
      <c r="I191" s="165"/>
    </row>
    <row r="192">
      <c r="E192" s="165"/>
      <c r="F192" s="165"/>
      <c r="G192" s="165"/>
      <c r="H192" s="165"/>
      <c r="I192" s="165"/>
    </row>
    <row r="193">
      <c r="E193" s="165"/>
      <c r="F193" s="165"/>
      <c r="G193" s="165"/>
      <c r="H193" s="165"/>
      <c r="I193" s="165"/>
    </row>
    <row r="194">
      <c r="E194" s="165"/>
      <c r="F194" s="165"/>
      <c r="G194" s="165"/>
      <c r="H194" s="165"/>
      <c r="I194" s="165"/>
    </row>
    <row r="195">
      <c r="E195" s="165"/>
      <c r="F195" s="165"/>
      <c r="G195" s="165"/>
      <c r="H195" s="165"/>
      <c r="I195" s="165"/>
    </row>
    <row r="196">
      <c r="E196" s="165"/>
      <c r="F196" s="165"/>
      <c r="G196" s="165"/>
      <c r="H196" s="165"/>
      <c r="I196" s="165"/>
    </row>
    <row r="197">
      <c r="E197" s="165"/>
      <c r="F197" s="165"/>
      <c r="G197" s="165"/>
      <c r="H197" s="165"/>
      <c r="I197" s="165"/>
    </row>
    <row r="198">
      <c r="E198" s="165"/>
      <c r="F198" s="165"/>
      <c r="G198" s="165"/>
      <c r="H198" s="165"/>
      <c r="I198" s="165"/>
    </row>
    <row r="199">
      <c r="E199" s="165"/>
      <c r="F199" s="165"/>
      <c r="G199" s="165"/>
      <c r="H199" s="165"/>
      <c r="I199" s="165"/>
    </row>
    <row r="200">
      <c r="E200" s="165"/>
      <c r="F200" s="165"/>
      <c r="G200" s="165"/>
      <c r="H200" s="165"/>
      <c r="I200" s="165"/>
    </row>
    <row r="201">
      <c r="E201" s="165"/>
      <c r="F201" s="165"/>
      <c r="G201" s="165"/>
      <c r="H201" s="165"/>
      <c r="I201" s="165"/>
    </row>
    <row r="202">
      <c r="E202" s="165"/>
      <c r="F202" s="165"/>
      <c r="G202" s="165"/>
      <c r="H202" s="165"/>
      <c r="I202" s="165"/>
    </row>
    <row r="203">
      <c r="E203" s="165"/>
      <c r="F203" s="165"/>
      <c r="G203" s="165"/>
      <c r="H203" s="165"/>
      <c r="I203" s="165"/>
    </row>
    <row r="204">
      <c r="E204" s="165"/>
      <c r="F204" s="165"/>
      <c r="G204" s="165"/>
      <c r="H204" s="165"/>
      <c r="I204" s="165"/>
    </row>
    <row r="205">
      <c r="E205" s="165"/>
      <c r="F205" s="165"/>
      <c r="G205" s="165"/>
      <c r="H205" s="165"/>
      <c r="I205" s="165"/>
    </row>
    <row r="206">
      <c r="E206" s="165"/>
      <c r="F206" s="165"/>
      <c r="G206" s="165"/>
      <c r="H206" s="165"/>
      <c r="I206" s="165"/>
    </row>
    <row r="207">
      <c r="E207" s="165"/>
      <c r="F207" s="165"/>
      <c r="G207" s="165"/>
      <c r="H207" s="165"/>
      <c r="I207" s="165"/>
    </row>
    <row r="208">
      <c r="E208" s="165"/>
      <c r="F208" s="165"/>
      <c r="G208" s="165"/>
      <c r="H208" s="165"/>
      <c r="I208" s="165"/>
    </row>
    <row r="209">
      <c r="E209" s="165"/>
      <c r="F209" s="165"/>
      <c r="G209" s="165"/>
      <c r="H209" s="165"/>
      <c r="I209" s="165"/>
    </row>
    <row r="210">
      <c r="E210" s="165"/>
      <c r="F210" s="165"/>
      <c r="G210" s="165"/>
      <c r="H210" s="165"/>
      <c r="I210" s="165"/>
    </row>
    <row r="211">
      <c r="E211" s="165"/>
      <c r="F211" s="165"/>
      <c r="G211" s="165"/>
      <c r="H211" s="165"/>
      <c r="I211" s="165"/>
    </row>
    <row r="212">
      <c r="E212" s="165"/>
      <c r="F212" s="165"/>
      <c r="G212" s="165"/>
      <c r="H212" s="165"/>
      <c r="I212" s="165"/>
    </row>
    <row r="213">
      <c r="E213" s="165"/>
      <c r="F213" s="165"/>
      <c r="G213" s="165"/>
      <c r="H213" s="165"/>
      <c r="I213" s="165"/>
    </row>
    <row r="214">
      <c r="E214" s="165"/>
      <c r="F214" s="165"/>
      <c r="G214" s="165"/>
      <c r="H214" s="165"/>
      <c r="I214" s="165"/>
    </row>
    <row r="215">
      <c r="E215" s="165"/>
      <c r="F215" s="165"/>
      <c r="G215" s="165"/>
      <c r="H215" s="165"/>
      <c r="I215" s="165"/>
    </row>
    <row r="216">
      <c r="E216" s="165"/>
      <c r="F216" s="165"/>
      <c r="G216" s="165"/>
      <c r="H216" s="165"/>
      <c r="I216" s="165"/>
    </row>
    <row r="217">
      <c r="E217" s="165"/>
      <c r="F217" s="165"/>
      <c r="G217" s="165"/>
      <c r="H217" s="165"/>
      <c r="I217" s="165"/>
    </row>
    <row r="218">
      <c r="E218" s="165"/>
      <c r="F218" s="165"/>
      <c r="G218" s="165"/>
      <c r="H218" s="165"/>
      <c r="I218" s="165"/>
    </row>
    <row r="219">
      <c r="E219" s="165"/>
      <c r="F219" s="165"/>
      <c r="G219" s="165"/>
      <c r="H219" s="165"/>
      <c r="I219" s="165"/>
    </row>
    <row r="220">
      <c r="E220" s="165"/>
      <c r="F220" s="165"/>
      <c r="G220" s="165"/>
      <c r="H220" s="165"/>
      <c r="I220" s="165"/>
    </row>
    <row r="221">
      <c r="E221" s="165"/>
      <c r="F221" s="165"/>
      <c r="G221" s="165"/>
      <c r="H221" s="165"/>
      <c r="I221" s="165"/>
    </row>
    <row r="222">
      <c r="E222" s="165"/>
      <c r="F222" s="165"/>
      <c r="G222" s="165"/>
      <c r="H222" s="165"/>
      <c r="I222" s="165"/>
    </row>
    <row r="223">
      <c r="E223" s="165"/>
      <c r="F223" s="165"/>
      <c r="G223" s="165"/>
      <c r="H223" s="165"/>
      <c r="I223" s="165"/>
    </row>
    <row r="224">
      <c r="E224" s="165"/>
      <c r="F224" s="165"/>
      <c r="G224" s="165"/>
      <c r="H224" s="165"/>
      <c r="I224" s="165"/>
    </row>
    <row r="225">
      <c r="E225" s="165"/>
      <c r="F225" s="165"/>
      <c r="G225" s="165"/>
      <c r="H225" s="165"/>
      <c r="I225" s="165"/>
    </row>
    <row r="226">
      <c r="E226" s="165"/>
      <c r="F226" s="165"/>
      <c r="G226" s="165"/>
      <c r="H226" s="165"/>
      <c r="I226" s="165"/>
    </row>
    <row r="227">
      <c r="E227" s="165"/>
      <c r="F227" s="165"/>
      <c r="G227" s="165"/>
      <c r="H227" s="165"/>
      <c r="I227" s="165"/>
    </row>
    <row r="228">
      <c r="E228" s="165"/>
      <c r="F228" s="165"/>
      <c r="G228" s="165"/>
      <c r="H228" s="165"/>
      <c r="I228" s="165"/>
    </row>
    <row r="229">
      <c r="E229" s="165"/>
      <c r="F229" s="165"/>
      <c r="G229" s="165"/>
      <c r="H229" s="165"/>
      <c r="I229" s="165"/>
    </row>
    <row r="230">
      <c r="E230" s="165"/>
      <c r="F230" s="165"/>
      <c r="G230" s="165"/>
      <c r="H230" s="165"/>
      <c r="I230" s="165"/>
    </row>
    <row r="231">
      <c r="E231" s="165"/>
      <c r="F231" s="165"/>
      <c r="G231" s="165"/>
      <c r="H231" s="165"/>
      <c r="I231" s="165"/>
    </row>
    <row r="232">
      <c r="E232" s="165"/>
      <c r="F232" s="165"/>
      <c r="G232" s="165"/>
      <c r="H232" s="165"/>
      <c r="I232" s="165"/>
    </row>
    <row r="233">
      <c r="E233" s="165"/>
      <c r="F233" s="165"/>
      <c r="G233" s="165"/>
      <c r="H233" s="165"/>
      <c r="I233" s="165"/>
    </row>
    <row r="234">
      <c r="E234" s="165"/>
      <c r="F234" s="165"/>
      <c r="G234" s="165"/>
      <c r="H234" s="165"/>
      <c r="I234" s="165"/>
    </row>
    <row r="235">
      <c r="E235" s="165"/>
      <c r="F235" s="165"/>
      <c r="G235" s="165"/>
      <c r="H235" s="165"/>
      <c r="I235" s="165"/>
    </row>
    <row r="236">
      <c r="E236" s="165"/>
      <c r="F236" s="165"/>
      <c r="G236" s="165"/>
      <c r="H236" s="165"/>
      <c r="I236" s="165"/>
    </row>
    <row r="237">
      <c r="E237" s="165"/>
      <c r="F237" s="165"/>
      <c r="G237" s="165"/>
      <c r="H237" s="165"/>
      <c r="I237" s="165"/>
    </row>
    <row r="238">
      <c r="E238" s="165"/>
      <c r="F238" s="165"/>
      <c r="G238" s="165"/>
      <c r="H238" s="165"/>
      <c r="I238" s="165"/>
    </row>
    <row r="239">
      <c r="E239" s="165"/>
      <c r="F239" s="165"/>
      <c r="G239" s="165"/>
      <c r="H239" s="165"/>
      <c r="I239" s="165"/>
    </row>
    <row r="240">
      <c r="E240" s="165"/>
      <c r="F240" s="165"/>
      <c r="G240" s="165"/>
      <c r="H240" s="165"/>
      <c r="I240" s="165"/>
    </row>
    <row r="241">
      <c r="E241" s="165"/>
      <c r="F241" s="165"/>
      <c r="G241" s="165"/>
      <c r="H241" s="165"/>
      <c r="I241" s="165"/>
    </row>
    <row r="242">
      <c r="E242" s="165"/>
      <c r="F242" s="165"/>
      <c r="G242" s="165"/>
      <c r="H242" s="165"/>
      <c r="I242" s="165"/>
    </row>
    <row r="243">
      <c r="E243" s="165"/>
      <c r="F243" s="165"/>
      <c r="G243" s="165"/>
      <c r="H243" s="165"/>
      <c r="I243" s="165"/>
    </row>
    <row r="244">
      <c r="E244" s="165"/>
      <c r="F244" s="165"/>
      <c r="G244" s="165"/>
      <c r="H244" s="165"/>
      <c r="I244" s="165"/>
    </row>
    <row r="245">
      <c r="E245" s="165"/>
      <c r="F245" s="165"/>
      <c r="G245" s="165"/>
      <c r="H245" s="165"/>
      <c r="I245" s="165"/>
    </row>
    <row r="246">
      <c r="E246" s="165"/>
      <c r="F246" s="165"/>
      <c r="G246" s="165"/>
      <c r="H246" s="165"/>
      <c r="I246" s="165"/>
    </row>
    <row r="247">
      <c r="E247" s="165"/>
      <c r="F247" s="165"/>
      <c r="G247" s="165"/>
      <c r="H247" s="165"/>
      <c r="I247" s="165"/>
    </row>
    <row r="248">
      <c r="E248" s="165"/>
      <c r="F248" s="165"/>
      <c r="G248" s="165"/>
      <c r="H248" s="165"/>
      <c r="I248" s="165"/>
    </row>
    <row r="249">
      <c r="E249" s="165"/>
      <c r="F249" s="165"/>
      <c r="G249" s="165"/>
      <c r="H249" s="165"/>
      <c r="I249" s="165"/>
    </row>
    <row r="250">
      <c r="E250" s="165"/>
      <c r="F250" s="165"/>
      <c r="G250" s="165"/>
      <c r="H250" s="165"/>
      <c r="I250" s="165"/>
    </row>
    <row r="251">
      <c r="E251" s="165"/>
      <c r="F251" s="165"/>
      <c r="G251" s="165"/>
      <c r="H251" s="165"/>
      <c r="I251" s="165"/>
    </row>
    <row r="252">
      <c r="E252" s="165"/>
      <c r="F252" s="165"/>
      <c r="G252" s="165"/>
      <c r="H252" s="165"/>
      <c r="I252" s="165"/>
    </row>
    <row r="253">
      <c r="E253" s="165"/>
      <c r="F253" s="165"/>
      <c r="G253" s="165"/>
      <c r="H253" s="165"/>
      <c r="I253" s="165"/>
    </row>
    <row r="254">
      <c r="E254" s="165"/>
      <c r="F254" s="165"/>
      <c r="G254" s="165"/>
      <c r="H254" s="165"/>
      <c r="I254" s="165"/>
    </row>
    <row r="255">
      <c r="E255" s="165"/>
      <c r="F255" s="165"/>
      <c r="G255" s="165"/>
      <c r="H255" s="165"/>
      <c r="I255" s="165"/>
    </row>
    <row r="256">
      <c r="E256" s="165"/>
      <c r="F256" s="165"/>
      <c r="G256" s="165"/>
      <c r="H256" s="165"/>
      <c r="I256" s="165"/>
    </row>
    <row r="257">
      <c r="E257" s="165"/>
      <c r="F257" s="165"/>
      <c r="G257" s="165"/>
      <c r="H257" s="165"/>
      <c r="I257" s="165"/>
    </row>
    <row r="258">
      <c r="E258" s="165"/>
      <c r="F258" s="165"/>
      <c r="G258" s="165"/>
      <c r="H258" s="165"/>
      <c r="I258" s="165"/>
    </row>
    <row r="259">
      <c r="E259" s="165"/>
      <c r="F259" s="165"/>
      <c r="G259" s="165"/>
      <c r="H259" s="165"/>
      <c r="I259" s="165"/>
    </row>
    <row r="260">
      <c r="E260" s="165"/>
      <c r="F260" s="165"/>
      <c r="G260" s="165"/>
      <c r="H260" s="165"/>
      <c r="I260" s="165"/>
    </row>
    <row r="261">
      <c r="E261" s="165"/>
      <c r="F261" s="165"/>
      <c r="G261" s="165"/>
      <c r="H261" s="165"/>
      <c r="I261" s="165"/>
    </row>
    <row r="262">
      <c r="E262" s="165"/>
      <c r="F262" s="165"/>
      <c r="G262" s="165"/>
      <c r="H262" s="165"/>
      <c r="I262" s="165"/>
    </row>
    <row r="263">
      <c r="E263" s="165"/>
      <c r="F263" s="165"/>
      <c r="G263" s="165"/>
      <c r="H263" s="165"/>
      <c r="I263" s="165"/>
    </row>
    <row r="264">
      <c r="E264" s="165"/>
      <c r="F264" s="165"/>
      <c r="G264" s="165"/>
      <c r="H264" s="165"/>
      <c r="I264" s="165"/>
    </row>
    <row r="265">
      <c r="E265" s="165"/>
      <c r="F265" s="165"/>
      <c r="G265" s="165"/>
      <c r="H265" s="165"/>
      <c r="I265" s="165"/>
    </row>
    <row r="266">
      <c r="E266" s="165"/>
      <c r="F266" s="165"/>
      <c r="G266" s="165"/>
      <c r="H266" s="165"/>
      <c r="I266" s="165"/>
    </row>
    <row r="267">
      <c r="E267" s="165"/>
      <c r="F267" s="165"/>
      <c r="G267" s="165"/>
      <c r="H267" s="165"/>
      <c r="I267" s="165"/>
    </row>
    <row r="268">
      <c r="E268" s="165"/>
      <c r="F268" s="165"/>
      <c r="G268" s="165"/>
      <c r="H268" s="165"/>
      <c r="I268" s="165"/>
    </row>
    <row r="269">
      <c r="E269" s="165"/>
      <c r="F269" s="165"/>
      <c r="G269" s="165"/>
      <c r="H269" s="165"/>
      <c r="I269" s="165"/>
    </row>
    <row r="270">
      <c r="E270" s="165"/>
      <c r="F270" s="165"/>
      <c r="G270" s="165"/>
      <c r="H270" s="165"/>
      <c r="I270" s="165"/>
    </row>
    <row r="271">
      <c r="E271" s="165"/>
      <c r="F271" s="165"/>
      <c r="G271" s="165"/>
      <c r="H271" s="165"/>
      <c r="I271" s="165"/>
    </row>
    <row r="272">
      <c r="E272" s="165"/>
      <c r="F272" s="165"/>
      <c r="G272" s="165"/>
      <c r="H272" s="165"/>
      <c r="I272" s="165"/>
    </row>
    <row r="273">
      <c r="E273" s="165"/>
      <c r="F273" s="165"/>
      <c r="G273" s="165"/>
      <c r="H273" s="165"/>
      <c r="I273" s="165"/>
    </row>
    <row r="274">
      <c r="E274" s="165"/>
      <c r="F274" s="165"/>
      <c r="G274" s="165"/>
      <c r="H274" s="165"/>
      <c r="I274" s="165"/>
    </row>
    <row r="275">
      <c r="E275" s="165"/>
      <c r="F275" s="165"/>
      <c r="G275" s="165"/>
      <c r="H275" s="165"/>
      <c r="I275" s="165"/>
    </row>
    <row r="276">
      <c r="E276" s="165"/>
      <c r="F276" s="165"/>
      <c r="G276" s="165"/>
      <c r="H276" s="165"/>
      <c r="I276" s="165"/>
    </row>
    <row r="277">
      <c r="E277" s="165"/>
      <c r="F277" s="165"/>
      <c r="G277" s="165"/>
      <c r="H277" s="165"/>
      <c r="I277" s="165"/>
    </row>
    <row r="278">
      <c r="E278" s="165"/>
      <c r="F278" s="165"/>
      <c r="G278" s="165"/>
      <c r="H278" s="165"/>
      <c r="I278" s="165"/>
    </row>
    <row r="279">
      <c r="E279" s="165"/>
      <c r="F279" s="165"/>
      <c r="G279" s="165"/>
      <c r="H279" s="165"/>
      <c r="I279" s="165"/>
    </row>
    <row r="280">
      <c r="E280" s="165"/>
      <c r="F280" s="165"/>
      <c r="G280" s="165"/>
      <c r="H280" s="165"/>
      <c r="I280" s="165"/>
    </row>
    <row r="281">
      <c r="E281" s="165"/>
      <c r="F281" s="165"/>
      <c r="G281" s="165"/>
      <c r="H281" s="165"/>
      <c r="I281" s="165"/>
    </row>
    <row r="282">
      <c r="E282" s="165"/>
      <c r="F282" s="165"/>
      <c r="G282" s="165"/>
      <c r="H282" s="165"/>
      <c r="I282" s="165"/>
    </row>
    <row r="283">
      <c r="E283" s="165"/>
      <c r="F283" s="165"/>
      <c r="G283" s="165"/>
      <c r="H283" s="165"/>
      <c r="I283" s="165"/>
    </row>
    <row r="284">
      <c r="E284" s="165"/>
      <c r="F284" s="165"/>
      <c r="G284" s="165"/>
      <c r="H284" s="165"/>
      <c r="I284" s="165"/>
    </row>
    <row r="285">
      <c r="E285" s="165"/>
      <c r="F285" s="165"/>
      <c r="G285" s="165"/>
      <c r="H285" s="165"/>
      <c r="I285" s="165"/>
    </row>
    <row r="286">
      <c r="E286" s="165"/>
      <c r="F286" s="165"/>
      <c r="G286" s="165"/>
      <c r="H286" s="165"/>
      <c r="I286" s="165"/>
    </row>
    <row r="287">
      <c r="E287" s="165"/>
      <c r="F287" s="165"/>
      <c r="G287" s="165"/>
      <c r="H287" s="165"/>
      <c r="I287" s="165"/>
    </row>
    <row r="288">
      <c r="E288" s="165"/>
      <c r="F288" s="165"/>
      <c r="G288" s="165"/>
      <c r="H288" s="165"/>
      <c r="I288" s="165"/>
    </row>
    <row r="289">
      <c r="E289" s="165"/>
      <c r="F289" s="165"/>
      <c r="G289" s="165"/>
      <c r="H289" s="165"/>
      <c r="I289" s="165"/>
    </row>
    <row r="290">
      <c r="E290" s="165"/>
      <c r="F290" s="165"/>
      <c r="G290" s="165"/>
      <c r="H290" s="165"/>
      <c r="I290" s="165"/>
    </row>
    <row r="291">
      <c r="E291" s="165"/>
      <c r="F291" s="165"/>
      <c r="G291" s="165"/>
      <c r="H291" s="165"/>
      <c r="I291" s="165"/>
    </row>
    <row r="292">
      <c r="E292" s="165"/>
      <c r="F292" s="165"/>
      <c r="G292" s="165"/>
      <c r="H292" s="165"/>
      <c r="I292" s="165"/>
    </row>
    <row r="293">
      <c r="E293" s="165"/>
      <c r="F293" s="165"/>
      <c r="G293" s="165"/>
      <c r="H293" s="165"/>
      <c r="I293" s="165"/>
    </row>
    <row r="294">
      <c r="E294" s="165"/>
      <c r="F294" s="165"/>
      <c r="G294" s="165"/>
      <c r="H294" s="165"/>
      <c r="I294" s="165"/>
    </row>
    <row r="295">
      <c r="E295" s="165"/>
      <c r="F295" s="165"/>
      <c r="G295" s="165"/>
      <c r="H295" s="165"/>
      <c r="I295" s="165"/>
    </row>
    <row r="296">
      <c r="E296" s="165"/>
      <c r="F296" s="165"/>
      <c r="G296" s="165"/>
      <c r="H296" s="165"/>
      <c r="I296" s="165"/>
    </row>
    <row r="297">
      <c r="E297" s="165"/>
      <c r="F297" s="165"/>
      <c r="G297" s="165"/>
      <c r="H297" s="165"/>
      <c r="I297" s="165"/>
    </row>
    <row r="298">
      <c r="E298" s="165"/>
      <c r="F298" s="165"/>
      <c r="G298" s="165"/>
      <c r="H298" s="165"/>
      <c r="I298" s="165"/>
    </row>
    <row r="299">
      <c r="E299" s="165"/>
      <c r="F299" s="165"/>
      <c r="G299" s="165"/>
      <c r="H299" s="165"/>
      <c r="I299" s="165"/>
    </row>
    <row r="300">
      <c r="E300" s="165"/>
      <c r="F300" s="165"/>
      <c r="G300" s="165"/>
      <c r="H300" s="165"/>
      <c r="I300" s="165"/>
    </row>
    <row r="301">
      <c r="E301" s="165"/>
      <c r="F301" s="165"/>
      <c r="G301" s="165"/>
      <c r="H301" s="165"/>
      <c r="I301" s="165"/>
    </row>
    <row r="302">
      <c r="E302" s="165"/>
      <c r="F302" s="165"/>
      <c r="G302" s="165"/>
      <c r="H302" s="165"/>
      <c r="I302" s="165"/>
    </row>
    <row r="303">
      <c r="E303" s="165"/>
      <c r="F303" s="165"/>
      <c r="G303" s="165"/>
      <c r="H303" s="165"/>
      <c r="I303" s="165"/>
    </row>
    <row r="304">
      <c r="E304" s="165"/>
      <c r="F304" s="165"/>
      <c r="G304" s="165"/>
      <c r="H304" s="165"/>
      <c r="I304" s="165"/>
    </row>
    <row r="305">
      <c r="E305" s="165"/>
      <c r="F305" s="165"/>
      <c r="G305" s="165"/>
      <c r="H305" s="165"/>
      <c r="I305" s="165"/>
    </row>
    <row r="306">
      <c r="E306" s="165"/>
      <c r="F306" s="165"/>
      <c r="G306" s="165"/>
      <c r="H306" s="165"/>
      <c r="I306" s="165"/>
    </row>
    <row r="307">
      <c r="E307" s="165"/>
      <c r="F307" s="165"/>
      <c r="G307" s="165"/>
      <c r="H307" s="165"/>
      <c r="I307" s="165"/>
    </row>
    <row r="308">
      <c r="E308" s="165"/>
      <c r="F308" s="165"/>
      <c r="G308" s="165"/>
      <c r="H308" s="165"/>
      <c r="I308" s="165"/>
    </row>
    <row r="309">
      <c r="E309" s="165"/>
      <c r="F309" s="165"/>
      <c r="G309" s="165"/>
      <c r="H309" s="165"/>
      <c r="I309" s="165"/>
    </row>
    <row r="310">
      <c r="E310" s="165"/>
      <c r="F310" s="165"/>
      <c r="G310" s="165"/>
      <c r="H310" s="165"/>
      <c r="I310" s="165"/>
    </row>
    <row r="311">
      <c r="E311" s="165"/>
      <c r="F311" s="165"/>
      <c r="G311" s="165"/>
      <c r="H311" s="165"/>
      <c r="I311" s="165"/>
    </row>
    <row r="312">
      <c r="E312" s="165"/>
      <c r="F312" s="165"/>
      <c r="G312" s="165"/>
      <c r="H312" s="165"/>
      <c r="I312" s="165"/>
    </row>
    <row r="313">
      <c r="E313" s="165"/>
      <c r="F313" s="165"/>
      <c r="G313" s="165"/>
      <c r="H313" s="165"/>
      <c r="I313" s="165"/>
    </row>
    <row r="314">
      <c r="E314" s="165"/>
      <c r="F314" s="165"/>
      <c r="G314" s="165"/>
      <c r="H314" s="165"/>
      <c r="I314" s="165"/>
    </row>
    <row r="315">
      <c r="E315" s="165"/>
      <c r="F315" s="165"/>
      <c r="G315" s="165"/>
      <c r="H315" s="165"/>
      <c r="I315" s="165"/>
    </row>
    <row r="316">
      <c r="E316" s="165"/>
      <c r="F316" s="165"/>
      <c r="G316" s="165"/>
      <c r="H316" s="165"/>
      <c r="I316" s="165"/>
    </row>
    <row r="317">
      <c r="E317" s="165"/>
      <c r="F317" s="165"/>
      <c r="G317" s="165"/>
      <c r="H317" s="165"/>
      <c r="I317" s="165"/>
    </row>
    <row r="318">
      <c r="E318" s="165"/>
      <c r="F318" s="165"/>
      <c r="G318" s="165"/>
      <c r="H318" s="165"/>
      <c r="I318" s="165"/>
    </row>
    <row r="319">
      <c r="E319" s="165"/>
      <c r="F319" s="165"/>
      <c r="G319" s="165"/>
      <c r="H319" s="165"/>
      <c r="I319" s="165"/>
    </row>
    <row r="320">
      <c r="E320" s="165"/>
      <c r="F320" s="165"/>
      <c r="G320" s="165"/>
      <c r="H320" s="165"/>
      <c r="I320" s="165"/>
    </row>
    <row r="321">
      <c r="E321" s="165"/>
      <c r="F321" s="165"/>
      <c r="G321" s="165"/>
      <c r="H321" s="165"/>
      <c r="I321" s="165"/>
    </row>
    <row r="322">
      <c r="E322" s="165"/>
      <c r="F322" s="165"/>
      <c r="G322" s="165"/>
      <c r="H322" s="165"/>
      <c r="I322" s="165"/>
    </row>
    <row r="323">
      <c r="E323" s="165"/>
      <c r="F323" s="165"/>
      <c r="G323" s="165"/>
      <c r="H323" s="165"/>
      <c r="I323" s="165"/>
    </row>
    <row r="324">
      <c r="E324" s="165"/>
      <c r="F324" s="165"/>
      <c r="G324" s="165"/>
      <c r="H324" s="165"/>
      <c r="I324" s="165"/>
    </row>
    <row r="325">
      <c r="E325" s="165"/>
      <c r="F325" s="165"/>
      <c r="G325" s="165"/>
      <c r="H325" s="165"/>
      <c r="I325" s="165"/>
    </row>
    <row r="326">
      <c r="E326" s="165"/>
      <c r="F326" s="165"/>
      <c r="G326" s="165"/>
      <c r="H326" s="165"/>
      <c r="I326" s="165"/>
    </row>
    <row r="327">
      <c r="E327" s="165"/>
      <c r="F327" s="165"/>
      <c r="G327" s="165"/>
      <c r="H327" s="165"/>
      <c r="I327" s="165"/>
    </row>
    <row r="328">
      <c r="E328" s="165"/>
      <c r="F328" s="165"/>
      <c r="G328" s="165"/>
      <c r="H328" s="165"/>
      <c r="I328" s="165"/>
    </row>
    <row r="329">
      <c r="E329" s="165"/>
      <c r="F329" s="165"/>
      <c r="G329" s="165"/>
      <c r="H329" s="165"/>
      <c r="I329" s="165"/>
    </row>
    <row r="330">
      <c r="E330" s="165"/>
      <c r="F330" s="165"/>
      <c r="G330" s="165"/>
      <c r="H330" s="165"/>
      <c r="I330" s="165"/>
    </row>
    <row r="331">
      <c r="E331" s="165"/>
      <c r="F331" s="165"/>
      <c r="G331" s="165"/>
      <c r="H331" s="165"/>
      <c r="I331" s="165"/>
    </row>
    <row r="332">
      <c r="E332" s="165"/>
      <c r="F332" s="165"/>
      <c r="G332" s="165"/>
      <c r="H332" s="165"/>
      <c r="I332" s="165"/>
    </row>
    <row r="333">
      <c r="E333" s="165"/>
      <c r="F333" s="165"/>
      <c r="G333" s="165"/>
      <c r="H333" s="165"/>
      <c r="I333" s="165"/>
    </row>
    <row r="334">
      <c r="E334" s="165"/>
      <c r="F334" s="165"/>
      <c r="G334" s="165"/>
      <c r="H334" s="165"/>
      <c r="I334" s="165"/>
    </row>
    <row r="335">
      <c r="E335" s="165"/>
      <c r="F335" s="165"/>
      <c r="G335" s="165"/>
      <c r="H335" s="165"/>
      <c r="I335" s="165"/>
    </row>
    <row r="336">
      <c r="E336" s="165"/>
      <c r="F336" s="165"/>
      <c r="G336" s="165"/>
      <c r="H336" s="165"/>
      <c r="I336" s="165"/>
    </row>
    <row r="337">
      <c r="E337" s="165"/>
      <c r="F337" s="165"/>
      <c r="G337" s="165"/>
      <c r="H337" s="165"/>
      <c r="I337" s="165"/>
    </row>
    <row r="338">
      <c r="E338" s="165"/>
      <c r="F338" s="165"/>
      <c r="G338" s="165"/>
      <c r="H338" s="165"/>
      <c r="I338" s="165"/>
    </row>
    <row r="339">
      <c r="E339" s="165"/>
      <c r="F339" s="165"/>
      <c r="G339" s="165"/>
      <c r="H339" s="165"/>
      <c r="I339" s="165"/>
    </row>
    <row r="340">
      <c r="E340" s="165"/>
      <c r="F340" s="165"/>
      <c r="G340" s="165"/>
      <c r="H340" s="165"/>
      <c r="I340" s="165"/>
    </row>
    <row r="341">
      <c r="E341" s="165"/>
      <c r="F341" s="165"/>
      <c r="G341" s="165"/>
      <c r="H341" s="165"/>
      <c r="I341" s="165"/>
    </row>
    <row r="342">
      <c r="E342" s="165"/>
      <c r="F342" s="165"/>
      <c r="G342" s="165"/>
      <c r="H342" s="165"/>
      <c r="I342" s="165"/>
    </row>
    <row r="343">
      <c r="E343" s="165"/>
      <c r="F343" s="165"/>
      <c r="G343" s="165"/>
      <c r="H343" s="165"/>
      <c r="I343" s="165"/>
    </row>
    <row r="344">
      <c r="E344" s="165"/>
      <c r="F344" s="165"/>
      <c r="G344" s="165"/>
      <c r="H344" s="165"/>
      <c r="I344" s="165"/>
    </row>
    <row r="345">
      <c r="E345" s="165"/>
      <c r="F345" s="165"/>
      <c r="G345" s="165"/>
      <c r="H345" s="165"/>
      <c r="I345" s="165"/>
    </row>
    <row r="346">
      <c r="E346" s="165"/>
      <c r="F346" s="165"/>
      <c r="G346" s="165"/>
      <c r="H346" s="165"/>
      <c r="I346" s="165"/>
    </row>
    <row r="347">
      <c r="E347" s="165"/>
      <c r="F347" s="165"/>
      <c r="G347" s="165"/>
      <c r="H347" s="165"/>
      <c r="I347" s="165"/>
    </row>
    <row r="348">
      <c r="E348" s="165"/>
      <c r="F348" s="165"/>
      <c r="G348" s="165"/>
      <c r="H348" s="165"/>
      <c r="I348" s="165"/>
    </row>
    <row r="349">
      <c r="E349" s="165"/>
      <c r="F349" s="165"/>
      <c r="G349" s="165"/>
      <c r="H349" s="165"/>
      <c r="I349" s="165"/>
    </row>
    <row r="350">
      <c r="E350" s="165"/>
      <c r="F350" s="165"/>
      <c r="G350" s="165"/>
      <c r="H350" s="165"/>
      <c r="I350" s="165"/>
    </row>
    <row r="351">
      <c r="E351" s="165"/>
      <c r="F351" s="165"/>
      <c r="G351" s="165"/>
      <c r="H351" s="165"/>
      <c r="I351" s="165"/>
    </row>
    <row r="352">
      <c r="E352" s="165"/>
      <c r="F352" s="165"/>
      <c r="G352" s="165"/>
      <c r="H352" s="165"/>
      <c r="I352" s="165"/>
    </row>
    <row r="353">
      <c r="E353" s="165"/>
      <c r="F353" s="165"/>
      <c r="G353" s="165"/>
      <c r="H353" s="165"/>
      <c r="I353" s="165"/>
    </row>
    <row r="354">
      <c r="E354" s="165"/>
      <c r="F354" s="165"/>
      <c r="G354" s="165"/>
      <c r="H354" s="165"/>
      <c r="I354" s="165"/>
    </row>
    <row r="355">
      <c r="E355" s="165"/>
      <c r="F355" s="165"/>
      <c r="G355" s="165"/>
      <c r="H355" s="165"/>
      <c r="I355" s="165"/>
    </row>
    <row r="356">
      <c r="E356" s="165"/>
      <c r="F356" s="165"/>
      <c r="G356" s="165"/>
      <c r="H356" s="165"/>
      <c r="I356" s="165"/>
    </row>
    <row r="357">
      <c r="E357" s="165"/>
      <c r="F357" s="165"/>
      <c r="G357" s="165"/>
      <c r="H357" s="165"/>
      <c r="I357" s="165"/>
    </row>
    <row r="358">
      <c r="E358" s="165"/>
      <c r="F358" s="165"/>
      <c r="G358" s="165"/>
      <c r="H358" s="165"/>
      <c r="I358" s="165"/>
    </row>
    <row r="359">
      <c r="E359" s="165"/>
      <c r="F359" s="165"/>
      <c r="G359" s="165"/>
      <c r="H359" s="165"/>
      <c r="I359" s="165"/>
    </row>
    <row r="360">
      <c r="E360" s="165"/>
      <c r="F360" s="165"/>
      <c r="G360" s="165"/>
      <c r="H360" s="165"/>
      <c r="I360" s="165"/>
    </row>
    <row r="361">
      <c r="E361" s="165"/>
      <c r="F361" s="165"/>
      <c r="G361" s="165"/>
      <c r="H361" s="165"/>
      <c r="I361" s="165"/>
    </row>
    <row r="362">
      <c r="E362" s="165"/>
      <c r="F362" s="165"/>
      <c r="G362" s="165"/>
      <c r="H362" s="165"/>
      <c r="I362" s="165"/>
    </row>
    <row r="363">
      <c r="E363" s="165"/>
      <c r="F363" s="165"/>
      <c r="G363" s="165"/>
      <c r="H363" s="165"/>
      <c r="I363" s="165"/>
    </row>
    <row r="364">
      <c r="E364" s="165"/>
      <c r="F364" s="165"/>
      <c r="G364" s="165"/>
      <c r="H364" s="165"/>
      <c r="I364" s="165"/>
    </row>
    <row r="365">
      <c r="E365" s="165"/>
      <c r="F365" s="165"/>
      <c r="G365" s="165"/>
      <c r="H365" s="165"/>
      <c r="I365" s="165"/>
    </row>
    <row r="366">
      <c r="E366" s="165"/>
      <c r="F366" s="165"/>
      <c r="G366" s="165"/>
      <c r="H366" s="165"/>
      <c r="I366" s="165"/>
    </row>
    <row r="367">
      <c r="E367" s="165"/>
      <c r="F367" s="165"/>
      <c r="G367" s="165"/>
      <c r="H367" s="165"/>
      <c r="I367" s="165"/>
    </row>
    <row r="368">
      <c r="E368" s="165"/>
      <c r="F368" s="165"/>
      <c r="G368" s="165"/>
      <c r="H368" s="165"/>
      <c r="I368" s="165"/>
    </row>
    <row r="369">
      <c r="E369" s="165"/>
      <c r="F369" s="165"/>
      <c r="G369" s="165"/>
      <c r="H369" s="165"/>
      <c r="I369" s="165"/>
    </row>
    <row r="370">
      <c r="E370" s="165"/>
      <c r="F370" s="165"/>
      <c r="G370" s="165"/>
      <c r="H370" s="165"/>
      <c r="I370" s="165"/>
    </row>
    <row r="371">
      <c r="E371" s="165"/>
      <c r="F371" s="165"/>
      <c r="G371" s="165"/>
      <c r="H371" s="165"/>
      <c r="I371" s="165"/>
    </row>
    <row r="372">
      <c r="E372" s="165"/>
      <c r="F372" s="165"/>
      <c r="G372" s="165"/>
      <c r="H372" s="165"/>
      <c r="I372" s="165"/>
    </row>
    <row r="373">
      <c r="E373" s="165"/>
      <c r="F373" s="165"/>
      <c r="G373" s="165"/>
      <c r="H373" s="165"/>
      <c r="I373" s="165"/>
    </row>
    <row r="374">
      <c r="E374" s="165"/>
      <c r="F374" s="165"/>
      <c r="G374" s="165"/>
      <c r="H374" s="165"/>
      <c r="I374" s="165"/>
    </row>
    <row r="375">
      <c r="E375" s="165"/>
      <c r="F375" s="165"/>
      <c r="G375" s="165"/>
      <c r="H375" s="165"/>
      <c r="I375" s="165"/>
    </row>
    <row r="376">
      <c r="E376" s="165"/>
      <c r="F376" s="165"/>
      <c r="G376" s="165"/>
      <c r="H376" s="165"/>
      <c r="I376" s="165"/>
    </row>
    <row r="377">
      <c r="E377" s="165"/>
      <c r="F377" s="165"/>
      <c r="G377" s="165"/>
      <c r="H377" s="165"/>
      <c r="I377" s="165"/>
    </row>
    <row r="378">
      <c r="E378" s="165"/>
      <c r="F378" s="165"/>
      <c r="G378" s="165"/>
      <c r="H378" s="165"/>
      <c r="I378" s="165"/>
    </row>
    <row r="379">
      <c r="E379" s="165"/>
      <c r="F379" s="165"/>
      <c r="G379" s="165"/>
      <c r="H379" s="165"/>
      <c r="I379" s="165"/>
    </row>
    <row r="380">
      <c r="E380" s="165"/>
      <c r="F380" s="165"/>
      <c r="G380" s="165"/>
      <c r="H380" s="165"/>
      <c r="I380" s="165"/>
    </row>
    <row r="381">
      <c r="E381" s="165"/>
      <c r="F381" s="165"/>
      <c r="G381" s="165"/>
      <c r="H381" s="165"/>
      <c r="I381" s="165"/>
    </row>
    <row r="382">
      <c r="E382" s="165"/>
      <c r="F382" s="165"/>
      <c r="G382" s="165"/>
      <c r="H382" s="165"/>
      <c r="I382" s="165"/>
    </row>
    <row r="383">
      <c r="E383" s="165"/>
      <c r="F383" s="165"/>
      <c r="G383" s="165"/>
      <c r="H383" s="165"/>
      <c r="I383" s="165"/>
    </row>
    <row r="384">
      <c r="E384" s="165"/>
      <c r="F384" s="165"/>
      <c r="G384" s="165"/>
      <c r="H384" s="165"/>
      <c r="I384" s="165"/>
    </row>
    <row r="385">
      <c r="E385" s="165"/>
      <c r="F385" s="165"/>
      <c r="G385" s="165"/>
      <c r="H385" s="165"/>
      <c r="I385" s="165"/>
    </row>
    <row r="386">
      <c r="E386" s="165"/>
      <c r="F386" s="165"/>
      <c r="G386" s="165"/>
      <c r="H386" s="165"/>
      <c r="I386" s="165"/>
    </row>
    <row r="387">
      <c r="E387" s="165"/>
      <c r="F387" s="165"/>
      <c r="G387" s="165"/>
      <c r="H387" s="165"/>
      <c r="I387" s="165"/>
    </row>
    <row r="388">
      <c r="E388" s="165"/>
      <c r="F388" s="165"/>
      <c r="G388" s="165"/>
      <c r="H388" s="165"/>
      <c r="I388" s="165"/>
    </row>
    <row r="389">
      <c r="E389" s="165"/>
      <c r="F389" s="165"/>
      <c r="G389" s="165"/>
      <c r="H389" s="165"/>
      <c r="I389" s="165"/>
    </row>
    <row r="390">
      <c r="E390" s="165"/>
      <c r="F390" s="165"/>
      <c r="G390" s="165"/>
      <c r="H390" s="165"/>
      <c r="I390" s="165"/>
    </row>
    <row r="391">
      <c r="E391" s="165"/>
      <c r="F391" s="165"/>
      <c r="G391" s="165"/>
      <c r="H391" s="165"/>
      <c r="I391" s="165"/>
    </row>
    <row r="392">
      <c r="E392" s="165"/>
      <c r="F392" s="165"/>
      <c r="G392" s="165"/>
      <c r="H392" s="165"/>
      <c r="I392" s="165"/>
    </row>
    <row r="393">
      <c r="E393" s="165"/>
      <c r="F393" s="165"/>
      <c r="G393" s="165"/>
      <c r="H393" s="165"/>
      <c r="I393" s="165"/>
    </row>
    <row r="394">
      <c r="E394" s="165"/>
      <c r="F394" s="165"/>
      <c r="G394" s="165"/>
      <c r="H394" s="165"/>
      <c r="I394" s="165"/>
    </row>
    <row r="395">
      <c r="E395" s="165"/>
      <c r="F395" s="165"/>
      <c r="G395" s="165"/>
      <c r="H395" s="165"/>
      <c r="I395" s="165"/>
    </row>
    <row r="396">
      <c r="E396" s="165"/>
      <c r="F396" s="165"/>
      <c r="G396" s="165"/>
      <c r="H396" s="165"/>
      <c r="I396" s="165"/>
    </row>
    <row r="397">
      <c r="E397" s="165"/>
      <c r="F397" s="165"/>
      <c r="G397" s="165"/>
      <c r="H397" s="165"/>
      <c r="I397" s="165"/>
    </row>
    <row r="398">
      <c r="E398" s="165"/>
      <c r="F398" s="165"/>
      <c r="G398" s="165"/>
      <c r="H398" s="165"/>
      <c r="I398" s="165"/>
    </row>
    <row r="399">
      <c r="E399" s="165"/>
      <c r="F399" s="165"/>
      <c r="G399" s="165"/>
      <c r="H399" s="165"/>
      <c r="I399" s="165"/>
    </row>
    <row r="400">
      <c r="E400" s="165"/>
      <c r="F400" s="165"/>
      <c r="G400" s="165"/>
      <c r="H400" s="165"/>
      <c r="I400" s="165"/>
    </row>
    <row r="401">
      <c r="E401" s="165"/>
      <c r="F401" s="165"/>
      <c r="G401" s="165"/>
      <c r="H401" s="165"/>
      <c r="I401" s="165"/>
    </row>
    <row r="402">
      <c r="E402" s="165"/>
      <c r="F402" s="165"/>
      <c r="G402" s="165"/>
      <c r="H402" s="165"/>
      <c r="I402" s="165"/>
    </row>
    <row r="403">
      <c r="E403" s="165"/>
      <c r="F403" s="165"/>
      <c r="G403" s="165"/>
      <c r="H403" s="165"/>
      <c r="I403" s="165"/>
    </row>
    <row r="404">
      <c r="E404" s="165"/>
      <c r="F404" s="165"/>
      <c r="G404" s="165"/>
      <c r="H404" s="165"/>
      <c r="I404" s="165"/>
    </row>
    <row r="405">
      <c r="E405" s="165"/>
      <c r="F405" s="165"/>
      <c r="G405" s="165"/>
      <c r="H405" s="165"/>
      <c r="I405" s="165"/>
    </row>
    <row r="406">
      <c r="E406" s="165"/>
      <c r="F406" s="165"/>
      <c r="G406" s="165"/>
      <c r="H406" s="165"/>
      <c r="I406" s="165"/>
    </row>
    <row r="407">
      <c r="E407" s="165"/>
      <c r="F407" s="165"/>
      <c r="G407" s="165"/>
      <c r="H407" s="165"/>
      <c r="I407" s="165"/>
    </row>
    <row r="408">
      <c r="E408" s="165"/>
      <c r="F408" s="165"/>
      <c r="G408" s="165"/>
      <c r="H408" s="165"/>
      <c r="I408" s="165"/>
    </row>
    <row r="409">
      <c r="E409" s="165"/>
      <c r="F409" s="165"/>
      <c r="G409" s="165"/>
      <c r="H409" s="165"/>
      <c r="I409" s="165"/>
    </row>
    <row r="410">
      <c r="E410" s="165"/>
      <c r="F410" s="165"/>
      <c r="G410" s="165"/>
      <c r="H410" s="165"/>
      <c r="I410" s="165"/>
    </row>
    <row r="411">
      <c r="E411" s="165"/>
      <c r="F411" s="165"/>
      <c r="G411" s="165"/>
      <c r="H411" s="165"/>
      <c r="I411" s="165"/>
    </row>
    <row r="412">
      <c r="E412" s="165"/>
      <c r="F412" s="165"/>
      <c r="G412" s="165"/>
      <c r="H412" s="165"/>
      <c r="I412" s="165"/>
    </row>
    <row r="413">
      <c r="E413" s="165"/>
      <c r="F413" s="165"/>
      <c r="G413" s="165"/>
      <c r="H413" s="165"/>
      <c r="I413" s="165"/>
    </row>
    <row r="414">
      <c r="E414" s="165"/>
      <c r="F414" s="165"/>
      <c r="G414" s="165"/>
      <c r="H414" s="165"/>
      <c r="I414" s="165"/>
    </row>
    <row r="415">
      <c r="E415" s="165"/>
      <c r="F415" s="165"/>
      <c r="G415" s="165"/>
      <c r="H415" s="165"/>
      <c r="I415" s="165"/>
    </row>
    <row r="416">
      <c r="E416" s="165"/>
      <c r="F416" s="165"/>
      <c r="G416" s="165"/>
      <c r="H416" s="165"/>
      <c r="I416" s="165"/>
    </row>
    <row r="417">
      <c r="E417" s="165"/>
      <c r="F417" s="165"/>
      <c r="G417" s="165"/>
      <c r="H417" s="165"/>
      <c r="I417" s="165"/>
    </row>
    <row r="418">
      <c r="E418" s="165"/>
      <c r="F418" s="165"/>
      <c r="G418" s="165"/>
      <c r="H418" s="165"/>
      <c r="I418" s="165"/>
    </row>
    <row r="419">
      <c r="E419" s="165"/>
      <c r="F419" s="165"/>
      <c r="G419" s="165"/>
      <c r="H419" s="165"/>
      <c r="I419" s="165"/>
    </row>
    <row r="420">
      <c r="E420" s="165"/>
      <c r="F420" s="165"/>
      <c r="G420" s="165"/>
      <c r="H420" s="165"/>
      <c r="I420" s="165"/>
    </row>
    <row r="421">
      <c r="E421" s="165"/>
      <c r="F421" s="165"/>
      <c r="G421" s="165"/>
      <c r="H421" s="165"/>
      <c r="I421" s="165"/>
    </row>
    <row r="422">
      <c r="E422" s="165"/>
      <c r="F422" s="165"/>
      <c r="G422" s="165"/>
      <c r="H422" s="165"/>
      <c r="I422" s="165"/>
    </row>
    <row r="423">
      <c r="E423" s="165"/>
      <c r="F423" s="165"/>
      <c r="G423" s="165"/>
      <c r="H423" s="165"/>
      <c r="I423" s="165"/>
    </row>
    <row r="424">
      <c r="E424" s="165"/>
      <c r="F424" s="165"/>
      <c r="G424" s="165"/>
      <c r="H424" s="165"/>
      <c r="I424" s="165"/>
    </row>
    <row r="425">
      <c r="E425" s="165"/>
      <c r="F425" s="165"/>
      <c r="G425" s="165"/>
      <c r="H425" s="165"/>
      <c r="I425" s="165"/>
    </row>
    <row r="426">
      <c r="E426" s="165"/>
      <c r="F426" s="165"/>
      <c r="G426" s="165"/>
      <c r="H426" s="165"/>
      <c r="I426" s="165"/>
    </row>
    <row r="427">
      <c r="E427" s="165"/>
      <c r="F427" s="165"/>
      <c r="G427" s="165"/>
      <c r="H427" s="165"/>
      <c r="I427" s="165"/>
    </row>
    <row r="428">
      <c r="E428" s="165"/>
      <c r="F428" s="165"/>
      <c r="G428" s="165"/>
      <c r="H428" s="165"/>
      <c r="I428" s="165"/>
    </row>
    <row r="429">
      <c r="E429" s="165"/>
      <c r="F429" s="165"/>
      <c r="G429" s="165"/>
      <c r="H429" s="165"/>
      <c r="I429" s="165"/>
    </row>
    <row r="430">
      <c r="E430" s="165"/>
      <c r="F430" s="165"/>
      <c r="G430" s="165"/>
      <c r="H430" s="165"/>
      <c r="I430" s="165"/>
    </row>
    <row r="431">
      <c r="E431" s="165"/>
      <c r="F431" s="165"/>
      <c r="G431" s="165"/>
      <c r="H431" s="165"/>
      <c r="I431" s="165"/>
    </row>
    <row r="432">
      <c r="E432" s="165"/>
      <c r="F432" s="165"/>
      <c r="G432" s="165"/>
      <c r="H432" s="165"/>
      <c r="I432" s="165"/>
    </row>
    <row r="433">
      <c r="E433" s="165"/>
      <c r="F433" s="165"/>
      <c r="G433" s="165"/>
      <c r="H433" s="165"/>
      <c r="I433" s="165"/>
    </row>
    <row r="434">
      <c r="E434" s="165"/>
      <c r="F434" s="165"/>
      <c r="G434" s="165"/>
      <c r="H434" s="165"/>
      <c r="I434" s="165"/>
    </row>
    <row r="435">
      <c r="E435" s="165"/>
      <c r="F435" s="165"/>
      <c r="G435" s="165"/>
      <c r="H435" s="165"/>
      <c r="I435" s="165"/>
    </row>
    <row r="436">
      <c r="E436" s="165"/>
      <c r="F436" s="165"/>
      <c r="G436" s="165"/>
      <c r="H436" s="165"/>
      <c r="I436" s="165"/>
    </row>
    <row r="437">
      <c r="E437" s="165"/>
      <c r="F437" s="165"/>
      <c r="G437" s="165"/>
      <c r="H437" s="165"/>
      <c r="I437" s="165"/>
    </row>
    <row r="438">
      <c r="E438" s="165"/>
      <c r="F438" s="165"/>
      <c r="G438" s="165"/>
      <c r="H438" s="165"/>
      <c r="I438" s="165"/>
    </row>
    <row r="439">
      <c r="E439" s="165"/>
      <c r="F439" s="165"/>
      <c r="G439" s="165"/>
      <c r="H439" s="165"/>
      <c r="I439" s="165"/>
    </row>
    <row r="440">
      <c r="E440" s="165"/>
      <c r="F440" s="165"/>
      <c r="G440" s="165"/>
      <c r="H440" s="165"/>
      <c r="I440" s="165"/>
    </row>
    <row r="441">
      <c r="E441" s="165"/>
      <c r="F441" s="165"/>
      <c r="G441" s="165"/>
      <c r="H441" s="165"/>
      <c r="I441" s="165"/>
    </row>
    <row r="442">
      <c r="E442" s="165"/>
      <c r="F442" s="165"/>
      <c r="G442" s="165"/>
      <c r="H442" s="165"/>
      <c r="I442" s="165"/>
    </row>
    <row r="443">
      <c r="E443" s="165"/>
      <c r="F443" s="165"/>
      <c r="G443" s="165"/>
      <c r="H443" s="165"/>
      <c r="I443" s="165"/>
    </row>
    <row r="444">
      <c r="E444" s="165"/>
      <c r="F444" s="165"/>
      <c r="G444" s="165"/>
      <c r="H444" s="165"/>
      <c r="I444" s="165"/>
    </row>
    <row r="445">
      <c r="E445" s="165"/>
      <c r="F445" s="165"/>
      <c r="G445" s="165"/>
      <c r="H445" s="165"/>
      <c r="I445" s="165"/>
    </row>
    <row r="446">
      <c r="E446" s="165"/>
      <c r="F446" s="165"/>
      <c r="G446" s="165"/>
      <c r="H446" s="165"/>
      <c r="I446" s="165"/>
    </row>
    <row r="447">
      <c r="E447" s="165"/>
      <c r="F447" s="165"/>
      <c r="G447" s="165"/>
      <c r="H447" s="165"/>
      <c r="I447" s="165"/>
    </row>
    <row r="448">
      <c r="E448" s="165"/>
      <c r="F448" s="165"/>
      <c r="G448" s="165"/>
      <c r="H448" s="165"/>
      <c r="I448" s="165"/>
    </row>
    <row r="449">
      <c r="E449" s="165"/>
      <c r="F449" s="165"/>
      <c r="G449" s="165"/>
      <c r="H449" s="165"/>
      <c r="I449" s="165"/>
    </row>
    <row r="450">
      <c r="E450" s="165"/>
      <c r="F450" s="165"/>
      <c r="G450" s="165"/>
      <c r="H450" s="165"/>
      <c r="I450" s="165"/>
    </row>
    <row r="451">
      <c r="E451" s="165"/>
      <c r="F451" s="165"/>
      <c r="G451" s="165"/>
      <c r="H451" s="165"/>
      <c r="I451" s="165"/>
    </row>
    <row r="452">
      <c r="E452" s="165"/>
      <c r="F452" s="165"/>
      <c r="G452" s="165"/>
      <c r="H452" s="165"/>
      <c r="I452" s="165"/>
    </row>
    <row r="453">
      <c r="E453" s="165"/>
      <c r="F453" s="165"/>
      <c r="G453" s="165"/>
      <c r="H453" s="165"/>
      <c r="I453" s="165"/>
    </row>
    <row r="454">
      <c r="E454" s="165"/>
      <c r="F454" s="165"/>
      <c r="G454" s="165"/>
      <c r="H454" s="165"/>
      <c r="I454" s="165"/>
    </row>
    <row r="455">
      <c r="E455" s="165"/>
      <c r="F455" s="165"/>
      <c r="G455" s="165"/>
      <c r="H455" s="165"/>
      <c r="I455" s="165"/>
    </row>
    <row r="456">
      <c r="E456" s="165"/>
      <c r="F456" s="165"/>
      <c r="G456" s="165"/>
      <c r="H456" s="165"/>
      <c r="I456" s="165"/>
    </row>
    <row r="457">
      <c r="E457" s="165"/>
      <c r="F457" s="165"/>
      <c r="G457" s="165"/>
      <c r="H457" s="165"/>
      <c r="I457" s="165"/>
    </row>
    <row r="458">
      <c r="E458" s="165"/>
      <c r="F458" s="165"/>
      <c r="G458" s="165"/>
      <c r="H458" s="165"/>
      <c r="I458" s="165"/>
    </row>
    <row r="459">
      <c r="E459" s="165"/>
      <c r="F459" s="165"/>
      <c r="G459" s="165"/>
      <c r="H459" s="165"/>
      <c r="I459" s="165"/>
    </row>
    <row r="460">
      <c r="E460" s="165"/>
      <c r="F460" s="165"/>
      <c r="G460" s="165"/>
      <c r="H460" s="165"/>
      <c r="I460" s="165"/>
    </row>
    <row r="461">
      <c r="E461" s="165"/>
      <c r="F461" s="165"/>
      <c r="G461" s="165"/>
      <c r="H461" s="165"/>
      <c r="I461" s="165"/>
    </row>
    <row r="462">
      <c r="E462" s="165"/>
      <c r="F462" s="165"/>
      <c r="G462" s="165"/>
      <c r="H462" s="165"/>
      <c r="I462" s="165"/>
    </row>
    <row r="463">
      <c r="E463" s="165"/>
      <c r="F463" s="165"/>
      <c r="G463" s="165"/>
      <c r="H463" s="165"/>
      <c r="I463" s="165"/>
    </row>
    <row r="464">
      <c r="E464" s="165"/>
      <c r="F464" s="165"/>
      <c r="G464" s="165"/>
      <c r="H464" s="165"/>
      <c r="I464" s="165"/>
    </row>
    <row r="465">
      <c r="E465" s="165"/>
      <c r="F465" s="165"/>
      <c r="G465" s="165"/>
      <c r="H465" s="165"/>
      <c r="I465" s="165"/>
    </row>
    <row r="466">
      <c r="E466" s="165"/>
      <c r="F466" s="165"/>
      <c r="G466" s="165"/>
      <c r="H466" s="165"/>
      <c r="I466" s="165"/>
    </row>
    <row r="467">
      <c r="E467" s="165"/>
      <c r="F467" s="165"/>
      <c r="G467" s="165"/>
      <c r="H467" s="165"/>
      <c r="I467" s="165"/>
    </row>
    <row r="468">
      <c r="E468" s="165"/>
      <c r="F468" s="165"/>
      <c r="G468" s="165"/>
      <c r="H468" s="165"/>
      <c r="I468" s="165"/>
    </row>
    <row r="469">
      <c r="E469" s="165"/>
      <c r="F469" s="165"/>
      <c r="G469" s="165"/>
      <c r="H469" s="165"/>
      <c r="I469" s="165"/>
    </row>
    <row r="470">
      <c r="E470" s="165"/>
      <c r="F470" s="165"/>
      <c r="G470" s="165"/>
      <c r="H470" s="165"/>
      <c r="I470" s="165"/>
    </row>
    <row r="471">
      <c r="E471" s="165"/>
      <c r="F471" s="165"/>
      <c r="G471" s="165"/>
      <c r="H471" s="165"/>
      <c r="I471" s="165"/>
    </row>
    <row r="472">
      <c r="E472" s="165"/>
      <c r="F472" s="165"/>
      <c r="G472" s="165"/>
      <c r="H472" s="165"/>
      <c r="I472" s="165"/>
    </row>
    <row r="473">
      <c r="E473" s="165"/>
      <c r="F473" s="165"/>
      <c r="G473" s="165"/>
      <c r="H473" s="165"/>
      <c r="I473" s="165"/>
    </row>
    <row r="474">
      <c r="E474" s="165"/>
      <c r="F474" s="165"/>
      <c r="G474" s="165"/>
      <c r="H474" s="165"/>
      <c r="I474" s="165"/>
    </row>
    <row r="475">
      <c r="E475" s="165"/>
      <c r="F475" s="165"/>
      <c r="G475" s="165"/>
      <c r="H475" s="165"/>
      <c r="I475" s="165"/>
    </row>
    <row r="476">
      <c r="E476" s="165"/>
      <c r="F476" s="165"/>
      <c r="G476" s="165"/>
      <c r="H476" s="165"/>
      <c r="I476" s="165"/>
    </row>
    <row r="477">
      <c r="E477" s="165"/>
      <c r="F477" s="165"/>
      <c r="G477" s="165"/>
      <c r="H477" s="165"/>
      <c r="I477" s="165"/>
    </row>
    <row r="478">
      <c r="E478" s="165"/>
      <c r="F478" s="165"/>
      <c r="G478" s="165"/>
      <c r="H478" s="165"/>
      <c r="I478" s="165"/>
    </row>
    <row r="479">
      <c r="E479" s="165"/>
      <c r="F479" s="165"/>
      <c r="G479" s="165"/>
      <c r="H479" s="165"/>
      <c r="I479" s="165"/>
    </row>
    <row r="480">
      <c r="E480" s="165"/>
      <c r="F480" s="165"/>
      <c r="G480" s="165"/>
      <c r="H480" s="165"/>
      <c r="I480" s="165"/>
    </row>
    <row r="481">
      <c r="E481" s="165"/>
      <c r="F481" s="165"/>
      <c r="G481" s="165"/>
      <c r="H481" s="165"/>
      <c r="I481" s="165"/>
    </row>
    <row r="482">
      <c r="E482" s="165"/>
      <c r="F482" s="165"/>
      <c r="G482" s="165"/>
      <c r="H482" s="165"/>
      <c r="I482" s="165"/>
    </row>
    <row r="483">
      <c r="E483" s="165"/>
      <c r="F483" s="165"/>
      <c r="G483" s="165"/>
      <c r="H483" s="165"/>
      <c r="I483" s="165"/>
    </row>
    <row r="484">
      <c r="E484" s="165"/>
      <c r="F484" s="165"/>
      <c r="G484" s="165"/>
      <c r="H484" s="165"/>
      <c r="I484" s="165"/>
    </row>
    <row r="485">
      <c r="E485" s="165"/>
      <c r="F485" s="165"/>
      <c r="G485" s="165"/>
      <c r="H485" s="165"/>
      <c r="I485" s="165"/>
    </row>
    <row r="486">
      <c r="E486" s="165"/>
      <c r="F486" s="165"/>
      <c r="G486" s="165"/>
      <c r="H486" s="165"/>
      <c r="I486" s="165"/>
    </row>
    <row r="487">
      <c r="E487" s="165"/>
      <c r="F487" s="165"/>
      <c r="G487" s="165"/>
      <c r="H487" s="165"/>
      <c r="I487" s="165"/>
    </row>
    <row r="488">
      <c r="E488" s="165"/>
      <c r="F488" s="165"/>
      <c r="G488" s="165"/>
      <c r="H488" s="165"/>
      <c r="I488" s="165"/>
    </row>
    <row r="489">
      <c r="E489" s="165"/>
      <c r="F489" s="165"/>
      <c r="G489" s="165"/>
      <c r="H489" s="165"/>
      <c r="I489" s="165"/>
    </row>
    <row r="490">
      <c r="E490" s="165"/>
      <c r="F490" s="165"/>
      <c r="G490" s="165"/>
      <c r="H490" s="165"/>
      <c r="I490" s="165"/>
    </row>
    <row r="491">
      <c r="E491" s="165"/>
      <c r="F491" s="165"/>
      <c r="G491" s="165"/>
      <c r="H491" s="165"/>
      <c r="I491" s="165"/>
    </row>
    <row r="492">
      <c r="E492" s="165"/>
      <c r="F492" s="165"/>
      <c r="G492" s="165"/>
      <c r="H492" s="165"/>
      <c r="I492" s="165"/>
    </row>
    <row r="493">
      <c r="E493" s="165"/>
      <c r="F493" s="165"/>
      <c r="G493" s="165"/>
      <c r="H493" s="165"/>
      <c r="I493" s="165"/>
    </row>
    <row r="494">
      <c r="E494" s="165"/>
      <c r="F494" s="165"/>
      <c r="G494" s="165"/>
      <c r="H494" s="165"/>
      <c r="I494" s="165"/>
    </row>
    <row r="495">
      <c r="E495" s="165"/>
      <c r="F495" s="165"/>
      <c r="G495" s="165"/>
      <c r="H495" s="165"/>
      <c r="I495" s="165"/>
    </row>
    <row r="496">
      <c r="E496" s="165"/>
      <c r="F496" s="165"/>
      <c r="G496" s="165"/>
      <c r="H496" s="165"/>
      <c r="I496" s="165"/>
    </row>
    <row r="497">
      <c r="E497" s="165"/>
      <c r="F497" s="165"/>
      <c r="G497" s="165"/>
      <c r="H497" s="165"/>
      <c r="I497" s="165"/>
    </row>
    <row r="498">
      <c r="E498" s="165"/>
      <c r="F498" s="165"/>
      <c r="G498" s="165"/>
      <c r="H498" s="165"/>
      <c r="I498" s="165"/>
    </row>
    <row r="499">
      <c r="E499" s="165"/>
      <c r="F499" s="165"/>
      <c r="G499" s="165"/>
      <c r="H499" s="165"/>
      <c r="I499" s="165"/>
    </row>
    <row r="500">
      <c r="E500" s="165"/>
      <c r="F500" s="165"/>
      <c r="G500" s="165"/>
      <c r="H500" s="165"/>
      <c r="I500" s="165"/>
    </row>
    <row r="501">
      <c r="E501" s="165"/>
      <c r="F501" s="165"/>
      <c r="G501" s="165"/>
      <c r="H501" s="165"/>
      <c r="I501" s="165"/>
    </row>
    <row r="502">
      <c r="E502" s="165"/>
      <c r="F502" s="165"/>
      <c r="G502" s="165"/>
      <c r="H502" s="165"/>
      <c r="I502" s="165"/>
    </row>
    <row r="503">
      <c r="E503" s="165"/>
      <c r="F503" s="165"/>
      <c r="G503" s="165"/>
      <c r="H503" s="165"/>
      <c r="I503" s="165"/>
    </row>
    <row r="504">
      <c r="E504" s="165"/>
      <c r="F504" s="165"/>
      <c r="G504" s="165"/>
      <c r="H504" s="165"/>
      <c r="I504" s="165"/>
    </row>
    <row r="505">
      <c r="E505" s="165"/>
      <c r="F505" s="165"/>
      <c r="G505" s="165"/>
      <c r="H505" s="165"/>
      <c r="I505" s="165"/>
    </row>
    <row r="506">
      <c r="E506" s="165"/>
      <c r="F506" s="165"/>
      <c r="G506" s="165"/>
      <c r="H506" s="165"/>
      <c r="I506" s="165"/>
    </row>
    <row r="507">
      <c r="E507" s="165"/>
      <c r="F507" s="165"/>
      <c r="G507" s="165"/>
      <c r="H507" s="165"/>
      <c r="I507" s="165"/>
    </row>
    <row r="508">
      <c r="E508" s="165"/>
      <c r="F508" s="165"/>
      <c r="G508" s="165"/>
      <c r="H508" s="165"/>
      <c r="I508" s="165"/>
    </row>
    <row r="509">
      <c r="E509" s="165"/>
      <c r="F509" s="165"/>
      <c r="G509" s="165"/>
      <c r="H509" s="165"/>
      <c r="I509" s="165"/>
    </row>
    <row r="510">
      <c r="E510" s="165"/>
      <c r="F510" s="165"/>
      <c r="G510" s="165"/>
      <c r="H510" s="165"/>
      <c r="I510" s="165"/>
    </row>
    <row r="511">
      <c r="E511" s="165"/>
      <c r="F511" s="165"/>
      <c r="G511" s="165"/>
      <c r="H511" s="165"/>
      <c r="I511" s="165"/>
    </row>
    <row r="512">
      <c r="E512" s="165"/>
      <c r="F512" s="165"/>
      <c r="G512" s="165"/>
      <c r="H512" s="165"/>
      <c r="I512" s="165"/>
    </row>
    <row r="513">
      <c r="E513" s="165"/>
      <c r="F513" s="165"/>
      <c r="G513" s="165"/>
      <c r="H513" s="165"/>
      <c r="I513" s="165"/>
    </row>
    <row r="514">
      <c r="E514" s="165"/>
      <c r="F514" s="165"/>
      <c r="G514" s="165"/>
      <c r="H514" s="165"/>
      <c r="I514" s="165"/>
    </row>
    <row r="515">
      <c r="E515" s="165"/>
      <c r="F515" s="165"/>
      <c r="G515" s="165"/>
      <c r="H515" s="165"/>
      <c r="I515" s="165"/>
    </row>
    <row r="516">
      <c r="E516" s="165"/>
      <c r="F516" s="165"/>
      <c r="G516" s="165"/>
      <c r="H516" s="165"/>
      <c r="I516" s="165"/>
    </row>
    <row r="517">
      <c r="E517" s="165"/>
      <c r="F517" s="165"/>
      <c r="G517" s="165"/>
      <c r="H517" s="165"/>
      <c r="I517" s="165"/>
    </row>
    <row r="518">
      <c r="E518" s="165"/>
      <c r="F518" s="165"/>
      <c r="G518" s="165"/>
      <c r="H518" s="165"/>
      <c r="I518" s="165"/>
    </row>
    <row r="519">
      <c r="E519" s="165"/>
      <c r="F519" s="165"/>
      <c r="G519" s="165"/>
      <c r="H519" s="165"/>
      <c r="I519" s="165"/>
    </row>
    <row r="520">
      <c r="E520" s="165"/>
      <c r="F520" s="165"/>
      <c r="G520" s="165"/>
      <c r="H520" s="165"/>
      <c r="I520" s="165"/>
    </row>
    <row r="521">
      <c r="E521" s="165"/>
      <c r="F521" s="165"/>
      <c r="G521" s="165"/>
      <c r="H521" s="165"/>
      <c r="I521" s="165"/>
    </row>
    <row r="522">
      <c r="E522" s="165"/>
      <c r="F522" s="165"/>
      <c r="G522" s="165"/>
      <c r="H522" s="165"/>
      <c r="I522" s="165"/>
    </row>
    <row r="523">
      <c r="E523" s="165"/>
      <c r="F523" s="165"/>
      <c r="G523" s="165"/>
      <c r="H523" s="165"/>
      <c r="I523" s="165"/>
    </row>
    <row r="524">
      <c r="E524" s="165"/>
      <c r="F524" s="165"/>
      <c r="G524" s="165"/>
      <c r="H524" s="165"/>
      <c r="I524" s="165"/>
    </row>
    <row r="525">
      <c r="E525" s="165"/>
      <c r="F525" s="165"/>
      <c r="G525" s="165"/>
      <c r="H525" s="165"/>
      <c r="I525" s="165"/>
    </row>
    <row r="526">
      <c r="E526" s="165"/>
      <c r="F526" s="165"/>
      <c r="G526" s="165"/>
      <c r="H526" s="165"/>
      <c r="I526" s="165"/>
    </row>
    <row r="527">
      <c r="E527" s="165"/>
      <c r="F527" s="165"/>
      <c r="G527" s="165"/>
      <c r="H527" s="165"/>
      <c r="I527" s="165"/>
    </row>
    <row r="528">
      <c r="E528" s="165"/>
      <c r="F528" s="165"/>
      <c r="G528" s="165"/>
      <c r="H528" s="165"/>
      <c r="I528" s="165"/>
    </row>
    <row r="529">
      <c r="E529" s="165"/>
      <c r="F529" s="165"/>
      <c r="G529" s="165"/>
      <c r="H529" s="165"/>
      <c r="I529" s="165"/>
    </row>
    <row r="530">
      <c r="E530" s="165"/>
      <c r="F530" s="165"/>
      <c r="G530" s="165"/>
      <c r="H530" s="165"/>
      <c r="I530" s="165"/>
    </row>
    <row r="531">
      <c r="E531" s="165"/>
      <c r="F531" s="165"/>
      <c r="G531" s="165"/>
      <c r="H531" s="165"/>
      <c r="I531" s="165"/>
    </row>
    <row r="532">
      <c r="E532" s="165"/>
      <c r="F532" s="165"/>
      <c r="G532" s="165"/>
      <c r="H532" s="165"/>
      <c r="I532" s="165"/>
    </row>
    <row r="533">
      <c r="E533" s="165"/>
      <c r="F533" s="165"/>
      <c r="G533" s="165"/>
      <c r="H533" s="165"/>
      <c r="I533" s="165"/>
    </row>
    <row r="534">
      <c r="E534" s="165"/>
      <c r="F534" s="165"/>
      <c r="G534" s="165"/>
      <c r="H534" s="165"/>
      <c r="I534" s="165"/>
    </row>
    <row r="535">
      <c r="E535" s="165"/>
      <c r="F535" s="165"/>
      <c r="G535" s="165"/>
      <c r="H535" s="165"/>
      <c r="I535" s="165"/>
    </row>
    <row r="536">
      <c r="E536" s="165"/>
      <c r="F536" s="165"/>
      <c r="G536" s="165"/>
      <c r="H536" s="165"/>
      <c r="I536" s="165"/>
    </row>
    <row r="537">
      <c r="E537" s="165"/>
      <c r="F537" s="165"/>
      <c r="G537" s="165"/>
      <c r="H537" s="165"/>
      <c r="I537" s="165"/>
    </row>
    <row r="538">
      <c r="E538" s="165"/>
      <c r="F538" s="165"/>
      <c r="G538" s="165"/>
      <c r="H538" s="165"/>
      <c r="I538" s="165"/>
    </row>
    <row r="539">
      <c r="E539" s="165"/>
      <c r="F539" s="165"/>
      <c r="G539" s="165"/>
      <c r="H539" s="165"/>
      <c r="I539" s="165"/>
    </row>
    <row r="540">
      <c r="E540" s="165"/>
      <c r="F540" s="165"/>
      <c r="G540" s="165"/>
      <c r="H540" s="165"/>
      <c r="I540" s="165"/>
    </row>
    <row r="541">
      <c r="E541" s="165"/>
      <c r="F541" s="165"/>
      <c r="G541" s="165"/>
      <c r="H541" s="165"/>
      <c r="I541" s="165"/>
    </row>
    <row r="542">
      <c r="E542" s="165"/>
      <c r="F542" s="165"/>
      <c r="G542" s="165"/>
      <c r="H542" s="165"/>
      <c r="I542" s="165"/>
    </row>
    <row r="543">
      <c r="E543" s="165"/>
      <c r="F543" s="165"/>
      <c r="G543" s="165"/>
      <c r="H543" s="165"/>
      <c r="I543" s="165"/>
    </row>
    <row r="544">
      <c r="E544" s="165"/>
      <c r="F544" s="165"/>
      <c r="G544" s="165"/>
      <c r="H544" s="165"/>
      <c r="I544" s="165"/>
    </row>
    <row r="545">
      <c r="E545" s="165"/>
      <c r="F545" s="165"/>
      <c r="G545" s="165"/>
      <c r="H545" s="165"/>
      <c r="I545" s="165"/>
    </row>
    <row r="546">
      <c r="E546" s="165"/>
      <c r="F546" s="165"/>
      <c r="G546" s="165"/>
      <c r="H546" s="165"/>
      <c r="I546" s="165"/>
    </row>
    <row r="547">
      <c r="E547" s="165"/>
      <c r="F547" s="165"/>
      <c r="G547" s="165"/>
      <c r="H547" s="165"/>
      <c r="I547" s="165"/>
    </row>
    <row r="548">
      <c r="E548" s="165"/>
      <c r="F548" s="165"/>
      <c r="G548" s="165"/>
      <c r="H548" s="165"/>
      <c r="I548" s="165"/>
    </row>
    <row r="549">
      <c r="E549" s="165"/>
      <c r="F549" s="165"/>
      <c r="G549" s="165"/>
      <c r="H549" s="165"/>
      <c r="I549" s="165"/>
    </row>
    <row r="550">
      <c r="E550" s="165"/>
      <c r="F550" s="165"/>
      <c r="G550" s="165"/>
      <c r="H550" s="165"/>
      <c r="I550" s="165"/>
    </row>
    <row r="551">
      <c r="E551" s="165"/>
      <c r="F551" s="165"/>
      <c r="G551" s="165"/>
      <c r="H551" s="165"/>
      <c r="I551" s="165"/>
    </row>
    <row r="552">
      <c r="E552" s="165"/>
      <c r="F552" s="165"/>
      <c r="G552" s="165"/>
      <c r="H552" s="165"/>
      <c r="I552" s="165"/>
    </row>
    <row r="553">
      <c r="E553" s="165"/>
      <c r="F553" s="165"/>
      <c r="G553" s="165"/>
      <c r="H553" s="165"/>
      <c r="I553" s="165"/>
    </row>
    <row r="554">
      <c r="E554" s="165"/>
      <c r="F554" s="165"/>
      <c r="G554" s="165"/>
      <c r="H554" s="165"/>
      <c r="I554" s="165"/>
    </row>
    <row r="555">
      <c r="E555" s="165"/>
      <c r="F555" s="165"/>
      <c r="G555" s="165"/>
      <c r="H555" s="165"/>
      <c r="I555" s="165"/>
    </row>
    <row r="556">
      <c r="E556" s="165"/>
      <c r="F556" s="165"/>
      <c r="G556" s="165"/>
      <c r="H556" s="165"/>
      <c r="I556" s="165"/>
    </row>
    <row r="557">
      <c r="E557" s="165"/>
      <c r="F557" s="165"/>
      <c r="G557" s="165"/>
      <c r="H557" s="165"/>
      <c r="I557" s="165"/>
    </row>
    <row r="558">
      <c r="E558" s="165"/>
      <c r="F558" s="165"/>
      <c r="G558" s="165"/>
      <c r="H558" s="165"/>
      <c r="I558" s="165"/>
    </row>
    <row r="559">
      <c r="E559" s="165"/>
      <c r="F559" s="165"/>
      <c r="G559" s="165"/>
      <c r="H559" s="165"/>
      <c r="I559" s="165"/>
    </row>
    <row r="560">
      <c r="E560" s="165"/>
      <c r="F560" s="165"/>
      <c r="G560" s="165"/>
      <c r="H560" s="165"/>
      <c r="I560" s="165"/>
    </row>
    <row r="561">
      <c r="E561" s="165"/>
      <c r="F561" s="165"/>
      <c r="G561" s="165"/>
      <c r="H561" s="165"/>
      <c r="I561" s="165"/>
    </row>
    <row r="562">
      <c r="E562" s="165"/>
      <c r="F562" s="165"/>
      <c r="G562" s="165"/>
      <c r="H562" s="165"/>
      <c r="I562" s="165"/>
    </row>
    <row r="563">
      <c r="E563" s="165"/>
      <c r="F563" s="165"/>
      <c r="G563" s="165"/>
      <c r="H563" s="165"/>
      <c r="I563" s="165"/>
    </row>
    <row r="564">
      <c r="E564" s="165"/>
      <c r="F564" s="165"/>
      <c r="G564" s="165"/>
      <c r="H564" s="165"/>
      <c r="I564" s="165"/>
    </row>
    <row r="565">
      <c r="E565" s="165"/>
      <c r="F565" s="165"/>
      <c r="G565" s="165"/>
      <c r="H565" s="165"/>
      <c r="I565" s="165"/>
    </row>
    <row r="566">
      <c r="E566" s="165"/>
      <c r="F566" s="165"/>
      <c r="G566" s="165"/>
      <c r="H566" s="165"/>
      <c r="I566" s="165"/>
    </row>
    <row r="567">
      <c r="E567" s="165"/>
      <c r="F567" s="165"/>
      <c r="G567" s="165"/>
      <c r="H567" s="165"/>
      <c r="I567" s="165"/>
    </row>
    <row r="568">
      <c r="E568" s="165"/>
      <c r="F568" s="165"/>
      <c r="G568" s="165"/>
      <c r="H568" s="165"/>
      <c r="I568" s="165"/>
    </row>
    <row r="569">
      <c r="E569" s="165"/>
      <c r="F569" s="165"/>
      <c r="G569" s="165"/>
      <c r="H569" s="165"/>
      <c r="I569" s="165"/>
    </row>
    <row r="570">
      <c r="E570" s="165"/>
      <c r="F570" s="165"/>
      <c r="G570" s="165"/>
      <c r="H570" s="165"/>
      <c r="I570" s="165"/>
    </row>
    <row r="571">
      <c r="E571" s="165"/>
      <c r="F571" s="165"/>
      <c r="G571" s="165"/>
      <c r="H571" s="165"/>
      <c r="I571" s="165"/>
    </row>
    <row r="572">
      <c r="E572" s="165"/>
      <c r="F572" s="165"/>
      <c r="G572" s="165"/>
      <c r="H572" s="165"/>
      <c r="I572" s="165"/>
    </row>
    <row r="573">
      <c r="E573" s="165"/>
      <c r="F573" s="165"/>
      <c r="G573" s="165"/>
      <c r="H573" s="165"/>
      <c r="I573" s="165"/>
    </row>
    <row r="574">
      <c r="E574" s="165"/>
      <c r="F574" s="165"/>
      <c r="G574" s="165"/>
      <c r="H574" s="165"/>
      <c r="I574" s="165"/>
    </row>
    <row r="575">
      <c r="E575" s="165"/>
      <c r="F575" s="165"/>
      <c r="G575" s="165"/>
      <c r="H575" s="165"/>
      <c r="I575" s="165"/>
    </row>
    <row r="576">
      <c r="E576" s="165"/>
      <c r="F576" s="165"/>
      <c r="G576" s="165"/>
      <c r="H576" s="165"/>
      <c r="I576" s="165"/>
    </row>
    <row r="577">
      <c r="E577" s="165"/>
      <c r="F577" s="165"/>
      <c r="G577" s="165"/>
      <c r="H577" s="165"/>
      <c r="I577" s="165"/>
    </row>
    <row r="578">
      <c r="E578" s="165"/>
      <c r="F578" s="165"/>
      <c r="G578" s="165"/>
      <c r="H578" s="165"/>
      <c r="I578" s="165"/>
    </row>
    <row r="579">
      <c r="E579" s="165"/>
      <c r="F579" s="165"/>
      <c r="G579" s="165"/>
      <c r="H579" s="165"/>
      <c r="I579" s="165"/>
    </row>
    <row r="580">
      <c r="E580" s="165"/>
      <c r="F580" s="165"/>
      <c r="G580" s="165"/>
      <c r="H580" s="165"/>
      <c r="I580" s="165"/>
    </row>
    <row r="581">
      <c r="E581" s="165"/>
      <c r="F581" s="165"/>
      <c r="G581" s="165"/>
      <c r="H581" s="165"/>
      <c r="I581" s="165"/>
    </row>
    <row r="582">
      <c r="E582" s="165"/>
      <c r="F582" s="165"/>
      <c r="G582" s="165"/>
      <c r="H582" s="165"/>
      <c r="I582" s="165"/>
    </row>
    <row r="583">
      <c r="E583" s="165"/>
      <c r="F583" s="165"/>
      <c r="G583" s="165"/>
      <c r="H583" s="165"/>
      <c r="I583" s="165"/>
    </row>
    <row r="584">
      <c r="E584" s="165"/>
      <c r="F584" s="165"/>
      <c r="G584" s="165"/>
      <c r="H584" s="165"/>
      <c r="I584" s="165"/>
    </row>
    <row r="585">
      <c r="E585" s="165"/>
      <c r="F585" s="165"/>
      <c r="G585" s="165"/>
      <c r="H585" s="165"/>
      <c r="I585" s="165"/>
    </row>
    <row r="586">
      <c r="E586" s="165"/>
      <c r="F586" s="165"/>
      <c r="G586" s="165"/>
      <c r="H586" s="165"/>
      <c r="I586" s="165"/>
    </row>
    <row r="587">
      <c r="E587" s="165"/>
      <c r="F587" s="165"/>
      <c r="G587" s="165"/>
      <c r="H587" s="165"/>
      <c r="I587" s="165"/>
    </row>
    <row r="588">
      <c r="E588" s="165"/>
      <c r="F588" s="165"/>
      <c r="G588" s="165"/>
      <c r="H588" s="165"/>
      <c r="I588" s="165"/>
    </row>
    <row r="589">
      <c r="E589" s="165"/>
      <c r="F589" s="165"/>
      <c r="G589" s="165"/>
      <c r="H589" s="165"/>
      <c r="I589" s="165"/>
    </row>
    <row r="590">
      <c r="E590" s="165"/>
      <c r="F590" s="165"/>
      <c r="G590" s="165"/>
      <c r="H590" s="165"/>
      <c r="I590" s="165"/>
    </row>
    <row r="591">
      <c r="E591" s="165"/>
      <c r="F591" s="165"/>
      <c r="G591" s="165"/>
      <c r="H591" s="165"/>
      <c r="I591" s="165"/>
    </row>
    <row r="592">
      <c r="E592" s="165"/>
      <c r="F592" s="165"/>
      <c r="G592" s="165"/>
      <c r="H592" s="165"/>
      <c r="I592" s="165"/>
    </row>
    <row r="593">
      <c r="E593" s="165"/>
      <c r="F593" s="165"/>
      <c r="G593" s="165"/>
      <c r="H593" s="165"/>
      <c r="I593" s="165"/>
    </row>
    <row r="594">
      <c r="E594" s="165"/>
      <c r="F594" s="165"/>
      <c r="G594" s="165"/>
      <c r="H594" s="165"/>
      <c r="I594" s="165"/>
    </row>
    <row r="595">
      <c r="E595" s="165"/>
      <c r="F595" s="165"/>
      <c r="G595" s="165"/>
      <c r="H595" s="165"/>
      <c r="I595" s="165"/>
    </row>
    <row r="596">
      <c r="E596" s="165"/>
      <c r="F596" s="165"/>
      <c r="G596" s="165"/>
      <c r="H596" s="165"/>
      <c r="I596" s="165"/>
    </row>
    <row r="597">
      <c r="E597" s="165"/>
      <c r="F597" s="165"/>
      <c r="G597" s="165"/>
      <c r="H597" s="165"/>
      <c r="I597" s="165"/>
    </row>
    <row r="598">
      <c r="E598" s="165"/>
      <c r="F598" s="165"/>
      <c r="G598" s="165"/>
      <c r="H598" s="165"/>
      <c r="I598" s="165"/>
    </row>
    <row r="599">
      <c r="E599" s="165"/>
      <c r="F599" s="165"/>
      <c r="G599" s="165"/>
      <c r="H599" s="165"/>
      <c r="I599" s="165"/>
    </row>
    <row r="600">
      <c r="E600" s="165"/>
      <c r="F600" s="165"/>
      <c r="G600" s="165"/>
      <c r="H600" s="165"/>
      <c r="I600" s="165"/>
    </row>
    <row r="601">
      <c r="E601" s="165"/>
      <c r="F601" s="165"/>
      <c r="G601" s="165"/>
      <c r="H601" s="165"/>
      <c r="I601" s="165"/>
    </row>
    <row r="602">
      <c r="E602" s="165"/>
      <c r="F602" s="165"/>
      <c r="G602" s="165"/>
      <c r="H602" s="165"/>
      <c r="I602" s="165"/>
    </row>
    <row r="603">
      <c r="E603" s="165"/>
      <c r="F603" s="165"/>
      <c r="G603" s="165"/>
      <c r="H603" s="165"/>
      <c r="I603" s="165"/>
    </row>
    <row r="604">
      <c r="E604" s="165"/>
      <c r="F604" s="165"/>
      <c r="G604" s="165"/>
      <c r="H604" s="165"/>
      <c r="I604" s="165"/>
    </row>
    <row r="605">
      <c r="E605" s="165"/>
      <c r="F605" s="165"/>
      <c r="G605" s="165"/>
      <c r="H605" s="165"/>
      <c r="I605" s="165"/>
    </row>
    <row r="606">
      <c r="E606" s="165"/>
      <c r="F606" s="165"/>
      <c r="G606" s="165"/>
      <c r="H606" s="165"/>
      <c r="I606" s="165"/>
    </row>
    <row r="607">
      <c r="E607" s="165"/>
      <c r="F607" s="165"/>
      <c r="G607" s="165"/>
      <c r="H607" s="165"/>
      <c r="I607" s="165"/>
    </row>
    <row r="608">
      <c r="E608" s="165"/>
      <c r="F608" s="165"/>
      <c r="G608" s="165"/>
      <c r="H608" s="165"/>
      <c r="I608" s="165"/>
    </row>
    <row r="609">
      <c r="E609" s="165"/>
      <c r="F609" s="165"/>
      <c r="G609" s="165"/>
      <c r="H609" s="165"/>
      <c r="I609" s="165"/>
    </row>
    <row r="610">
      <c r="E610" s="165"/>
      <c r="F610" s="165"/>
      <c r="G610" s="165"/>
      <c r="H610" s="165"/>
      <c r="I610" s="165"/>
    </row>
    <row r="611">
      <c r="E611" s="165"/>
      <c r="F611" s="165"/>
      <c r="G611" s="165"/>
      <c r="H611" s="165"/>
      <c r="I611" s="165"/>
    </row>
    <row r="612">
      <c r="E612" s="165"/>
      <c r="F612" s="165"/>
      <c r="G612" s="165"/>
      <c r="H612" s="165"/>
      <c r="I612" s="165"/>
    </row>
    <row r="613">
      <c r="E613" s="165"/>
      <c r="F613" s="165"/>
      <c r="G613" s="165"/>
      <c r="H613" s="165"/>
      <c r="I613" s="165"/>
    </row>
    <row r="614">
      <c r="E614" s="165"/>
      <c r="F614" s="165"/>
      <c r="G614" s="165"/>
      <c r="H614" s="165"/>
      <c r="I614" s="165"/>
    </row>
    <row r="615">
      <c r="E615" s="165"/>
      <c r="F615" s="165"/>
      <c r="G615" s="165"/>
      <c r="H615" s="165"/>
      <c r="I615" s="165"/>
    </row>
    <row r="616">
      <c r="E616" s="165"/>
      <c r="F616" s="165"/>
      <c r="G616" s="165"/>
      <c r="H616" s="165"/>
      <c r="I616" s="165"/>
    </row>
    <row r="617">
      <c r="E617" s="165"/>
      <c r="F617" s="165"/>
      <c r="G617" s="165"/>
      <c r="H617" s="165"/>
      <c r="I617" s="165"/>
    </row>
    <row r="618">
      <c r="E618" s="165"/>
      <c r="F618" s="165"/>
      <c r="G618" s="165"/>
      <c r="H618" s="165"/>
      <c r="I618" s="165"/>
    </row>
    <row r="619">
      <c r="E619" s="165"/>
      <c r="F619" s="165"/>
      <c r="G619" s="165"/>
      <c r="H619" s="165"/>
      <c r="I619" s="165"/>
    </row>
    <row r="620">
      <c r="E620" s="165"/>
      <c r="F620" s="165"/>
      <c r="G620" s="165"/>
      <c r="H620" s="165"/>
      <c r="I620" s="165"/>
    </row>
    <row r="621">
      <c r="E621" s="165"/>
      <c r="F621" s="165"/>
      <c r="G621" s="165"/>
      <c r="H621" s="165"/>
      <c r="I621" s="165"/>
    </row>
    <row r="622">
      <c r="E622" s="165"/>
      <c r="F622" s="165"/>
      <c r="G622" s="165"/>
      <c r="H622" s="165"/>
      <c r="I622" s="165"/>
    </row>
    <row r="623">
      <c r="E623" s="165"/>
      <c r="F623" s="165"/>
      <c r="G623" s="165"/>
      <c r="H623" s="165"/>
      <c r="I623" s="165"/>
    </row>
    <row r="624">
      <c r="E624" s="165"/>
      <c r="F624" s="165"/>
      <c r="G624" s="165"/>
      <c r="H624" s="165"/>
      <c r="I624" s="165"/>
    </row>
    <row r="625">
      <c r="E625" s="165"/>
      <c r="F625" s="165"/>
      <c r="G625" s="165"/>
      <c r="H625" s="165"/>
      <c r="I625" s="165"/>
    </row>
    <row r="626">
      <c r="E626" s="165"/>
      <c r="F626" s="165"/>
      <c r="G626" s="165"/>
      <c r="H626" s="165"/>
      <c r="I626" s="165"/>
    </row>
    <row r="627">
      <c r="E627" s="165"/>
      <c r="F627" s="165"/>
      <c r="G627" s="165"/>
      <c r="H627" s="165"/>
      <c r="I627" s="165"/>
    </row>
    <row r="628">
      <c r="E628" s="165"/>
      <c r="F628" s="165"/>
      <c r="G628" s="165"/>
      <c r="H628" s="165"/>
      <c r="I628" s="165"/>
    </row>
    <row r="629">
      <c r="E629" s="165"/>
      <c r="F629" s="165"/>
      <c r="G629" s="165"/>
      <c r="H629" s="165"/>
      <c r="I629" s="165"/>
    </row>
    <row r="630">
      <c r="E630" s="165"/>
      <c r="F630" s="165"/>
      <c r="G630" s="165"/>
      <c r="H630" s="165"/>
      <c r="I630" s="165"/>
    </row>
    <row r="631">
      <c r="E631" s="165"/>
      <c r="F631" s="165"/>
      <c r="G631" s="165"/>
      <c r="H631" s="165"/>
      <c r="I631" s="165"/>
    </row>
    <row r="632">
      <c r="E632" s="165"/>
      <c r="F632" s="165"/>
      <c r="G632" s="165"/>
      <c r="H632" s="165"/>
      <c r="I632" s="165"/>
    </row>
    <row r="633">
      <c r="E633" s="165"/>
      <c r="F633" s="165"/>
      <c r="G633" s="165"/>
      <c r="H633" s="165"/>
      <c r="I633" s="165"/>
    </row>
    <row r="634">
      <c r="E634" s="165"/>
      <c r="F634" s="165"/>
      <c r="G634" s="165"/>
      <c r="H634" s="165"/>
      <c r="I634" s="165"/>
    </row>
    <row r="635">
      <c r="E635" s="165"/>
      <c r="F635" s="165"/>
      <c r="G635" s="165"/>
      <c r="H635" s="165"/>
      <c r="I635" s="165"/>
    </row>
    <row r="636">
      <c r="E636" s="165"/>
      <c r="F636" s="165"/>
      <c r="G636" s="165"/>
      <c r="H636" s="165"/>
      <c r="I636" s="165"/>
    </row>
    <row r="637">
      <c r="E637" s="165"/>
      <c r="F637" s="165"/>
      <c r="G637" s="165"/>
      <c r="H637" s="165"/>
      <c r="I637" s="165"/>
    </row>
    <row r="638">
      <c r="E638" s="165"/>
      <c r="F638" s="165"/>
      <c r="G638" s="165"/>
      <c r="H638" s="165"/>
      <c r="I638" s="165"/>
    </row>
    <row r="639">
      <c r="E639" s="165"/>
      <c r="F639" s="165"/>
      <c r="G639" s="165"/>
      <c r="H639" s="165"/>
      <c r="I639" s="165"/>
    </row>
    <row r="640">
      <c r="E640" s="165"/>
      <c r="F640" s="165"/>
      <c r="G640" s="165"/>
      <c r="H640" s="165"/>
      <c r="I640" s="165"/>
    </row>
    <row r="641">
      <c r="E641" s="165"/>
      <c r="F641" s="165"/>
      <c r="G641" s="165"/>
      <c r="H641" s="165"/>
      <c r="I641" s="165"/>
    </row>
    <row r="642">
      <c r="E642" s="165"/>
      <c r="F642" s="165"/>
      <c r="G642" s="165"/>
      <c r="H642" s="165"/>
      <c r="I642" s="165"/>
    </row>
    <row r="643">
      <c r="E643" s="165"/>
      <c r="F643" s="165"/>
      <c r="G643" s="165"/>
      <c r="H643" s="165"/>
      <c r="I643" s="165"/>
    </row>
    <row r="644">
      <c r="E644" s="165"/>
      <c r="F644" s="165"/>
      <c r="G644" s="165"/>
      <c r="H644" s="165"/>
      <c r="I644" s="165"/>
    </row>
    <row r="645">
      <c r="E645" s="165"/>
      <c r="F645" s="165"/>
      <c r="G645" s="165"/>
      <c r="H645" s="165"/>
      <c r="I645" s="165"/>
    </row>
    <row r="646">
      <c r="E646" s="165"/>
      <c r="F646" s="165"/>
      <c r="G646" s="165"/>
      <c r="H646" s="165"/>
      <c r="I646" s="165"/>
    </row>
    <row r="647">
      <c r="E647" s="165"/>
      <c r="F647" s="165"/>
      <c r="G647" s="165"/>
      <c r="H647" s="165"/>
      <c r="I647" s="165"/>
    </row>
    <row r="648">
      <c r="E648" s="165"/>
      <c r="F648" s="165"/>
      <c r="G648" s="165"/>
      <c r="H648" s="165"/>
      <c r="I648" s="165"/>
    </row>
    <row r="649">
      <c r="E649" s="165"/>
      <c r="F649" s="165"/>
      <c r="G649" s="165"/>
      <c r="H649" s="165"/>
      <c r="I649" s="165"/>
    </row>
    <row r="650">
      <c r="E650" s="165"/>
      <c r="F650" s="165"/>
      <c r="G650" s="165"/>
      <c r="H650" s="165"/>
      <c r="I650" s="165"/>
    </row>
    <row r="651">
      <c r="E651" s="165"/>
      <c r="F651" s="165"/>
      <c r="G651" s="165"/>
      <c r="H651" s="165"/>
      <c r="I651" s="165"/>
    </row>
    <row r="652">
      <c r="E652" s="165"/>
      <c r="F652" s="165"/>
      <c r="G652" s="165"/>
      <c r="H652" s="165"/>
      <c r="I652" s="165"/>
    </row>
    <row r="653">
      <c r="E653" s="165"/>
      <c r="F653" s="165"/>
      <c r="G653" s="165"/>
      <c r="H653" s="165"/>
      <c r="I653" s="165"/>
    </row>
    <row r="654">
      <c r="E654" s="165"/>
      <c r="F654" s="165"/>
      <c r="G654" s="165"/>
      <c r="H654" s="165"/>
      <c r="I654" s="165"/>
    </row>
    <row r="655">
      <c r="E655" s="165"/>
      <c r="F655" s="165"/>
      <c r="G655" s="165"/>
      <c r="H655" s="165"/>
      <c r="I655" s="165"/>
    </row>
    <row r="656">
      <c r="E656" s="165"/>
      <c r="F656" s="165"/>
      <c r="G656" s="165"/>
      <c r="H656" s="165"/>
      <c r="I656" s="165"/>
    </row>
    <row r="657">
      <c r="E657" s="165"/>
      <c r="F657" s="165"/>
      <c r="G657" s="165"/>
      <c r="H657" s="165"/>
      <c r="I657" s="165"/>
    </row>
    <row r="658">
      <c r="E658" s="165"/>
      <c r="F658" s="165"/>
      <c r="G658" s="165"/>
      <c r="H658" s="165"/>
      <c r="I658" s="165"/>
    </row>
    <row r="659">
      <c r="E659" s="165"/>
      <c r="F659" s="165"/>
      <c r="G659" s="165"/>
      <c r="H659" s="165"/>
      <c r="I659" s="165"/>
    </row>
    <row r="660">
      <c r="E660" s="165"/>
      <c r="F660" s="165"/>
      <c r="G660" s="165"/>
      <c r="H660" s="165"/>
      <c r="I660" s="165"/>
    </row>
    <row r="661">
      <c r="E661" s="165"/>
      <c r="F661" s="165"/>
      <c r="G661" s="165"/>
      <c r="H661" s="165"/>
      <c r="I661" s="165"/>
    </row>
    <row r="662">
      <c r="E662" s="165"/>
      <c r="F662" s="165"/>
      <c r="G662" s="165"/>
      <c r="H662" s="165"/>
      <c r="I662" s="165"/>
    </row>
    <row r="663">
      <c r="E663" s="165"/>
      <c r="F663" s="165"/>
      <c r="G663" s="165"/>
      <c r="H663" s="165"/>
      <c r="I663" s="165"/>
    </row>
    <row r="664">
      <c r="E664" s="165"/>
      <c r="F664" s="165"/>
      <c r="G664" s="165"/>
      <c r="H664" s="165"/>
      <c r="I664" s="165"/>
    </row>
    <row r="665">
      <c r="E665" s="165"/>
      <c r="F665" s="165"/>
      <c r="G665" s="165"/>
      <c r="H665" s="165"/>
      <c r="I665" s="165"/>
    </row>
    <row r="666">
      <c r="E666" s="165"/>
      <c r="F666" s="165"/>
      <c r="G666" s="165"/>
      <c r="H666" s="165"/>
      <c r="I666" s="165"/>
    </row>
    <row r="667">
      <c r="E667" s="165"/>
      <c r="F667" s="165"/>
      <c r="G667" s="165"/>
      <c r="H667" s="165"/>
      <c r="I667" s="165"/>
    </row>
    <row r="668">
      <c r="E668" s="165"/>
      <c r="F668" s="165"/>
      <c r="G668" s="165"/>
      <c r="H668" s="165"/>
      <c r="I668" s="165"/>
    </row>
    <row r="669">
      <c r="E669" s="165"/>
      <c r="F669" s="165"/>
      <c r="G669" s="165"/>
      <c r="H669" s="165"/>
      <c r="I669" s="165"/>
    </row>
    <row r="670">
      <c r="E670" s="165"/>
      <c r="F670" s="165"/>
      <c r="G670" s="165"/>
      <c r="H670" s="165"/>
      <c r="I670" s="165"/>
    </row>
    <row r="671">
      <c r="E671" s="165"/>
      <c r="F671" s="165"/>
      <c r="G671" s="165"/>
      <c r="H671" s="165"/>
      <c r="I671" s="165"/>
    </row>
    <row r="672">
      <c r="E672" s="165"/>
      <c r="F672" s="165"/>
      <c r="G672" s="165"/>
      <c r="H672" s="165"/>
      <c r="I672" s="165"/>
    </row>
    <row r="673">
      <c r="E673" s="165"/>
      <c r="F673" s="165"/>
      <c r="G673" s="165"/>
      <c r="H673" s="165"/>
      <c r="I673" s="165"/>
    </row>
    <row r="674">
      <c r="E674" s="165"/>
      <c r="F674" s="165"/>
      <c r="G674" s="165"/>
      <c r="H674" s="165"/>
      <c r="I674" s="165"/>
    </row>
    <row r="675">
      <c r="E675" s="165"/>
      <c r="F675" s="165"/>
      <c r="G675" s="165"/>
      <c r="H675" s="165"/>
      <c r="I675" s="165"/>
    </row>
    <row r="676">
      <c r="E676" s="165"/>
      <c r="F676" s="165"/>
      <c r="G676" s="165"/>
      <c r="H676" s="165"/>
      <c r="I676" s="165"/>
    </row>
    <row r="677">
      <c r="E677" s="165"/>
      <c r="F677" s="165"/>
      <c r="G677" s="165"/>
      <c r="H677" s="165"/>
      <c r="I677" s="165"/>
    </row>
    <row r="678">
      <c r="E678" s="165"/>
      <c r="F678" s="165"/>
      <c r="G678" s="165"/>
      <c r="H678" s="165"/>
      <c r="I678" s="165"/>
    </row>
    <row r="679">
      <c r="E679" s="165"/>
      <c r="F679" s="165"/>
      <c r="G679" s="165"/>
      <c r="H679" s="165"/>
      <c r="I679" s="165"/>
    </row>
    <row r="680">
      <c r="E680" s="165"/>
      <c r="F680" s="165"/>
      <c r="G680" s="165"/>
      <c r="H680" s="165"/>
      <c r="I680" s="165"/>
    </row>
    <row r="681">
      <c r="E681" s="165"/>
      <c r="F681" s="165"/>
      <c r="G681" s="165"/>
      <c r="H681" s="165"/>
      <c r="I681" s="165"/>
    </row>
    <row r="682">
      <c r="E682" s="165"/>
      <c r="F682" s="165"/>
      <c r="G682" s="165"/>
      <c r="H682" s="165"/>
      <c r="I682" s="165"/>
    </row>
    <row r="683">
      <c r="E683" s="165"/>
      <c r="F683" s="165"/>
      <c r="G683" s="165"/>
      <c r="H683" s="165"/>
      <c r="I683" s="165"/>
    </row>
    <row r="684">
      <c r="E684" s="165"/>
      <c r="F684" s="165"/>
      <c r="G684" s="165"/>
      <c r="H684" s="165"/>
      <c r="I684" s="165"/>
    </row>
    <row r="685">
      <c r="E685" s="165"/>
      <c r="F685" s="165"/>
      <c r="G685" s="165"/>
      <c r="H685" s="165"/>
      <c r="I685" s="165"/>
    </row>
    <row r="686">
      <c r="E686" s="165"/>
      <c r="F686" s="165"/>
      <c r="G686" s="165"/>
      <c r="H686" s="165"/>
      <c r="I686" s="165"/>
    </row>
    <row r="687">
      <c r="E687" s="165"/>
      <c r="F687" s="165"/>
      <c r="G687" s="165"/>
      <c r="H687" s="165"/>
      <c r="I687" s="165"/>
    </row>
    <row r="688">
      <c r="E688" s="165"/>
      <c r="F688" s="165"/>
      <c r="G688" s="165"/>
      <c r="H688" s="165"/>
      <c r="I688" s="165"/>
    </row>
    <row r="689">
      <c r="E689" s="165"/>
      <c r="F689" s="165"/>
      <c r="G689" s="165"/>
      <c r="H689" s="165"/>
      <c r="I689" s="165"/>
    </row>
    <row r="690">
      <c r="E690" s="165"/>
      <c r="F690" s="165"/>
      <c r="G690" s="165"/>
      <c r="H690" s="165"/>
      <c r="I690" s="165"/>
    </row>
    <row r="691">
      <c r="E691" s="165"/>
      <c r="F691" s="165"/>
      <c r="G691" s="165"/>
      <c r="H691" s="165"/>
      <c r="I691" s="165"/>
    </row>
    <row r="692">
      <c r="E692" s="165"/>
      <c r="F692" s="165"/>
      <c r="G692" s="165"/>
      <c r="H692" s="165"/>
      <c r="I692" s="165"/>
    </row>
    <row r="693">
      <c r="E693" s="165"/>
      <c r="F693" s="165"/>
      <c r="G693" s="165"/>
      <c r="H693" s="165"/>
      <c r="I693" s="165"/>
    </row>
    <row r="694">
      <c r="E694" s="165"/>
      <c r="F694" s="165"/>
      <c r="G694" s="165"/>
      <c r="H694" s="165"/>
      <c r="I694" s="165"/>
    </row>
    <row r="695">
      <c r="E695" s="165"/>
      <c r="F695" s="165"/>
      <c r="G695" s="165"/>
      <c r="H695" s="165"/>
      <c r="I695" s="165"/>
    </row>
    <row r="696">
      <c r="E696" s="165"/>
      <c r="F696" s="165"/>
      <c r="G696" s="165"/>
      <c r="H696" s="165"/>
      <c r="I696" s="165"/>
    </row>
    <row r="697">
      <c r="E697" s="165"/>
      <c r="F697" s="165"/>
      <c r="G697" s="165"/>
      <c r="H697" s="165"/>
      <c r="I697" s="165"/>
    </row>
    <row r="698">
      <c r="E698" s="165"/>
      <c r="F698" s="165"/>
      <c r="G698" s="165"/>
      <c r="H698" s="165"/>
      <c r="I698" s="165"/>
    </row>
    <row r="699">
      <c r="E699" s="165"/>
      <c r="F699" s="165"/>
      <c r="G699" s="165"/>
      <c r="H699" s="165"/>
      <c r="I699" s="165"/>
    </row>
    <row r="700">
      <c r="E700" s="165"/>
      <c r="F700" s="165"/>
      <c r="G700" s="165"/>
      <c r="H700" s="165"/>
      <c r="I700" s="165"/>
    </row>
    <row r="701">
      <c r="E701" s="165"/>
      <c r="F701" s="165"/>
      <c r="G701" s="165"/>
      <c r="H701" s="165"/>
      <c r="I701" s="165"/>
    </row>
    <row r="702">
      <c r="E702" s="165"/>
      <c r="F702" s="165"/>
      <c r="G702" s="165"/>
      <c r="H702" s="165"/>
      <c r="I702" s="165"/>
    </row>
    <row r="703">
      <c r="E703" s="165"/>
      <c r="F703" s="165"/>
      <c r="G703" s="165"/>
      <c r="H703" s="165"/>
      <c r="I703" s="165"/>
    </row>
    <row r="704">
      <c r="E704" s="165"/>
      <c r="F704" s="165"/>
      <c r="G704" s="165"/>
      <c r="H704" s="165"/>
      <c r="I704" s="165"/>
    </row>
    <row r="705">
      <c r="E705" s="165"/>
      <c r="F705" s="165"/>
      <c r="G705" s="165"/>
      <c r="H705" s="165"/>
      <c r="I705" s="165"/>
    </row>
    <row r="706">
      <c r="E706" s="165"/>
      <c r="F706" s="165"/>
      <c r="G706" s="165"/>
      <c r="H706" s="165"/>
      <c r="I706" s="165"/>
    </row>
    <row r="707">
      <c r="E707" s="165"/>
      <c r="F707" s="165"/>
      <c r="G707" s="165"/>
      <c r="H707" s="165"/>
      <c r="I707" s="165"/>
    </row>
    <row r="708">
      <c r="E708" s="165"/>
      <c r="F708" s="165"/>
      <c r="G708" s="165"/>
      <c r="H708" s="165"/>
      <c r="I708" s="165"/>
    </row>
    <row r="709">
      <c r="E709" s="165"/>
      <c r="F709" s="165"/>
      <c r="G709" s="165"/>
      <c r="H709" s="165"/>
      <c r="I709" s="165"/>
    </row>
    <row r="710">
      <c r="E710" s="165"/>
      <c r="F710" s="165"/>
      <c r="G710" s="165"/>
      <c r="H710" s="165"/>
      <c r="I710" s="165"/>
    </row>
    <row r="711">
      <c r="E711" s="165"/>
      <c r="F711" s="165"/>
      <c r="G711" s="165"/>
      <c r="H711" s="165"/>
      <c r="I711" s="165"/>
    </row>
    <row r="712">
      <c r="E712" s="165"/>
      <c r="F712" s="165"/>
      <c r="G712" s="165"/>
      <c r="H712" s="165"/>
      <c r="I712" s="165"/>
    </row>
    <row r="713">
      <c r="E713" s="165"/>
      <c r="F713" s="165"/>
      <c r="G713" s="165"/>
      <c r="H713" s="165"/>
      <c r="I713" s="165"/>
    </row>
    <row r="714">
      <c r="E714" s="165"/>
      <c r="F714" s="165"/>
      <c r="G714" s="165"/>
      <c r="H714" s="165"/>
      <c r="I714" s="165"/>
    </row>
    <row r="715">
      <c r="E715" s="165"/>
      <c r="F715" s="165"/>
      <c r="G715" s="165"/>
      <c r="H715" s="165"/>
      <c r="I715" s="165"/>
    </row>
    <row r="716">
      <c r="E716" s="165"/>
      <c r="F716" s="165"/>
      <c r="G716" s="165"/>
      <c r="H716" s="165"/>
      <c r="I716" s="165"/>
    </row>
    <row r="717">
      <c r="E717" s="165"/>
      <c r="F717" s="165"/>
      <c r="G717" s="165"/>
      <c r="H717" s="165"/>
      <c r="I717" s="165"/>
    </row>
    <row r="718">
      <c r="E718" s="165"/>
      <c r="F718" s="165"/>
      <c r="G718" s="165"/>
      <c r="H718" s="165"/>
      <c r="I718" s="165"/>
    </row>
    <row r="719">
      <c r="E719" s="165"/>
      <c r="F719" s="165"/>
      <c r="G719" s="165"/>
      <c r="H719" s="165"/>
      <c r="I719" s="165"/>
    </row>
    <row r="720">
      <c r="E720" s="165"/>
      <c r="F720" s="165"/>
      <c r="G720" s="165"/>
      <c r="H720" s="165"/>
      <c r="I720" s="165"/>
    </row>
    <row r="721">
      <c r="E721" s="165"/>
      <c r="F721" s="165"/>
      <c r="G721" s="165"/>
      <c r="H721" s="165"/>
      <c r="I721" s="165"/>
    </row>
    <row r="722">
      <c r="E722" s="165"/>
      <c r="F722" s="165"/>
      <c r="G722" s="165"/>
      <c r="H722" s="165"/>
      <c r="I722" s="165"/>
    </row>
    <row r="723">
      <c r="E723" s="165"/>
      <c r="F723" s="165"/>
      <c r="G723" s="165"/>
      <c r="H723" s="165"/>
      <c r="I723" s="165"/>
    </row>
    <row r="724">
      <c r="E724" s="165"/>
      <c r="F724" s="165"/>
      <c r="G724" s="165"/>
      <c r="H724" s="165"/>
      <c r="I724" s="165"/>
    </row>
    <row r="725">
      <c r="E725" s="165"/>
      <c r="F725" s="165"/>
      <c r="G725" s="165"/>
      <c r="H725" s="165"/>
      <c r="I725" s="165"/>
    </row>
    <row r="726">
      <c r="E726" s="165"/>
      <c r="F726" s="165"/>
      <c r="G726" s="165"/>
      <c r="H726" s="165"/>
      <c r="I726" s="165"/>
    </row>
    <row r="727">
      <c r="E727" s="165"/>
      <c r="F727" s="165"/>
      <c r="G727" s="165"/>
      <c r="H727" s="165"/>
      <c r="I727" s="165"/>
    </row>
    <row r="728">
      <c r="E728" s="165"/>
      <c r="F728" s="165"/>
      <c r="G728" s="165"/>
      <c r="H728" s="165"/>
      <c r="I728" s="165"/>
    </row>
    <row r="729">
      <c r="E729" s="165"/>
      <c r="F729" s="165"/>
      <c r="G729" s="165"/>
      <c r="H729" s="165"/>
      <c r="I729" s="165"/>
    </row>
    <row r="730">
      <c r="E730" s="165"/>
      <c r="F730" s="165"/>
      <c r="G730" s="165"/>
      <c r="H730" s="165"/>
      <c r="I730" s="165"/>
    </row>
    <row r="731">
      <c r="E731" s="165"/>
      <c r="F731" s="165"/>
      <c r="G731" s="165"/>
      <c r="H731" s="165"/>
      <c r="I731" s="165"/>
    </row>
    <row r="732">
      <c r="E732" s="165"/>
      <c r="F732" s="165"/>
      <c r="G732" s="165"/>
      <c r="H732" s="165"/>
      <c r="I732" s="165"/>
    </row>
    <row r="733">
      <c r="E733" s="165"/>
      <c r="F733" s="165"/>
      <c r="G733" s="165"/>
      <c r="H733" s="165"/>
      <c r="I733" s="165"/>
    </row>
    <row r="734">
      <c r="E734" s="165"/>
      <c r="F734" s="165"/>
      <c r="G734" s="165"/>
      <c r="H734" s="165"/>
      <c r="I734" s="165"/>
    </row>
    <row r="735">
      <c r="E735" s="165"/>
      <c r="F735" s="165"/>
      <c r="G735" s="165"/>
      <c r="H735" s="165"/>
      <c r="I735" s="165"/>
    </row>
    <row r="736">
      <c r="E736" s="165"/>
      <c r="F736" s="165"/>
      <c r="G736" s="165"/>
      <c r="H736" s="165"/>
      <c r="I736" s="165"/>
    </row>
    <row r="737">
      <c r="E737" s="165"/>
      <c r="F737" s="165"/>
      <c r="G737" s="165"/>
      <c r="H737" s="165"/>
      <c r="I737" s="165"/>
    </row>
    <row r="738">
      <c r="E738" s="165"/>
      <c r="F738" s="165"/>
      <c r="G738" s="165"/>
      <c r="H738" s="165"/>
      <c r="I738" s="165"/>
    </row>
    <row r="739">
      <c r="E739" s="165"/>
      <c r="F739" s="165"/>
      <c r="G739" s="165"/>
      <c r="H739" s="165"/>
      <c r="I739" s="165"/>
    </row>
    <row r="740">
      <c r="E740" s="165"/>
      <c r="F740" s="165"/>
      <c r="G740" s="165"/>
      <c r="H740" s="165"/>
      <c r="I740" s="165"/>
    </row>
    <row r="741">
      <c r="E741" s="165"/>
      <c r="F741" s="165"/>
      <c r="G741" s="165"/>
      <c r="H741" s="165"/>
      <c r="I741" s="165"/>
    </row>
    <row r="742">
      <c r="E742" s="165"/>
      <c r="F742" s="165"/>
      <c r="G742" s="165"/>
      <c r="H742" s="165"/>
      <c r="I742" s="165"/>
    </row>
    <row r="743">
      <c r="E743" s="165"/>
      <c r="F743" s="165"/>
      <c r="G743" s="165"/>
      <c r="H743" s="165"/>
      <c r="I743" s="165"/>
    </row>
    <row r="744">
      <c r="E744" s="165"/>
      <c r="F744" s="165"/>
      <c r="G744" s="165"/>
      <c r="H744" s="165"/>
      <c r="I744" s="165"/>
    </row>
    <row r="745">
      <c r="E745" s="165"/>
      <c r="F745" s="165"/>
      <c r="G745" s="165"/>
      <c r="H745" s="165"/>
      <c r="I745" s="165"/>
    </row>
    <row r="746">
      <c r="E746" s="165"/>
      <c r="F746" s="165"/>
      <c r="G746" s="165"/>
      <c r="H746" s="165"/>
      <c r="I746" s="165"/>
    </row>
    <row r="747">
      <c r="E747" s="165"/>
      <c r="F747" s="165"/>
      <c r="G747" s="165"/>
      <c r="H747" s="165"/>
      <c r="I747" s="165"/>
    </row>
    <row r="748">
      <c r="E748" s="165"/>
      <c r="F748" s="165"/>
      <c r="G748" s="165"/>
      <c r="H748" s="165"/>
      <c r="I748" s="165"/>
    </row>
    <row r="749">
      <c r="E749" s="165"/>
      <c r="F749" s="165"/>
      <c r="G749" s="165"/>
      <c r="H749" s="165"/>
      <c r="I749" s="165"/>
    </row>
    <row r="750">
      <c r="E750" s="165"/>
      <c r="F750" s="165"/>
      <c r="G750" s="165"/>
      <c r="H750" s="165"/>
      <c r="I750" s="165"/>
    </row>
    <row r="751">
      <c r="E751" s="165"/>
      <c r="F751" s="165"/>
      <c r="G751" s="165"/>
      <c r="H751" s="165"/>
      <c r="I751" s="165"/>
    </row>
    <row r="752">
      <c r="E752" s="165"/>
      <c r="F752" s="165"/>
      <c r="G752" s="165"/>
      <c r="H752" s="165"/>
      <c r="I752" s="165"/>
    </row>
    <row r="753">
      <c r="E753" s="165"/>
      <c r="F753" s="165"/>
      <c r="G753" s="165"/>
      <c r="H753" s="165"/>
      <c r="I753" s="165"/>
    </row>
    <row r="754">
      <c r="E754" s="165"/>
      <c r="F754" s="165"/>
      <c r="G754" s="165"/>
      <c r="H754" s="165"/>
      <c r="I754" s="165"/>
    </row>
    <row r="755">
      <c r="E755" s="165"/>
      <c r="F755" s="165"/>
      <c r="G755" s="165"/>
      <c r="H755" s="165"/>
      <c r="I755" s="165"/>
    </row>
    <row r="756">
      <c r="E756" s="165"/>
      <c r="F756" s="165"/>
      <c r="G756" s="165"/>
      <c r="H756" s="165"/>
      <c r="I756" s="165"/>
    </row>
    <row r="757">
      <c r="E757" s="165"/>
      <c r="F757" s="165"/>
      <c r="G757" s="165"/>
      <c r="H757" s="165"/>
      <c r="I757" s="165"/>
    </row>
    <row r="758">
      <c r="E758" s="165"/>
      <c r="F758" s="165"/>
      <c r="G758" s="165"/>
      <c r="H758" s="165"/>
      <c r="I758" s="165"/>
    </row>
    <row r="759">
      <c r="E759" s="165"/>
      <c r="F759" s="165"/>
      <c r="G759" s="165"/>
      <c r="H759" s="165"/>
      <c r="I759" s="165"/>
    </row>
    <row r="760">
      <c r="E760" s="165"/>
      <c r="F760" s="165"/>
      <c r="G760" s="165"/>
      <c r="H760" s="165"/>
      <c r="I760" s="165"/>
    </row>
    <row r="761">
      <c r="E761" s="165"/>
      <c r="F761" s="165"/>
      <c r="G761" s="165"/>
      <c r="H761" s="165"/>
      <c r="I761" s="165"/>
    </row>
    <row r="762">
      <c r="E762" s="165"/>
      <c r="F762" s="165"/>
      <c r="G762" s="165"/>
      <c r="H762" s="165"/>
      <c r="I762" s="165"/>
    </row>
    <row r="763">
      <c r="E763" s="165"/>
      <c r="F763" s="165"/>
      <c r="G763" s="165"/>
      <c r="H763" s="165"/>
      <c r="I763" s="165"/>
    </row>
    <row r="764">
      <c r="E764" s="165"/>
      <c r="F764" s="165"/>
      <c r="G764" s="165"/>
      <c r="H764" s="165"/>
      <c r="I764" s="165"/>
    </row>
    <row r="765">
      <c r="E765" s="165"/>
      <c r="F765" s="165"/>
      <c r="G765" s="165"/>
      <c r="H765" s="165"/>
      <c r="I765" s="165"/>
    </row>
    <row r="766">
      <c r="E766" s="165"/>
      <c r="F766" s="165"/>
      <c r="G766" s="165"/>
      <c r="H766" s="165"/>
      <c r="I766" s="165"/>
    </row>
    <row r="767">
      <c r="E767" s="165"/>
      <c r="F767" s="165"/>
      <c r="G767" s="165"/>
      <c r="H767" s="165"/>
      <c r="I767" s="165"/>
    </row>
    <row r="768">
      <c r="E768" s="165"/>
      <c r="F768" s="165"/>
      <c r="G768" s="165"/>
      <c r="H768" s="165"/>
      <c r="I768" s="165"/>
    </row>
    <row r="769">
      <c r="E769" s="165"/>
      <c r="F769" s="165"/>
      <c r="G769" s="165"/>
      <c r="H769" s="165"/>
      <c r="I769" s="165"/>
    </row>
    <row r="770">
      <c r="E770" s="165"/>
      <c r="F770" s="165"/>
      <c r="G770" s="165"/>
      <c r="H770" s="165"/>
      <c r="I770" s="165"/>
    </row>
    <row r="771">
      <c r="E771" s="165"/>
      <c r="F771" s="165"/>
      <c r="G771" s="165"/>
      <c r="H771" s="165"/>
      <c r="I771" s="165"/>
    </row>
    <row r="772">
      <c r="E772" s="165"/>
      <c r="F772" s="165"/>
      <c r="G772" s="165"/>
      <c r="H772" s="165"/>
      <c r="I772" s="165"/>
    </row>
    <row r="773">
      <c r="E773" s="165"/>
      <c r="F773" s="165"/>
      <c r="G773" s="165"/>
      <c r="H773" s="165"/>
      <c r="I773" s="165"/>
    </row>
    <row r="774">
      <c r="E774" s="165"/>
      <c r="F774" s="165"/>
      <c r="G774" s="165"/>
      <c r="H774" s="165"/>
      <c r="I774" s="165"/>
    </row>
    <row r="775">
      <c r="E775" s="165"/>
      <c r="F775" s="165"/>
      <c r="G775" s="165"/>
      <c r="H775" s="165"/>
      <c r="I775" s="165"/>
    </row>
    <row r="776">
      <c r="E776" s="165"/>
      <c r="F776" s="165"/>
      <c r="G776" s="165"/>
      <c r="H776" s="165"/>
      <c r="I776" s="165"/>
    </row>
    <row r="777">
      <c r="E777" s="165"/>
      <c r="F777" s="165"/>
      <c r="G777" s="165"/>
      <c r="H777" s="165"/>
      <c r="I777" s="165"/>
    </row>
    <row r="778">
      <c r="E778" s="165"/>
      <c r="F778" s="165"/>
      <c r="G778" s="165"/>
      <c r="H778" s="165"/>
      <c r="I778" s="165"/>
    </row>
    <row r="779">
      <c r="E779" s="165"/>
      <c r="F779" s="165"/>
      <c r="G779" s="165"/>
      <c r="H779" s="165"/>
      <c r="I779" s="165"/>
    </row>
    <row r="780">
      <c r="E780" s="165"/>
      <c r="F780" s="165"/>
      <c r="G780" s="165"/>
      <c r="H780" s="165"/>
      <c r="I780" s="165"/>
    </row>
    <row r="781">
      <c r="E781" s="165"/>
      <c r="F781" s="165"/>
      <c r="G781" s="165"/>
      <c r="H781" s="165"/>
      <c r="I781" s="165"/>
    </row>
    <row r="782">
      <c r="E782" s="165"/>
      <c r="F782" s="165"/>
      <c r="G782" s="165"/>
      <c r="H782" s="165"/>
      <c r="I782" s="165"/>
    </row>
    <row r="783">
      <c r="E783" s="165"/>
      <c r="F783" s="165"/>
      <c r="G783" s="165"/>
      <c r="H783" s="165"/>
      <c r="I783" s="165"/>
    </row>
    <row r="784">
      <c r="E784" s="165"/>
      <c r="F784" s="165"/>
      <c r="G784" s="165"/>
      <c r="H784" s="165"/>
      <c r="I784" s="165"/>
    </row>
    <row r="785">
      <c r="E785" s="165"/>
      <c r="F785" s="165"/>
      <c r="G785" s="165"/>
      <c r="H785" s="165"/>
      <c r="I785" s="165"/>
    </row>
    <row r="786">
      <c r="E786" s="165"/>
      <c r="F786" s="165"/>
      <c r="G786" s="165"/>
      <c r="H786" s="165"/>
      <c r="I786" s="165"/>
    </row>
    <row r="787">
      <c r="E787" s="165"/>
      <c r="F787" s="165"/>
      <c r="G787" s="165"/>
      <c r="H787" s="165"/>
      <c r="I787" s="165"/>
    </row>
    <row r="788">
      <c r="E788" s="165"/>
      <c r="F788" s="165"/>
      <c r="G788" s="165"/>
      <c r="H788" s="165"/>
      <c r="I788" s="165"/>
    </row>
    <row r="789">
      <c r="E789" s="165"/>
      <c r="F789" s="165"/>
      <c r="G789" s="165"/>
      <c r="H789" s="165"/>
      <c r="I789" s="165"/>
    </row>
    <row r="790">
      <c r="E790" s="165"/>
      <c r="F790" s="165"/>
      <c r="G790" s="165"/>
      <c r="H790" s="165"/>
      <c r="I790" s="165"/>
    </row>
    <row r="791">
      <c r="E791" s="165"/>
      <c r="F791" s="165"/>
      <c r="G791" s="165"/>
      <c r="H791" s="165"/>
      <c r="I791" s="165"/>
    </row>
    <row r="792">
      <c r="E792" s="165"/>
      <c r="F792" s="165"/>
      <c r="G792" s="165"/>
      <c r="H792" s="165"/>
      <c r="I792" s="165"/>
    </row>
    <row r="793">
      <c r="E793" s="165"/>
      <c r="F793" s="165"/>
      <c r="G793" s="165"/>
      <c r="H793" s="165"/>
      <c r="I793" s="165"/>
    </row>
    <row r="794">
      <c r="E794" s="165"/>
      <c r="F794" s="165"/>
      <c r="G794" s="165"/>
      <c r="H794" s="165"/>
      <c r="I794" s="165"/>
    </row>
    <row r="795">
      <c r="E795" s="165"/>
      <c r="F795" s="165"/>
      <c r="G795" s="165"/>
      <c r="H795" s="165"/>
      <c r="I795" s="165"/>
    </row>
    <row r="796">
      <c r="E796" s="165"/>
      <c r="F796" s="165"/>
      <c r="G796" s="165"/>
      <c r="H796" s="165"/>
      <c r="I796" s="165"/>
    </row>
    <row r="797">
      <c r="E797" s="165"/>
      <c r="F797" s="165"/>
      <c r="G797" s="165"/>
      <c r="H797" s="165"/>
      <c r="I797" s="165"/>
    </row>
    <row r="798">
      <c r="E798" s="165"/>
      <c r="F798" s="165"/>
      <c r="G798" s="165"/>
      <c r="H798" s="165"/>
      <c r="I798" s="165"/>
    </row>
    <row r="799">
      <c r="E799" s="165"/>
      <c r="F799" s="165"/>
      <c r="G799" s="165"/>
      <c r="H799" s="165"/>
      <c r="I799" s="165"/>
    </row>
    <row r="800">
      <c r="E800" s="165"/>
      <c r="F800" s="165"/>
      <c r="G800" s="165"/>
      <c r="H800" s="165"/>
      <c r="I800" s="165"/>
    </row>
    <row r="801">
      <c r="E801" s="165"/>
      <c r="F801" s="165"/>
      <c r="G801" s="165"/>
      <c r="H801" s="165"/>
      <c r="I801" s="165"/>
    </row>
    <row r="802">
      <c r="E802" s="165"/>
      <c r="F802" s="165"/>
      <c r="G802" s="165"/>
      <c r="H802" s="165"/>
      <c r="I802" s="165"/>
    </row>
    <row r="803">
      <c r="E803" s="165"/>
      <c r="F803" s="165"/>
      <c r="G803" s="165"/>
      <c r="H803" s="165"/>
      <c r="I803" s="165"/>
    </row>
    <row r="804">
      <c r="E804" s="165"/>
      <c r="F804" s="165"/>
      <c r="G804" s="165"/>
      <c r="H804" s="165"/>
      <c r="I804" s="165"/>
    </row>
    <row r="805">
      <c r="E805" s="165"/>
      <c r="F805" s="165"/>
      <c r="G805" s="165"/>
      <c r="H805" s="165"/>
      <c r="I805" s="165"/>
    </row>
    <row r="806">
      <c r="E806" s="165"/>
      <c r="F806" s="165"/>
      <c r="G806" s="165"/>
      <c r="H806" s="165"/>
      <c r="I806" s="165"/>
    </row>
    <row r="807">
      <c r="E807" s="165"/>
      <c r="F807" s="165"/>
      <c r="G807" s="165"/>
      <c r="H807" s="165"/>
      <c r="I807" s="165"/>
    </row>
    <row r="808">
      <c r="E808" s="165"/>
      <c r="F808" s="165"/>
      <c r="G808" s="165"/>
      <c r="H808" s="165"/>
      <c r="I808" s="165"/>
    </row>
    <row r="809">
      <c r="E809" s="165"/>
      <c r="F809" s="165"/>
      <c r="G809" s="165"/>
      <c r="H809" s="165"/>
      <c r="I809" s="165"/>
    </row>
    <row r="810">
      <c r="E810" s="165"/>
      <c r="F810" s="165"/>
      <c r="G810" s="165"/>
      <c r="H810" s="165"/>
      <c r="I810" s="165"/>
    </row>
    <row r="811">
      <c r="E811" s="165"/>
      <c r="F811" s="165"/>
      <c r="G811" s="165"/>
      <c r="H811" s="165"/>
      <c r="I811" s="165"/>
    </row>
    <row r="812">
      <c r="E812" s="165"/>
      <c r="F812" s="165"/>
      <c r="G812" s="165"/>
      <c r="H812" s="165"/>
      <c r="I812" s="165"/>
    </row>
    <row r="813">
      <c r="E813" s="165"/>
      <c r="F813" s="165"/>
      <c r="G813" s="165"/>
      <c r="H813" s="165"/>
      <c r="I813" s="165"/>
    </row>
    <row r="814">
      <c r="E814" s="165"/>
      <c r="F814" s="165"/>
      <c r="G814" s="165"/>
      <c r="H814" s="165"/>
      <c r="I814" s="165"/>
    </row>
    <row r="815">
      <c r="E815" s="165"/>
      <c r="F815" s="165"/>
      <c r="G815" s="165"/>
      <c r="H815" s="165"/>
      <c r="I815" s="165"/>
    </row>
    <row r="816">
      <c r="E816" s="165"/>
      <c r="F816" s="165"/>
      <c r="G816" s="165"/>
      <c r="H816" s="165"/>
      <c r="I816" s="165"/>
    </row>
    <row r="817">
      <c r="E817" s="165"/>
      <c r="F817" s="165"/>
      <c r="G817" s="165"/>
      <c r="H817" s="165"/>
      <c r="I817" s="165"/>
    </row>
    <row r="818">
      <c r="E818" s="165"/>
      <c r="F818" s="165"/>
      <c r="G818" s="165"/>
      <c r="H818" s="165"/>
      <c r="I818" s="165"/>
    </row>
    <row r="819">
      <c r="E819" s="165"/>
      <c r="F819" s="165"/>
      <c r="G819" s="165"/>
      <c r="H819" s="165"/>
      <c r="I819" s="165"/>
    </row>
    <row r="820">
      <c r="E820" s="165"/>
      <c r="F820" s="165"/>
      <c r="G820" s="165"/>
      <c r="H820" s="165"/>
      <c r="I820" s="165"/>
    </row>
    <row r="821">
      <c r="E821" s="165"/>
      <c r="F821" s="165"/>
      <c r="G821" s="165"/>
      <c r="H821" s="165"/>
      <c r="I821" s="165"/>
    </row>
    <row r="822">
      <c r="E822" s="165"/>
      <c r="F822" s="165"/>
      <c r="G822" s="165"/>
      <c r="H822" s="165"/>
      <c r="I822" s="165"/>
    </row>
    <row r="823">
      <c r="E823" s="165"/>
      <c r="F823" s="165"/>
      <c r="G823" s="165"/>
      <c r="H823" s="165"/>
      <c r="I823" s="165"/>
    </row>
    <row r="824">
      <c r="E824" s="165"/>
      <c r="F824" s="165"/>
      <c r="G824" s="165"/>
      <c r="H824" s="165"/>
      <c r="I824" s="165"/>
    </row>
    <row r="825">
      <c r="E825" s="165"/>
      <c r="F825" s="165"/>
      <c r="G825" s="165"/>
      <c r="H825" s="165"/>
      <c r="I825" s="165"/>
    </row>
    <row r="826">
      <c r="E826" s="165"/>
      <c r="F826" s="165"/>
      <c r="G826" s="165"/>
      <c r="H826" s="165"/>
      <c r="I826" s="165"/>
    </row>
    <row r="827">
      <c r="E827" s="165"/>
      <c r="F827" s="165"/>
      <c r="G827" s="165"/>
      <c r="H827" s="165"/>
      <c r="I827" s="165"/>
    </row>
    <row r="828">
      <c r="E828" s="165"/>
      <c r="F828" s="165"/>
      <c r="G828" s="165"/>
      <c r="H828" s="165"/>
      <c r="I828" s="165"/>
    </row>
    <row r="829">
      <c r="E829" s="165"/>
      <c r="F829" s="165"/>
      <c r="G829" s="165"/>
      <c r="H829" s="165"/>
      <c r="I829" s="165"/>
    </row>
    <row r="830">
      <c r="E830" s="165"/>
      <c r="F830" s="165"/>
      <c r="G830" s="165"/>
      <c r="H830" s="165"/>
      <c r="I830" s="165"/>
    </row>
    <row r="831">
      <c r="E831" s="165"/>
      <c r="F831" s="165"/>
      <c r="G831" s="165"/>
      <c r="H831" s="165"/>
      <c r="I831" s="165"/>
    </row>
    <row r="832">
      <c r="E832" s="165"/>
      <c r="F832" s="165"/>
      <c r="G832" s="165"/>
      <c r="H832" s="165"/>
      <c r="I832" s="165"/>
    </row>
    <row r="833">
      <c r="E833" s="165"/>
      <c r="F833" s="165"/>
      <c r="G833" s="165"/>
      <c r="H833" s="165"/>
      <c r="I833" s="165"/>
    </row>
    <row r="834">
      <c r="E834" s="165"/>
      <c r="F834" s="165"/>
      <c r="G834" s="165"/>
      <c r="H834" s="165"/>
      <c r="I834" s="165"/>
    </row>
    <row r="835">
      <c r="E835" s="165"/>
      <c r="F835" s="165"/>
      <c r="G835" s="165"/>
      <c r="H835" s="165"/>
      <c r="I835" s="165"/>
    </row>
    <row r="836">
      <c r="E836" s="165"/>
      <c r="F836" s="165"/>
      <c r="G836" s="165"/>
      <c r="H836" s="165"/>
      <c r="I836" s="165"/>
    </row>
    <row r="837">
      <c r="E837" s="165"/>
      <c r="F837" s="165"/>
      <c r="G837" s="165"/>
      <c r="H837" s="165"/>
      <c r="I837" s="165"/>
    </row>
    <row r="838">
      <c r="E838" s="165"/>
      <c r="F838" s="165"/>
      <c r="G838" s="165"/>
      <c r="H838" s="165"/>
      <c r="I838" s="165"/>
    </row>
    <row r="839">
      <c r="E839" s="165"/>
      <c r="F839" s="165"/>
      <c r="G839" s="165"/>
      <c r="H839" s="165"/>
      <c r="I839" s="165"/>
    </row>
    <row r="840">
      <c r="E840" s="165"/>
      <c r="F840" s="165"/>
      <c r="G840" s="165"/>
      <c r="H840" s="165"/>
      <c r="I840" s="165"/>
    </row>
    <row r="841">
      <c r="E841" s="165"/>
      <c r="F841" s="165"/>
      <c r="G841" s="165"/>
      <c r="H841" s="165"/>
      <c r="I841" s="165"/>
    </row>
    <row r="842">
      <c r="E842" s="165"/>
      <c r="F842" s="165"/>
      <c r="G842" s="165"/>
      <c r="H842" s="165"/>
      <c r="I842" s="165"/>
    </row>
    <row r="843">
      <c r="E843" s="165"/>
      <c r="F843" s="165"/>
      <c r="G843" s="165"/>
      <c r="H843" s="165"/>
      <c r="I843" s="165"/>
    </row>
    <row r="844">
      <c r="E844" s="165"/>
      <c r="F844" s="165"/>
      <c r="G844" s="165"/>
      <c r="H844" s="165"/>
      <c r="I844" s="165"/>
    </row>
    <row r="845">
      <c r="E845" s="165"/>
      <c r="F845" s="165"/>
      <c r="G845" s="165"/>
      <c r="H845" s="165"/>
      <c r="I845" s="165"/>
    </row>
    <row r="846">
      <c r="E846" s="165"/>
      <c r="F846" s="165"/>
      <c r="G846" s="165"/>
      <c r="H846" s="165"/>
      <c r="I846" s="165"/>
    </row>
    <row r="847">
      <c r="E847" s="165"/>
      <c r="F847" s="165"/>
      <c r="G847" s="165"/>
      <c r="H847" s="165"/>
      <c r="I847" s="165"/>
    </row>
    <row r="848">
      <c r="E848" s="165"/>
      <c r="F848" s="165"/>
      <c r="G848" s="165"/>
      <c r="H848" s="165"/>
      <c r="I848" s="165"/>
    </row>
    <row r="849">
      <c r="E849" s="165"/>
      <c r="F849" s="165"/>
      <c r="G849" s="165"/>
      <c r="H849" s="165"/>
      <c r="I849" s="165"/>
    </row>
    <row r="850">
      <c r="E850" s="165"/>
      <c r="F850" s="165"/>
      <c r="G850" s="165"/>
      <c r="H850" s="165"/>
      <c r="I850" s="165"/>
    </row>
    <row r="851">
      <c r="E851" s="165"/>
      <c r="F851" s="165"/>
      <c r="G851" s="165"/>
      <c r="H851" s="165"/>
      <c r="I851" s="165"/>
    </row>
    <row r="852">
      <c r="E852" s="165"/>
      <c r="F852" s="165"/>
      <c r="G852" s="165"/>
      <c r="H852" s="165"/>
      <c r="I852" s="165"/>
    </row>
    <row r="853">
      <c r="E853" s="165"/>
      <c r="F853" s="165"/>
      <c r="G853" s="165"/>
      <c r="H853" s="165"/>
      <c r="I853" s="165"/>
    </row>
    <row r="854">
      <c r="E854" s="165"/>
      <c r="F854" s="165"/>
      <c r="G854" s="165"/>
      <c r="H854" s="165"/>
      <c r="I854" s="165"/>
    </row>
    <row r="855">
      <c r="E855" s="165"/>
      <c r="F855" s="165"/>
      <c r="G855" s="165"/>
      <c r="H855" s="165"/>
      <c r="I855" s="165"/>
    </row>
    <row r="856">
      <c r="E856" s="165"/>
      <c r="F856" s="165"/>
      <c r="G856" s="165"/>
      <c r="H856" s="165"/>
      <c r="I856" s="165"/>
    </row>
    <row r="857">
      <c r="E857" s="165"/>
      <c r="F857" s="165"/>
      <c r="G857" s="165"/>
      <c r="H857" s="165"/>
      <c r="I857" s="165"/>
    </row>
    <row r="858">
      <c r="E858" s="165"/>
      <c r="F858" s="165"/>
      <c r="G858" s="165"/>
      <c r="H858" s="165"/>
      <c r="I858" s="165"/>
    </row>
    <row r="859">
      <c r="E859" s="165"/>
      <c r="F859" s="165"/>
      <c r="G859" s="165"/>
      <c r="H859" s="165"/>
      <c r="I859" s="165"/>
    </row>
    <row r="860">
      <c r="E860" s="165"/>
      <c r="F860" s="165"/>
      <c r="G860" s="165"/>
      <c r="H860" s="165"/>
      <c r="I860" s="165"/>
    </row>
    <row r="861">
      <c r="E861" s="165"/>
      <c r="F861" s="165"/>
      <c r="G861" s="165"/>
      <c r="H861" s="165"/>
      <c r="I861" s="165"/>
    </row>
    <row r="862">
      <c r="E862" s="165"/>
      <c r="F862" s="165"/>
      <c r="G862" s="165"/>
      <c r="H862" s="165"/>
      <c r="I862" s="165"/>
    </row>
    <row r="863">
      <c r="E863" s="165"/>
      <c r="F863" s="165"/>
      <c r="G863" s="165"/>
      <c r="H863" s="165"/>
      <c r="I863" s="165"/>
    </row>
    <row r="864">
      <c r="E864" s="165"/>
      <c r="F864" s="165"/>
      <c r="G864" s="165"/>
      <c r="H864" s="165"/>
      <c r="I864" s="165"/>
    </row>
    <row r="865">
      <c r="E865" s="165"/>
      <c r="F865" s="165"/>
      <c r="G865" s="165"/>
      <c r="H865" s="165"/>
      <c r="I865" s="165"/>
    </row>
    <row r="866">
      <c r="E866" s="165"/>
      <c r="F866" s="165"/>
      <c r="G866" s="165"/>
      <c r="H866" s="165"/>
      <c r="I866" s="165"/>
    </row>
    <row r="867">
      <c r="E867" s="165"/>
      <c r="F867" s="165"/>
      <c r="G867" s="165"/>
      <c r="H867" s="165"/>
      <c r="I867" s="165"/>
    </row>
    <row r="868">
      <c r="E868" s="165"/>
      <c r="F868" s="165"/>
      <c r="G868" s="165"/>
      <c r="H868" s="165"/>
      <c r="I868" s="165"/>
    </row>
    <row r="869">
      <c r="E869" s="165"/>
      <c r="F869" s="165"/>
      <c r="G869" s="165"/>
      <c r="H869" s="165"/>
      <c r="I869" s="165"/>
    </row>
    <row r="870">
      <c r="E870" s="165"/>
      <c r="F870" s="165"/>
      <c r="G870" s="165"/>
      <c r="H870" s="165"/>
      <c r="I870" s="165"/>
    </row>
    <row r="871">
      <c r="E871" s="165"/>
      <c r="F871" s="165"/>
      <c r="G871" s="165"/>
      <c r="H871" s="165"/>
      <c r="I871" s="165"/>
    </row>
    <row r="872">
      <c r="E872" s="165"/>
      <c r="F872" s="165"/>
      <c r="G872" s="165"/>
      <c r="H872" s="165"/>
      <c r="I872" s="165"/>
    </row>
    <row r="873">
      <c r="E873" s="165"/>
      <c r="F873" s="165"/>
      <c r="G873" s="165"/>
      <c r="H873" s="165"/>
      <c r="I873" s="165"/>
    </row>
    <row r="874">
      <c r="E874" s="165"/>
      <c r="F874" s="165"/>
      <c r="G874" s="165"/>
      <c r="H874" s="165"/>
      <c r="I874" s="165"/>
    </row>
    <row r="875">
      <c r="E875" s="165"/>
      <c r="F875" s="165"/>
      <c r="G875" s="165"/>
      <c r="H875" s="165"/>
      <c r="I875" s="165"/>
    </row>
    <row r="876">
      <c r="E876" s="165"/>
      <c r="F876" s="165"/>
      <c r="G876" s="165"/>
      <c r="H876" s="165"/>
      <c r="I876" s="165"/>
    </row>
    <row r="877">
      <c r="E877" s="165"/>
      <c r="F877" s="165"/>
      <c r="G877" s="165"/>
      <c r="H877" s="165"/>
      <c r="I877" s="165"/>
    </row>
    <row r="878">
      <c r="E878" s="165"/>
      <c r="F878" s="165"/>
      <c r="G878" s="165"/>
      <c r="H878" s="165"/>
      <c r="I878" s="165"/>
    </row>
    <row r="879">
      <c r="E879" s="165"/>
      <c r="F879" s="165"/>
      <c r="G879" s="165"/>
      <c r="H879" s="165"/>
      <c r="I879" s="165"/>
    </row>
    <row r="880">
      <c r="E880" s="165"/>
      <c r="F880" s="165"/>
      <c r="G880" s="165"/>
      <c r="H880" s="165"/>
      <c r="I880" s="165"/>
    </row>
    <row r="881">
      <c r="E881" s="165"/>
      <c r="F881" s="165"/>
      <c r="G881" s="165"/>
      <c r="H881" s="165"/>
      <c r="I881" s="165"/>
    </row>
    <row r="882">
      <c r="E882" s="165"/>
      <c r="F882" s="165"/>
      <c r="G882" s="165"/>
      <c r="H882" s="165"/>
      <c r="I882" s="165"/>
    </row>
    <row r="883">
      <c r="E883" s="165"/>
      <c r="F883" s="165"/>
      <c r="G883" s="165"/>
      <c r="H883" s="165"/>
      <c r="I883" s="165"/>
    </row>
    <row r="884">
      <c r="E884" s="165"/>
      <c r="F884" s="165"/>
      <c r="G884" s="165"/>
      <c r="H884" s="165"/>
      <c r="I884" s="165"/>
    </row>
    <row r="885">
      <c r="E885" s="165"/>
      <c r="F885" s="165"/>
      <c r="G885" s="165"/>
      <c r="H885" s="165"/>
      <c r="I885" s="165"/>
    </row>
    <row r="886">
      <c r="E886" s="165"/>
      <c r="F886" s="165"/>
      <c r="G886" s="165"/>
      <c r="H886" s="165"/>
      <c r="I886" s="165"/>
    </row>
    <row r="887">
      <c r="E887" s="165"/>
      <c r="F887" s="165"/>
      <c r="G887" s="165"/>
      <c r="H887" s="165"/>
      <c r="I887" s="165"/>
    </row>
    <row r="888">
      <c r="E888" s="165"/>
      <c r="F888" s="165"/>
      <c r="G888" s="165"/>
      <c r="H888" s="165"/>
      <c r="I888" s="165"/>
    </row>
    <row r="889">
      <c r="E889" s="165"/>
      <c r="F889" s="165"/>
      <c r="G889" s="165"/>
      <c r="H889" s="165"/>
      <c r="I889" s="165"/>
    </row>
    <row r="890">
      <c r="E890" s="165"/>
      <c r="F890" s="165"/>
      <c r="G890" s="165"/>
      <c r="H890" s="165"/>
      <c r="I890" s="165"/>
    </row>
    <row r="891">
      <c r="E891" s="165"/>
      <c r="F891" s="165"/>
      <c r="G891" s="165"/>
      <c r="H891" s="165"/>
      <c r="I891" s="165"/>
    </row>
    <row r="892">
      <c r="E892" s="165"/>
      <c r="F892" s="165"/>
      <c r="G892" s="165"/>
      <c r="H892" s="165"/>
      <c r="I892" s="165"/>
    </row>
    <row r="893">
      <c r="E893" s="165"/>
      <c r="F893" s="165"/>
      <c r="G893" s="165"/>
      <c r="H893" s="165"/>
      <c r="I893" s="165"/>
    </row>
    <row r="894">
      <c r="E894" s="165"/>
      <c r="F894" s="165"/>
      <c r="G894" s="165"/>
      <c r="H894" s="165"/>
      <c r="I894" s="165"/>
    </row>
    <row r="895">
      <c r="E895" s="165"/>
      <c r="F895" s="165"/>
      <c r="G895" s="165"/>
      <c r="H895" s="165"/>
      <c r="I895" s="165"/>
    </row>
    <row r="896">
      <c r="E896" s="165"/>
      <c r="F896" s="165"/>
      <c r="G896" s="165"/>
      <c r="H896" s="165"/>
      <c r="I896" s="165"/>
    </row>
    <row r="897">
      <c r="E897" s="165"/>
      <c r="F897" s="165"/>
      <c r="G897" s="165"/>
      <c r="H897" s="165"/>
      <c r="I897" s="165"/>
    </row>
    <row r="898">
      <c r="E898" s="165"/>
      <c r="F898" s="165"/>
      <c r="G898" s="165"/>
      <c r="H898" s="165"/>
      <c r="I898" s="165"/>
    </row>
    <row r="899">
      <c r="E899" s="165"/>
      <c r="F899" s="165"/>
      <c r="G899" s="165"/>
      <c r="H899" s="165"/>
      <c r="I899" s="165"/>
    </row>
    <row r="900">
      <c r="E900" s="165"/>
      <c r="F900" s="165"/>
      <c r="G900" s="165"/>
      <c r="H900" s="165"/>
      <c r="I900" s="165"/>
    </row>
    <row r="901">
      <c r="E901" s="165"/>
      <c r="F901" s="165"/>
      <c r="G901" s="165"/>
      <c r="H901" s="165"/>
      <c r="I901" s="165"/>
    </row>
    <row r="902">
      <c r="E902" s="165"/>
      <c r="F902" s="165"/>
      <c r="G902" s="165"/>
      <c r="H902" s="165"/>
      <c r="I902" s="165"/>
    </row>
    <row r="903">
      <c r="E903" s="165"/>
      <c r="F903" s="165"/>
      <c r="G903" s="165"/>
      <c r="H903" s="165"/>
      <c r="I903" s="165"/>
    </row>
    <row r="904">
      <c r="E904" s="165"/>
      <c r="F904" s="165"/>
      <c r="G904" s="165"/>
      <c r="H904" s="165"/>
      <c r="I904" s="165"/>
    </row>
    <row r="905">
      <c r="E905" s="165"/>
      <c r="F905" s="165"/>
      <c r="G905" s="165"/>
      <c r="H905" s="165"/>
      <c r="I905" s="165"/>
    </row>
    <row r="906">
      <c r="E906" s="165"/>
      <c r="F906" s="165"/>
      <c r="G906" s="165"/>
      <c r="H906" s="165"/>
      <c r="I906" s="165"/>
    </row>
    <row r="907">
      <c r="E907" s="165"/>
      <c r="F907" s="165"/>
      <c r="G907" s="165"/>
      <c r="H907" s="165"/>
      <c r="I907" s="165"/>
    </row>
    <row r="908">
      <c r="E908" s="165"/>
      <c r="F908" s="165"/>
      <c r="G908" s="165"/>
      <c r="H908" s="165"/>
      <c r="I908" s="165"/>
    </row>
    <row r="909">
      <c r="E909" s="165"/>
      <c r="F909" s="165"/>
      <c r="G909" s="165"/>
      <c r="H909" s="165"/>
      <c r="I909" s="165"/>
    </row>
    <row r="910">
      <c r="E910" s="165"/>
      <c r="F910" s="165"/>
      <c r="G910" s="165"/>
      <c r="H910" s="165"/>
      <c r="I910" s="165"/>
    </row>
    <row r="911">
      <c r="E911" s="165"/>
      <c r="F911" s="165"/>
      <c r="G911" s="165"/>
      <c r="H911" s="165"/>
      <c r="I911" s="165"/>
    </row>
    <row r="912">
      <c r="E912" s="165"/>
      <c r="F912" s="165"/>
      <c r="G912" s="165"/>
      <c r="H912" s="165"/>
      <c r="I912" s="165"/>
    </row>
    <row r="913">
      <c r="E913" s="165"/>
      <c r="F913" s="165"/>
      <c r="G913" s="165"/>
      <c r="H913" s="165"/>
      <c r="I913" s="165"/>
    </row>
    <row r="914">
      <c r="E914" s="165"/>
      <c r="F914" s="165"/>
      <c r="G914" s="165"/>
      <c r="H914" s="165"/>
      <c r="I914" s="165"/>
    </row>
    <row r="915">
      <c r="E915" s="165"/>
      <c r="F915" s="165"/>
      <c r="G915" s="165"/>
      <c r="H915" s="165"/>
      <c r="I915" s="165"/>
    </row>
    <row r="916">
      <c r="E916" s="165"/>
      <c r="F916" s="165"/>
      <c r="G916" s="165"/>
      <c r="H916" s="165"/>
      <c r="I916" s="165"/>
    </row>
    <row r="917">
      <c r="E917" s="165"/>
      <c r="F917" s="165"/>
      <c r="G917" s="165"/>
      <c r="H917" s="165"/>
      <c r="I917" s="165"/>
    </row>
    <row r="918">
      <c r="E918" s="165"/>
      <c r="F918" s="165"/>
      <c r="G918" s="165"/>
      <c r="H918" s="165"/>
      <c r="I918" s="165"/>
    </row>
    <row r="919">
      <c r="E919" s="165"/>
      <c r="F919" s="165"/>
      <c r="G919" s="165"/>
      <c r="H919" s="165"/>
      <c r="I919" s="165"/>
    </row>
    <row r="920">
      <c r="E920" s="165"/>
      <c r="F920" s="165"/>
      <c r="G920" s="165"/>
      <c r="H920" s="165"/>
      <c r="I920" s="165"/>
    </row>
    <row r="921">
      <c r="E921" s="165"/>
      <c r="F921" s="165"/>
      <c r="G921" s="165"/>
      <c r="H921" s="165"/>
      <c r="I921" s="165"/>
    </row>
    <row r="922">
      <c r="E922" s="165"/>
      <c r="F922" s="165"/>
      <c r="G922" s="165"/>
      <c r="H922" s="165"/>
      <c r="I922" s="165"/>
    </row>
    <row r="923">
      <c r="E923" s="165"/>
      <c r="F923" s="165"/>
      <c r="G923" s="165"/>
      <c r="H923" s="165"/>
      <c r="I923" s="165"/>
    </row>
    <row r="924">
      <c r="E924" s="165"/>
      <c r="F924" s="165"/>
      <c r="G924" s="165"/>
      <c r="H924" s="165"/>
      <c r="I924" s="165"/>
    </row>
    <row r="925">
      <c r="E925" s="165"/>
      <c r="F925" s="165"/>
      <c r="G925" s="165"/>
      <c r="H925" s="165"/>
      <c r="I925" s="165"/>
    </row>
    <row r="926">
      <c r="E926" s="165"/>
      <c r="F926" s="165"/>
      <c r="G926" s="165"/>
      <c r="H926" s="165"/>
      <c r="I926" s="165"/>
    </row>
    <row r="927">
      <c r="E927" s="165"/>
      <c r="F927" s="165"/>
      <c r="G927" s="165"/>
      <c r="H927" s="165"/>
      <c r="I927" s="165"/>
    </row>
    <row r="928">
      <c r="E928" s="165"/>
      <c r="F928" s="165"/>
      <c r="G928" s="165"/>
      <c r="H928" s="165"/>
      <c r="I928" s="165"/>
    </row>
    <row r="929">
      <c r="E929" s="165"/>
      <c r="F929" s="165"/>
      <c r="G929" s="165"/>
      <c r="H929" s="165"/>
      <c r="I929" s="165"/>
    </row>
    <row r="930">
      <c r="E930" s="165"/>
      <c r="F930" s="165"/>
      <c r="G930" s="165"/>
      <c r="H930" s="165"/>
      <c r="I930" s="165"/>
    </row>
    <row r="931">
      <c r="E931" s="165"/>
      <c r="F931" s="165"/>
      <c r="G931" s="165"/>
      <c r="H931" s="165"/>
      <c r="I931" s="165"/>
    </row>
    <row r="932">
      <c r="E932" s="165"/>
      <c r="F932" s="165"/>
      <c r="G932" s="165"/>
      <c r="H932" s="165"/>
      <c r="I932" s="165"/>
    </row>
    <row r="933">
      <c r="E933" s="165"/>
      <c r="F933" s="165"/>
      <c r="G933" s="165"/>
      <c r="H933" s="165"/>
      <c r="I933" s="165"/>
    </row>
    <row r="934">
      <c r="E934" s="165"/>
      <c r="F934" s="165"/>
      <c r="G934" s="165"/>
      <c r="H934" s="165"/>
      <c r="I934" s="165"/>
    </row>
    <row r="935">
      <c r="E935" s="165"/>
      <c r="F935" s="165"/>
      <c r="G935" s="165"/>
      <c r="H935" s="165"/>
      <c r="I935" s="165"/>
    </row>
    <row r="936">
      <c r="E936" s="165"/>
      <c r="F936" s="165"/>
      <c r="G936" s="165"/>
      <c r="H936" s="165"/>
      <c r="I936" s="165"/>
    </row>
    <row r="937">
      <c r="E937" s="165"/>
      <c r="F937" s="165"/>
      <c r="G937" s="165"/>
      <c r="H937" s="165"/>
      <c r="I937" s="165"/>
    </row>
    <row r="938">
      <c r="E938" s="165"/>
      <c r="F938" s="165"/>
      <c r="G938" s="165"/>
      <c r="H938" s="165"/>
      <c r="I938" s="165"/>
    </row>
    <row r="939">
      <c r="E939" s="165"/>
      <c r="F939" s="165"/>
      <c r="G939" s="165"/>
      <c r="H939" s="165"/>
      <c r="I939" s="165"/>
    </row>
    <row r="940">
      <c r="E940" s="165"/>
      <c r="F940" s="165"/>
      <c r="G940" s="165"/>
      <c r="H940" s="165"/>
      <c r="I940" s="165"/>
    </row>
    <row r="941">
      <c r="E941" s="165"/>
      <c r="F941" s="165"/>
      <c r="G941" s="165"/>
      <c r="H941" s="165"/>
      <c r="I941" s="165"/>
    </row>
    <row r="942">
      <c r="E942" s="165"/>
      <c r="F942" s="165"/>
      <c r="G942" s="165"/>
      <c r="H942" s="165"/>
      <c r="I942" s="165"/>
    </row>
    <row r="943">
      <c r="E943" s="165"/>
      <c r="F943" s="165"/>
      <c r="G943" s="165"/>
      <c r="H943" s="165"/>
      <c r="I943" s="165"/>
    </row>
    <row r="944">
      <c r="E944" s="165"/>
      <c r="F944" s="165"/>
      <c r="G944" s="165"/>
      <c r="H944" s="165"/>
      <c r="I944" s="165"/>
    </row>
    <row r="945">
      <c r="E945" s="165"/>
      <c r="F945" s="165"/>
      <c r="G945" s="165"/>
      <c r="H945" s="165"/>
      <c r="I945" s="165"/>
    </row>
    <row r="946">
      <c r="E946" s="165"/>
      <c r="F946" s="165"/>
      <c r="G946" s="165"/>
      <c r="H946" s="165"/>
      <c r="I946" s="165"/>
    </row>
    <row r="947">
      <c r="E947" s="165"/>
      <c r="F947" s="165"/>
      <c r="G947" s="165"/>
      <c r="H947" s="165"/>
      <c r="I947" s="165"/>
    </row>
    <row r="948">
      <c r="E948" s="165"/>
      <c r="F948" s="165"/>
      <c r="G948" s="165"/>
      <c r="H948" s="165"/>
      <c r="I948" s="165"/>
    </row>
    <row r="949">
      <c r="E949" s="165"/>
      <c r="F949" s="165"/>
      <c r="G949" s="165"/>
      <c r="H949" s="165"/>
      <c r="I949" s="165"/>
    </row>
    <row r="950">
      <c r="E950" s="165"/>
      <c r="F950" s="165"/>
      <c r="G950" s="165"/>
      <c r="H950" s="165"/>
      <c r="I950" s="165"/>
    </row>
    <row r="951">
      <c r="E951" s="165"/>
      <c r="F951" s="165"/>
      <c r="G951" s="165"/>
      <c r="H951" s="165"/>
      <c r="I951" s="165"/>
    </row>
    <row r="952">
      <c r="E952" s="165"/>
      <c r="F952" s="165"/>
      <c r="G952" s="165"/>
      <c r="H952" s="165"/>
      <c r="I952" s="165"/>
    </row>
    <row r="953">
      <c r="E953" s="165"/>
      <c r="F953" s="165"/>
      <c r="G953" s="165"/>
      <c r="H953" s="165"/>
      <c r="I953" s="165"/>
    </row>
    <row r="954">
      <c r="E954" s="165"/>
      <c r="F954" s="165"/>
      <c r="G954" s="165"/>
      <c r="H954" s="165"/>
      <c r="I954" s="165"/>
    </row>
    <row r="955">
      <c r="E955" s="165"/>
      <c r="F955" s="165"/>
      <c r="G955" s="165"/>
      <c r="H955" s="165"/>
      <c r="I955" s="165"/>
    </row>
    <row r="956">
      <c r="E956" s="165"/>
      <c r="F956" s="165"/>
      <c r="G956" s="165"/>
      <c r="H956" s="165"/>
      <c r="I956" s="165"/>
    </row>
    <row r="957">
      <c r="E957" s="165"/>
      <c r="F957" s="165"/>
      <c r="G957" s="165"/>
      <c r="H957" s="165"/>
      <c r="I957" s="165"/>
    </row>
    <row r="958">
      <c r="E958" s="165"/>
      <c r="F958" s="165"/>
      <c r="G958" s="165"/>
      <c r="H958" s="165"/>
      <c r="I958" s="165"/>
    </row>
    <row r="959">
      <c r="E959" s="165"/>
      <c r="F959" s="165"/>
      <c r="G959" s="165"/>
      <c r="H959" s="165"/>
      <c r="I959" s="165"/>
    </row>
    <row r="960">
      <c r="E960" s="165"/>
      <c r="F960" s="165"/>
      <c r="G960" s="165"/>
      <c r="H960" s="165"/>
      <c r="I960" s="165"/>
    </row>
    <row r="961">
      <c r="E961" s="165"/>
      <c r="F961" s="165"/>
      <c r="G961" s="165"/>
      <c r="H961" s="165"/>
      <c r="I961" s="165"/>
    </row>
    <row r="962">
      <c r="E962" s="165"/>
      <c r="F962" s="165"/>
      <c r="G962" s="165"/>
      <c r="H962" s="165"/>
      <c r="I962" s="165"/>
    </row>
    <row r="963">
      <c r="E963" s="165"/>
      <c r="F963" s="165"/>
      <c r="G963" s="165"/>
      <c r="H963" s="165"/>
      <c r="I963" s="165"/>
    </row>
    <row r="964">
      <c r="E964" s="165"/>
      <c r="F964" s="165"/>
      <c r="G964" s="165"/>
      <c r="H964" s="165"/>
      <c r="I964" s="165"/>
    </row>
    <row r="965">
      <c r="E965" s="165"/>
      <c r="F965" s="165"/>
      <c r="G965" s="165"/>
      <c r="H965" s="165"/>
      <c r="I965" s="165"/>
    </row>
    <row r="966">
      <c r="E966" s="165"/>
      <c r="F966" s="165"/>
      <c r="G966" s="165"/>
      <c r="H966" s="165"/>
      <c r="I966" s="165"/>
    </row>
    <row r="967">
      <c r="E967" s="165"/>
      <c r="F967" s="165"/>
      <c r="G967" s="165"/>
      <c r="H967" s="165"/>
      <c r="I967" s="165"/>
    </row>
    <row r="968">
      <c r="E968" s="165"/>
      <c r="F968" s="165"/>
      <c r="G968" s="165"/>
      <c r="H968" s="165"/>
      <c r="I968" s="165"/>
    </row>
    <row r="969">
      <c r="E969" s="165"/>
      <c r="F969" s="165"/>
      <c r="G969" s="165"/>
      <c r="H969" s="165"/>
      <c r="I969" s="165"/>
    </row>
    <row r="970">
      <c r="E970" s="165"/>
      <c r="F970" s="165"/>
      <c r="G970" s="165"/>
      <c r="H970" s="165"/>
      <c r="I970" s="165"/>
    </row>
    <row r="971">
      <c r="E971" s="165"/>
      <c r="F971" s="165"/>
      <c r="G971" s="165"/>
      <c r="H971" s="165"/>
      <c r="I971" s="165"/>
    </row>
    <row r="972">
      <c r="E972" s="165"/>
      <c r="F972" s="165"/>
      <c r="G972" s="165"/>
      <c r="H972" s="165"/>
      <c r="I972" s="165"/>
    </row>
    <row r="973">
      <c r="E973" s="165"/>
      <c r="F973" s="165"/>
      <c r="G973" s="165"/>
      <c r="H973" s="165"/>
      <c r="I973" s="165"/>
    </row>
    <row r="974">
      <c r="E974" s="165"/>
      <c r="F974" s="165"/>
      <c r="G974" s="165"/>
      <c r="H974" s="165"/>
      <c r="I974" s="165"/>
    </row>
    <row r="975">
      <c r="E975" s="165"/>
      <c r="F975" s="165"/>
      <c r="G975" s="165"/>
      <c r="H975" s="165"/>
      <c r="I975" s="165"/>
    </row>
    <row r="976">
      <c r="E976" s="165"/>
      <c r="F976" s="165"/>
      <c r="G976" s="165"/>
      <c r="H976" s="165"/>
      <c r="I976" s="165"/>
    </row>
    <row r="977">
      <c r="E977" s="165"/>
      <c r="F977" s="165"/>
      <c r="G977" s="165"/>
      <c r="H977" s="165"/>
      <c r="I977" s="165"/>
    </row>
    <row r="978">
      <c r="E978" s="165"/>
      <c r="F978" s="165"/>
      <c r="G978" s="165"/>
      <c r="H978" s="165"/>
      <c r="I978" s="165"/>
    </row>
    <row r="979">
      <c r="E979" s="165"/>
      <c r="F979" s="165"/>
      <c r="G979" s="165"/>
      <c r="H979" s="165"/>
      <c r="I979" s="165"/>
    </row>
    <row r="980">
      <c r="E980" s="165"/>
      <c r="F980" s="165"/>
      <c r="G980" s="165"/>
      <c r="H980" s="165"/>
      <c r="I980" s="165"/>
    </row>
    <row r="981">
      <c r="E981" s="165"/>
      <c r="F981" s="165"/>
      <c r="G981" s="165"/>
      <c r="H981" s="165"/>
      <c r="I981" s="165"/>
    </row>
    <row r="982">
      <c r="E982" s="165"/>
      <c r="F982" s="165"/>
      <c r="G982" s="165"/>
      <c r="H982" s="165"/>
      <c r="I982" s="165"/>
    </row>
    <row r="983">
      <c r="E983" s="165"/>
      <c r="F983" s="165"/>
      <c r="G983" s="165"/>
      <c r="H983" s="165"/>
      <c r="I983" s="165"/>
    </row>
    <row r="984">
      <c r="E984" s="165"/>
      <c r="F984" s="165"/>
      <c r="G984" s="165"/>
      <c r="H984" s="165"/>
      <c r="I984" s="165"/>
    </row>
    <row r="985">
      <c r="E985" s="165"/>
      <c r="F985" s="165"/>
      <c r="G985" s="165"/>
      <c r="H985" s="165"/>
      <c r="I985" s="165"/>
    </row>
    <row r="986">
      <c r="E986" s="165"/>
      <c r="F986" s="165"/>
      <c r="G986" s="165"/>
      <c r="H986" s="165"/>
      <c r="I986" s="165"/>
    </row>
    <row r="987">
      <c r="E987" s="165"/>
      <c r="F987" s="165"/>
      <c r="G987" s="165"/>
      <c r="H987" s="165"/>
      <c r="I987" s="165"/>
    </row>
    <row r="988">
      <c r="E988" s="165"/>
      <c r="F988" s="165"/>
      <c r="G988" s="165"/>
      <c r="H988" s="165"/>
      <c r="I988" s="165"/>
    </row>
    <row r="989">
      <c r="E989" s="165"/>
      <c r="F989" s="165"/>
      <c r="G989" s="165"/>
      <c r="H989" s="165"/>
      <c r="I989" s="165"/>
    </row>
    <row r="990">
      <c r="E990" s="165"/>
      <c r="F990" s="165"/>
      <c r="G990" s="165"/>
      <c r="H990" s="165"/>
      <c r="I990" s="165"/>
    </row>
    <row r="991">
      <c r="E991" s="165"/>
      <c r="F991" s="165"/>
      <c r="G991" s="165"/>
      <c r="H991" s="165"/>
      <c r="I991" s="165"/>
    </row>
    <row r="992">
      <c r="E992" s="165"/>
      <c r="F992" s="165"/>
      <c r="G992" s="165"/>
      <c r="H992" s="165"/>
      <c r="I992" s="165"/>
    </row>
    <row r="993">
      <c r="E993" s="165"/>
      <c r="F993" s="165"/>
      <c r="G993" s="165"/>
      <c r="H993" s="165"/>
      <c r="I993" s="165"/>
    </row>
    <row r="994">
      <c r="E994" s="165"/>
      <c r="F994" s="165"/>
      <c r="G994" s="165"/>
      <c r="H994" s="165"/>
      <c r="I994" s="165"/>
    </row>
    <row r="995">
      <c r="E995" s="165"/>
      <c r="F995" s="165"/>
      <c r="G995" s="165"/>
      <c r="H995" s="165"/>
      <c r="I995" s="165"/>
    </row>
    <row r="996">
      <c r="E996" s="165"/>
      <c r="F996" s="165"/>
      <c r="G996" s="165"/>
      <c r="H996" s="165"/>
      <c r="I996" s="165"/>
    </row>
    <row r="997">
      <c r="E997" s="165"/>
      <c r="F997" s="165"/>
      <c r="G997" s="165"/>
      <c r="H997" s="165"/>
      <c r="I997" s="165"/>
    </row>
    <row r="998">
      <c r="E998" s="165"/>
      <c r="F998" s="165"/>
      <c r="G998" s="165"/>
      <c r="H998" s="165"/>
      <c r="I998" s="165"/>
    </row>
    <row r="999">
      <c r="E999" s="165"/>
      <c r="F999" s="165"/>
      <c r="G999" s="165"/>
      <c r="H999" s="165"/>
      <c r="I999" s="165"/>
    </row>
    <row r="1000">
      <c r="E1000" s="165"/>
      <c r="F1000" s="165"/>
      <c r="G1000" s="165"/>
      <c r="H1000" s="165"/>
      <c r="I1000" s="165"/>
    </row>
  </sheetData>
  <mergeCells count="3">
    <mergeCell ref="N1:O1"/>
    <mergeCell ref="N5:O5"/>
    <mergeCell ref="A33:D33"/>
  </mergeCell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0.89"/>
    <col customWidth="1" min="2" max="2" width="28.56"/>
    <col customWidth="1" min="3" max="3" width="17.44"/>
    <col customWidth="1" min="4" max="4" width="14.78"/>
    <col customWidth="1" min="5" max="5" width="1.56"/>
    <col customWidth="1" min="6" max="6" width="12.22"/>
    <col customWidth="1" min="7" max="7" width="10.56"/>
    <col customWidth="1" min="8" max="8" width="1.44"/>
    <col customWidth="1" min="9" max="9" width="10.44"/>
    <col customWidth="1" min="11" max="11" width="1.33"/>
    <col customWidth="1" min="12" max="12" width="10.78"/>
    <col customWidth="1" min="14" max="14" width="0.67"/>
    <col customWidth="1" min="16" max="16" width="8.56"/>
    <col customWidth="1" min="17" max="17" width="1.22"/>
    <col customWidth="1" min="18" max="18" width="10.89"/>
    <col customWidth="1" min="19" max="19" width="11.11"/>
    <col customWidth="1" min="20" max="20" width="7.0"/>
  </cols>
  <sheetData>
    <row r="1" ht="6.0" customHeight="1">
      <c r="A1" s="169"/>
      <c r="B1" s="169"/>
      <c r="C1" s="170"/>
      <c r="D1" s="170"/>
      <c r="E1" s="171"/>
      <c r="F1" s="171"/>
      <c r="G1" s="172"/>
      <c r="H1" s="172"/>
      <c r="I1" s="172"/>
      <c r="J1" s="172"/>
      <c r="K1" s="172"/>
      <c r="L1" s="172"/>
      <c r="M1" s="172"/>
      <c r="N1" s="171"/>
    </row>
    <row r="2">
      <c r="A2" s="169"/>
      <c r="B2" s="173" t="s">
        <v>62</v>
      </c>
      <c r="C2" s="174" t="s">
        <v>63</v>
      </c>
      <c r="G2" s="175" t="s">
        <v>64</v>
      </c>
      <c r="N2" s="171"/>
      <c r="V2" s="176" t="s">
        <v>65</v>
      </c>
      <c r="W2" s="176" t="s">
        <v>66</v>
      </c>
      <c r="X2" s="176" t="s">
        <v>67</v>
      </c>
      <c r="Y2" s="176" t="s">
        <v>68</v>
      </c>
      <c r="Z2" s="176" t="s">
        <v>69</v>
      </c>
      <c r="AA2" s="176" t="s">
        <v>7</v>
      </c>
    </row>
    <row r="3">
      <c r="A3" s="177"/>
      <c r="B3" s="178" t="s">
        <v>70</v>
      </c>
      <c r="C3" s="179" t="s">
        <v>16</v>
      </c>
      <c r="D3" s="180">
        <v>0.997</v>
      </c>
      <c r="N3" s="171"/>
      <c r="V3" s="181">
        <v>60.0</v>
      </c>
      <c r="W3" s="182">
        <v>94.97</v>
      </c>
      <c r="X3" s="182">
        <v>94.22</v>
      </c>
      <c r="Y3" s="182">
        <v>95.01</v>
      </c>
      <c r="Z3" s="182">
        <v>94.61</v>
      </c>
      <c r="AA3" s="182">
        <v>94.97</v>
      </c>
    </row>
    <row r="4">
      <c r="A4" s="177"/>
      <c r="B4" s="178" t="s">
        <v>71</v>
      </c>
      <c r="C4" s="179" t="s">
        <v>17</v>
      </c>
      <c r="D4" s="180">
        <v>0.9992</v>
      </c>
      <c r="N4" s="171"/>
      <c r="V4" s="181">
        <v>65.0</v>
      </c>
      <c r="W4" s="182">
        <v>95.04</v>
      </c>
      <c r="X4" s="182">
        <v>96.07</v>
      </c>
      <c r="Y4" s="182">
        <v>93.14</v>
      </c>
      <c r="Z4" s="182">
        <v>94.58</v>
      </c>
      <c r="AA4" s="182">
        <v>94.91</v>
      </c>
    </row>
    <row r="5">
      <c r="A5" s="177"/>
      <c r="B5" s="178" t="s">
        <v>72</v>
      </c>
      <c r="C5" s="179" t="s">
        <v>18</v>
      </c>
      <c r="D5" s="180">
        <v>0.9948</v>
      </c>
      <c r="N5" s="171"/>
      <c r="V5" s="181">
        <v>67.0</v>
      </c>
      <c r="W5" s="182">
        <v>94.9</v>
      </c>
      <c r="X5" s="182">
        <v>96.52</v>
      </c>
      <c r="Y5" s="182">
        <v>92.36</v>
      </c>
      <c r="Z5" s="182">
        <v>94.39</v>
      </c>
      <c r="AA5" s="182">
        <v>94.73</v>
      </c>
    </row>
    <row r="6">
      <c r="A6" s="177"/>
      <c r="B6" s="178" t="s">
        <v>73</v>
      </c>
      <c r="C6" s="179" t="s">
        <v>19</v>
      </c>
      <c r="D6" s="180">
        <v>0.997</v>
      </c>
      <c r="N6" s="171"/>
      <c r="V6" s="181">
        <v>70.0</v>
      </c>
      <c r="W6" s="182">
        <v>94.81</v>
      </c>
      <c r="X6" s="182">
        <v>97.3</v>
      </c>
      <c r="Y6" s="182">
        <v>91.37</v>
      </c>
      <c r="Z6" s="182">
        <v>94.24</v>
      </c>
      <c r="AA6" s="182">
        <v>94.58</v>
      </c>
    </row>
    <row r="7">
      <c r="A7" s="183"/>
      <c r="B7" s="184" t="s">
        <v>74</v>
      </c>
      <c r="C7" s="179" t="s">
        <v>20</v>
      </c>
      <c r="D7" s="180">
        <v>0.997</v>
      </c>
      <c r="N7" s="171"/>
    </row>
    <row r="8">
      <c r="A8" s="171"/>
      <c r="C8" s="185" t="s">
        <v>21</v>
      </c>
      <c r="D8" s="186" t="s">
        <v>22</v>
      </c>
      <c r="N8" s="171"/>
    </row>
    <row r="9">
      <c r="A9" s="187"/>
      <c r="B9" s="188" t="s">
        <v>23</v>
      </c>
      <c r="C9" s="189">
        <v>10306.0</v>
      </c>
      <c r="D9" s="189">
        <v>8.0</v>
      </c>
      <c r="N9" s="171"/>
    </row>
    <row r="10">
      <c r="A10" s="187"/>
      <c r="B10" s="188" t="s">
        <v>24</v>
      </c>
      <c r="C10" s="189">
        <v>53.0</v>
      </c>
      <c r="D10" s="189">
        <v>10135.0</v>
      </c>
      <c r="N10" s="171"/>
    </row>
    <row r="11">
      <c r="A11" s="171"/>
      <c r="B11" s="106"/>
      <c r="C11" s="106"/>
      <c r="D11" s="106"/>
      <c r="F11" s="106"/>
      <c r="N11" s="171"/>
    </row>
    <row r="12">
      <c r="A12" s="171"/>
      <c r="B12" s="106"/>
      <c r="C12" s="190">
        <f>SUM(C21:D22)</f>
        <v>10000</v>
      </c>
      <c r="D12" s="190"/>
      <c r="E12" s="190"/>
      <c r="F12" s="190">
        <f>SUM(F21:G22)</f>
        <v>7185</v>
      </c>
      <c r="G12" s="190"/>
      <c r="H12" s="190"/>
      <c r="I12" s="190">
        <f>SUM(I21:J22)</f>
        <v>5707</v>
      </c>
      <c r="J12" s="190"/>
      <c r="K12" s="190"/>
      <c r="L12" s="190">
        <f>SUM(L21:M22)</f>
        <v>5383</v>
      </c>
      <c r="M12" s="190"/>
      <c r="N12" s="171"/>
    </row>
    <row r="13">
      <c r="A13" s="191"/>
      <c r="B13" s="23" t="s">
        <v>75</v>
      </c>
      <c r="C13" s="9" t="s">
        <v>9</v>
      </c>
      <c r="F13" s="9" t="s">
        <v>10</v>
      </c>
      <c r="N13" s="171"/>
    </row>
    <row r="14">
      <c r="A14" s="169"/>
      <c r="B14" s="173" t="s">
        <v>62</v>
      </c>
      <c r="C14" s="192" t="s">
        <v>76</v>
      </c>
      <c r="F14" s="193" t="s">
        <v>77</v>
      </c>
      <c r="I14" s="193" t="s">
        <v>78</v>
      </c>
      <c r="L14" s="174" t="s">
        <v>79</v>
      </c>
      <c r="N14" s="171"/>
    </row>
    <row r="15">
      <c r="A15" s="177"/>
      <c r="B15" s="98" t="s">
        <v>70</v>
      </c>
      <c r="C15" s="179" t="s">
        <v>16</v>
      </c>
      <c r="D15" s="194">
        <v>0.8158</v>
      </c>
      <c r="F15" s="179" t="s">
        <v>16</v>
      </c>
      <c r="G15" s="195">
        <v>0.9487</v>
      </c>
      <c r="I15" s="179" t="s">
        <v>16</v>
      </c>
      <c r="J15" s="195">
        <v>0.8611</v>
      </c>
      <c r="L15" s="179" t="s">
        <v>16</v>
      </c>
      <c r="M15" s="196">
        <v>0.9957</v>
      </c>
      <c r="N15" s="171"/>
    </row>
    <row r="16">
      <c r="A16" s="177"/>
      <c r="B16" s="98" t="s">
        <v>71</v>
      </c>
      <c r="C16" s="179" t="s">
        <v>17</v>
      </c>
      <c r="D16" s="195">
        <v>0.9968</v>
      </c>
      <c r="F16" s="179" t="s">
        <v>17</v>
      </c>
      <c r="G16" s="195">
        <v>0.903</v>
      </c>
      <c r="I16" s="179" t="s">
        <v>17</v>
      </c>
      <c r="J16" s="195">
        <v>0.2994</v>
      </c>
      <c r="L16" s="179" t="s">
        <v>17</v>
      </c>
      <c r="M16" s="196">
        <v>1.0</v>
      </c>
      <c r="N16" s="171"/>
    </row>
    <row r="17">
      <c r="A17" s="177"/>
      <c r="B17" s="98" t="s">
        <v>72</v>
      </c>
      <c r="C17" s="179" t="s">
        <v>18</v>
      </c>
      <c r="D17" s="195">
        <v>0.6056</v>
      </c>
      <c r="F17" s="179" t="s">
        <v>18</v>
      </c>
      <c r="G17" s="195">
        <v>0.8063</v>
      </c>
      <c r="I17" s="179" t="s">
        <v>18</v>
      </c>
      <c r="J17" s="195">
        <v>0.9155</v>
      </c>
      <c r="L17" s="179" t="s">
        <v>18</v>
      </c>
      <c r="M17" s="196">
        <v>0.2581</v>
      </c>
      <c r="N17" s="171"/>
    </row>
    <row r="18">
      <c r="A18" s="177"/>
      <c r="B18" s="98" t="s">
        <v>73</v>
      </c>
      <c r="C18" s="179" t="s">
        <v>19</v>
      </c>
      <c r="D18" s="195">
        <v>0.7535</v>
      </c>
      <c r="F18" s="179" t="s">
        <v>19</v>
      </c>
      <c r="G18" s="195">
        <v>0.9436</v>
      </c>
      <c r="I18" s="179" t="s">
        <v>19</v>
      </c>
      <c r="J18" s="195">
        <v>0.4505</v>
      </c>
      <c r="L18" s="179" t="s">
        <v>19</v>
      </c>
      <c r="M18" s="196">
        <v>0.4109</v>
      </c>
      <c r="N18" s="171"/>
    </row>
    <row r="19">
      <c r="A19" s="183"/>
      <c r="B19" s="197" t="s">
        <v>74</v>
      </c>
      <c r="C19" s="179" t="s">
        <v>20</v>
      </c>
      <c r="D19" s="195">
        <v>0.802</v>
      </c>
      <c r="F19" s="198" t="s">
        <v>20</v>
      </c>
      <c r="G19" s="199">
        <v>0.9471</v>
      </c>
      <c r="H19" s="200"/>
      <c r="I19" s="198" t="s">
        <v>20</v>
      </c>
      <c r="J19" s="199">
        <v>0.9257</v>
      </c>
      <c r="K19" s="200"/>
      <c r="L19" s="198" t="s">
        <v>20</v>
      </c>
      <c r="M19" s="201">
        <v>0.9975</v>
      </c>
      <c r="N19" s="171"/>
    </row>
    <row r="20">
      <c r="A20" s="171"/>
      <c r="C20" s="202" t="s">
        <v>21</v>
      </c>
      <c r="D20" s="203" t="s">
        <v>22</v>
      </c>
      <c r="F20" s="204" t="s">
        <v>21</v>
      </c>
      <c r="G20" s="203" t="s">
        <v>22</v>
      </c>
      <c r="I20" s="204" t="s">
        <v>21</v>
      </c>
      <c r="J20" s="203" t="s">
        <v>22</v>
      </c>
      <c r="L20" s="204" t="s">
        <v>21</v>
      </c>
      <c r="M20" s="203" t="s">
        <v>22</v>
      </c>
      <c r="N20" s="171"/>
    </row>
    <row r="21">
      <c r="A21" s="205"/>
      <c r="B21" s="206" t="s">
        <v>23</v>
      </c>
      <c r="C21" s="207">
        <v>5343.0</v>
      </c>
      <c r="D21" s="208">
        <v>9.0</v>
      </c>
      <c r="F21" s="189">
        <v>5194.0</v>
      </c>
      <c r="G21" s="208">
        <v>158.0</v>
      </c>
      <c r="I21" s="189">
        <v>4591.0</v>
      </c>
      <c r="J21" s="208">
        <v>761.0</v>
      </c>
      <c r="L21" s="189">
        <v>5352.0</v>
      </c>
      <c r="M21" s="208">
        <v>0.0</v>
      </c>
      <c r="N21" s="171"/>
    </row>
    <row r="22">
      <c r="A22" s="205"/>
      <c r="B22" s="206" t="s">
        <v>24</v>
      </c>
      <c r="C22" s="207">
        <v>1833.0</v>
      </c>
      <c r="D22" s="209">
        <v>2815.0</v>
      </c>
      <c r="F22" s="189">
        <v>355.0</v>
      </c>
      <c r="G22" s="210">
        <f>G23-D22</f>
        <v>1478</v>
      </c>
      <c r="I22" s="189">
        <v>30.0</v>
      </c>
      <c r="J22" s="210">
        <f>J23-G22-D22</f>
        <v>325</v>
      </c>
      <c r="L22" s="189">
        <v>23.0</v>
      </c>
      <c r="M22" s="210">
        <f>M23-J22-G22-D22</f>
        <v>8</v>
      </c>
      <c r="N22" s="171"/>
    </row>
    <row r="23">
      <c r="A23" s="171"/>
      <c r="G23" s="211">
        <v>4293.0</v>
      </c>
      <c r="J23" s="211">
        <v>4618.0</v>
      </c>
      <c r="M23" s="208">
        <v>4626.0</v>
      </c>
      <c r="N23" s="171"/>
    </row>
    <row r="24" ht="6.0" customHeight="1">
      <c r="A24" s="171"/>
      <c r="B24" s="171"/>
      <c r="C24" s="171"/>
      <c r="D24" s="171"/>
      <c r="E24" s="171"/>
      <c r="F24" s="171"/>
      <c r="G24" s="171"/>
      <c r="H24" s="171"/>
      <c r="I24" s="171"/>
      <c r="J24" s="171"/>
      <c r="K24" s="171"/>
      <c r="L24" s="171"/>
      <c r="M24" s="171"/>
      <c r="N24" s="171"/>
      <c r="O24" s="106"/>
      <c r="P24" s="106"/>
      <c r="Q24" s="106"/>
      <c r="R24" s="106"/>
      <c r="S24" s="106"/>
      <c r="T24" s="106"/>
      <c r="U24" s="106"/>
      <c r="V24" s="106"/>
      <c r="W24" s="106"/>
      <c r="X24" s="106"/>
      <c r="Y24" s="106"/>
      <c r="Z24" s="106"/>
      <c r="AA24" s="106"/>
    </row>
    <row r="25">
      <c r="A25" s="106"/>
    </row>
    <row r="26" ht="12.75" customHeight="1">
      <c r="A26" s="106"/>
    </row>
    <row r="27" ht="5.25" customHeight="1">
      <c r="A27" s="169"/>
      <c r="B27" s="169"/>
      <c r="C27" s="170"/>
      <c r="D27" s="170"/>
      <c r="E27" s="171"/>
      <c r="F27" s="171"/>
      <c r="G27" s="172"/>
      <c r="H27" s="172"/>
      <c r="I27" s="172"/>
      <c r="J27" s="172"/>
      <c r="K27" s="172"/>
      <c r="L27" s="172"/>
      <c r="M27" s="172"/>
      <c r="N27" s="171"/>
    </row>
    <row r="28">
      <c r="A28" s="169"/>
      <c r="B28" s="173" t="s">
        <v>80</v>
      </c>
      <c r="C28" s="212" t="s">
        <v>63</v>
      </c>
      <c r="G28" s="175" t="s">
        <v>81</v>
      </c>
      <c r="N28" s="171"/>
    </row>
    <row r="29">
      <c r="A29" s="177"/>
      <c r="B29" s="110" t="s">
        <v>82</v>
      </c>
      <c r="C29" s="179" t="s">
        <v>16</v>
      </c>
      <c r="D29" s="194">
        <v>0.9974</v>
      </c>
      <c r="N29" s="171"/>
    </row>
    <row r="30">
      <c r="A30" s="177"/>
      <c r="B30" s="110" t="s">
        <v>83</v>
      </c>
      <c r="C30" s="179" t="s">
        <v>17</v>
      </c>
      <c r="D30" s="194">
        <v>0.9992</v>
      </c>
      <c r="N30" s="171"/>
    </row>
    <row r="31">
      <c r="A31" s="177"/>
      <c r="B31" s="110" t="s">
        <v>84</v>
      </c>
      <c r="C31" s="179" t="s">
        <v>18</v>
      </c>
      <c r="D31" s="194">
        <v>0.9955</v>
      </c>
      <c r="N31" s="171"/>
    </row>
    <row r="32">
      <c r="A32" s="177"/>
      <c r="B32" s="110" t="s">
        <v>85</v>
      </c>
      <c r="C32" s="179" t="s">
        <v>19</v>
      </c>
      <c r="D32" s="194">
        <v>0.9973</v>
      </c>
      <c r="N32" s="171"/>
    </row>
    <row r="33">
      <c r="A33" s="183"/>
      <c r="B33" s="197" t="s">
        <v>86</v>
      </c>
      <c r="C33" s="179" t="s">
        <v>20</v>
      </c>
      <c r="D33" s="194">
        <v>0.9974</v>
      </c>
      <c r="N33" s="171"/>
      <c r="O33" s="213"/>
      <c r="P33" s="214"/>
    </row>
    <row r="34">
      <c r="A34" s="171"/>
      <c r="B34" s="215"/>
      <c r="C34" s="185" t="s">
        <v>21</v>
      </c>
      <c r="D34" s="186" t="s">
        <v>22</v>
      </c>
      <c r="N34" s="171"/>
      <c r="O34" s="213"/>
      <c r="P34" s="214"/>
    </row>
    <row r="35">
      <c r="A35" s="187"/>
      <c r="B35" s="188" t="s">
        <v>23</v>
      </c>
      <c r="C35" s="189">
        <v>10306.0</v>
      </c>
      <c r="D35" s="189">
        <v>8.0</v>
      </c>
      <c r="N35" s="171"/>
    </row>
    <row r="36">
      <c r="A36" s="187"/>
      <c r="B36" s="188" t="s">
        <v>24</v>
      </c>
      <c r="C36" s="189">
        <v>46.0</v>
      </c>
      <c r="D36" s="189">
        <v>10142.0</v>
      </c>
      <c r="N36" s="171"/>
    </row>
    <row r="37">
      <c r="A37" s="171"/>
      <c r="B37" s="106"/>
      <c r="C37" s="106"/>
      <c r="D37" s="106"/>
      <c r="F37" s="106"/>
      <c r="N37" s="171"/>
    </row>
    <row r="38">
      <c r="A38" s="171"/>
      <c r="B38" s="106"/>
      <c r="C38" s="190">
        <f>SUM(C47:D48)</f>
        <v>10000</v>
      </c>
      <c r="D38" s="190"/>
      <c r="E38" s="190"/>
      <c r="F38" s="190">
        <f>SUM(F47:G48)</f>
        <v>7185</v>
      </c>
      <c r="G38" s="190"/>
      <c r="H38" s="190"/>
      <c r="I38" s="190">
        <f>SUM(I47:J48)</f>
        <v>5671</v>
      </c>
      <c r="J38" s="190"/>
      <c r="K38" s="190"/>
      <c r="L38" s="190">
        <f>SUM(L47:M48)</f>
        <v>5379</v>
      </c>
      <c r="M38" s="190"/>
      <c r="N38" s="171"/>
    </row>
    <row r="39">
      <c r="A39" s="191"/>
      <c r="B39" s="23" t="s">
        <v>75</v>
      </c>
      <c r="C39" s="9" t="s">
        <v>9</v>
      </c>
      <c r="F39" s="9" t="s">
        <v>10</v>
      </c>
      <c r="N39" s="171"/>
    </row>
    <row r="40">
      <c r="A40" s="169"/>
      <c r="B40" s="173" t="s">
        <v>62</v>
      </c>
      <c r="C40" s="192" t="s">
        <v>76</v>
      </c>
      <c r="F40" s="193" t="s">
        <v>77</v>
      </c>
      <c r="I40" s="193" t="s">
        <v>78</v>
      </c>
      <c r="L40" s="174" t="s">
        <v>79</v>
      </c>
      <c r="N40" s="171"/>
    </row>
    <row r="41">
      <c r="A41" s="177"/>
      <c r="B41" s="98" t="s">
        <v>70</v>
      </c>
      <c r="C41" s="179" t="s">
        <v>16</v>
      </c>
      <c r="D41" s="194">
        <v>0.8158</v>
      </c>
      <c r="F41" s="179" t="s">
        <v>16</v>
      </c>
      <c r="G41" s="195">
        <v>0.931</v>
      </c>
      <c r="I41" s="179" t="s">
        <v>16</v>
      </c>
      <c r="J41" s="195">
        <v>0.859</v>
      </c>
      <c r="L41" s="179" t="s">
        <v>16</v>
      </c>
      <c r="M41" s="196">
        <v>0.9978</v>
      </c>
      <c r="N41" s="171"/>
      <c r="P41" s="99">
        <f>4612/4821</f>
        <v>0.9566479983</v>
      </c>
    </row>
    <row r="42">
      <c r="A42" s="177"/>
      <c r="B42" s="98" t="s">
        <v>71</v>
      </c>
      <c r="C42" s="179" t="s">
        <v>17</v>
      </c>
      <c r="D42" s="195">
        <v>0.9968</v>
      </c>
      <c r="F42" s="179" t="s">
        <v>17</v>
      </c>
      <c r="G42" s="195">
        <v>0.8953</v>
      </c>
      <c r="I42" s="179" t="s">
        <v>17</v>
      </c>
      <c r="J42" s="195">
        <v>0.274</v>
      </c>
      <c r="L42" s="179" t="s">
        <v>17</v>
      </c>
      <c r="M42" s="196">
        <v>1.0</v>
      </c>
      <c r="N42" s="171"/>
    </row>
    <row r="43">
      <c r="A43" s="177"/>
      <c r="B43" s="98" t="s">
        <v>72</v>
      </c>
      <c r="C43" s="179" t="s">
        <v>18</v>
      </c>
      <c r="D43" s="195">
        <v>0.6056</v>
      </c>
      <c r="F43" s="179" t="s">
        <v>18</v>
      </c>
      <c r="G43" s="195">
        <v>0.8259</v>
      </c>
      <c r="I43" s="179" t="s">
        <v>18</v>
      </c>
      <c r="J43" s="195">
        <v>0.916</v>
      </c>
      <c r="L43" s="179" t="s">
        <v>18</v>
      </c>
      <c r="M43" s="196">
        <v>0.185</v>
      </c>
      <c r="N43" s="171"/>
    </row>
    <row r="44">
      <c r="A44" s="177"/>
      <c r="B44" s="98" t="s">
        <v>73</v>
      </c>
      <c r="C44" s="179" t="s">
        <v>19</v>
      </c>
      <c r="D44" s="195">
        <v>0.7535</v>
      </c>
      <c r="F44" s="179" t="s">
        <v>19</v>
      </c>
      <c r="G44" s="195">
        <v>0.8598</v>
      </c>
      <c r="I44" s="179" t="s">
        <v>19</v>
      </c>
      <c r="J44" s="195">
        <v>0.422</v>
      </c>
      <c r="L44" s="179" t="s">
        <v>19</v>
      </c>
      <c r="M44" s="196">
        <v>0.313</v>
      </c>
      <c r="N44" s="171"/>
    </row>
    <row r="45">
      <c r="A45" s="183"/>
      <c r="B45" s="197" t="s">
        <v>74</v>
      </c>
      <c r="C45" s="179" t="s">
        <v>20</v>
      </c>
      <c r="D45" s="195">
        <v>0.802</v>
      </c>
      <c r="F45" s="198" t="s">
        <v>20</v>
      </c>
      <c r="G45" s="199">
        <v>0.9491</v>
      </c>
      <c r="H45" s="200"/>
      <c r="I45" s="198" t="s">
        <v>20</v>
      </c>
      <c r="J45" s="199">
        <v>0.9248</v>
      </c>
      <c r="K45" s="200"/>
      <c r="L45" s="198" t="s">
        <v>20</v>
      </c>
      <c r="M45" s="201">
        <v>0.9976</v>
      </c>
      <c r="N45" s="171"/>
    </row>
    <row r="46">
      <c r="A46" s="171"/>
      <c r="C46" s="202" t="s">
        <v>21</v>
      </c>
      <c r="D46" s="203" t="s">
        <v>22</v>
      </c>
      <c r="F46" s="204" t="s">
        <v>21</v>
      </c>
      <c r="G46" s="203" t="s">
        <v>22</v>
      </c>
      <c r="I46" s="204" t="s">
        <v>21</v>
      </c>
      <c r="J46" s="203" t="s">
        <v>22</v>
      </c>
      <c r="L46" s="216" t="s">
        <v>21</v>
      </c>
      <c r="M46" s="203" t="s">
        <v>22</v>
      </c>
      <c r="N46" s="171"/>
    </row>
    <row r="47">
      <c r="A47" s="205"/>
      <c r="B47" s="206" t="s">
        <v>23</v>
      </c>
      <c r="C47" s="207">
        <v>5343.0</v>
      </c>
      <c r="D47" s="208">
        <v>9.0</v>
      </c>
      <c r="F47" s="189">
        <v>5175.0</v>
      </c>
      <c r="G47" s="208">
        <v>177.0</v>
      </c>
      <c r="I47" s="189">
        <v>4578.0</v>
      </c>
      <c r="J47" s="208">
        <v>774.0</v>
      </c>
      <c r="L47" s="189">
        <v>5352.0</v>
      </c>
      <c r="M47" s="208">
        <v>0.0</v>
      </c>
      <c r="N47" s="171"/>
    </row>
    <row r="48">
      <c r="A48" s="205"/>
      <c r="B48" s="206" t="s">
        <v>24</v>
      </c>
      <c r="C48" s="207">
        <v>1833.0</v>
      </c>
      <c r="D48" s="209">
        <v>2815.0</v>
      </c>
      <c r="F48" s="189">
        <v>319.0</v>
      </c>
      <c r="G48" s="210">
        <f>G49-D48</f>
        <v>1514</v>
      </c>
      <c r="I48" s="189">
        <v>27.0</v>
      </c>
      <c r="J48" s="210">
        <f>J49-G48-D48</f>
        <v>292</v>
      </c>
      <c r="L48" s="189">
        <v>22.0</v>
      </c>
      <c r="M48" s="210">
        <f>M49-J48-G48-D48</f>
        <v>5</v>
      </c>
      <c r="N48" s="171"/>
    </row>
    <row r="49">
      <c r="A49" s="171"/>
      <c r="G49" s="211">
        <v>4329.0</v>
      </c>
      <c r="J49" s="211">
        <v>4621.0</v>
      </c>
      <c r="M49" s="208">
        <v>4626.0</v>
      </c>
      <c r="N49" s="171"/>
    </row>
    <row r="50" ht="6.75" customHeight="1">
      <c r="A50" s="171"/>
      <c r="B50" s="171"/>
      <c r="C50" s="171"/>
      <c r="D50" s="171"/>
      <c r="E50" s="171"/>
      <c r="F50" s="171"/>
      <c r="G50" s="171"/>
      <c r="H50" s="171"/>
      <c r="I50" s="171"/>
      <c r="J50" s="171"/>
      <c r="K50" s="171"/>
      <c r="L50" s="171"/>
      <c r="M50" s="171"/>
      <c r="N50" s="171"/>
    </row>
    <row r="51">
      <c r="A51" s="106"/>
    </row>
    <row r="52">
      <c r="A52" s="106"/>
      <c r="H52" s="217"/>
      <c r="I52" s="218"/>
      <c r="J52" s="218"/>
      <c r="K52" s="218"/>
      <c r="L52" s="218"/>
      <c r="M52" s="218"/>
      <c r="N52" s="218"/>
      <c r="O52" s="218"/>
      <c r="P52" s="218"/>
      <c r="Q52" s="218"/>
      <c r="R52" s="218"/>
      <c r="S52" s="219"/>
    </row>
    <row r="53">
      <c r="A53" s="106"/>
      <c r="B53" s="20"/>
      <c r="C53" s="220">
        <f>SUM(C62:D63)</f>
        <v>10000</v>
      </c>
      <c r="D53" s="221"/>
      <c r="E53" s="221"/>
      <c r="F53" s="220">
        <f>SUM(F62:G63)</f>
        <v>7177</v>
      </c>
      <c r="G53" s="221"/>
      <c r="H53" s="222"/>
      <c r="I53" s="220">
        <f>SUM(I62:J63)</f>
        <v>5551</v>
      </c>
      <c r="J53" s="221"/>
      <c r="L53" s="220">
        <f>SUM(L62:M63)</f>
        <v>5551</v>
      </c>
      <c r="M53" s="221"/>
      <c r="O53" s="220">
        <f>SUM(O62:P63)</f>
        <v>5551</v>
      </c>
      <c r="P53" s="221"/>
      <c r="R53" s="220">
        <f>SUM(R62:S63)</f>
        <v>5551</v>
      </c>
      <c r="S53" s="223"/>
    </row>
    <row r="54">
      <c r="A54" s="106"/>
      <c r="B54" s="224" t="s">
        <v>75</v>
      </c>
      <c r="C54" s="18" t="s">
        <v>9</v>
      </c>
      <c r="E54" s="19"/>
      <c r="F54" s="18" t="s">
        <v>10</v>
      </c>
      <c r="H54" s="222"/>
      <c r="I54" s="21" t="s">
        <v>87</v>
      </c>
      <c r="L54" s="21" t="s">
        <v>11</v>
      </c>
      <c r="O54" s="21" t="s">
        <v>9</v>
      </c>
      <c r="R54" s="21" t="s">
        <v>88</v>
      </c>
      <c r="S54" s="225"/>
    </row>
    <row r="55">
      <c r="A55" s="106"/>
      <c r="B55" s="226" t="s">
        <v>62</v>
      </c>
      <c r="C55" s="227" t="s">
        <v>76</v>
      </c>
      <c r="E55" s="19"/>
      <c r="F55" s="227" t="s">
        <v>77</v>
      </c>
      <c r="H55" s="222"/>
      <c r="I55" s="228" t="s">
        <v>78</v>
      </c>
      <c r="L55" s="228" t="s">
        <v>78</v>
      </c>
      <c r="O55" s="228" t="s">
        <v>78</v>
      </c>
      <c r="R55" s="228" t="s">
        <v>78</v>
      </c>
      <c r="S55" s="225"/>
    </row>
    <row r="56">
      <c r="A56" s="106"/>
      <c r="B56" s="19" t="s">
        <v>70</v>
      </c>
      <c r="C56" s="30" t="s">
        <v>16</v>
      </c>
      <c r="D56" s="31">
        <v>0.8001</v>
      </c>
      <c r="E56" s="19"/>
      <c r="F56" s="30" t="s">
        <v>16</v>
      </c>
      <c r="G56" s="32">
        <v>0.9479</v>
      </c>
      <c r="H56" s="222"/>
      <c r="I56" s="30" t="s">
        <v>16</v>
      </c>
      <c r="J56" s="32">
        <v>0.967</v>
      </c>
      <c r="L56" s="30" t="s">
        <v>16</v>
      </c>
      <c r="M56" s="32">
        <v>0.9595</v>
      </c>
      <c r="O56" s="30" t="s">
        <v>16</v>
      </c>
      <c r="P56" s="32">
        <v>0.9427</v>
      </c>
      <c r="R56" s="30" t="s">
        <v>16</v>
      </c>
      <c r="S56" s="229">
        <v>0.9349</v>
      </c>
    </row>
    <row r="57">
      <c r="A57" s="106"/>
      <c r="B57" s="19" t="s">
        <v>71</v>
      </c>
      <c r="C57" s="30" t="s">
        <v>17</v>
      </c>
      <c r="D57" s="32">
        <v>0.9996</v>
      </c>
      <c r="E57" s="19"/>
      <c r="F57" s="30" t="s">
        <v>17</v>
      </c>
      <c r="G57" s="32">
        <v>0.9988</v>
      </c>
      <c r="H57" s="222"/>
      <c r="I57" s="30" t="s">
        <v>17</v>
      </c>
      <c r="J57" s="32">
        <v>0.8415</v>
      </c>
      <c r="L57" s="30" t="s">
        <v>17</v>
      </c>
      <c r="M57" s="32">
        <v>0.9117</v>
      </c>
      <c r="O57" s="30" t="s">
        <v>17</v>
      </c>
      <c r="P57" s="32">
        <v>0.9655</v>
      </c>
      <c r="R57" s="30" t="s">
        <v>17</v>
      </c>
      <c r="S57" s="229">
        <v>0.8571</v>
      </c>
    </row>
    <row r="58">
      <c r="A58" s="106"/>
      <c r="B58" s="19" t="s">
        <v>72</v>
      </c>
      <c r="C58" s="30" t="s">
        <v>18</v>
      </c>
      <c r="D58" s="32">
        <v>0.5855</v>
      </c>
      <c r="E58" s="19"/>
      <c r="F58" s="30" t="s">
        <v>18</v>
      </c>
      <c r="G58" s="32">
        <v>0.814</v>
      </c>
      <c r="H58" s="222"/>
      <c r="I58" s="30" t="s">
        <v>18</v>
      </c>
      <c r="J58" s="32">
        <v>0.6263</v>
      </c>
      <c r="L58" s="30" t="s">
        <v>18</v>
      </c>
      <c r="M58" s="32">
        <v>0.4382</v>
      </c>
      <c r="O58" s="30" t="s">
        <v>18</v>
      </c>
      <c r="P58" s="32">
        <v>0.1505</v>
      </c>
      <c r="R58" s="30" t="s">
        <v>18</v>
      </c>
      <c r="S58" s="229">
        <v>0.0323</v>
      </c>
    </row>
    <row r="59">
      <c r="A59" s="106"/>
      <c r="B59" s="19" t="s">
        <v>73</v>
      </c>
      <c r="C59" s="30" t="s">
        <v>19</v>
      </c>
      <c r="D59" s="32">
        <v>0.7538</v>
      </c>
      <c r="E59" s="19"/>
      <c r="F59" s="30" t="s">
        <v>19</v>
      </c>
      <c r="G59" s="32">
        <v>0.895</v>
      </c>
      <c r="H59" s="222"/>
      <c r="I59" s="30" t="s">
        <v>19</v>
      </c>
      <c r="J59" s="32">
        <v>0.7176</v>
      </c>
      <c r="L59" s="30" t="s">
        <v>19</v>
      </c>
      <c r="M59" s="32">
        <v>0.5913</v>
      </c>
      <c r="O59" s="30" t="s">
        <v>19</v>
      </c>
      <c r="P59" s="32">
        <v>0.2601</v>
      </c>
      <c r="R59" s="30" t="s">
        <v>19</v>
      </c>
      <c r="S59" s="229">
        <v>0.0623</v>
      </c>
    </row>
    <row r="60">
      <c r="A60" s="106"/>
      <c r="B60" s="230" t="s">
        <v>74</v>
      </c>
      <c r="C60" s="30" t="s">
        <v>20</v>
      </c>
      <c r="D60" s="32">
        <v>0.7926</v>
      </c>
      <c r="E60" s="19"/>
      <c r="F60" s="231" t="s">
        <v>20</v>
      </c>
      <c r="G60" s="232"/>
      <c r="H60" s="222"/>
      <c r="I60" s="231" t="s">
        <v>20</v>
      </c>
      <c r="J60" s="232"/>
      <c r="L60" s="231" t="s">
        <v>20</v>
      </c>
      <c r="M60" s="232"/>
      <c r="O60" s="231" t="s">
        <v>20</v>
      </c>
      <c r="P60" s="232"/>
      <c r="R60" s="231" t="s">
        <v>20</v>
      </c>
      <c r="S60" s="233"/>
    </row>
    <row r="61">
      <c r="A61" s="106"/>
      <c r="B61" s="19"/>
      <c r="C61" s="34" t="s">
        <v>21</v>
      </c>
      <c r="D61" s="35" t="s">
        <v>22</v>
      </c>
      <c r="E61" s="19"/>
      <c r="F61" s="36" t="s">
        <v>21</v>
      </c>
      <c r="G61" s="37" t="s">
        <v>22</v>
      </c>
      <c r="H61" s="222"/>
      <c r="I61" s="38" t="s">
        <v>21</v>
      </c>
      <c r="J61" s="39" t="s">
        <v>22</v>
      </c>
      <c r="L61" s="38" t="s">
        <v>21</v>
      </c>
      <c r="M61" s="39" t="s">
        <v>22</v>
      </c>
      <c r="O61" s="38" t="s">
        <v>21</v>
      </c>
      <c r="P61" s="39" t="s">
        <v>22</v>
      </c>
      <c r="R61" s="38" t="s">
        <v>21</v>
      </c>
      <c r="S61" s="234" t="s">
        <v>22</v>
      </c>
    </row>
    <row r="62">
      <c r="A62" s="106"/>
      <c r="B62" s="235" t="s">
        <v>23</v>
      </c>
      <c r="C62" s="41">
        <v>5178.0</v>
      </c>
      <c r="D62" s="42">
        <v>1.0</v>
      </c>
      <c r="E62" s="19"/>
      <c r="F62" s="43">
        <v>5177.0</v>
      </c>
      <c r="G62" s="44">
        <v>2.0</v>
      </c>
      <c r="H62" s="222"/>
      <c r="I62" s="43">
        <v>5135.0</v>
      </c>
      <c r="J62" s="42">
        <v>44.0</v>
      </c>
      <c r="L62" s="43">
        <v>5163.0</v>
      </c>
      <c r="M62" s="42">
        <v>16.0</v>
      </c>
      <c r="O62" s="43">
        <v>5177.0</v>
      </c>
      <c r="P62" s="42">
        <v>2.0</v>
      </c>
      <c r="R62" s="43">
        <v>5177.0</v>
      </c>
      <c r="S62" s="236">
        <v>2.0</v>
      </c>
    </row>
    <row r="63">
      <c r="A63" s="106"/>
      <c r="B63" s="235" t="s">
        <v>24</v>
      </c>
      <c r="C63" s="41">
        <v>1998.0</v>
      </c>
      <c r="D63" s="45">
        <v>2823.0</v>
      </c>
      <c r="E63" s="19"/>
      <c r="F63" s="43">
        <v>372.0</v>
      </c>
      <c r="G63" s="237">
        <f>G64-D63</f>
        <v>1626</v>
      </c>
      <c r="H63" s="238"/>
      <c r="I63" s="43">
        <v>139.0</v>
      </c>
      <c r="J63" s="239">
        <f>J64-G64</f>
        <v>233</v>
      </c>
      <c r="L63" s="43">
        <v>209.0</v>
      </c>
      <c r="M63" s="239">
        <f>M64-G64</f>
        <v>163</v>
      </c>
      <c r="O63" s="43">
        <v>316.0</v>
      </c>
      <c r="P63" s="239">
        <f>P64-G64</f>
        <v>56</v>
      </c>
      <c r="R63" s="43">
        <v>360.0</v>
      </c>
      <c r="S63" s="240">
        <f>S64-G64</f>
        <v>12</v>
      </c>
    </row>
    <row r="64">
      <c r="A64" s="106"/>
      <c r="B64" s="19"/>
      <c r="C64" s="19"/>
      <c r="D64" s="19"/>
      <c r="E64" s="19"/>
      <c r="F64" s="19"/>
      <c r="G64" s="241">
        <v>4449.0</v>
      </c>
      <c r="H64" s="238"/>
      <c r="I64" s="19"/>
      <c r="J64" s="242">
        <v>4682.0</v>
      </c>
      <c r="L64" s="19"/>
      <c r="M64" s="242">
        <v>4612.0</v>
      </c>
      <c r="O64" s="19"/>
      <c r="P64" s="242">
        <v>4505.0</v>
      </c>
      <c r="R64" s="19"/>
      <c r="S64" s="243">
        <v>4461.0</v>
      </c>
    </row>
    <row r="65">
      <c r="A65" s="106"/>
      <c r="H65" s="244"/>
      <c r="I65" s="245"/>
      <c r="J65" s="245"/>
      <c r="K65" s="245"/>
      <c r="L65" s="245"/>
      <c r="M65" s="245"/>
      <c r="N65" s="245"/>
      <c r="O65" s="245"/>
      <c r="P65" s="245"/>
      <c r="Q65" s="245"/>
      <c r="R65" s="245"/>
      <c r="S65" s="246"/>
    </row>
    <row r="66">
      <c r="A66" s="106"/>
    </row>
    <row r="67">
      <c r="A67" s="106"/>
    </row>
    <row r="68">
      <c r="A68" s="106"/>
    </row>
    <row r="69">
      <c r="A69" s="106"/>
    </row>
    <row r="70">
      <c r="A70" s="106"/>
    </row>
    <row r="71">
      <c r="A71" s="106"/>
      <c r="C71" s="247"/>
      <c r="D71" s="248"/>
    </row>
    <row r="72">
      <c r="A72" s="106"/>
      <c r="C72" s="247"/>
      <c r="D72" s="249"/>
    </row>
    <row r="73">
      <c r="A73" s="106"/>
      <c r="C73" s="19"/>
    </row>
    <row r="74">
      <c r="A74" s="106"/>
    </row>
    <row r="75">
      <c r="A75" s="106"/>
    </row>
    <row r="76">
      <c r="A76" s="106"/>
    </row>
    <row r="77">
      <c r="A77" s="106"/>
    </row>
    <row r="78">
      <c r="A78" s="106"/>
    </row>
    <row r="79">
      <c r="A79" s="106"/>
    </row>
    <row r="80">
      <c r="A80" s="106"/>
    </row>
    <row r="81">
      <c r="A81" s="106"/>
    </row>
    <row r="82">
      <c r="A82" s="106"/>
    </row>
    <row r="83">
      <c r="A83" s="106"/>
    </row>
    <row r="84">
      <c r="A84" s="106"/>
    </row>
    <row r="85">
      <c r="A85" s="106"/>
    </row>
    <row r="86">
      <c r="A86" s="106"/>
    </row>
    <row r="87">
      <c r="A87" s="106"/>
    </row>
    <row r="88">
      <c r="A88" s="106"/>
    </row>
    <row r="89">
      <c r="A89" s="106"/>
    </row>
    <row r="90">
      <c r="A90" s="106"/>
    </row>
    <row r="91">
      <c r="A91" s="106"/>
    </row>
    <row r="92">
      <c r="A92" s="106"/>
    </row>
    <row r="93">
      <c r="A93" s="106"/>
    </row>
    <row r="94">
      <c r="A94" s="106"/>
    </row>
    <row r="95">
      <c r="A95" s="106"/>
    </row>
    <row r="96">
      <c r="A96" s="106"/>
    </row>
    <row r="97">
      <c r="A97" s="106"/>
    </row>
    <row r="98">
      <c r="A98" s="106"/>
    </row>
    <row r="99">
      <c r="A99" s="106"/>
    </row>
    <row r="100">
      <c r="A100" s="106"/>
    </row>
    <row r="101">
      <c r="A101" s="106"/>
    </row>
    <row r="102">
      <c r="A102" s="106"/>
    </row>
    <row r="103">
      <c r="A103" s="106"/>
    </row>
    <row r="104">
      <c r="A104" s="106"/>
    </row>
    <row r="105">
      <c r="A105" s="106"/>
    </row>
    <row r="106">
      <c r="A106" s="106"/>
    </row>
    <row r="107">
      <c r="A107" s="106"/>
    </row>
    <row r="108">
      <c r="A108" s="106"/>
    </row>
    <row r="109">
      <c r="A109" s="106"/>
    </row>
    <row r="110">
      <c r="A110" s="106"/>
    </row>
    <row r="111">
      <c r="A111" s="106"/>
    </row>
    <row r="112">
      <c r="A112" s="106"/>
    </row>
    <row r="113">
      <c r="A113" s="106"/>
    </row>
    <row r="114">
      <c r="A114" s="106"/>
    </row>
    <row r="115">
      <c r="A115" s="106"/>
    </row>
    <row r="116">
      <c r="A116" s="106"/>
    </row>
    <row r="117">
      <c r="A117" s="106"/>
    </row>
    <row r="118">
      <c r="A118" s="106"/>
    </row>
    <row r="119">
      <c r="A119" s="106"/>
    </row>
    <row r="120">
      <c r="A120" s="106"/>
    </row>
    <row r="121">
      <c r="A121" s="106"/>
    </row>
    <row r="122">
      <c r="A122" s="106"/>
    </row>
    <row r="123">
      <c r="A123" s="106"/>
    </row>
    <row r="124">
      <c r="A124" s="106"/>
    </row>
    <row r="125">
      <c r="A125" s="106"/>
    </row>
    <row r="126">
      <c r="A126" s="106"/>
    </row>
    <row r="127">
      <c r="A127" s="106"/>
    </row>
    <row r="128">
      <c r="A128" s="106"/>
    </row>
    <row r="129">
      <c r="A129" s="106"/>
    </row>
    <row r="130">
      <c r="A130" s="106"/>
    </row>
    <row r="131">
      <c r="A131" s="106"/>
    </row>
    <row r="132">
      <c r="A132" s="106"/>
    </row>
    <row r="133">
      <c r="A133" s="106"/>
    </row>
    <row r="134">
      <c r="A134" s="106"/>
    </row>
    <row r="135">
      <c r="A135" s="106"/>
    </row>
    <row r="136">
      <c r="A136" s="106"/>
    </row>
    <row r="137">
      <c r="A137" s="106"/>
    </row>
    <row r="138">
      <c r="A138" s="106"/>
    </row>
    <row r="139">
      <c r="A139" s="106"/>
    </row>
    <row r="140">
      <c r="A140" s="106"/>
    </row>
    <row r="141">
      <c r="A141" s="106"/>
    </row>
    <row r="142">
      <c r="A142" s="106"/>
    </row>
    <row r="143">
      <c r="A143" s="106"/>
    </row>
    <row r="144">
      <c r="A144" s="106"/>
    </row>
    <row r="145">
      <c r="A145" s="106"/>
    </row>
    <row r="146">
      <c r="A146" s="106"/>
    </row>
    <row r="147">
      <c r="A147" s="106"/>
    </row>
    <row r="148">
      <c r="A148" s="106"/>
    </row>
    <row r="149">
      <c r="A149" s="106"/>
    </row>
    <row r="150">
      <c r="A150" s="106"/>
    </row>
    <row r="151">
      <c r="A151" s="106"/>
    </row>
    <row r="152">
      <c r="A152" s="106"/>
    </row>
    <row r="153">
      <c r="A153" s="106"/>
    </row>
    <row r="154">
      <c r="A154" s="106"/>
    </row>
    <row r="155">
      <c r="A155" s="106"/>
    </row>
    <row r="156">
      <c r="A156" s="106"/>
    </row>
    <row r="157">
      <c r="A157" s="106"/>
    </row>
    <row r="158">
      <c r="A158" s="106"/>
    </row>
    <row r="159">
      <c r="A159" s="106"/>
    </row>
    <row r="160">
      <c r="A160" s="106"/>
    </row>
    <row r="161">
      <c r="A161" s="106"/>
    </row>
    <row r="162">
      <c r="A162" s="106"/>
    </row>
    <row r="163">
      <c r="A163" s="106"/>
    </row>
    <row r="164">
      <c r="A164" s="106"/>
    </row>
    <row r="165">
      <c r="A165" s="106"/>
    </row>
    <row r="166">
      <c r="A166" s="106"/>
    </row>
    <row r="167">
      <c r="A167" s="106"/>
    </row>
    <row r="168">
      <c r="A168" s="106"/>
    </row>
    <row r="169">
      <c r="A169" s="106"/>
    </row>
    <row r="170">
      <c r="A170" s="106"/>
    </row>
    <row r="171">
      <c r="A171" s="106"/>
    </row>
    <row r="172">
      <c r="A172" s="106"/>
    </row>
    <row r="173">
      <c r="A173" s="106"/>
    </row>
    <row r="174">
      <c r="A174" s="106"/>
    </row>
    <row r="175">
      <c r="A175" s="106"/>
    </row>
    <row r="176">
      <c r="A176" s="106"/>
    </row>
    <row r="177">
      <c r="A177" s="106"/>
    </row>
    <row r="178">
      <c r="A178" s="106"/>
    </row>
    <row r="179">
      <c r="A179" s="106"/>
    </row>
    <row r="180">
      <c r="A180" s="106"/>
    </row>
    <row r="181">
      <c r="A181" s="106"/>
    </row>
    <row r="182">
      <c r="A182" s="106"/>
    </row>
    <row r="183">
      <c r="A183" s="106"/>
    </row>
    <row r="184">
      <c r="A184" s="106"/>
    </row>
    <row r="185">
      <c r="A185" s="106"/>
    </row>
    <row r="186">
      <c r="A186" s="106"/>
    </row>
    <row r="187">
      <c r="A187" s="106"/>
    </row>
    <row r="188">
      <c r="A188" s="106"/>
    </row>
    <row r="189">
      <c r="A189" s="106"/>
    </row>
    <row r="190">
      <c r="A190" s="106"/>
    </row>
    <row r="191">
      <c r="A191" s="106"/>
    </row>
    <row r="192">
      <c r="A192" s="106"/>
    </row>
    <row r="193">
      <c r="A193" s="106"/>
    </row>
    <row r="194">
      <c r="A194" s="106"/>
    </row>
    <row r="195">
      <c r="A195" s="106"/>
    </row>
    <row r="196">
      <c r="A196" s="106"/>
    </row>
    <row r="197">
      <c r="A197" s="106"/>
    </row>
    <row r="198">
      <c r="A198" s="106"/>
    </row>
    <row r="199">
      <c r="A199" s="106"/>
    </row>
    <row r="200">
      <c r="A200" s="106"/>
    </row>
    <row r="201">
      <c r="A201" s="106"/>
    </row>
    <row r="202">
      <c r="A202" s="106"/>
    </row>
    <row r="203">
      <c r="A203" s="106"/>
    </row>
    <row r="204">
      <c r="A204" s="106"/>
    </row>
    <row r="205">
      <c r="A205" s="106"/>
    </row>
    <row r="206">
      <c r="A206" s="106"/>
    </row>
    <row r="207">
      <c r="A207" s="106"/>
    </row>
    <row r="208">
      <c r="A208" s="106"/>
    </row>
    <row r="209">
      <c r="A209" s="106"/>
    </row>
    <row r="210">
      <c r="A210" s="106"/>
    </row>
    <row r="211">
      <c r="A211" s="106"/>
    </row>
    <row r="212">
      <c r="A212" s="106"/>
    </row>
    <row r="213">
      <c r="A213" s="106"/>
    </row>
    <row r="214">
      <c r="A214" s="106"/>
    </row>
    <row r="215">
      <c r="A215" s="106"/>
    </row>
    <row r="216">
      <c r="A216" s="106"/>
    </row>
    <row r="217">
      <c r="A217" s="106"/>
    </row>
    <row r="218">
      <c r="A218" s="106"/>
    </row>
    <row r="219">
      <c r="A219" s="106"/>
    </row>
    <row r="220">
      <c r="A220" s="106"/>
    </row>
    <row r="221">
      <c r="A221" s="106"/>
    </row>
    <row r="222">
      <c r="A222" s="106"/>
    </row>
    <row r="223">
      <c r="A223" s="106"/>
    </row>
    <row r="224">
      <c r="A224" s="106"/>
    </row>
    <row r="225">
      <c r="A225" s="106"/>
    </row>
    <row r="226">
      <c r="A226" s="106"/>
    </row>
    <row r="227">
      <c r="A227" s="106"/>
    </row>
    <row r="228">
      <c r="A228" s="106"/>
    </row>
    <row r="229">
      <c r="A229" s="106"/>
    </row>
    <row r="230">
      <c r="A230" s="106"/>
    </row>
    <row r="231">
      <c r="A231" s="106"/>
    </row>
    <row r="232">
      <c r="A232" s="106"/>
    </row>
    <row r="233">
      <c r="A233" s="106"/>
    </row>
    <row r="234">
      <c r="A234" s="106"/>
    </row>
    <row r="235">
      <c r="A235" s="106"/>
    </row>
    <row r="236">
      <c r="A236" s="106"/>
    </row>
    <row r="237">
      <c r="A237" s="106"/>
    </row>
    <row r="238">
      <c r="A238" s="106"/>
    </row>
    <row r="239">
      <c r="A239" s="106"/>
    </row>
    <row r="240">
      <c r="A240" s="106"/>
    </row>
    <row r="241">
      <c r="A241" s="106"/>
    </row>
    <row r="242">
      <c r="A242" s="106"/>
    </row>
    <row r="243">
      <c r="A243" s="106"/>
    </row>
    <row r="244">
      <c r="A244" s="106"/>
    </row>
    <row r="245">
      <c r="A245" s="106"/>
    </row>
    <row r="246">
      <c r="A246" s="106"/>
    </row>
    <row r="247">
      <c r="A247" s="106"/>
    </row>
    <row r="248">
      <c r="A248" s="106"/>
    </row>
    <row r="249">
      <c r="A249" s="106"/>
    </row>
    <row r="250">
      <c r="A250" s="106"/>
    </row>
    <row r="251">
      <c r="A251" s="106"/>
    </row>
    <row r="252">
      <c r="A252" s="106"/>
    </row>
    <row r="253">
      <c r="A253" s="106"/>
    </row>
    <row r="254">
      <c r="A254" s="106"/>
    </row>
    <row r="255">
      <c r="A255" s="106"/>
    </row>
    <row r="256">
      <c r="A256" s="106"/>
    </row>
    <row r="257">
      <c r="A257" s="106"/>
    </row>
    <row r="258">
      <c r="A258" s="106"/>
    </row>
    <row r="259">
      <c r="A259" s="106"/>
    </row>
    <row r="260">
      <c r="A260" s="106"/>
    </row>
    <row r="261">
      <c r="A261" s="106"/>
    </row>
    <row r="262">
      <c r="A262" s="106"/>
    </row>
    <row r="263">
      <c r="A263" s="106"/>
    </row>
    <row r="264">
      <c r="A264" s="106"/>
    </row>
    <row r="265">
      <c r="A265" s="106"/>
    </row>
    <row r="266">
      <c r="A266" s="106"/>
    </row>
    <row r="267">
      <c r="A267" s="106"/>
    </row>
    <row r="268">
      <c r="A268" s="106"/>
    </row>
    <row r="269">
      <c r="A269" s="106"/>
    </row>
    <row r="270">
      <c r="A270" s="106"/>
    </row>
    <row r="271">
      <c r="A271" s="106"/>
    </row>
    <row r="272">
      <c r="A272" s="106"/>
    </row>
    <row r="273">
      <c r="A273" s="106"/>
    </row>
    <row r="274">
      <c r="A274" s="106"/>
    </row>
    <row r="275">
      <c r="A275" s="106"/>
    </row>
    <row r="276">
      <c r="A276" s="106"/>
    </row>
    <row r="277">
      <c r="A277" s="106"/>
    </row>
    <row r="278">
      <c r="A278" s="106"/>
    </row>
    <row r="279">
      <c r="A279" s="106"/>
    </row>
    <row r="280">
      <c r="A280" s="106"/>
    </row>
    <row r="281">
      <c r="A281" s="106"/>
    </row>
    <row r="282">
      <c r="A282" s="106"/>
    </row>
    <row r="283">
      <c r="A283" s="106"/>
    </row>
    <row r="284">
      <c r="A284" s="106"/>
    </row>
    <row r="285">
      <c r="A285" s="106"/>
    </row>
    <row r="286">
      <c r="A286" s="106"/>
    </row>
    <row r="287">
      <c r="A287" s="106"/>
    </row>
    <row r="288">
      <c r="A288" s="106"/>
    </row>
    <row r="289">
      <c r="A289" s="106"/>
    </row>
    <row r="290">
      <c r="A290" s="106"/>
    </row>
    <row r="291">
      <c r="A291" s="106"/>
    </row>
    <row r="292">
      <c r="A292" s="106"/>
    </row>
    <row r="293">
      <c r="A293" s="106"/>
    </row>
    <row r="294">
      <c r="A294" s="106"/>
    </row>
    <row r="295">
      <c r="A295" s="106"/>
    </row>
    <row r="296">
      <c r="A296" s="106"/>
    </row>
    <row r="297">
      <c r="A297" s="106"/>
    </row>
    <row r="298">
      <c r="A298" s="106"/>
    </row>
    <row r="299">
      <c r="A299" s="106"/>
    </row>
    <row r="300">
      <c r="A300" s="106"/>
    </row>
    <row r="301">
      <c r="A301" s="106"/>
    </row>
    <row r="302">
      <c r="A302" s="106"/>
    </row>
    <row r="303">
      <c r="A303" s="106"/>
    </row>
    <row r="304">
      <c r="A304" s="106"/>
    </row>
    <row r="305">
      <c r="A305" s="106"/>
    </row>
    <row r="306">
      <c r="A306" s="106"/>
    </row>
    <row r="307">
      <c r="A307" s="106"/>
    </row>
    <row r="308">
      <c r="A308" s="106"/>
    </row>
    <row r="309">
      <c r="A309" s="106"/>
    </row>
    <row r="310">
      <c r="A310" s="106"/>
    </row>
    <row r="311">
      <c r="A311" s="106"/>
    </row>
    <row r="312">
      <c r="A312" s="106"/>
    </row>
    <row r="313">
      <c r="A313" s="106"/>
    </row>
    <row r="314">
      <c r="A314" s="106"/>
    </row>
    <row r="315">
      <c r="A315" s="106"/>
    </row>
    <row r="316">
      <c r="A316" s="106"/>
    </row>
    <row r="317">
      <c r="A317" s="106"/>
    </row>
    <row r="318">
      <c r="A318" s="106"/>
    </row>
    <row r="319">
      <c r="A319" s="106"/>
    </row>
    <row r="320">
      <c r="A320" s="106"/>
    </row>
    <row r="321">
      <c r="A321" s="106"/>
    </row>
    <row r="322">
      <c r="A322" s="106"/>
    </row>
    <row r="323">
      <c r="A323" s="106"/>
    </row>
    <row r="324">
      <c r="A324" s="106"/>
    </row>
    <row r="325">
      <c r="A325" s="106"/>
    </row>
    <row r="326">
      <c r="A326" s="106"/>
    </row>
    <row r="327">
      <c r="A327" s="106"/>
    </row>
    <row r="328">
      <c r="A328" s="106"/>
    </row>
    <row r="329">
      <c r="A329" s="106"/>
    </row>
    <row r="330">
      <c r="A330" s="106"/>
    </row>
    <row r="331">
      <c r="A331" s="106"/>
    </row>
    <row r="332">
      <c r="A332" s="106"/>
    </row>
    <row r="333">
      <c r="A333" s="106"/>
    </row>
    <row r="334">
      <c r="A334" s="106"/>
    </row>
    <row r="335">
      <c r="A335" s="106"/>
    </row>
    <row r="336">
      <c r="A336" s="106"/>
    </row>
    <row r="337">
      <c r="A337" s="106"/>
    </row>
    <row r="338">
      <c r="A338" s="106"/>
    </row>
    <row r="339">
      <c r="A339" s="106"/>
    </row>
    <row r="340">
      <c r="A340" s="106"/>
    </row>
    <row r="341">
      <c r="A341" s="106"/>
    </row>
    <row r="342">
      <c r="A342" s="106"/>
    </row>
    <row r="343">
      <c r="A343" s="106"/>
    </row>
    <row r="344">
      <c r="A344" s="106"/>
    </row>
    <row r="345">
      <c r="A345" s="106"/>
    </row>
    <row r="346">
      <c r="A346" s="106"/>
    </row>
    <row r="347">
      <c r="A347" s="106"/>
    </row>
    <row r="348">
      <c r="A348" s="106"/>
    </row>
    <row r="349">
      <c r="A349" s="106"/>
    </row>
    <row r="350">
      <c r="A350" s="106"/>
    </row>
    <row r="351">
      <c r="A351" s="106"/>
    </row>
    <row r="352">
      <c r="A352" s="106"/>
    </row>
    <row r="353">
      <c r="A353" s="106"/>
    </row>
    <row r="354">
      <c r="A354" s="106"/>
    </row>
    <row r="355">
      <c r="A355" s="106"/>
    </row>
    <row r="356">
      <c r="A356" s="106"/>
    </row>
    <row r="357">
      <c r="A357" s="106"/>
    </row>
    <row r="358">
      <c r="A358" s="106"/>
    </row>
    <row r="359">
      <c r="A359" s="106"/>
    </row>
    <row r="360">
      <c r="A360" s="106"/>
    </row>
    <row r="361">
      <c r="A361" s="106"/>
    </row>
    <row r="362">
      <c r="A362" s="106"/>
    </row>
    <row r="363">
      <c r="A363" s="106"/>
    </row>
    <row r="364">
      <c r="A364" s="106"/>
    </row>
    <row r="365">
      <c r="A365" s="106"/>
    </row>
    <row r="366">
      <c r="A366" s="106"/>
    </row>
    <row r="367">
      <c r="A367" s="106"/>
    </row>
    <row r="368">
      <c r="A368" s="106"/>
    </row>
    <row r="369">
      <c r="A369" s="106"/>
    </row>
    <row r="370">
      <c r="A370" s="106"/>
    </row>
    <row r="371">
      <c r="A371" s="106"/>
    </row>
    <row r="372">
      <c r="A372" s="106"/>
    </row>
    <row r="373">
      <c r="A373" s="106"/>
    </row>
    <row r="374">
      <c r="A374" s="106"/>
    </row>
    <row r="375">
      <c r="A375" s="106"/>
    </row>
    <row r="376">
      <c r="A376" s="106"/>
    </row>
    <row r="377">
      <c r="A377" s="106"/>
    </row>
    <row r="378">
      <c r="A378" s="106"/>
    </row>
    <row r="379">
      <c r="A379" s="106"/>
    </row>
    <row r="380">
      <c r="A380" s="106"/>
    </row>
    <row r="381">
      <c r="A381" s="106"/>
    </row>
    <row r="382">
      <c r="A382" s="106"/>
    </row>
    <row r="383">
      <c r="A383" s="106"/>
    </row>
    <row r="384">
      <c r="A384" s="106"/>
    </row>
    <row r="385">
      <c r="A385" s="106"/>
    </row>
    <row r="386">
      <c r="A386" s="106"/>
    </row>
    <row r="387">
      <c r="A387" s="106"/>
    </row>
    <row r="388">
      <c r="A388" s="106"/>
    </row>
    <row r="389">
      <c r="A389" s="106"/>
    </row>
    <row r="390">
      <c r="A390" s="106"/>
    </row>
    <row r="391">
      <c r="A391" s="106"/>
    </row>
    <row r="392">
      <c r="A392" s="106"/>
    </row>
    <row r="393">
      <c r="A393" s="106"/>
    </row>
    <row r="394">
      <c r="A394" s="106"/>
    </row>
    <row r="395">
      <c r="A395" s="106"/>
    </row>
    <row r="396">
      <c r="A396" s="106"/>
    </row>
    <row r="397">
      <c r="A397" s="106"/>
    </row>
    <row r="398">
      <c r="A398" s="106"/>
    </row>
    <row r="399">
      <c r="A399" s="106"/>
    </row>
    <row r="400">
      <c r="A400" s="106"/>
    </row>
    <row r="401">
      <c r="A401" s="106"/>
    </row>
    <row r="402">
      <c r="A402" s="106"/>
    </row>
    <row r="403">
      <c r="A403" s="106"/>
    </row>
    <row r="404">
      <c r="A404" s="106"/>
    </row>
    <row r="405">
      <c r="A405" s="106"/>
    </row>
    <row r="406">
      <c r="A406" s="106"/>
    </row>
    <row r="407">
      <c r="A407" s="106"/>
    </row>
    <row r="408">
      <c r="A408" s="106"/>
    </row>
    <row r="409">
      <c r="A409" s="106"/>
    </row>
    <row r="410">
      <c r="A410" s="106"/>
    </row>
    <row r="411">
      <c r="A411" s="106"/>
    </row>
    <row r="412">
      <c r="A412" s="106"/>
    </row>
    <row r="413">
      <c r="A413" s="106"/>
    </row>
    <row r="414">
      <c r="A414" s="106"/>
    </row>
    <row r="415">
      <c r="A415" s="106"/>
    </row>
    <row r="416">
      <c r="A416" s="106"/>
    </row>
    <row r="417">
      <c r="A417" s="106"/>
    </row>
    <row r="418">
      <c r="A418" s="106"/>
    </row>
    <row r="419">
      <c r="A419" s="106"/>
    </row>
    <row r="420">
      <c r="A420" s="106"/>
    </row>
    <row r="421">
      <c r="A421" s="106"/>
    </row>
    <row r="422">
      <c r="A422" s="106"/>
    </row>
    <row r="423">
      <c r="A423" s="106"/>
    </row>
    <row r="424">
      <c r="A424" s="106"/>
    </row>
    <row r="425">
      <c r="A425" s="106"/>
    </row>
    <row r="426">
      <c r="A426" s="106"/>
    </row>
    <row r="427">
      <c r="A427" s="106"/>
    </row>
    <row r="428">
      <c r="A428" s="106"/>
    </row>
    <row r="429">
      <c r="A429" s="106"/>
    </row>
    <row r="430">
      <c r="A430" s="106"/>
    </row>
    <row r="431">
      <c r="A431" s="106"/>
    </row>
    <row r="432">
      <c r="A432" s="106"/>
    </row>
    <row r="433">
      <c r="A433" s="106"/>
    </row>
    <row r="434">
      <c r="A434" s="106"/>
    </row>
    <row r="435">
      <c r="A435" s="106"/>
    </row>
    <row r="436">
      <c r="A436" s="106"/>
    </row>
    <row r="437">
      <c r="A437" s="106"/>
    </row>
    <row r="438">
      <c r="A438" s="106"/>
    </row>
    <row r="439">
      <c r="A439" s="106"/>
    </row>
    <row r="440">
      <c r="A440" s="106"/>
    </row>
    <row r="441">
      <c r="A441" s="106"/>
    </row>
    <row r="442">
      <c r="A442" s="106"/>
    </row>
    <row r="443">
      <c r="A443" s="106"/>
    </row>
    <row r="444">
      <c r="A444" s="106"/>
    </row>
    <row r="445">
      <c r="A445" s="106"/>
    </row>
    <row r="446">
      <c r="A446" s="106"/>
    </row>
    <row r="447">
      <c r="A447" s="106"/>
    </row>
    <row r="448">
      <c r="A448" s="106"/>
    </row>
    <row r="449">
      <c r="A449" s="106"/>
    </row>
    <row r="450">
      <c r="A450" s="106"/>
    </row>
    <row r="451">
      <c r="A451" s="106"/>
    </row>
    <row r="452">
      <c r="A452" s="106"/>
    </row>
    <row r="453">
      <c r="A453" s="106"/>
    </row>
    <row r="454">
      <c r="A454" s="106"/>
    </row>
    <row r="455">
      <c r="A455" s="106"/>
    </row>
    <row r="456">
      <c r="A456" s="106"/>
    </row>
    <row r="457">
      <c r="A457" s="106"/>
    </row>
    <row r="458">
      <c r="A458" s="106"/>
    </row>
    <row r="459">
      <c r="A459" s="106"/>
    </row>
    <row r="460">
      <c r="A460" s="106"/>
    </row>
    <row r="461">
      <c r="A461" s="106"/>
    </row>
    <row r="462">
      <c r="A462" s="106"/>
    </row>
    <row r="463">
      <c r="A463" s="106"/>
    </row>
    <row r="464">
      <c r="A464" s="106"/>
    </row>
    <row r="465">
      <c r="A465" s="106"/>
    </row>
    <row r="466">
      <c r="A466" s="106"/>
    </row>
    <row r="467">
      <c r="A467" s="106"/>
    </row>
    <row r="468">
      <c r="A468" s="106"/>
    </row>
    <row r="469">
      <c r="A469" s="106"/>
    </row>
    <row r="470">
      <c r="A470" s="106"/>
    </row>
    <row r="471">
      <c r="A471" s="106"/>
    </row>
    <row r="472">
      <c r="A472" s="106"/>
    </row>
    <row r="473">
      <c r="A473" s="106"/>
    </row>
    <row r="474">
      <c r="A474" s="106"/>
    </row>
    <row r="475">
      <c r="A475" s="106"/>
    </row>
    <row r="476">
      <c r="A476" s="106"/>
    </row>
    <row r="477">
      <c r="A477" s="106"/>
    </row>
    <row r="478">
      <c r="A478" s="106"/>
    </row>
    <row r="479">
      <c r="A479" s="106"/>
    </row>
    <row r="480">
      <c r="A480" s="106"/>
    </row>
    <row r="481">
      <c r="A481" s="106"/>
    </row>
    <row r="482">
      <c r="A482" s="106"/>
    </row>
    <row r="483">
      <c r="A483" s="106"/>
    </row>
    <row r="484">
      <c r="A484" s="106"/>
    </row>
    <row r="485">
      <c r="A485" s="106"/>
    </row>
    <row r="486">
      <c r="A486" s="106"/>
    </row>
    <row r="487">
      <c r="A487" s="106"/>
    </row>
    <row r="488">
      <c r="A488" s="106"/>
    </row>
    <row r="489">
      <c r="A489" s="106"/>
    </row>
    <row r="490">
      <c r="A490" s="106"/>
    </row>
    <row r="491">
      <c r="A491" s="106"/>
    </row>
    <row r="492">
      <c r="A492" s="106"/>
    </row>
    <row r="493">
      <c r="A493" s="106"/>
    </row>
    <row r="494">
      <c r="A494" s="106"/>
    </row>
    <row r="495">
      <c r="A495" s="106"/>
    </row>
    <row r="496">
      <c r="A496" s="106"/>
    </row>
    <row r="497">
      <c r="A497" s="106"/>
    </row>
    <row r="498">
      <c r="A498" s="106"/>
    </row>
    <row r="499">
      <c r="A499" s="106"/>
    </row>
    <row r="500">
      <c r="A500" s="106"/>
    </row>
    <row r="501">
      <c r="A501" s="106"/>
    </row>
    <row r="502">
      <c r="A502" s="106"/>
    </row>
    <row r="503">
      <c r="A503" s="106"/>
    </row>
    <row r="504">
      <c r="A504" s="106"/>
    </row>
    <row r="505">
      <c r="A505" s="106"/>
    </row>
    <row r="506">
      <c r="A506" s="106"/>
    </row>
    <row r="507">
      <c r="A507" s="106"/>
    </row>
    <row r="508">
      <c r="A508" s="106"/>
    </row>
    <row r="509">
      <c r="A509" s="106"/>
    </row>
    <row r="510">
      <c r="A510" s="106"/>
    </row>
    <row r="511">
      <c r="A511" s="106"/>
    </row>
    <row r="512">
      <c r="A512" s="106"/>
    </row>
    <row r="513">
      <c r="A513" s="106"/>
    </row>
    <row r="514">
      <c r="A514" s="106"/>
    </row>
    <row r="515">
      <c r="A515" s="106"/>
    </row>
    <row r="516">
      <c r="A516" s="106"/>
    </row>
    <row r="517">
      <c r="A517" s="106"/>
    </row>
    <row r="518">
      <c r="A518" s="106"/>
    </row>
    <row r="519">
      <c r="A519" s="106"/>
    </row>
    <row r="520">
      <c r="A520" s="106"/>
    </row>
    <row r="521">
      <c r="A521" s="106"/>
    </row>
    <row r="522">
      <c r="A522" s="106"/>
    </row>
    <row r="523">
      <c r="A523" s="106"/>
    </row>
    <row r="524">
      <c r="A524" s="106"/>
    </row>
    <row r="525">
      <c r="A525" s="106"/>
    </row>
    <row r="526">
      <c r="A526" s="106"/>
    </row>
    <row r="527">
      <c r="A527" s="106"/>
    </row>
    <row r="528">
      <c r="A528" s="106"/>
    </row>
    <row r="529">
      <c r="A529" s="106"/>
    </row>
    <row r="530">
      <c r="A530" s="106"/>
    </row>
    <row r="531">
      <c r="A531" s="106"/>
    </row>
    <row r="532">
      <c r="A532" s="106"/>
    </row>
    <row r="533">
      <c r="A533" s="106"/>
    </row>
    <row r="534">
      <c r="A534" s="106"/>
    </row>
    <row r="535">
      <c r="A535" s="106"/>
    </row>
    <row r="536">
      <c r="A536" s="106"/>
    </row>
    <row r="537">
      <c r="A537" s="106"/>
    </row>
    <row r="538">
      <c r="A538" s="106"/>
    </row>
    <row r="539">
      <c r="A539" s="106"/>
    </row>
    <row r="540">
      <c r="A540" s="106"/>
    </row>
    <row r="541">
      <c r="A541" s="106"/>
    </row>
    <row r="542">
      <c r="A542" s="106"/>
    </row>
    <row r="543">
      <c r="A543" s="106"/>
    </row>
    <row r="544">
      <c r="A544" s="106"/>
    </row>
    <row r="545">
      <c r="A545" s="106"/>
    </row>
    <row r="546">
      <c r="A546" s="106"/>
    </row>
    <row r="547">
      <c r="A547" s="106"/>
    </row>
    <row r="548">
      <c r="A548" s="106"/>
    </row>
    <row r="549">
      <c r="A549" s="106"/>
    </row>
    <row r="550">
      <c r="A550" s="106"/>
    </row>
    <row r="551">
      <c r="A551" s="106"/>
    </row>
    <row r="552">
      <c r="A552" s="106"/>
    </row>
    <row r="553">
      <c r="A553" s="106"/>
    </row>
    <row r="554">
      <c r="A554" s="106"/>
    </row>
    <row r="555">
      <c r="A555" s="106"/>
    </row>
    <row r="556">
      <c r="A556" s="106"/>
    </row>
    <row r="557">
      <c r="A557" s="106"/>
    </row>
    <row r="558">
      <c r="A558" s="106"/>
    </row>
    <row r="559">
      <c r="A559" s="106"/>
    </row>
    <row r="560">
      <c r="A560" s="106"/>
    </row>
    <row r="561">
      <c r="A561" s="106"/>
    </row>
    <row r="562">
      <c r="A562" s="106"/>
    </row>
    <row r="563">
      <c r="A563" s="106"/>
    </row>
    <row r="564">
      <c r="A564" s="106"/>
    </row>
    <row r="565">
      <c r="A565" s="106"/>
    </row>
    <row r="566">
      <c r="A566" s="106"/>
    </row>
    <row r="567">
      <c r="A567" s="106"/>
    </row>
    <row r="568">
      <c r="A568" s="106"/>
    </row>
    <row r="569">
      <c r="A569" s="106"/>
    </row>
    <row r="570">
      <c r="A570" s="106"/>
    </row>
    <row r="571">
      <c r="A571" s="106"/>
    </row>
    <row r="572">
      <c r="A572" s="106"/>
    </row>
    <row r="573">
      <c r="A573" s="106"/>
    </row>
    <row r="574">
      <c r="A574" s="106"/>
    </row>
    <row r="575">
      <c r="A575" s="106"/>
    </row>
    <row r="576">
      <c r="A576" s="106"/>
    </row>
    <row r="577">
      <c r="A577" s="106"/>
    </row>
    <row r="578">
      <c r="A578" s="106"/>
    </row>
    <row r="579">
      <c r="A579" s="106"/>
    </row>
    <row r="580">
      <c r="A580" s="106"/>
    </row>
    <row r="581">
      <c r="A581" s="106"/>
    </row>
    <row r="582">
      <c r="A582" s="106"/>
    </row>
    <row r="583">
      <c r="A583" s="106"/>
    </row>
    <row r="584">
      <c r="A584" s="106"/>
    </row>
    <row r="585">
      <c r="A585" s="106"/>
    </row>
    <row r="586">
      <c r="A586" s="106"/>
    </row>
    <row r="587">
      <c r="A587" s="106"/>
    </row>
    <row r="588">
      <c r="A588" s="106"/>
    </row>
    <row r="589">
      <c r="A589" s="106"/>
    </row>
    <row r="590">
      <c r="A590" s="106"/>
    </row>
    <row r="591">
      <c r="A591" s="106"/>
    </row>
    <row r="592">
      <c r="A592" s="106"/>
    </row>
    <row r="593">
      <c r="A593" s="106"/>
    </row>
    <row r="594">
      <c r="A594" s="106"/>
    </row>
    <row r="595">
      <c r="A595" s="106"/>
    </row>
    <row r="596">
      <c r="A596" s="106"/>
    </row>
    <row r="597">
      <c r="A597" s="106"/>
    </row>
    <row r="598">
      <c r="A598" s="106"/>
    </row>
    <row r="599">
      <c r="A599" s="106"/>
    </row>
    <row r="600">
      <c r="A600" s="106"/>
    </row>
    <row r="601">
      <c r="A601" s="106"/>
    </row>
    <row r="602">
      <c r="A602" s="106"/>
    </row>
    <row r="603">
      <c r="A603" s="106"/>
    </row>
    <row r="604">
      <c r="A604" s="106"/>
    </row>
    <row r="605">
      <c r="A605" s="106"/>
    </row>
    <row r="606">
      <c r="A606" s="106"/>
    </row>
    <row r="607">
      <c r="A607" s="106"/>
    </row>
    <row r="608">
      <c r="A608" s="106"/>
    </row>
    <row r="609">
      <c r="A609" s="106"/>
    </row>
    <row r="610">
      <c r="A610" s="106"/>
    </row>
    <row r="611">
      <c r="A611" s="106"/>
    </row>
    <row r="612">
      <c r="A612" s="106"/>
    </row>
    <row r="613">
      <c r="A613" s="106"/>
    </row>
    <row r="614">
      <c r="A614" s="106"/>
    </row>
    <row r="615">
      <c r="A615" s="106"/>
    </row>
    <row r="616">
      <c r="A616" s="106"/>
    </row>
    <row r="617">
      <c r="A617" s="106"/>
    </row>
    <row r="618">
      <c r="A618" s="106"/>
    </row>
    <row r="619">
      <c r="A619" s="106"/>
    </row>
    <row r="620">
      <c r="A620" s="106"/>
    </row>
    <row r="621">
      <c r="A621" s="106"/>
    </row>
    <row r="622">
      <c r="A622" s="106"/>
    </row>
    <row r="623">
      <c r="A623" s="106"/>
    </row>
    <row r="624">
      <c r="A624" s="106"/>
    </row>
    <row r="625">
      <c r="A625" s="106"/>
    </row>
    <row r="626">
      <c r="A626" s="106"/>
    </row>
    <row r="627">
      <c r="A627" s="106"/>
    </row>
    <row r="628">
      <c r="A628" s="106"/>
    </row>
    <row r="629">
      <c r="A629" s="106"/>
    </row>
    <row r="630">
      <c r="A630" s="106"/>
    </row>
    <row r="631">
      <c r="A631" s="106"/>
    </row>
    <row r="632">
      <c r="A632" s="106"/>
    </row>
    <row r="633">
      <c r="A633" s="106"/>
    </row>
    <row r="634">
      <c r="A634" s="106"/>
    </row>
    <row r="635">
      <c r="A635" s="106"/>
    </row>
    <row r="636">
      <c r="A636" s="106"/>
    </row>
    <row r="637">
      <c r="A637" s="106"/>
    </row>
    <row r="638">
      <c r="A638" s="106"/>
    </row>
    <row r="639">
      <c r="A639" s="106"/>
    </row>
    <row r="640">
      <c r="A640" s="106"/>
    </row>
    <row r="641">
      <c r="A641" s="106"/>
    </row>
    <row r="642">
      <c r="A642" s="106"/>
    </row>
    <row r="643">
      <c r="A643" s="106"/>
    </row>
    <row r="644">
      <c r="A644" s="106"/>
    </row>
    <row r="645">
      <c r="A645" s="106"/>
    </row>
    <row r="646">
      <c r="A646" s="106"/>
    </row>
    <row r="647">
      <c r="A647" s="106"/>
    </row>
    <row r="648">
      <c r="A648" s="106"/>
    </row>
    <row r="649">
      <c r="A649" s="106"/>
    </row>
    <row r="650">
      <c r="A650" s="106"/>
    </row>
    <row r="651">
      <c r="A651" s="106"/>
    </row>
    <row r="652">
      <c r="A652" s="106"/>
    </row>
    <row r="653">
      <c r="A653" s="106"/>
    </row>
    <row r="654">
      <c r="A654" s="106"/>
    </row>
    <row r="655">
      <c r="A655" s="106"/>
    </row>
    <row r="656">
      <c r="A656" s="106"/>
    </row>
    <row r="657">
      <c r="A657" s="106"/>
    </row>
    <row r="658">
      <c r="A658" s="106"/>
    </row>
    <row r="659">
      <c r="A659" s="106"/>
    </row>
    <row r="660">
      <c r="A660" s="106"/>
    </row>
    <row r="661">
      <c r="A661" s="106"/>
    </row>
    <row r="662">
      <c r="A662" s="106"/>
    </row>
    <row r="663">
      <c r="A663" s="106"/>
    </row>
    <row r="664">
      <c r="A664" s="106"/>
    </row>
    <row r="665">
      <c r="A665" s="106"/>
    </row>
    <row r="666">
      <c r="A666" s="106"/>
    </row>
    <row r="667">
      <c r="A667" s="106"/>
    </row>
    <row r="668">
      <c r="A668" s="106"/>
    </row>
    <row r="669">
      <c r="A669" s="106"/>
    </row>
    <row r="670">
      <c r="A670" s="106"/>
    </row>
    <row r="671">
      <c r="A671" s="106"/>
    </row>
    <row r="672">
      <c r="A672" s="106"/>
    </row>
    <row r="673">
      <c r="A673" s="106"/>
    </row>
    <row r="674">
      <c r="A674" s="106"/>
    </row>
    <row r="675">
      <c r="A675" s="106"/>
    </row>
    <row r="676">
      <c r="A676" s="106"/>
    </row>
    <row r="677">
      <c r="A677" s="106"/>
    </row>
    <row r="678">
      <c r="A678" s="106"/>
    </row>
    <row r="679">
      <c r="A679" s="106"/>
    </row>
    <row r="680">
      <c r="A680" s="106"/>
    </row>
    <row r="681">
      <c r="A681" s="106"/>
    </row>
    <row r="682">
      <c r="A682" s="106"/>
    </row>
    <row r="683">
      <c r="A683" s="106"/>
    </row>
    <row r="684">
      <c r="A684" s="106"/>
    </row>
    <row r="685">
      <c r="A685" s="106"/>
    </row>
    <row r="686">
      <c r="A686" s="106"/>
    </row>
    <row r="687">
      <c r="A687" s="106"/>
    </row>
    <row r="688">
      <c r="A688" s="106"/>
    </row>
    <row r="689">
      <c r="A689" s="106"/>
    </row>
    <row r="690">
      <c r="A690" s="106"/>
    </row>
    <row r="691">
      <c r="A691" s="106"/>
    </row>
    <row r="692">
      <c r="A692" s="106"/>
    </row>
    <row r="693">
      <c r="A693" s="106"/>
    </row>
    <row r="694">
      <c r="A694" s="106"/>
    </row>
    <row r="695">
      <c r="A695" s="106"/>
    </row>
    <row r="696">
      <c r="A696" s="106"/>
    </row>
    <row r="697">
      <c r="A697" s="106"/>
    </row>
    <row r="698">
      <c r="A698" s="106"/>
    </row>
    <row r="699">
      <c r="A699" s="106"/>
    </row>
    <row r="700">
      <c r="A700" s="106"/>
    </row>
    <row r="701">
      <c r="A701" s="106"/>
    </row>
    <row r="702">
      <c r="A702" s="106"/>
    </row>
    <row r="703">
      <c r="A703" s="106"/>
    </row>
    <row r="704">
      <c r="A704" s="106"/>
    </row>
    <row r="705">
      <c r="A705" s="106"/>
    </row>
    <row r="706">
      <c r="A706" s="106"/>
    </row>
    <row r="707">
      <c r="A707" s="106"/>
    </row>
    <row r="708">
      <c r="A708" s="106"/>
    </row>
    <row r="709">
      <c r="A709" s="106"/>
    </row>
    <row r="710">
      <c r="A710" s="106"/>
    </row>
    <row r="711">
      <c r="A711" s="106"/>
    </row>
    <row r="712">
      <c r="A712" s="106"/>
    </row>
    <row r="713">
      <c r="A713" s="106"/>
    </row>
    <row r="714">
      <c r="A714" s="106"/>
    </row>
    <row r="715">
      <c r="A715" s="106"/>
    </row>
    <row r="716">
      <c r="A716" s="106"/>
    </row>
    <row r="717">
      <c r="A717" s="106"/>
    </row>
    <row r="718">
      <c r="A718" s="106"/>
    </row>
    <row r="719">
      <c r="A719" s="106"/>
    </row>
    <row r="720">
      <c r="A720" s="106"/>
    </row>
    <row r="721">
      <c r="A721" s="106"/>
    </row>
    <row r="722">
      <c r="A722" s="106"/>
    </row>
    <row r="723">
      <c r="A723" s="106"/>
    </row>
    <row r="724">
      <c r="A724" s="106"/>
    </row>
    <row r="725">
      <c r="A725" s="106"/>
    </row>
    <row r="726">
      <c r="A726" s="106"/>
    </row>
    <row r="727">
      <c r="A727" s="106"/>
    </row>
    <row r="728">
      <c r="A728" s="106"/>
    </row>
    <row r="729">
      <c r="A729" s="106"/>
    </row>
    <row r="730">
      <c r="A730" s="106"/>
    </row>
    <row r="731">
      <c r="A731" s="106"/>
    </row>
    <row r="732">
      <c r="A732" s="106"/>
    </row>
    <row r="733">
      <c r="A733" s="106"/>
    </row>
    <row r="734">
      <c r="A734" s="106"/>
    </row>
    <row r="735">
      <c r="A735" s="106"/>
    </row>
    <row r="736">
      <c r="A736" s="106"/>
    </row>
    <row r="737">
      <c r="A737" s="106"/>
    </row>
    <row r="738">
      <c r="A738" s="106"/>
    </row>
    <row r="739">
      <c r="A739" s="106"/>
    </row>
    <row r="740">
      <c r="A740" s="106"/>
    </row>
    <row r="741">
      <c r="A741" s="106"/>
    </row>
    <row r="742">
      <c r="A742" s="106"/>
    </row>
    <row r="743">
      <c r="A743" s="106"/>
    </row>
    <row r="744">
      <c r="A744" s="106"/>
    </row>
    <row r="745">
      <c r="A745" s="106"/>
    </row>
    <row r="746">
      <c r="A746" s="106"/>
    </row>
    <row r="747">
      <c r="A747" s="106"/>
    </row>
    <row r="748">
      <c r="A748" s="106"/>
    </row>
    <row r="749">
      <c r="A749" s="106"/>
    </row>
    <row r="750">
      <c r="A750" s="106"/>
    </row>
    <row r="751">
      <c r="A751" s="106"/>
    </row>
    <row r="752">
      <c r="A752" s="106"/>
    </row>
    <row r="753">
      <c r="A753" s="106"/>
    </row>
    <row r="754">
      <c r="A754" s="106"/>
    </row>
    <row r="755">
      <c r="A755" s="106"/>
    </row>
    <row r="756">
      <c r="A756" s="106"/>
    </row>
    <row r="757">
      <c r="A757" s="106"/>
    </row>
    <row r="758">
      <c r="A758" s="106"/>
    </row>
    <row r="759">
      <c r="A759" s="106"/>
    </row>
    <row r="760">
      <c r="A760" s="106"/>
    </row>
    <row r="761">
      <c r="A761" s="106"/>
    </row>
    <row r="762">
      <c r="A762" s="106"/>
    </row>
    <row r="763">
      <c r="A763" s="106"/>
    </row>
    <row r="764">
      <c r="A764" s="106"/>
    </row>
    <row r="765">
      <c r="A765" s="106"/>
    </row>
    <row r="766">
      <c r="A766" s="106"/>
    </row>
    <row r="767">
      <c r="A767" s="106"/>
    </row>
    <row r="768">
      <c r="A768" s="106"/>
    </row>
    <row r="769">
      <c r="A769" s="106"/>
    </row>
    <row r="770">
      <c r="A770" s="106"/>
    </row>
    <row r="771">
      <c r="A771" s="106"/>
    </row>
    <row r="772">
      <c r="A772" s="106"/>
    </row>
    <row r="773">
      <c r="A773" s="106"/>
    </row>
    <row r="774">
      <c r="A774" s="106"/>
    </row>
    <row r="775">
      <c r="A775" s="106"/>
    </row>
    <row r="776">
      <c r="A776" s="106"/>
    </row>
    <row r="777">
      <c r="A777" s="106"/>
    </row>
    <row r="778">
      <c r="A778" s="106"/>
    </row>
    <row r="779">
      <c r="A779" s="106"/>
    </row>
    <row r="780">
      <c r="A780" s="106"/>
    </row>
    <row r="781">
      <c r="A781" s="106"/>
    </row>
    <row r="782">
      <c r="A782" s="106"/>
    </row>
    <row r="783">
      <c r="A783" s="106"/>
    </row>
    <row r="784">
      <c r="A784" s="106"/>
    </row>
    <row r="785">
      <c r="A785" s="106"/>
    </row>
    <row r="786">
      <c r="A786" s="106"/>
    </row>
    <row r="787">
      <c r="A787" s="106"/>
    </row>
    <row r="788">
      <c r="A788" s="106"/>
    </row>
    <row r="789">
      <c r="A789" s="106"/>
    </row>
    <row r="790">
      <c r="A790" s="106"/>
    </row>
    <row r="791">
      <c r="A791" s="106"/>
    </row>
    <row r="792">
      <c r="A792" s="106"/>
    </row>
    <row r="793">
      <c r="A793" s="106"/>
    </row>
    <row r="794">
      <c r="A794" s="106"/>
    </row>
    <row r="795">
      <c r="A795" s="106"/>
    </row>
    <row r="796">
      <c r="A796" s="106"/>
    </row>
    <row r="797">
      <c r="A797" s="106"/>
    </row>
    <row r="798">
      <c r="A798" s="106"/>
    </row>
    <row r="799">
      <c r="A799" s="106"/>
    </row>
    <row r="800">
      <c r="A800" s="106"/>
    </row>
    <row r="801">
      <c r="A801" s="106"/>
    </row>
    <row r="802">
      <c r="A802" s="106"/>
    </row>
    <row r="803">
      <c r="A803" s="106"/>
    </row>
    <row r="804">
      <c r="A804" s="106"/>
    </row>
    <row r="805">
      <c r="A805" s="106"/>
    </row>
    <row r="806">
      <c r="A806" s="106"/>
    </row>
    <row r="807">
      <c r="A807" s="106"/>
    </row>
    <row r="808">
      <c r="A808" s="106"/>
    </row>
    <row r="809">
      <c r="A809" s="106"/>
    </row>
    <row r="810">
      <c r="A810" s="106"/>
    </row>
    <row r="811">
      <c r="A811" s="106"/>
    </row>
    <row r="812">
      <c r="A812" s="106"/>
    </row>
    <row r="813">
      <c r="A813" s="106"/>
    </row>
    <row r="814">
      <c r="A814" s="106"/>
    </row>
    <row r="815">
      <c r="A815" s="106"/>
    </row>
    <row r="816">
      <c r="A816" s="106"/>
    </row>
    <row r="817">
      <c r="A817" s="106"/>
    </row>
    <row r="818">
      <c r="A818" s="106"/>
    </row>
    <row r="819">
      <c r="A819" s="106"/>
    </row>
    <row r="820">
      <c r="A820" s="106"/>
    </row>
    <row r="821">
      <c r="A821" s="106"/>
    </row>
    <row r="822">
      <c r="A822" s="106"/>
    </row>
    <row r="823">
      <c r="A823" s="106"/>
    </row>
    <row r="824">
      <c r="A824" s="106"/>
    </row>
    <row r="825">
      <c r="A825" s="106"/>
    </row>
    <row r="826">
      <c r="A826" s="106"/>
    </row>
    <row r="827">
      <c r="A827" s="106"/>
    </row>
    <row r="828">
      <c r="A828" s="106"/>
    </row>
    <row r="829">
      <c r="A829" s="106"/>
    </row>
    <row r="830">
      <c r="A830" s="106"/>
    </row>
    <row r="831">
      <c r="A831" s="106"/>
    </row>
    <row r="832">
      <c r="A832" s="106"/>
    </row>
    <row r="833">
      <c r="A833" s="106"/>
    </row>
    <row r="834">
      <c r="A834" s="106"/>
    </row>
    <row r="835">
      <c r="A835" s="106"/>
    </row>
    <row r="836">
      <c r="A836" s="106"/>
    </row>
    <row r="837">
      <c r="A837" s="106"/>
    </row>
    <row r="838">
      <c r="A838" s="106"/>
    </row>
    <row r="839">
      <c r="A839" s="106"/>
    </row>
    <row r="840">
      <c r="A840" s="106"/>
    </row>
    <row r="841">
      <c r="A841" s="106"/>
    </row>
    <row r="842">
      <c r="A842" s="106"/>
    </row>
    <row r="843">
      <c r="A843" s="106"/>
    </row>
    <row r="844">
      <c r="A844" s="106"/>
    </row>
    <row r="845">
      <c r="A845" s="106"/>
    </row>
    <row r="846">
      <c r="A846" s="106"/>
    </row>
    <row r="847">
      <c r="A847" s="106"/>
    </row>
    <row r="848">
      <c r="A848" s="106"/>
    </row>
    <row r="849">
      <c r="A849" s="106"/>
    </row>
    <row r="850">
      <c r="A850" s="106"/>
    </row>
    <row r="851">
      <c r="A851" s="106"/>
    </row>
    <row r="852">
      <c r="A852" s="106"/>
    </row>
    <row r="853">
      <c r="A853" s="106"/>
    </row>
    <row r="854">
      <c r="A854" s="106"/>
    </row>
    <row r="855">
      <c r="A855" s="106"/>
    </row>
    <row r="856">
      <c r="A856" s="106"/>
    </row>
    <row r="857">
      <c r="A857" s="106"/>
    </row>
    <row r="858">
      <c r="A858" s="106"/>
    </row>
    <row r="859">
      <c r="A859" s="106"/>
    </row>
    <row r="860">
      <c r="A860" s="106"/>
    </row>
    <row r="861">
      <c r="A861" s="106"/>
    </row>
    <row r="862">
      <c r="A862" s="106"/>
    </row>
    <row r="863">
      <c r="A863" s="106"/>
    </row>
    <row r="864">
      <c r="A864" s="106"/>
    </row>
    <row r="865">
      <c r="A865" s="106"/>
    </row>
    <row r="866">
      <c r="A866" s="106"/>
    </row>
    <row r="867">
      <c r="A867" s="106"/>
    </row>
    <row r="868">
      <c r="A868" s="106"/>
    </row>
    <row r="869">
      <c r="A869" s="106"/>
    </row>
    <row r="870">
      <c r="A870" s="106"/>
    </row>
    <row r="871">
      <c r="A871" s="106"/>
    </row>
    <row r="872">
      <c r="A872" s="106"/>
    </row>
    <row r="873">
      <c r="A873" s="106"/>
    </row>
    <row r="874">
      <c r="A874" s="106"/>
    </row>
    <row r="875">
      <c r="A875" s="106"/>
    </row>
    <row r="876">
      <c r="A876" s="106"/>
    </row>
    <row r="877">
      <c r="A877" s="106"/>
    </row>
    <row r="878">
      <c r="A878" s="106"/>
    </row>
    <row r="879">
      <c r="A879" s="106"/>
    </row>
    <row r="880">
      <c r="A880" s="106"/>
    </row>
    <row r="881">
      <c r="A881" s="106"/>
    </row>
    <row r="882">
      <c r="A882" s="106"/>
    </row>
    <row r="883">
      <c r="A883" s="106"/>
    </row>
    <row r="884">
      <c r="A884" s="106"/>
    </row>
    <row r="885">
      <c r="A885" s="106"/>
    </row>
    <row r="886">
      <c r="A886" s="106"/>
    </row>
    <row r="887">
      <c r="A887" s="106"/>
    </row>
    <row r="888">
      <c r="A888" s="106"/>
    </row>
    <row r="889">
      <c r="A889" s="106"/>
    </row>
    <row r="890">
      <c r="A890" s="106"/>
    </row>
    <row r="891">
      <c r="A891" s="106"/>
    </row>
    <row r="892">
      <c r="A892" s="106"/>
    </row>
    <row r="893">
      <c r="A893" s="106"/>
    </row>
    <row r="894">
      <c r="A894" s="106"/>
    </row>
    <row r="895">
      <c r="A895" s="106"/>
    </row>
    <row r="896">
      <c r="A896" s="106"/>
    </row>
    <row r="897">
      <c r="A897" s="106"/>
    </row>
    <row r="898">
      <c r="A898" s="106"/>
    </row>
    <row r="899">
      <c r="A899" s="106"/>
    </row>
    <row r="900">
      <c r="A900" s="106"/>
    </row>
    <row r="901">
      <c r="A901" s="106"/>
    </row>
    <row r="902">
      <c r="A902" s="106"/>
    </row>
    <row r="903">
      <c r="A903" s="106"/>
    </row>
    <row r="904">
      <c r="A904" s="106"/>
    </row>
    <row r="905">
      <c r="A905" s="106"/>
    </row>
    <row r="906">
      <c r="A906" s="106"/>
    </row>
    <row r="907">
      <c r="A907" s="106"/>
    </row>
    <row r="908">
      <c r="A908" s="106"/>
    </row>
    <row r="909">
      <c r="A909" s="106"/>
    </row>
    <row r="910">
      <c r="A910" s="106"/>
    </row>
    <row r="911">
      <c r="A911" s="106"/>
    </row>
    <row r="912">
      <c r="A912" s="106"/>
    </row>
    <row r="913">
      <c r="A913" s="106"/>
    </row>
    <row r="914">
      <c r="A914" s="106"/>
    </row>
    <row r="915">
      <c r="A915" s="106"/>
    </row>
    <row r="916">
      <c r="A916" s="106"/>
    </row>
    <row r="917">
      <c r="A917" s="106"/>
    </row>
    <row r="918">
      <c r="A918" s="106"/>
    </row>
    <row r="919">
      <c r="A919" s="106"/>
    </row>
    <row r="920">
      <c r="A920" s="106"/>
    </row>
    <row r="921">
      <c r="A921" s="106"/>
    </row>
    <row r="922">
      <c r="A922" s="106"/>
    </row>
    <row r="923">
      <c r="A923" s="106"/>
    </row>
    <row r="924">
      <c r="A924" s="106"/>
    </row>
    <row r="925">
      <c r="A925" s="106"/>
    </row>
    <row r="926">
      <c r="A926" s="106"/>
    </row>
    <row r="927">
      <c r="A927" s="106"/>
    </row>
    <row r="928">
      <c r="A928" s="106"/>
    </row>
    <row r="929">
      <c r="A929" s="106"/>
    </row>
    <row r="930">
      <c r="A930" s="106"/>
    </row>
    <row r="931">
      <c r="A931" s="106"/>
    </row>
    <row r="932">
      <c r="A932" s="106"/>
    </row>
    <row r="933">
      <c r="A933" s="106"/>
    </row>
    <row r="934">
      <c r="A934" s="106"/>
    </row>
    <row r="935">
      <c r="A935" s="106"/>
    </row>
    <row r="936">
      <c r="A936" s="106"/>
    </row>
    <row r="937">
      <c r="A937" s="106"/>
    </row>
    <row r="938">
      <c r="A938" s="106"/>
    </row>
    <row r="939">
      <c r="A939" s="106"/>
    </row>
    <row r="940">
      <c r="A940" s="106"/>
    </row>
    <row r="941">
      <c r="A941" s="106"/>
    </row>
    <row r="942">
      <c r="A942" s="106"/>
    </row>
    <row r="943">
      <c r="A943" s="106"/>
    </row>
    <row r="944">
      <c r="A944" s="106"/>
    </row>
    <row r="945">
      <c r="A945" s="106"/>
    </row>
    <row r="946">
      <c r="A946" s="106"/>
    </row>
    <row r="947">
      <c r="A947" s="106"/>
    </row>
    <row r="948">
      <c r="A948" s="106"/>
    </row>
    <row r="949">
      <c r="A949" s="106"/>
    </row>
    <row r="950">
      <c r="A950" s="106"/>
    </row>
    <row r="951">
      <c r="A951" s="106"/>
    </row>
    <row r="952">
      <c r="A952" s="106"/>
    </row>
    <row r="953">
      <c r="A953" s="106"/>
    </row>
    <row r="954">
      <c r="A954" s="106"/>
    </row>
    <row r="955">
      <c r="A955" s="106"/>
    </row>
    <row r="956">
      <c r="A956" s="106"/>
    </row>
    <row r="957">
      <c r="A957" s="106"/>
    </row>
    <row r="958">
      <c r="A958" s="106"/>
    </row>
    <row r="959">
      <c r="A959" s="106"/>
    </row>
    <row r="960">
      <c r="A960" s="106"/>
    </row>
    <row r="961">
      <c r="A961" s="106"/>
    </row>
    <row r="962">
      <c r="A962" s="106"/>
    </row>
    <row r="963">
      <c r="A963" s="106"/>
    </row>
    <row r="964">
      <c r="A964" s="106"/>
    </row>
    <row r="965">
      <c r="A965" s="106"/>
    </row>
    <row r="966">
      <c r="A966" s="106"/>
    </row>
    <row r="967">
      <c r="A967" s="106"/>
    </row>
    <row r="968">
      <c r="A968" s="106"/>
    </row>
    <row r="969">
      <c r="A969" s="106"/>
    </row>
    <row r="970">
      <c r="A970" s="106"/>
    </row>
    <row r="971">
      <c r="A971" s="106"/>
    </row>
    <row r="972">
      <c r="A972" s="106"/>
    </row>
    <row r="973">
      <c r="A973" s="106"/>
    </row>
    <row r="974">
      <c r="A974" s="106"/>
    </row>
    <row r="975">
      <c r="A975" s="106"/>
    </row>
    <row r="976">
      <c r="A976" s="106"/>
    </row>
    <row r="977">
      <c r="A977" s="106"/>
    </row>
    <row r="978">
      <c r="A978" s="106"/>
    </row>
    <row r="979">
      <c r="A979" s="106"/>
    </row>
    <row r="980">
      <c r="A980" s="106"/>
    </row>
    <row r="981">
      <c r="A981" s="106"/>
    </row>
    <row r="982">
      <c r="A982" s="106"/>
    </row>
    <row r="983">
      <c r="A983" s="106"/>
    </row>
    <row r="984">
      <c r="A984" s="106"/>
    </row>
    <row r="985">
      <c r="A985" s="106"/>
    </row>
    <row r="986">
      <c r="A986" s="106"/>
    </row>
    <row r="987">
      <c r="A987" s="106"/>
    </row>
    <row r="988">
      <c r="A988" s="106"/>
    </row>
    <row r="989">
      <c r="A989" s="106"/>
    </row>
    <row r="990">
      <c r="A990" s="106"/>
    </row>
    <row r="991">
      <c r="A991" s="106"/>
    </row>
    <row r="992">
      <c r="A992" s="106"/>
    </row>
    <row r="993">
      <c r="A993" s="106"/>
    </row>
    <row r="994">
      <c r="A994" s="106"/>
    </row>
    <row r="995">
      <c r="A995" s="106"/>
    </row>
    <row r="996">
      <c r="A996" s="106"/>
    </row>
    <row r="997">
      <c r="A997" s="106"/>
    </row>
    <row r="998">
      <c r="A998" s="106"/>
    </row>
    <row r="999">
      <c r="A999" s="106"/>
    </row>
  </sheetData>
  <mergeCells count="28">
    <mergeCell ref="C2:D2"/>
    <mergeCell ref="G2:M4"/>
    <mergeCell ref="C13:D13"/>
    <mergeCell ref="F13:G13"/>
    <mergeCell ref="F14:G14"/>
    <mergeCell ref="I14:J14"/>
    <mergeCell ref="L14:M14"/>
    <mergeCell ref="I40:J40"/>
    <mergeCell ref="L40:M40"/>
    <mergeCell ref="C14:D14"/>
    <mergeCell ref="C28:D28"/>
    <mergeCell ref="G28:M30"/>
    <mergeCell ref="C39:D39"/>
    <mergeCell ref="F39:G39"/>
    <mergeCell ref="C40:D40"/>
    <mergeCell ref="F40:G40"/>
    <mergeCell ref="I54:J54"/>
    <mergeCell ref="I55:J55"/>
    <mergeCell ref="O54:P54"/>
    <mergeCell ref="O55:P55"/>
    <mergeCell ref="C54:D54"/>
    <mergeCell ref="F54:G54"/>
    <mergeCell ref="L54:M54"/>
    <mergeCell ref="R54:S54"/>
    <mergeCell ref="C55:D55"/>
    <mergeCell ref="F55:G55"/>
    <mergeCell ref="L55:M55"/>
    <mergeCell ref="R55:S5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3.78"/>
    <col customWidth="1" min="2" max="2" width="14.33"/>
    <col customWidth="1" min="3" max="3" width="10.56"/>
    <col customWidth="1" min="4" max="4" width="9.56"/>
    <col customWidth="1" min="5" max="5" width="15.0"/>
    <col customWidth="1" min="6" max="6" width="13.67"/>
    <col customWidth="1" min="7" max="7" width="5.33"/>
    <col customWidth="1" min="8" max="8" width="14.44"/>
    <col customWidth="1" min="9" max="9" width="14.89"/>
    <col customWidth="1" min="10" max="10" width="3.33"/>
    <col customWidth="1" min="11" max="11" width="15.33"/>
    <col customWidth="1" min="12" max="13" width="14.33"/>
    <col customWidth="1" min="14" max="14" width="2.22"/>
    <col customWidth="1" min="15" max="15" width="16.78"/>
    <col customWidth="1" min="16" max="17" width="10.56"/>
    <col customWidth="1" min="18" max="18" width="14.33"/>
    <col customWidth="1" min="19" max="26" width="10.56"/>
  </cols>
  <sheetData>
    <row r="1" ht="15.75" customHeight="1">
      <c r="A1" s="250" t="s">
        <v>89</v>
      </c>
      <c r="B1" s="251"/>
      <c r="D1" s="252" t="s">
        <v>90</v>
      </c>
      <c r="E1" s="253" t="s">
        <v>91</v>
      </c>
      <c r="F1" s="254" t="s">
        <v>92</v>
      </c>
      <c r="G1" s="255" t="s">
        <v>93</v>
      </c>
      <c r="L1" s="83"/>
      <c r="R1" s="256"/>
      <c r="S1" s="106"/>
      <c r="U1" s="257" t="s">
        <v>94</v>
      </c>
      <c r="V1" s="258" t="s">
        <v>95</v>
      </c>
    </row>
    <row r="2" ht="15.75" customHeight="1">
      <c r="A2" s="259" t="s">
        <v>96</v>
      </c>
      <c r="B2" s="260" t="s">
        <v>97</v>
      </c>
      <c r="D2" s="261" t="s">
        <v>98</v>
      </c>
      <c r="E2" s="261">
        <v>28.0</v>
      </c>
      <c r="F2" s="261">
        <v>469.0</v>
      </c>
      <c r="G2" s="255">
        <f t="shared" ref="G2:G4" si="1">SUM(E2:F2)</f>
        <v>497</v>
      </c>
      <c r="L2" s="83"/>
      <c r="R2" s="256"/>
      <c r="S2" s="106"/>
      <c r="U2" s="257" t="s">
        <v>99</v>
      </c>
      <c r="V2" s="258" t="s">
        <v>100</v>
      </c>
    </row>
    <row r="3" ht="15.75" customHeight="1">
      <c r="A3" s="259" t="s">
        <v>101</v>
      </c>
      <c r="B3" s="262">
        <v>0.998585503853282</v>
      </c>
      <c r="D3" s="263" t="s">
        <v>102</v>
      </c>
      <c r="E3" s="263">
        <v>257.0</v>
      </c>
      <c r="F3" s="263">
        <v>178.0</v>
      </c>
      <c r="G3" s="255">
        <f t="shared" si="1"/>
        <v>435</v>
      </c>
      <c r="L3" s="83"/>
      <c r="R3" s="256"/>
      <c r="S3" s="106"/>
      <c r="U3" s="257" t="s">
        <v>103</v>
      </c>
      <c r="V3" s="258" t="s">
        <v>104</v>
      </c>
    </row>
    <row r="4" ht="15.75" customHeight="1">
      <c r="A4" s="260" t="s">
        <v>17</v>
      </c>
      <c r="B4" s="262">
        <v>0.997254363600706</v>
      </c>
      <c r="D4" s="264" t="s">
        <v>105</v>
      </c>
      <c r="E4" s="265">
        <v>3.0</v>
      </c>
      <c r="F4" s="264">
        <v>9.0</v>
      </c>
      <c r="G4" s="255">
        <f t="shared" si="1"/>
        <v>12</v>
      </c>
      <c r="R4" s="256"/>
      <c r="S4" s="106"/>
      <c r="U4" s="257" t="s">
        <v>106</v>
      </c>
      <c r="V4" s="258" t="s">
        <v>107</v>
      </c>
    </row>
    <row r="5" ht="15.75" customHeight="1">
      <c r="A5" s="260" t="s">
        <v>18</v>
      </c>
      <c r="B5" s="262">
        <v>0.999901681250614</v>
      </c>
      <c r="G5" s="266"/>
      <c r="R5" s="256"/>
      <c r="S5" s="106"/>
    </row>
    <row r="6" ht="15.75" customHeight="1">
      <c r="A6" s="260" t="s">
        <v>19</v>
      </c>
      <c r="B6" s="262">
        <v>0.998576267858019</v>
      </c>
      <c r="G6" s="266"/>
      <c r="R6" s="106"/>
      <c r="S6" s="106"/>
    </row>
    <row r="7" ht="15.75" customHeight="1">
      <c r="A7" s="260" t="s">
        <v>20</v>
      </c>
      <c r="B7" s="262">
        <v>0.998595695915211</v>
      </c>
      <c r="G7" s="266"/>
      <c r="R7" s="106"/>
      <c r="S7" s="106"/>
    </row>
    <row r="8" ht="15.75" customHeight="1">
      <c r="G8" s="266"/>
      <c r="R8" s="106"/>
      <c r="S8" s="106"/>
    </row>
    <row r="9" ht="15.75" customHeight="1">
      <c r="B9" s="267"/>
      <c r="C9" s="106"/>
      <c r="D9" s="215"/>
      <c r="E9" s="104"/>
      <c r="F9" s="106"/>
      <c r="G9" s="106"/>
      <c r="H9" s="104"/>
      <c r="I9" s="106"/>
      <c r="J9" s="106"/>
      <c r="K9" s="104"/>
      <c r="R9" s="106"/>
      <c r="S9" s="106"/>
    </row>
    <row r="10" ht="15.75" customHeight="1">
      <c r="A10" s="173" t="s">
        <v>108</v>
      </c>
      <c r="B10" s="192" t="s">
        <v>76</v>
      </c>
      <c r="C10" s="106"/>
      <c r="D10" s="215"/>
      <c r="E10" s="193" t="s">
        <v>77</v>
      </c>
      <c r="H10" s="193" t="s">
        <v>78</v>
      </c>
      <c r="K10" s="193" t="s">
        <v>79</v>
      </c>
      <c r="L10" s="268" t="s">
        <v>109</v>
      </c>
      <c r="N10" s="104"/>
      <c r="O10" s="269" t="s">
        <v>110</v>
      </c>
    </row>
    <row r="11" ht="15.75" customHeight="1">
      <c r="A11" s="98" t="s">
        <v>111</v>
      </c>
      <c r="B11" s="98" t="s">
        <v>112</v>
      </c>
      <c r="E11" s="98" t="s">
        <v>113</v>
      </c>
      <c r="H11" s="98" t="s">
        <v>114</v>
      </c>
      <c r="K11" s="98" t="s">
        <v>115</v>
      </c>
      <c r="O11" s="98" t="s">
        <v>116</v>
      </c>
    </row>
    <row r="12" ht="15.75" customHeight="1">
      <c r="A12" s="98" t="s">
        <v>117</v>
      </c>
      <c r="B12" s="98" t="s">
        <v>118</v>
      </c>
      <c r="E12" s="98" t="s">
        <v>119</v>
      </c>
      <c r="H12" s="98" t="s">
        <v>120</v>
      </c>
      <c r="K12" s="98" t="s">
        <v>121</v>
      </c>
      <c r="O12" s="98" t="s">
        <v>121</v>
      </c>
    </row>
    <row r="13" ht="15.75" customHeight="1">
      <c r="A13" s="98" t="s">
        <v>122</v>
      </c>
      <c r="B13" s="98" t="s">
        <v>123</v>
      </c>
      <c r="E13" s="98" t="s">
        <v>124</v>
      </c>
      <c r="H13" s="98" t="s">
        <v>125</v>
      </c>
      <c r="K13" s="98" t="s">
        <v>126</v>
      </c>
      <c r="O13" s="98" t="s">
        <v>127</v>
      </c>
      <c r="P13" s="258"/>
    </row>
    <row r="14" ht="15.75" customHeight="1">
      <c r="A14" s="98" t="s">
        <v>128</v>
      </c>
      <c r="B14" s="98" t="s">
        <v>129</v>
      </c>
      <c r="E14" s="98" t="s">
        <v>130</v>
      </c>
      <c r="H14" s="98" t="s">
        <v>131</v>
      </c>
      <c r="K14" s="98" t="s">
        <v>132</v>
      </c>
      <c r="O14" s="98" t="s">
        <v>133</v>
      </c>
      <c r="P14" s="258"/>
    </row>
    <row r="15" ht="15.75" customHeight="1">
      <c r="A15" s="197" t="s">
        <v>134</v>
      </c>
      <c r="B15" s="270" t="s">
        <v>135</v>
      </c>
      <c r="C15" s="271"/>
      <c r="D15" s="258"/>
      <c r="E15" s="272" t="s">
        <v>136</v>
      </c>
      <c r="G15" s="258"/>
      <c r="H15" s="272" t="s">
        <v>137</v>
      </c>
      <c r="J15" s="258"/>
      <c r="K15" s="273" t="s">
        <v>138</v>
      </c>
      <c r="L15" s="271"/>
      <c r="M15" s="258"/>
      <c r="O15" s="274" t="s">
        <v>139</v>
      </c>
    </row>
    <row r="16" ht="15.75" customHeight="1">
      <c r="A16" s="215"/>
      <c r="B16" s="204" t="s">
        <v>21</v>
      </c>
      <c r="C16" s="203" t="s">
        <v>22</v>
      </c>
      <c r="D16" s="258"/>
      <c r="E16" s="275" t="s">
        <v>21</v>
      </c>
      <c r="F16" s="276" t="s">
        <v>22</v>
      </c>
      <c r="G16" s="258"/>
      <c r="H16" s="275" t="s">
        <v>21</v>
      </c>
      <c r="I16" s="276" t="s">
        <v>22</v>
      </c>
      <c r="J16" s="258"/>
      <c r="K16" s="204" t="s">
        <v>21</v>
      </c>
      <c r="L16" s="203" t="s">
        <v>22</v>
      </c>
      <c r="M16" s="258"/>
      <c r="O16" s="204" t="s">
        <v>21</v>
      </c>
      <c r="P16" s="203" t="s">
        <v>22</v>
      </c>
    </row>
    <row r="17" ht="15.75" customHeight="1">
      <c r="A17" s="206" t="s">
        <v>23</v>
      </c>
      <c r="B17" s="277">
        <v>10322.0</v>
      </c>
      <c r="C17" s="278">
        <v>9.0</v>
      </c>
      <c r="D17" s="258"/>
      <c r="E17" s="277">
        <v>7167.0</v>
      </c>
      <c r="F17" s="277">
        <v>3164.0</v>
      </c>
      <c r="G17" s="258"/>
      <c r="H17" s="278">
        <v>6661.0</v>
      </c>
      <c r="I17" s="278">
        <v>3670.0</v>
      </c>
      <c r="J17" s="258"/>
      <c r="K17" s="279">
        <v>10304.0</v>
      </c>
      <c r="L17" s="279">
        <v>9.0</v>
      </c>
      <c r="M17" s="280">
        <f t="shared" ref="M17:M18" si="2">SUM(K17:L17)</f>
        <v>10313</v>
      </c>
      <c r="O17" s="208">
        <v>10305.0</v>
      </c>
      <c r="P17" s="278">
        <v>9.0</v>
      </c>
    </row>
    <row r="18" ht="15.75" customHeight="1">
      <c r="A18" s="206" t="s">
        <v>24</v>
      </c>
      <c r="B18" s="277">
        <v>3518.0</v>
      </c>
      <c r="C18" s="279">
        <v>6653.0</v>
      </c>
      <c r="D18" s="258"/>
      <c r="E18" s="277">
        <v>30.0</v>
      </c>
      <c r="F18" s="277">
        <v>10141.0</v>
      </c>
      <c r="G18" s="258"/>
      <c r="H18" s="278">
        <v>1.0</v>
      </c>
      <c r="I18" s="278">
        <v>10170.0</v>
      </c>
      <c r="J18" s="258"/>
      <c r="K18" s="278">
        <v>1.0</v>
      </c>
      <c r="L18" s="278">
        <v>10188.0</v>
      </c>
      <c r="M18" s="280">
        <f t="shared" si="2"/>
        <v>10189</v>
      </c>
      <c r="O18" s="208">
        <v>3.0</v>
      </c>
      <c r="P18" s="208">
        <v>10185.0</v>
      </c>
    </row>
    <row r="19" ht="15.75" customHeight="1">
      <c r="A19" s="281" t="s">
        <v>140</v>
      </c>
      <c r="B19" s="258"/>
      <c r="C19" s="282">
        <v>6653.0</v>
      </c>
      <c r="D19" s="258"/>
      <c r="E19" s="258"/>
      <c r="F19" s="257">
        <f>F18-C18</f>
        <v>3488</v>
      </c>
      <c r="G19" s="258"/>
      <c r="H19" s="258"/>
      <c r="I19" s="257">
        <f>I18-F18</f>
        <v>29</v>
      </c>
      <c r="J19" s="258"/>
      <c r="K19" s="258"/>
      <c r="L19" s="283">
        <v>18.0</v>
      </c>
      <c r="M19" s="280">
        <f>SUM(M17:M18)</f>
        <v>20502</v>
      </c>
      <c r="N19" s="215"/>
    </row>
    <row r="20" ht="15.75" customHeight="1">
      <c r="A20" s="284"/>
      <c r="B20" s="284"/>
      <c r="C20" s="258"/>
      <c r="D20" s="258"/>
      <c r="E20" s="258"/>
      <c r="F20" s="258"/>
      <c r="G20" s="258"/>
      <c r="J20" s="258"/>
      <c r="K20" s="258"/>
      <c r="L20" s="258"/>
      <c r="M20" s="258"/>
      <c r="N20" s="215"/>
      <c r="O20" s="258"/>
    </row>
    <row r="21" ht="15.75" customHeight="1">
      <c r="M21" s="258"/>
      <c r="N21" s="258"/>
      <c r="O21" s="258"/>
    </row>
    <row r="22" ht="15.75" customHeight="1">
      <c r="A22" s="285"/>
      <c r="B22" s="267"/>
      <c r="C22" s="106"/>
      <c r="D22" s="215"/>
      <c r="E22" s="104"/>
      <c r="F22" s="106"/>
      <c r="G22" s="106"/>
      <c r="H22" s="104"/>
      <c r="I22" s="106"/>
      <c r="J22" s="106"/>
      <c r="K22" s="104"/>
      <c r="L22" s="106"/>
      <c r="M22" s="258"/>
      <c r="N22" s="258"/>
      <c r="O22" s="258"/>
    </row>
    <row r="23" ht="15.75" customHeight="1">
      <c r="A23" s="286"/>
      <c r="B23" s="287"/>
      <c r="C23" s="287"/>
      <c r="D23" s="287"/>
      <c r="E23" s="288"/>
      <c r="F23" s="287"/>
      <c r="G23" s="287"/>
      <c r="H23" s="289"/>
      <c r="I23" s="289"/>
      <c r="J23" s="287"/>
      <c r="K23" s="287"/>
      <c r="L23" s="290"/>
    </row>
    <row r="24" ht="15.75" customHeight="1">
      <c r="A24" s="291" t="s">
        <v>62</v>
      </c>
      <c r="B24" s="192" t="s">
        <v>76</v>
      </c>
      <c r="C24" s="106"/>
      <c r="D24" s="215"/>
      <c r="E24" s="193" t="s">
        <v>77</v>
      </c>
      <c r="H24" s="193" t="s">
        <v>78</v>
      </c>
      <c r="K24" s="193" t="s">
        <v>79</v>
      </c>
      <c r="L24" s="292"/>
    </row>
    <row r="25" ht="15.75" customHeight="1">
      <c r="A25" s="293" t="s">
        <v>70</v>
      </c>
      <c r="B25" s="98" t="s">
        <v>112</v>
      </c>
      <c r="D25" s="215"/>
      <c r="E25" s="98" t="s">
        <v>141</v>
      </c>
      <c r="H25" s="98" t="s">
        <v>142</v>
      </c>
      <c r="J25" s="258"/>
      <c r="K25" s="98" t="s">
        <v>142</v>
      </c>
      <c r="L25" s="292"/>
    </row>
    <row r="26" ht="15.75" customHeight="1">
      <c r="A26" s="293" t="s">
        <v>71</v>
      </c>
      <c r="B26" s="98" t="s">
        <v>118</v>
      </c>
      <c r="D26" s="258"/>
      <c r="E26" s="98" t="s">
        <v>143</v>
      </c>
      <c r="H26" s="98" t="s">
        <v>144</v>
      </c>
      <c r="J26" s="258"/>
      <c r="K26" s="98" t="s">
        <v>144</v>
      </c>
      <c r="L26" s="294"/>
    </row>
    <row r="27" ht="15.75" customHeight="1">
      <c r="A27" s="293" t="s">
        <v>72</v>
      </c>
      <c r="B27" s="98" t="s">
        <v>123</v>
      </c>
      <c r="E27" s="98" t="s">
        <v>145</v>
      </c>
      <c r="H27" s="98" t="s">
        <v>146</v>
      </c>
      <c r="J27" s="258"/>
      <c r="K27" s="98" t="s">
        <v>146</v>
      </c>
      <c r="L27" s="294"/>
    </row>
    <row r="28" ht="15.75" customHeight="1">
      <c r="A28" s="293" t="s">
        <v>73</v>
      </c>
      <c r="B28" s="98" t="s">
        <v>129</v>
      </c>
      <c r="E28" s="98" t="s">
        <v>147</v>
      </c>
      <c r="H28" s="98" t="s">
        <v>148</v>
      </c>
      <c r="J28" s="258"/>
      <c r="K28" s="98" t="s">
        <v>148</v>
      </c>
      <c r="L28" s="294"/>
    </row>
    <row r="29" ht="15.75" customHeight="1">
      <c r="A29" s="295" t="s">
        <v>74</v>
      </c>
      <c r="B29" s="296" t="s">
        <v>149</v>
      </c>
      <c r="E29" s="296" t="s">
        <v>150</v>
      </c>
      <c r="H29" s="296" t="s">
        <v>151</v>
      </c>
      <c r="J29" s="258"/>
      <c r="K29" s="296" t="s">
        <v>152</v>
      </c>
      <c r="L29" s="297"/>
    </row>
    <row r="30" ht="15.75" customHeight="1">
      <c r="A30" s="298"/>
      <c r="B30" s="275" t="s">
        <v>21</v>
      </c>
      <c r="C30" s="276" t="s">
        <v>22</v>
      </c>
      <c r="E30" s="275" t="s">
        <v>21</v>
      </c>
      <c r="F30" s="276" t="s">
        <v>22</v>
      </c>
      <c r="H30" s="275" t="s">
        <v>21</v>
      </c>
      <c r="I30" s="276" t="s">
        <v>22</v>
      </c>
      <c r="J30" s="258"/>
      <c r="K30" s="275" t="s">
        <v>21</v>
      </c>
      <c r="L30" s="299" t="s">
        <v>22</v>
      </c>
    </row>
    <row r="31" ht="15.75" customHeight="1">
      <c r="A31" s="300" t="s">
        <v>23</v>
      </c>
      <c r="B31" s="301">
        <v>10322.0</v>
      </c>
      <c r="C31" s="302">
        <v>9.0</v>
      </c>
      <c r="E31" s="303">
        <v>10300.0</v>
      </c>
      <c r="F31" s="303">
        <v>14.0</v>
      </c>
      <c r="H31" s="303">
        <v>9049.0</v>
      </c>
      <c r="I31" s="303">
        <v>1265.0</v>
      </c>
      <c r="J31" s="258"/>
      <c r="K31" s="303">
        <v>10306.0</v>
      </c>
      <c r="L31" s="304">
        <v>8.0</v>
      </c>
    </row>
    <row r="32" ht="15.75" customHeight="1">
      <c r="A32" s="300" t="s">
        <v>24</v>
      </c>
      <c r="B32" s="301">
        <v>3518.0</v>
      </c>
      <c r="C32" s="305">
        <v>6653.0</v>
      </c>
      <c r="E32" s="303">
        <v>1328.0</v>
      </c>
      <c r="F32" s="303">
        <v>8860.0</v>
      </c>
      <c r="H32" s="303">
        <v>153.0</v>
      </c>
      <c r="I32" s="303">
        <v>10035.0</v>
      </c>
      <c r="J32" s="258"/>
      <c r="K32" s="303">
        <v>153.0</v>
      </c>
      <c r="L32" s="304">
        <v>10035.0</v>
      </c>
    </row>
    <row r="33" ht="15.75" customHeight="1">
      <c r="A33" s="306" t="s">
        <v>140</v>
      </c>
      <c r="B33" s="258"/>
      <c r="C33" s="282">
        <v>6653.0</v>
      </c>
      <c r="E33" s="258"/>
      <c r="F33" s="257">
        <f>F32-C18</f>
        <v>2207</v>
      </c>
      <c r="H33" s="258"/>
      <c r="I33" s="257">
        <f>I18-I32</f>
        <v>135</v>
      </c>
      <c r="K33" s="258"/>
      <c r="L33" s="307">
        <f>L18-L32</f>
        <v>153</v>
      </c>
    </row>
    <row r="34" ht="15.75" customHeight="1">
      <c r="A34" s="308"/>
      <c r="B34" s="308"/>
      <c r="C34" s="308"/>
      <c r="D34" s="308"/>
      <c r="E34" s="308"/>
      <c r="F34" s="308"/>
      <c r="G34" s="308"/>
      <c r="H34" s="309"/>
      <c r="I34" s="310"/>
      <c r="J34" s="311"/>
      <c r="K34" s="309"/>
      <c r="L34" s="312"/>
    </row>
    <row r="35" ht="15.75" customHeight="1">
      <c r="A35" s="313"/>
      <c r="B35" s="313"/>
      <c r="C35" s="106"/>
      <c r="D35" s="106"/>
      <c r="E35" s="106"/>
      <c r="F35" s="106"/>
      <c r="G35" s="106"/>
      <c r="H35" s="106"/>
      <c r="I35" s="106"/>
      <c r="J35" s="106"/>
      <c r="K35" s="106"/>
      <c r="L35" s="106"/>
    </row>
    <row r="36" ht="15.75" customHeight="1">
      <c r="A36" s="314"/>
      <c r="B36" s="315"/>
      <c r="C36" s="315"/>
      <c r="D36" s="315"/>
      <c r="E36" s="315"/>
      <c r="F36" s="315"/>
      <c r="G36" s="315"/>
      <c r="H36" s="315"/>
      <c r="I36" s="315"/>
      <c r="J36" s="315"/>
      <c r="K36" s="315"/>
      <c r="L36" s="316"/>
      <c r="M36" s="106"/>
      <c r="N36" s="285"/>
    </row>
    <row r="37" ht="15.75" customHeight="1">
      <c r="A37" s="317" t="s">
        <v>153</v>
      </c>
      <c r="B37" s="192" t="s">
        <v>76</v>
      </c>
      <c r="E37" s="193" t="s">
        <v>77</v>
      </c>
      <c r="H37" s="193" t="s">
        <v>78</v>
      </c>
      <c r="K37" s="192" t="s">
        <v>154</v>
      </c>
      <c r="L37" s="318"/>
      <c r="M37" s="106"/>
      <c r="N37" s="110"/>
      <c r="O37" s="106"/>
    </row>
    <row r="38" ht="15.75" customHeight="1">
      <c r="A38" s="319" t="s">
        <v>82</v>
      </c>
      <c r="B38" s="320" t="s">
        <v>155</v>
      </c>
      <c r="E38" s="321" t="s">
        <v>156</v>
      </c>
      <c r="F38" s="320" t="s">
        <v>157</v>
      </c>
      <c r="H38" s="321" t="s">
        <v>158</v>
      </c>
      <c r="I38" s="320" t="s">
        <v>159</v>
      </c>
      <c r="K38" s="321" t="s">
        <v>160</v>
      </c>
      <c r="L38" s="322" t="s">
        <v>161</v>
      </c>
      <c r="M38" s="106"/>
      <c r="N38" s="110"/>
      <c r="O38" s="106"/>
    </row>
    <row r="39" ht="15.75" customHeight="1">
      <c r="A39" s="319" t="s">
        <v>83</v>
      </c>
      <c r="B39" s="320" t="s">
        <v>162</v>
      </c>
      <c r="E39" s="321" t="s">
        <v>163</v>
      </c>
      <c r="F39" s="320" t="s">
        <v>118</v>
      </c>
      <c r="H39" s="321" t="s">
        <v>164</v>
      </c>
      <c r="I39" s="320" t="s">
        <v>165</v>
      </c>
      <c r="K39" s="321" t="s">
        <v>166</v>
      </c>
      <c r="L39" s="322" t="s">
        <v>167</v>
      </c>
      <c r="M39" s="106"/>
      <c r="N39" s="110"/>
      <c r="O39" s="106"/>
    </row>
    <row r="40" ht="15.75" customHeight="1">
      <c r="A40" s="319" t="s">
        <v>84</v>
      </c>
      <c r="B40" s="320" t="s">
        <v>168</v>
      </c>
      <c r="E40" s="321" t="s">
        <v>169</v>
      </c>
      <c r="F40" s="320" t="s">
        <v>170</v>
      </c>
      <c r="H40" s="321" t="s">
        <v>171</v>
      </c>
      <c r="I40" s="320" t="s">
        <v>172</v>
      </c>
      <c r="K40" s="321" t="s">
        <v>173</v>
      </c>
      <c r="L40" s="322" t="s">
        <v>174</v>
      </c>
      <c r="M40" s="106"/>
      <c r="N40" s="110"/>
      <c r="O40" s="106"/>
    </row>
    <row r="41" ht="15.75" customHeight="1">
      <c r="A41" s="319" t="s">
        <v>85</v>
      </c>
      <c r="B41" s="320" t="s">
        <v>175</v>
      </c>
      <c r="E41" s="321" t="s">
        <v>176</v>
      </c>
      <c r="F41" s="320" t="s">
        <v>177</v>
      </c>
      <c r="H41" s="321" t="s">
        <v>178</v>
      </c>
      <c r="I41" s="320" t="s">
        <v>179</v>
      </c>
      <c r="K41" s="321" t="s">
        <v>180</v>
      </c>
      <c r="L41" s="322" t="s">
        <v>181</v>
      </c>
      <c r="M41" s="106"/>
      <c r="N41" s="110"/>
      <c r="O41" s="106"/>
    </row>
    <row r="42" ht="15.75" customHeight="1">
      <c r="A42" s="323" t="s">
        <v>86</v>
      </c>
      <c r="B42" s="270" t="s">
        <v>135</v>
      </c>
      <c r="C42" s="271"/>
      <c r="E42" s="270" t="s">
        <v>182</v>
      </c>
      <c r="F42" s="271"/>
      <c r="H42" s="270" t="s">
        <v>183</v>
      </c>
      <c r="I42" s="271"/>
      <c r="K42" s="270" t="s">
        <v>184</v>
      </c>
      <c r="L42" s="324"/>
      <c r="M42" s="106"/>
      <c r="N42" s="325"/>
    </row>
    <row r="43" ht="15.75" customHeight="1">
      <c r="A43" s="326"/>
      <c r="B43" s="204" t="s">
        <v>21</v>
      </c>
      <c r="C43" s="203" t="s">
        <v>22</v>
      </c>
      <c r="E43" s="204" t="s">
        <v>21</v>
      </c>
      <c r="F43" s="203" t="s">
        <v>22</v>
      </c>
      <c r="H43" s="204" t="s">
        <v>21</v>
      </c>
      <c r="I43" s="203" t="s">
        <v>22</v>
      </c>
      <c r="K43" s="327" t="s">
        <v>21</v>
      </c>
      <c r="L43" s="328" t="s">
        <v>22</v>
      </c>
      <c r="M43" s="106"/>
      <c r="N43" s="301"/>
      <c r="O43" s="305"/>
    </row>
    <row r="44" ht="15.75" customHeight="1">
      <c r="A44" s="329" t="s">
        <v>23</v>
      </c>
      <c r="B44" s="189">
        <v>10307.0</v>
      </c>
      <c r="C44" s="208">
        <v>7.0</v>
      </c>
      <c r="E44" s="189">
        <v>10302.0</v>
      </c>
      <c r="F44" s="330">
        <v>12.0</v>
      </c>
      <c r="H44" s="189">
        <v>9051.0</v>
      </c>
      <c r="I44" s="208">
        <v>1263.0</v>
      </c>
      <c r="K44" s="189">
        <v>10306.0</v>
      </c>
      <c r="L44" s="331">
        <v>8.0</v>
      </c>
      <c r="M44" s="215"/>
      <c r="N44" s="303"/>
      <c r="O44" s="303"/>
    </row>
    <row r="45" ht="15.75" customHeight="1">
      <c r="A45" s="332" t="s">
        <v>24</v>
      </c>
      <c r="B45" s="189">
        <v>3533.0</v>
      </c>
      <c r="C45" s="333">
        <v>6655.0</v>
      </c>
      <c r="E45" s="189">
        <v>1329.0</v>
      </c>
      <c r="F45" s="334">
        <f>8859-6655</f>
        <v>2204</v>
      </c>
      <c r="H45" s="189">
        <v>144.0</v>
      </c>
      <c r="I45" s="334">
        <f>10044-8859</f>
        <v>1185</v>
      </c>
      <c r="K45" s="189">
        <v>111.0</v>
      </c>
      <c r="L45" s="335">
        <v>33.0</v>
      </c>
      <c r="M45" s="215"/>
      <c r="N45" s="303"/>
      <c r="O45" s="303"/>
    </row>
    <row r="46" ht="15.75" customHeight="1">
      <c r="A46" s="336" t="s">
        <v>185</v>
      </c>
      <c r="C46" s="337">
        <v>6655.0</v>
      </c>
      <c r="F46" s="337">
        <v>8859.0</v>
      </c>
      <c r="I46" s="337">
        <v>10044.0</v>
      </c>
      <c r="L46" s="338">
        <v>10077.0</v>
      </c>
      <c r="M46" s="215"/>
      <c r="N46" s="106"/>
      <c r="O46" s="106"/>
    </row>
    <row r="47" ht="15.75" customHeight="1">
      <c r="A47" s="339"/>
      <c r="B47" s="340"/>
      <c r="C47" s="340"/>
      <c r="D47" s="340"/>
      <c r="E47" s="340"/>
      <c r="F47" s="340"/>
      <c r="G47" s="340"/>
      <c r="H47" s="340"/>
      <c r="I47" s="340"/>
      <c r="J47" s="340"/>
      <c r="K47" s="340"/>
      <c r="L47" s="341"/>
      <c r="M47" s="215"/>
      <c r="N47" s="106"/>
      <c r="O47" s="106"/>
    </row>
    <row r="48" ht="15.75" customHeight="1">
      <c r="M48" s="215"/>
    </row>
    <row r="49" ht="15.75" customHeight="1">
      <c r="M49" s="215"/>
    </row>
    <row r="50" ht="15.75" customHeight="1">
      <c r="O50" s="285"/>
      <c r="P50" s="106"/>
    </row>
    <row r="51" ht="15.75" customHeight="1">
      <c r="O51" s="106"/>
      <c r="P51" s="106"/>
    </row>
    <row r="52" ht="15.75" customHeight="1">
      <c r="O52" s="106"/>
      <c r="P52" s="106"/>
    </row>
    <row r="53" ht="15.75" customHeight="1">
      <c r="O53" s="106"/>
      <c r="P53" s="215"/>
    </row>
    <row r="54" ht="15.75" customHeight="1">
      <c r="O54" s="106"/>
      <c r="P54" s="215"/>
    </row>
    <row r="55" ht="15.75" customHeight="1">
      <c r="O55" s="342"/>
    </row>
    <row r="56" ht="15.75" customHeight="1">
      <c r="O56" s="301"/>
      <c r="P56" s="305"/>
    </row>
    <row r="57" ht="15.75" customHeight="1">
      <c r="O57" s="313"/>
      <c r="P57" s="305"/>
    </row>
    <row r="58" ht="15.75" customHeight="1">
      <c r="O58" s="313"/>
      <c r="P58" s="313"/>
    </row>
    <row r="59" ht="15.75" customHeight="1"/>
    <row r="60" ht="15.75" customHeight="1"/>
    <row r="61" ht="15.75" customHeight="1">
      <c r="A61" s="197"/>
      <c r="B61" s="215"/>
      <c r="C61" s="305"/>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mergeCells count="18">
    <mergeCell ref="A1:B1"/>
    <mergeCell ref="L10:M10"/>
    <mergeCell ref="B15:C15"/>
    <mergeCell ref="E15:F15"/>
    <mergeCell ref="H15:I15"/>
    <mergeCell ref="K15:L15"/>
    <mergeCell ref="O15:P15"/>
    <mergeCell ref="H42:I42"/>
    <mergeCell ref="K42:L42"/>
    <mergeCell ref="O55:P55"/>
    <mergeCell ref="B29:C29"/>
    <mergeCell ref="E29:F29"/>
    <mergeCell ref="H29:I29"/>
    <mergeCell ref="K29:L29"/>
    <mergeCell ref="N36:O36"/>
    <mergeCell ref="B42:C42"/>
    <mergeCell ref="E42:F42"/>
    <mergeCell ref="N42:O42"/>
  </mergeCells>
  <printOptions/>
  <pageMargins bottom="0.75" footer="0.0" header="0.0" left="0.7" right="0.7" top="0.75"/>
  <pageSetup orientation="landscape"/>
  <drawing r:id="rId1"/>
  <tableParts count="2">
    <tablePart r:id="rId4"/>
    <tablePart r:id="rId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13.22"/>
    <col customWidth="1" min="5" max="5" width="12.67"/>
    <col customWidth="1" min="11" max="11" width="16.0"/>
    <col customWidth="1" min="12" max="12" width="13.89"/>
    <col customWidth="1" min="13" max="13" width="5.67"/>
    <col customWidth="1" min="14" max="14" width="18.78"/>
    <col customWidth="1" min="15" max="15" width="12.78"/>
  </cols>
  <sheetData>
    <row r="1">
      <c r="A1" s="343" t="s">
        <v>186</v>
      </c>
      <c r="B1" s="344"/>
      <c r="C1" s="344"/>
      <c r="D1" s="345"/>
      <c r="E1" s="344"/>
      <c r="F1" s="344"/>
      <c r="G1" s="345"/>
      <c r="H1" s="344"/>
      <c r="I1" s="346"/>
      <c r="J1" s="106"/>
      <c r="K1" s="347"/>
      <c r="L1" s="348"/>
      <c r="M1" s="349"/>
      <c r="N1" s="349"/>
      <c r="O1" s="350"/>
      <c r="P1" s="106"/>
      <c r="Q1" s="106"/>
    </row>
    <row r="2">
      <c r="A2" s="351" t="s">
        <v>187</v>
      </c>
      <c r="B2" s="270" t="s">
        <v>188</v>
      </c>
      <c r="C2" s="271"/>
      <c r="E2" s="270" t="s">
        <v>98</v>
      </c>
      <c r="F2" s="271"/>
      <c r="H2" s="270" t="s">
        <v>189</v>
      </c>
      <c r="I2" s="352"/>
      <c r="K2" s="353" t="s">
        <v>187</v>
      </c>
      <c r="L2" s="354" t="s">
        <v>190</v>
      </c>
      <c r="M2" s="355"/>
      <c r="N2" s="355" t="s">
        <v>191</v>
      </c>
      <c r="O2" s="255" t="s">
        <v>93</v>
      </c>
    </row>
    <row r="3">
      <c r="A3" s="356"/>
      <c r="B3" s="204" t="s">
        <v>21</v>
      </c>
      <c r="C3" s="203" t="s">
        <v>22</v>
      </c>
      <c r="E3" s="204" t="s">
        <v>21</v>
      </c>
      <c r="F3" s="203" t="s">
        <v>22</v>
      </c>
      <c r="H3" s="204" t="s">
        <v>21</v>
      </c>
      <c r="I3" s="357" t="s">
        <v>22</v>
      </c>
      <c r="K3" s="358" t="s">
        <v>98</v>
      </c>
      <c r="L3" s="359">
        <v>41.0</v>
      </c>
      <c r="M3" s="359"/>
      <c r="N3" s="359">
        <v>395.0</v>
      </c>
      <c r="O3" s="255">
        <f t="shared" ref="O3:O5" si="1">SUM(L3:N3)</f>
        <v>436</v>
      </c>
    </row>
    <row r="4">
      <c r="A4" s="360" t="s">
        <v>23</v>
      </c>
      <c r="B4" s="361">
        <v>5352.0</v>
      </c>
      <c r="C4" s="362">
        <v>0.0</v>
      </c>
      <c r="E4" s="361">
        <v>4247.0</v>
      </c>
      <c r="F4" s="362">
        <v>41.0</v>
      </c>
      <c r="H4" s="363">
        <v>5190.0</v>
      </c>
      <c r="I4" s="364">
        <v>166.0</v>
      </c>
      <c r="K4" s="358" t="s">
        <v>102</v>
      </c>
      <c r="L4" s="359">
        <v>166.0</v>
      </c>
      <c r="M4" s="359"/>
      <c r="N4" s="359">
        <v>103.0</v>
      </c>
      <c r="O4" s="255">
        <f t="shared" si="1"/>
        <v>269</v>
      </c>
    </row>
    <row r="5">
      <c r="A5" s="360" t="s">
        <v>24</v>
      </c>
      <c r="B5" s="361">
        <v>1.0</v>
      </c>
      <c r="C5" s="362">
        <v>4647.0</v>
      </c>
      <c r="E5" s="361">
        <v>395.0</v>
      </c>
      <c r="F5" s="362">
        <v>5317.0</v>
      </c>
      <c r="H5" s="363">
        <v>103.0</v>
      </c>
      <c r="I5" s="364">
        <v>4540.0</v>
      </c>
      <c r="K5" s="358" t="s">
        <v>105</v>
      </c>
      <c r="L5" s="359">
        <v>0.0</v>
      </c>
      <c r="M5" s="359"/>
      <c r="N5" s="359">
        <v>3.0</v>
      </c>
      <c r="O5" s="255">
        <f t="shared" si="1"/>
        <v>3</v>
      </c>
    </row>
    <row r="6">
      <c r="A6" s="298"/>
      <c r="I6" s="294"/>
    </row>
    <row r="7">
      <c r="A7" s="298"/>
      <c r="I7" s="294"/>
    </row>
    <row r="8">
      <c r="A8" s="365" t="s">
        <v>96</v>
      </c>
      <c r="B8" s="366" t="s">
        <v>97</v>
      </c>
      <c r="D8" s="83"/>
      <c r="I8" s="294"/>
    </row>
    <row r="9">
      <c r="A9" s="367" t="s">
        <v>101</v>
      </c>
      <c r="B9" s="368">
        <v>0.9999</v>
      </c>
      <c r="D9" s="369" t="s">
        <v>192</v>
      </c>
      <c r="I9" s="294"/>
    </row>
    <row r="10">
      <c r="A10" s="370" t="s">
        <v>17</v>
      </c>
      <c r="B10" s="368">
        <v>1.0</v>
      </c>
      <c r="D10" s="369" t="s">
        <v>193</v>
      </c>
      <c r="I10" s="294"/>
    </row>
    <row r="11">
      <c r="A11" s="370" t="s">
        <v>18</v>
      </c>
      <c r="B11" s="368">
        <v>0.999784853700516</v>
      </c>
      <c r="I11" s="294"/>
    </row>
    <row r="12">
      <c r="A12" s="370" t="s">
        <v>19</v>
      </c>
      <c r="B12" s="368">
        <v>0.99989241527703</v>
      </c>
      <c r="I12" s="294"/>
    </row>
    <row r="13">
      <c r="A13" s="371" t="s">
        <v>20</v>
      </c>
      <c r="B13" s="372">
        <v>0.999892426850258</v>
      </c>
      <c r="C13" s="308"/>
      <c r="D13" s="308"/>
      <c r="E13" s="308"/>
      <c r="F13" s="308"/>
      <c r="G13" s="308"/>
      <c r="H13" s="308"/>
      <c r="I13" s="373"/>
    </row>
    <row r="15">
      <c r="A15" s="374" t="s">
        <v>194</v>
      </c>
    </row>
    <row r="17">
      <c r="A17" s="375" t="s">
        <v>195</v>
      </c>
      <c r="B17" s="376"/>
      <c r="C17" s="376"/>
      <c r="D17" s="376"/>
      <c r="E17" s="376"/>
      <c r="F17" s="376"/>
      <c r="G17" s="376"/>
      <c r="H17" s="376"/>
      <c r="I17" s="377"/>
      <c r="K17" s="353" t="s">
        <v>187</v>
      </c>
      <c r="L17" s="354" t="s">
        <v>190</v>
      </c>
      <c r="M17" s="355"/>
      <c r="N17" s="355" t="s">
        <v>191</v>
      </c>
      <c r="O17" s="255" t="s">
        <v>93</v>
      </c>
    </row>
    <row r="18">
      <c r="A18" s="378" t="s">
        <v>187</v>
      </c>
      <c r="B18" s="270" t="s">
        <v>188</v>
      </c>
      <c r="C18" s="271"/>
      <c r="E18" s="270" t="s">
        <v>98</v>
      </c>
      <c r="F18" s="271"/>
      <c r="H18" s="270" t="s">
        <v>189</v>
      </c>
      <c r="I18" s="379"/>
      <c r="K18" s="358" t="s">
        <v>98</v>
      </c>
      <c r="L18" s="359">
        <v>41.0</v>
      </c>
      <c r="M18" s="359"/>
      <c r="N18" s="359">
        <v>395.0</v>
      </c>
      <c r="O18" s="255">
        <f t="shared" ref="O18:O20" si="2">SUM(L18:N18)</f>
        <v>436</v>
      </c>
    </row>
    <row r="19">
      <c r="A19" s="380"/>
      <c r="B19" s="204" t="s">
        <v>21</v>
      </c>
      <c r="C19" s="203" t="s">
        <v>22</v>
      </c>
      <c r="E19" s="204" t="s">
        <v>21</v>
      </c>
      <c r="F19" s="203" t="s">
        <v>22</v>
      </c>
      <c r="H19" s="204" t="s">
        <v>21</v>
      </c>
      <c r="I19" s="381" t="s">
        <v>22</v>
      </c>
      <c r="K19" s="358" t="s">
        <v>102</v>
      </c>
      <c r="L19" s="359">
        <v>166.0</v>
      </c>
      <c r="M19" s="359"/>
      <c r="N19" s="359">
        <v>103.0</v>
      </c>
      <c r="O19" s="255">
        <f t="shared" si="2"/>
        <v>269</v>
      </c>
    </row>
    <row r="20">
      <c r="A20" s="382" t="s">
        <v>23</v>
      </c>
      <c r="B20" s="361">
        <v>5352.0</v>
      </c>
      <c r="C20" s="362">
        <v>0.0</v>
      </c>
      <c r="E20" s="361">
        <v>4247.0</v>
      </c>
      <c r="F20" s="362">
        <v>41.0</v>
      </c>
      <c r="H20" s="363">
        <v>5190.0</v>
      </c>
      <c r="I20" s="383">
        <v>166.0</v>
      </c>
      <c r="K20" s="358" t="s">
        <v>105</v>
      </c>
      <c r="L20" s="359">
        <v>0.0</v>
      </c>
      <c r="M20" s="359"/>
      <c r="N20" s="359">
        <v>34.0</v>
      </c>
      <c r="O20" s="255">
        <f t="shared" si="2"/>
        <v>34</v>
      </c>
    </row>
    <row r="21">
      <c r="A21" s="382" t="s">
        <v>24</v>
      </c>
      <c r="B21" s="361">
        <v>34.0</v>
      </c>
      <c r="C21" s="362">
        <v>4614.0</v>
      </c>
      <c r="E21" s="361">
        <v>395.0</v>
      </c>
      <c r="F21" s="362">
        <v>5317.0</v>
      </c>
      <c r="H21" s="363">
        <v>103.0</v>
      </c>
      <c r="I21" s="383">
        <v>4540.0</v>
      </c>
    </row>
    <row r="22">
      <c r="A22" s="384"/>
      <c r="I22" s="385"/>
    </row>
    <row r="23">
      <c r="A23" s="386"/>
      <c r="F23" s="109"/>
      <c r="I23" s="385"/>
    </row>
    <row r="24">
      <c r="A24" s="387" t="s">
        <v>96</v>
      </c>
      <c r="B24" s="388" t="s">
        <v>97</v>
      </c>
      <c r="D24" s="83"/>
      <c r="F24" s="389"/>
      <c r="I24" s="385"/>
    </row>
    <row r="25">
      <c r="A25" s="390" t="s">
        <v>101</v>
      </c>
      <c r="B25" s="368">
        <v>0.9966</v>
      </c>
      <c r="D25" s="369" t="s">
        <v>192</v>
      </c>
      <c r="F25" s="83"/>
      <c r="I25" s="385"/>
    </row>
    <row r="26">
      <c r="A26" s="391" t="s">
        <v>17</v>
      </c>
      <c r="B26" s="368">
        <v>1.0</v>
      </c>
      <c r="D26" s="369" t="s">
        <v>193</v>
      </c>
      <c r="F26" s="83"/>
      <c r="I26" s="385"/>
    </row>
    <row r="27">
      <c r="A27" s="391" t="s">
        <v>18</v>
      </c>
      <c r="B27" s="368">
        <v>0.982688123924268</v>
      </c>
      <c r="F27" s="83"/>
      <c r="I27" s="385"/>
    </row>
    <row r="28">
      <c r="A28" s="391" t="s">
        <v>19</v>
      </c>
      <c r="B28" s="368">
        <v>0.996318369553465</v>
      </c>
      <c r="F28" s="83"/>
      <c r="I28" s="385"/>
    </row>
    <row r="29">
      <c r="A29" s="392" t="s">
        <v>20</v>
      </c>
      <c r="B29" s="393">
        <v>0.996344061962134</v>
      </c>
      <c r="C29" s="394"/>
      <c r="D29" s="394"/>
      <c r="E29" s="394"/>
      <c r="F29" s="395"/>
      <c r="G29" s="394"/>
      <c r="H29" s="394"/>
      <c r="I29" s="396"/>
    </row>
    <row r="32">
      <c r="A32" s="397" t="s">
        <v>196</v>
      </c>
      <c r="B32" s="398"/>
      <c r="C32" s="398"/>
      <c r="D32" s="399"/>
      <c r="E32" s="399"/>
      <c r="F32" s="399"/>
      <c r="G32" s="399"/>
      <c r="H32" s="399"/>
      <c r="I32" s="400"/>
      <c r="K32" s="353" t="s">
        <v>187</v>
      </c>
      <c r="L32" s="354" t="s">
        <v>190</v>
      </c>
      <c r="M32" s="355"/>
      <c r="N32" s="355" t="s">
        <v>191</v>
      </c>
      <c r="O32" s="255" t="s">
        <v>93</v>
      </c>
    </row>
    <row r="33">
      <c r="A33" s="401" t="s">
        <v>187</v>
      </c>
      <c r="B33" s="402" t="s">
        <v>188</v>
      </c>
      <c r="E33" s="270" t="s">
        <v>98</v>
      </c>
      <c r="F33" s="271"/>
      <c r="H33" s="270" t="s">
        <v>189</v>
      </c>
      <c r="I33" s="403"/>
      <c r="K33" s="358" t="s">
        <v>98</v>
      </c>
      <c r="L33" s="359">
        <v>41.0</v>
      </c>
      <c r="M33" s="359"/>
      <c r="N33" s="359">
        <v>395.0</v>
      </c>
      <c r="O33" s="255">
        <f t="shared" ref="O33:O35" si="3">SUM(L33:N33)</f>
        <v>436</v>
      </c>
    </row>
    <row r="34">
      <c r="A34" s="404"/>
      <c r="B34" s="275" t="s">
        <v>21</v>
      </c>
      <c r="C34" s="276" t="s">
        <v>22</v>
      </c>
      <c r="E34" s="204" t="s">
        <v>21</v>
      </c>
      <c r="F34" s="203" t="s">
        <v>22</v>
      </c>
      <c r="H34" s="204" t="s">
        <v>21</v>
      </c>
      <c r="I34" s="405" t="s">
        <v>22</v>
      </c>
      <c r="K34" s="358" t="s">
        <v>102</v>
      </c>
      <c r="L34" s="359">
        <v>166.0</v>
      </c>
      <c r="M34" s="359"/>
      <c r="N34" s="359">
        <v>103.0</v>
      </c>
      <c r="O34" s="255">
        <f t="shared" si="3"/>
        <v>269</v>
      </c>
    </row>
    <row r="35">
      <c r="A35" s="406" t="s">
        <v>23</v>
      </c>
      <c r="B35" s="213">
        <v>5352.0</v>
      </c>
      <c r="C35" s="214">
        <v>0.0</v>
      </c>
      <c r="E35" s="361">
        <v>4247.0</v>
      </c>
      <c r="F35" s="362">
        <v>41.0</v>
      </c>
      <c r="H35" s="363">
        <v>5190.0</v>
      </c>
      <c r="I35" s="407">
        <v>166.0</v>
      </c>
      <c r="K35" s="358" t="s">
        <v>105</v>
      </c>
      <c r="L35" s="359">
        <v>0.0</v>
      </c>
      <c r="M35" s="359"/>
      <c r="N35" s="359">
        <v>35.0</v>
      </c>
      <c r="O35" s="255">
        <f t="shared" si="3"/>
        <v>35</v>
      </c>
    </row>
    <row r="36">
      <c r="A36" s="406" t="s">
        <v>24</v>
      </c>
      <c r="B36" s="213">
        <v>35.0</v>
      </c>
      <c r="C36" s="214">
        <v>4613.0</v>
      </c>
      <c r="E36" s="361">
        <v>395.0</v>
      </c>
      <c r="F36" s="362">
        <v>5317.0</v>
      </c>
      <c r="H36" s="363">
        <v>103.0</v>
      </c>
      <c r="I36" s="407">
        <v>4540.0</v>
      </c>
      <c r="M36" s="83"/>
      <c r="N36" s="83"/>
    </row>
    <row r="37">
      <c r="A37" s="404"/>
      <c r="I37" s="408"/>
      <c r="M37" s="83"/>
      <c r="N37" s="83"/>
    </row>
    <row r="38">
      <c r="A38" s="404"/>
      <c r="H38" s="83"/>
      <c r="I38" s="408"/>
    </row>
    <row r="39">
      <c r="A39" s="409" t="s">
        <v>96</v>
      </c>
      <c r="B39" s="410" t="s">
        <v>97</v>
      </c>
      <c r="D39" s="83"/>
      <c r="H39" s="83"/>
      <c r="I39" s="408"/>
    </row>
    <row r="40">
      <c r="A40" s="411" t="s">
        <v>101</v>
      </c>
      <c r="B40" s="412">
        <v>0.9965</v>
      </c>
      <c r="D40" s="369" t="s">
        <v>192</v>
      </c>
      <c r="H40" s="83"/>
      <c r="I40" s="408"/>
    </row>
    <row r="41">
      <c r="A41" s="413" t="s">
        <v>17</v>
      </c>
      <c r="B41" s="412">
        <v>1.0</v>
      </c>
      <c r="D41" s="369" t="s">
        <v>193</v>
      </c>
      <c r="H41" s="83"/>
      <c r="I41" s="408"/>
    </row>
    <row r="42">
      <c r="A42" s="413" t="s">
        <v>18</v>
      </c>
      <c r="B42" s="412">
        <v>0.9925</v>
      </c>
      <c r="H42" s="83"/>
      <c r="I42" s="408"/>
    </row>
    <row r="43">
      <c r="A43" s="413" t="s">
        <v>19</v>
      </c>
      <c r="B43" s="412">
        <v>0.9962</v>
      </c>
      <c r="I43" s="408"/>
    </row>
    <row r="44">
      <c r="A44" s="414" t="s">
        <v>20</v>
      </c>
      <c r="B44" s="415">
        <v>0.9962</v>
      </c>
      <c r="C44" s="416"/>
      <c r="D44" s="416"/>
      <c r="E44" s="416"/>
      <c r="F44" s="416"/>
      <c r="G44" s="416"/>
      <c r="H44" s="416"/>
      <c r="I44" s="417"/>
    </row>
    <row r="46" ht="18.0" customHeight="1">
      <c r="A46" s="418" t="s">
        <v>197</v>
      </c>
      <c r="B46" s="398"/>
      <c r="C46" s="398"/>
      <c r="D46" s="398"/>
      <c r="E46" s="399"/>
      <c r="F46" s="399"/>
      <c r="G46" s="399"/>
      <c r="H46" s="399"/>
      <c r="I46" s="399"/>
      <c r="J46" s="399"/>
      <c r="K46" s="399"/>
      <c r="L46" s="400"/>
      <c r="N46" s="285"/>
      <c r="O46" s="106"/>
      <c r="P46" s="106"/>
      <c r="Q46" s="347"/>
      <c r="R46" s="348"/>
      <c r="S46" s="349"/>
      <c r="T46" s="349"/>
      <c r="U46" s="350"/>
      <c r="V46" s="106"/>
    </row>
    <row r="47">
      <c r="A47" s="401" t="s">
        <v>187</v>
      </c>
      <c r="B47" s="402" t="s">
        <v>198</v>
      </c>
      <c r="E47" s="402" t="s">
        <v>199</v>
      </c>
      <c r="H47" s="402" t="s">
        <v>200</v>
      </c>
      <c r="K47" s="402" t="s">
        <v>201</v>
      </c>
      <c r="L47" s="419"/>
      <c r="M47" s="420"/>
      <c r="N47" s="342"/>
      <c r="P47" s="106"/>
      <c r="Q47" s="421"/>
      <c r="R47" s="342"/>
      <c r="S47" s="342"/>
      <c r="T47" s="342"/>
      <c r="U47" s="350"/>
      <c r="V47" s="106"/>
    </row>
    <row r="48">
      <c r="A48" s="404"/>
      <c r="B48" s="275" t="s">
        <v>21</v>
      </c>
      <c r="C48" s="276" t="s">
        <v>22</v>
      </c>
      <c r="E48" s="275" t="s">
        <v>21</v>
      </c>
      <c r="F48" s="276" t="s">
        <v>22</v>
      </c>
      <c r="H48" s="275" t="s">
        <v>21</v>
      </c>
      <c r="I48" s="276" t="s">
        <v>22</v>
      </c>
      <c r="K48" s="275" t="s">
        <v>21</v>
      </c>
      <c r="L48" s="422" t="s">
        <v>22</v>
      </c>
      <c r="M48" s="106"/>
      <c r="N48" s="301"/>
      <c r="O48" s="305"/>
      <c r="P48" s="106"/>
      <c r="Q48" s="421"/>
      <c r="R48" s="342"/>
      <c r="S48" s="342"/>
      <c r="T48" s="342"/>
      <c r="U48" s="350"/>
      <c r="V48" s="106"/>
    </row>
    <row r="49">
      <c r="A49" s="406" t="s">
        <v>23</v>
      </c>
      <c r="B49" s="213">
        <v>5343.0</v>
      </c>
      <c r="C49" s="214">
        <v>9.0</v>
      </c>
      <c r="E49" s="213">
        <v>5318.0</v>
      </c>
      <c r="F49" s="214">
        <v>34.0</v>
      </c>
      <c r="H49" s="213">
        <v>4640.0</v>
      </c>
      <c r="I49" s="214">
        <v>712.0</v>
      </c>
      <c r="K49" s="213">
        <v>5352.0</v>
      </c>
      <c r="L49" s="423">
        <v>0.0</v>
      </c>
      <c r="M49" s="215"/>
      <c r="N49" s="213"/>
      <c r="O49" s="342"/>
      <c r="P49" s="106"/>
      <c r="Q49" s="421"/>
      <c r="R49" s="342"/>
      <c r="S49" s="342"/>
      <c r="T49" s="342"/>
      <c r="U49" s="350"/>
      <c r="V49" s="106"/>
    </row>
    <row r="50">
      <c r="A50" s="406" t="s">
        <v>24</v>
      </c>
      <c r="B50" s="213">
        <v>1833.0</v>
      </c>
      <c r="C50" s="214">
        <v>2815.0</v>
      </c>
      <c r="E50" s="213">
        <v>629.0</v>
      </c>
      <c r="F50" s="214">
        <v>4019.0</v>
      </c>
      <c r="H50" s="213">
        <v>50.0</v>
      </c>
      <c r="I50" s="214">
        <v>4598.0</v>
      </c>
      <c r="K50" s="213">
        <v>35.0</v>
      </c>
      <c r="L50" s="423">
        <v>4613.0</v>
      </c>
      <c r="M50" s="215"/>
      <c r="N50" s="213"/>
      <c r="O50" s="342"/>
      <c r="P50" s="106"/>
      <c r="Q50" s="83"/>
      <c r="R50" s="106"/>
      <c r="S50" s="106"/>
      <c r="T50" s="106"/>
      <c r="U50" s="106"/>
      <c r="V50" s="106"/>
    </row>
    <row r="51">
      <c r="A51" s="404"/>
      <c r="L51" s="408"/>
      <c r="N51" s="106"/>
      <c r="O51" s="106"/>
      <c r="P51" s="106"/>
      <c r="Q51" s="106"/>
      <c r="R51" s="106"/>
      <c r="S51" s="106"/>
      <c r="T51" s="106"/>
      <c r="U51" s="106"/>
      <c r="V51" s="106"/>
    </row>
    <row r="52">
      <c r="A52" s="404"/>
      <c r="B52" s="98" t="s">
        <v>202</v>
      </c>
      <c r="E52" s="98" t="s">
        <v>203</v>
      </c>
      <c r="H52" s="98" t="s">
        <v>204</v>
      </c>
      <c r="K52" s="98" t="s">
        <v>205</v>
      </c>
      <c r="L52" s="408"/>
      <c r="N52" s="110"/>
      <c r="O52" s="106"/>
      <c r="P52" s="106"/>
      <c r="Q52" s="106"/>
      <c r="R52" s="106"/>
      <c r="S52" s="106"/>
      <c r="T52" s="106"/>
      <c r="U52" s="106"/>
      <c r="V52" s="106"/>
    </row>
    <row r="53">
      <c r="A53" s="404"/>
      <c r="B53" s="98" t="s">
        <v>206</v>
      </c>
      <c r="E53" s="98" t="s">
        <v>207</v>
      </c>
      <c r="H53" s="98" t="s">
        <v>208</v>
      </c>
      <c r="K53" s="98" t="s">
        <v>209</v>
      </c>
      <c r="L53" s="408"/>
      <c r="N53" s="110"/>
      <c r="O53" s="106"/>
      <c r="P53" s="106"/>
      <c r="Q53" s="106"/>
      <c r="R53" s="106"/>
      <c r="S53" s="106"/>
      <c r="T53" s="106"/>
      <c r="U53" s="106"/>
      <c r="V53" s="106"/>
    </row>
    <row r="54">
      <c r="A54" s="404"/>
      <c r="B54" s="98" t="s">
        <v>210</v>
      </c>
      <c r="E54" s="98" t="s">
        <v>211</v>
      </c>
      <c r="H54" s="98" t="s">
        <v>212</v>
      </c>
      <c r="K54" s="98" t="s">
        <v>124</v>
      </c>
      <c r="L54" s="408"/>
      <c r="N54" s="110"/>
      <c r="O54" s="106"/>
      <c r="P54" s="106"/>
      <c r="Q54" s="106"/>
      <c r="R54" s="106"/>
      <c r="S54" s="106"/>
      <c r="T54" s="106"/>
      <c r="U54" s="106"/>
      <c r="V54" s="106"/>
    </row>
    <row r="55">
      <c r="A55" s="404"/>
      <c r="B55" s="98" t="s">
        <v>213</v>
      </c>
      <c r="E55" s="98" t="s">
        <v>214</v>
      </c>
      <c r="H55" s="98" t="s">
        <v>215</v>
      </c>
      <c r="K55" s="98" t="s">
        <v>216</v>
      </c>
      <c r="L55" s="408"/>
      <c r="N55" s="110"/>
      <c r="O55" s="106"/>
      <c r="P55" s="106"/>
      <c r="Q55" s="106"/>
      <c r="R55" s="106"/>
      <c r="S55" s="106"/>
      <c r="T55" s="106"/>
      <c r="U55" s="106"/>
      <c r="V55" s="106"/>
    </row>
    <row r="56">
      <c r="A56" s="424"/>
      <c r="B56" s="416"/>
      <c r="C56" s="416"/>
      <c r="D56" s="416"/>
      <c r="E56" s="416"/>
      <c r="F56" s="416"/>
      <c r="G56" s="416"/>
      <c r="H56" s="416"/>
      <c r="I56" s="416"/>
      <c r="J56" s="416"/>
      <c r="K56" s="416"/>
      <c r="L56" s="417"/>
      <c r="N56" s="110"/>
      <c r="O56" s="106"/>
      <c r="P56" s="106"/>
      <c r="Q56" s="106"/>
      <c r="R56" s="106"/>
      <c r="S56" s="106"/>
      <c r="T56" s="106"/>
      <c r="U56" s="106"/>
      <c r="V56" s="106"/>
    </row>
    <row r="57">
      <c r="N57" s="106"/>
      <c r="O57" s="106"/>
      <c r="P57" s="106"/>
      <c r="Q57" s="106"/>
      <c r="R57" s="106"/>
      <c r="S57" s="106"/>
      <c r="T57" s="106"/>
      <c r="U57" s="106"/>
      <c r="V57" s="106"/>
    </row>
    <row r="58">
      <c r="N58" s="106"/>
      <c r="O58" s="106"/>
      <c r="P58" s="106"/>
      <c r="Q58" s="106"/>
      <c r="R58" s="106"/>
      <c r="S58" s="106"/>
      <c r="T58" s="106"/>
      <c r="U58" s="106"/>
      <c r="V58" s="106"/>
    </row>
    <row r="59">
      <c r="A59" s="418" t="s">
        <v>217</v>
      </c>
      <c r="B59" s="398"/>
      <c r="C59" s="398"/>
      <c r="D59" s="398"/>
      <c r="E59" s="399"/>
      <c r="F59" s="399"/>
      <c r="G59" s="399"/>
      <c r="H59" s="399"/>
      <c r="I59" s="399"/>
      <c r="J59" s="399"/>
      <c r="K59" s="399"/>
      <c r="L59" s="400"/>
      <c r="N59" s="285"/>
      <c r="P59" s="106"/>
      <c r="Q59" s="347"/>
      <c r="R59" s="348"/>
      <c r="S59" s="349"/>
      <c r="T59" s="349"/>
      <c r="U59" s="350"/>
      <c r="V59" s="106"/>
    </row>
    <row r="60">
      <c r="A60" s="401" t="s">
        <v>187</v>
      </c>
      <c r="B60" s="402" t="s">
        <v>198</v>
      </c>
      <c r="E60" s="402" t="s">
        <v>199</v>
      </c>
      <c r="H60" s="402" t="s">
        <v>200</v>
      </c>
      <c r="K60" s="402" t="s">
        <v>201</v>
      </c>
      <c r="L60" s="419"/>
      <c r="M60" s="325"/>
      <c r="N60" s="325"/>
      <c r="P60" s="106"/>
      <c r="Q60" s="421"/>
      <c r="R60" s="342"/>
      <c r="S60" s="342"/>
      <c r="T60" s="342"/>
      <c r="U60" s="350"/>
      <c r="V60" s="106"/>
    </row>
    <row r="61">
      <c r="A61" s="404"/>
      <c r="B61" s="275" t="s">
        <v>21</v>
      </c>
      <c r="C61" s="276" t="s">
        <v>22</v>
      </c>
      <c r="E61" s="275" t="s">
        <v>21</v>
      </c>
      <c r="F61" s="276" t="s">
        <v>22</v>
      </c>
      <c r="H61" s="275" t="s">
        <v>21</v>
      </c>
      <c r="I61" s="276" t="s">
        <v>22</v>
      </c>
      <c r="K61" s="275" t="s">
        <v>21</v>
      </c>
      <c r="L61" s="422" t="s">
        <v>22</v>
      </c>
      <c r="M61" s="301"/>
      <c r="N61" s="301"/>
      <c r="O61" s="305"/>
      <c r="P61" s="106"/>
      <c r="Q61" s="421"/>
      <c r="R61" s="342"/>
      <c r="S61" s="342"/>
      <c r="T61" s="342"/>
      <c r="U61" s="350"/>
      <c r="V61" s="106"/>
    </row>
    <row r="62">
      <c r="A62" s="406" t="s">
        <v>23</v>
      </c>
      <c r="B62" s="213">
        <v>5343.0</v>
      </c>
      <c r="C62" s="214">
        <v>9.0</v>
      </c>
      <c r="E62" s="213">
        <v>5315.0</v>
      </c>
      <c r="F62" s="214">
        <v>37.0</v>
      </c>
      <c r="H62" s="213">
        <v>4641.0</v>
      </c>
      <c r="I62" s="214">
        <v>711.0</v>
      </c>
      <c r="K62" s="213">
        <v>5352.0</v>
      </c>
      <c r="L62" s="423">
        <v>0.0</v>
      </c>
      <c r="M62" s="213"/>
      <c r="N62" s="213"/>
      <c r="O62" s="342"/>
      <c r="P62" s="106"/>
      <c r="Q62" s="421"/>
      <c r="R62" s="342"/>
      <c r="S62" s="342"/>
      <c r="T62" s="342"/>
      <c r="U62" s="350"/>
      <c r="V62" s="106"/>
    </row>
    <row r="63">
      <c r="A63" s="406" t="s">
        <v>24</v>
      </c>
      <c r="B63" s="213">
        <v>1833.0</v>
      </c>
      <c r="C63" s="214">
        <v>2815.0</v>
      </c>
      <c r="E63" s="213">
        <v>637.0</v>
      </c>
      <c r="F63" s="214">
        <v>4011.0</v>
      </c>
      <c r="H63" s="213">
        <v>47.0</v>
      </c>
      <c r="I63" s="214">
        <v>4601.0</v>
      </c>
      <c r="K63" s="213">
        <v>34.0</v>
      </c>
      <c r="L63" s="423">
        <v>4614.0</v>
      </c>
      <c r="M63" s="213"/>
      <c r="N63" s="213"/>
      <c r="O63" s="342"/>
      <c r="P63" s="106"/>
      <c r="Q63" s="106"/>
      <c r="R63" s="106"/>
      <c r="S63" s="106"/>
      <c r="T63" s="106"/>
      <c r="U63" s="106"/>
      <c r="V63" s="106"/>
    </row>
    <row r="64">
      <c r="A64" s="404"/>
      <c r="L64" s="408"/>
      <c r="N64" s="106"/>
      <c r="O64" s="106"/>
      <c r="P64" s="106"/>
      <c r="Q64" s="106"/>
      <c r="R64" s="106"/>
      <c r="S64" s="106"/>
      <c r="T64" s="106"/>
      <c r="U64" s="106"/>
      <c r="V64" s="106"/>
    </row>
    <row r="65">
      <c r="A65" s="404"/>
      <c r="B65" s="98" t="s">
        <v>202</v>
      </c>
      <c r="E65" s="98" t="s">
        <v>202</v>
      </c>
      <c r="H65" s="98" t="s">
        <v>218</v>
      </c>
      <c r="K65" s="98" t="s">
        <v>219</v>
      </c>
      <c r="L65" s="408"/>
      <c r="M65" s="98"/>
      <c r="N65" s="110"/>
      <c r="O65" s="106"/>
      <c r="P65" s="106"/>
      <c r="Q65" s="106"/>
      <c r="R65" s="106"/>
      <c r="S65" s="106"/>
      <c r="T65" s="106"/>
      <c r="U65" s="106"/>
      <c r="V65" s="106"/>
    </row>
    <row r="66">
      <c r="A66" s="404"/>
      <c r="B66" s="98" t="s">
        <v>206</v>
      </c>
      <c r="E66" s="98" t="s">
        <v>206</v>
      </c>
      <c r="H66" s="98" t="s">
        <v>220</v>
      </c>
      <c r="K66" s="98" t="s">
        <v>209</v>
      </c>
      <c r="L66" s="408"/>
      <c r="M66" s="98"/>
      <c r="N66" s="110"/>
      <c r="O66" s="106"/>
      <c r="P66" s="106"/>
      <c r="Q66" s="106"/>
      <c r="R66" s="106"/>
      <c r="S66" s="106"/>
      <c r="T66" s="106"/>
      <c r="U66" s="106"/>
      <c r="V66" s="106"/>
    </row>
    <row r="67">
      <c r="A67" s="404"/>
      <c r="B67" s="98" t="s">
        <v>210</v>
      </c>
      <c r="E67" s="98" t="s">
        <v>210</v>
      </c>
      <c r="H67" s="98" t="s">
        <v>221</v>
      </c>
      <c r="K67" s="98" t="s">
        <v>222</v>
      </c>
      <c r="L67" s="408"/>
      <c r="M67" s="98"/>
      <c r="N67" s="110"/>
      <c r="O67" s="106"/>
      <c r="P67" s="106"/>
      <c r="Q67" s="106"/>
      <c r="R67" s="106"/>
      <c r="S67" s="106"/>
      <c r="T67" s="106"/>
      <c r="U67" s="106"/>
      <c r="V67" s="106"/>
    </row>
    <row r="68">
      <c r="A68" s="404"/>
      <c r="B68" s="98" t="s">
        <v>213</v>
      </c>
      <c r="E68" s="98" t="s">
        <v>213</v>
      </c>
      <c r="H68" s="98" t="s">
        <v>223</v>
      </c>
      <c r="K68" s="98" t="s">
        <v>216</v>
      </c>
      <c r="L68" s="408"/>
      <c r="M68" s="98"/>
      <c r="N68" s="110"/>
      <c r="O68" s="106"/>
      <c r="P68" s="106"/>
      <c r="Q68" s="106"/>
      <c r="R68" s="106"/>
      <c r="S68" s="106"/>
      <c r="T68" s="106"/>
      <c r="U68" s="106"/>
      <c r="V68" s="106"/>
    </row>
    <row r="69">
      <c r="A69" s="424"/>
      <c r="B69" s="416"/>
      <c r="C69" s="416"/>
      <c r="D69" s="416"/>
      <c r="E69" s="416"/>
      <c r="F69" s="416"/>
      <c r="G69" s="416"/>
      <c r="H69" s="416"/>
      <c r="I69" s="416"/>
      <c r="J69" s="416"/>
      <c r="K69" s="416"/>
      <c r="L69" s="417"/>
      <c r="M69" s="98"/>
      <c r="N69" s="110"/>
      <c r="O69" s="106"/>
      <c r="P69" s="106"/>
      <c r="Q69" s="106"/>
      <c r="R69" s="106"/>
      <c r="S69" s="106"/>
      <c r="T69" s="106"/>
      <c r="U69" s="106"/>
      <c r="V69" s="106"/>
    </row>
    <row r="70">
      <c r="N70" s="106"/>
      <c r="O70" s="106"/>
      <c r="P70" s="106"/>
      <c r="Q70" s="106"/>
      <c r="R70" s="106"/>
      <c r="S70" s="106"/>
      <c r="T70" s="106"/>
      <c r="U70" s="106"/>
      <c r="V70" s="106"/>
    </row>
    <row r="71">
      <c r="N71" s="106"/>
      <c r="O71" s="106"/>
      <c r="P71" s="106"/>
      <c r="Q71" s="106"/>
      <c r="R71" s="106"/>
      <c r="S71" s="106"/>
      <c r="T71" s="106"/>
      <c r="U71" s="106"/>
      <c r="V71" s="106"/>
    </row>
    <row r="72">
      <c r="N72" s="106"/>
      <c r="O72" s="106"/>
      <c r="P72" s="106"/>
      <c r="Q72" s="106"/>
      <c r="R72" s="106"/>
      <c r="S72" s="106"/>
      <c r="T72" s="106"/>
      <c r="U72" s="106"/>
      <c r="V72" s="106"/>
    </row>
  </sheetData>
  <mergeCells count="23">
    <mergeCell ref="B2:C2"/>
    <mergeCell ref="E2:F2"/>
    <mergeCell ref="H2:I2"/>
    <mergeCell ref="B18:C18"/>
    <mergeCell ref="E18:F18"/>
    <mergeCell ref="H18:I18"/>
    <mergeCell ref="A32:C32"/>
    <mergeCell ref="K47:L47"/>
    <mergeCell ref="N47:O47"/>
    <mergeCell ref="N59:O59"/>
    <mergeCell ref="K60:L60"/>
    <mergeCell ref="N60:O60"/>
    <mergeCell ref="A59:D59"/>
    <mergeCell ref="B60:C60"/>
    <mergeCell ref="E60:F60"/>
    <mergeCell ref="H60:I60"/>
    <mergeCell ref="B33:C33"/>
    <mergeCell ref="E33:F33"/>
    <mergeCell ref="H33:I33"/>
    <mergeCell ref="A46:D46"/>
    <mergeCell ref="B47:C47"/>
    <mergeCell ref="E47:F47"/>
    <mergeCell ref="H47:I47"/>
  </mergeCells>
  <drawing r:id="rId1"/>
  <tableParts count="3">
    <tablePart r:id="rId5"/>
    <tablePart r:id="rId6"/>
    <tablePart r:id="rId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22.22"/>
    <col customWidth="1" min="2" max="2" width="16.11"/>
    <col customWidth="1" min="3" max="3" width="14.11"/>
    <col customWidth="1" min="4" max="4" width="1.56"/>
    <col customWidth="1" min="5" max="5" width="14.11"/>
    <col customWidth="1" min="7" max="7" width="1.67"/>
    <col customWidth="1" min="8" max="8" width="17.67"/>
    <col customWidth="1" min="10" max="10" width="1.56"/>
    <col customWidth="1" min="11" max="11" width="15.0"/>
    <col customWidth="1" min="13" max="13" width="1.56"/>
    <col customWidth="1" min="14" max="14" width="13.67"/>
    <col customWidth="1" min="16" max="16" width="2.33"/>
    <col customWidth="1" min="19" max="19" width="8.56"/>
    <col customWidth="1" min="21" max="21" width="10.11"/>
    <col customWidth="1" min="22" max="22" width="7.67"/>
    <col customWidth="1" min="23" max="23" width="9.0"/>
    <col customWidth="1" min="25" max="25" width="1.67"/>
  </cols>
  <sheetData>
    <row r="1">
      <c r="A1" s="317" t="s">
        <v>153</v>
      </c>
      <c r="B1" s="425" t="s">
        <v>2</v>
      </c>
      <c r="C1" s="426">
        <v>10.0</v>
      </c>
      <c r="E1" s="425" t="s">
        <v>2</v>
      </c>
      <c r="F1" s="426">
        <v>20.0</v>
      </c>
      <c r="H1" s="425" t="s">
        <v>2</v>
      </c>
      <c r="I1" s="426">
        <v>30.0</v>
      </c>
      <c r="K1" s="425" t="s">
        <v>2</v>
      </c>
      <c r="L1" s="426">
        <v>40.0</v>
      </c>
      <c r="N1" s="425" t="s">
        <v>2</v>
      </c>
      <c r="O1" s="426">
        <v>50.0</v>
      </c>
    </row>
    <row r="2">
      <c r="A2" s="319"/>
      <c r="B2" s="98" t="s">
        <v>224</v>
      </c>
      <c r="E2" s="98" t="s">
        <v>225</v>
      </c>
      <c r="H2" s="98" t="s">
        <v>226</v>
      </c>
      <c r="K2" s="98" t="s">
        <v>227</v>
      </c>
      <c r="N2" s="98" t="s">
        <v>228</v>
      </c>
    </row>
    <row r="3">
      <c r="A3" s="319" t="s">
        <v>82</v>
      </c>
      <c r="B3" s="98" t="s">
        <v>229</v>
      </c>
      <c r="E3" s="98" t="s">
        <v>230</v>
      </c>
      <c r="H3" s="98" t="s">
        <v>231</v>
      </c>
      <c r="K3" s="98" t="s">
        <v>232</v>
      </c>
      <c r="N3" s="98" t="s">
        <v>233</v>
      </c>
    </row>
    <row r="4">
      <c r="A4" s="319" t="s">
        <v>83</v>
      </c>
      <c r="B4" s="98" t="s">
        <v>234</v>
      </c>
      <c r="E4" s="98" t="s">
        <v>235</v>
      </c>
      <c r="H4" s="98" t="s">
        <v>236</v>
      </c>
      <c r="K4" s="98" t="s">
        <v>237</v>
      </c>
      <c r="N4" s="98" t="s">
        <v>238</v>
      </c>
    </row>
    <row r="5">
      <c r="A5" s="319" t="s">
        <v>84</v>
      </c>
      <c r="B5" s="98" t="s">
        <v>239</v>
      </c>
      <c r="E5" s="98" t="s">
        <v>240</v>
      </c>
      <c r="H5" s="98" t="s">
        <v>241</v>
      </c>
      <c r="K5" s="98" t="s">
        <v>242</v>
      </c>
      <c r="N5" s="98" t="s">
        <v>243</v>
      </c>
    </row>
    <row r="6">
      <c r="A6" s="319" t="s">
        <v>85</v>
      </c>
      <c r="B6" s="98" t="s">
        <v>244</v>
      </c>
      <c r="E6" s="98" t="s">
        <v>245</v>
      </c>
      <c r="H6" s="98" t="s">
        <v>246</v>
      </c>
      <c r="K6" s="98" t="s">
        <v>247</v>
      </c>
      <c r="N6" s="98" t="s">
        <v>248</v>
      </c>
    </row>
    <row r="7">
      <c r="A7" s="323" t="s">
        <v>86</v>
      </c>
      <c r="B7" s="270" t="s">
        <v>249</v>
      </c>
      <c r="C7" s="271"/>
      <c r="E7" s="270" t="s">
        <v>249</v>
      </c>
      <c r="F7" s="271"/>
      <c r="H7" s="270" t="s">
        <v>249</v>
      </c>
      <c r="I7" s="271"/>
      <c r="K7" s="270" t="s">
        <v>249</v>
      </c>
      <c r="L7" s="271"/>
      <c r="N7" s="270" t="s">
        <v>249</v>
      </c>
      <c r="O7" s="271"/>
    </row>
    <row r="8">
      <c r="A8" s="326"/>
      <c r="B8" s="204" t="s">
        <v>21</v>
      </c>
      <c r="C8" s="203" t="s">
        <v>22</v>
      </c>
      <c r="E8" s="204" t="s">
        <v>21</v>
      </c>
      <c r="F8" s="203" t="s">
        <v>22</v>
      </c>
      <c r="H8" s="204" t="s">
        <v>21</v>
      </c>
      <c r="I8" s="203" t="s">
        <v>22</v>
      </c>
      <c r="K8" s="204" t="s">
        <v>21</v>
      </c>
      <c r="L8" s="203" t="s">
        <v>22</v>
      </c>
      <c r="N8" s="204" t="s">
        <v>21</v>
      </c>
      <c r="O8" s="203" t="s">
        <v>22</v>
      </c>
    </row>
    <row r="9">
      <c r="A9" s="329" t="s">
        <v>23</v>
      </c>
      <c r="B9" s="189">
        <v>143.0</v>
      </c>
      <c r="C9" s="208">
        <v>5209.0</v>
      </c>
      <c r="E9" s="189">
        <v>578.0</v>
      </c>
      <c r="F9" s="208">
        <v>4774.0</v>
      </c>
      <c r="H9" s="189">
        <v>2018.0</v>
      </c>
      <c r="I9" s="208">
        <v>3334.0</v>
      </c>
      <c r="K9" s="189">
        <v>3927.0</v>
      </c>
      <c r="L9" s="208">
        <v>1425.0</v>
      </c>
      <c r="N9" s="189">
        <v>4761.0</v>
      </c>
      <c r="O9" s="208">
        <v>591.0</v>
      </c>
    </row>
    <row r="10">
      <c r="A10" s="332" t="s">
        <v>24</v>
      </c>
      <c r="B10" s="189">
        <v>6.0</v>
      </c>
      <c r="C10" s="211">
        <v>4642.0</v>
      </c>
      <c r="E10" s="189">
        <v>7.0</v>
      </c>
      <c r="F10" s="211">
        <v>4641.0</v>
      </c>
      <c r="H10" s="189">
        <v>8.0</v>
      </c>
      <c r="I10" s="211">
        <v>4640.0</v>
      </c>
      <c r="K10" s="189">
        <v>15.0</v>
      </c>
      <c r="L10" s="211">
        <v>4633.0</v>
      </c>
      <c r="N10" s="189">
        <v>62.0</v>
      </c>
      <c r="O10" s="211">
        <v>4586.0</v>
      </c>
    </row>
    <row r="13">
      <c r="A13" s="317" t="s">
        <v>153</v>
      </c>
      <c r="B13" s="425" t="s">
        <v>2</v>
      </c>
      <c r="C13" s="426">
        <v>60.0</v>
      </c>
      <c r="E13" s="425" t="s">
        <v>2</v>
      </c>
      <c r="F13" s="426">
        <v>70.0</v>
      </c>
      <c r="H13" s="425" t="s">
        <v>2</v>
      </c>
      <c r="I13" s="426">
        <v>80.0</v>
      </c>
      <c r="K13" s="425" t="s">
        <v>2</v>
      </c>
      <c r="L13" s="426">
        <v>90.0</v>
      </c>
      <c r="N13" s="425" t="s">
        <v>2</v>
      </c>
      <c r="O13" s="426">
        <v>100.0</v>
      </c>
    </row>
    <row r="14">
      <c r="A14" s="319"/>
      <c r="B14" s="98" t="s">
        <v>250</v>
      </c>
      <c r="C14" s="98" t="s">
        <v>251</v>
      </c>
      <c r="E14" s="98" t="s">
        <v>252</v>
      </c>
      <c r="H14" s="98" t="s">
        <v>253</v>
      </c>
      <c r="K14" s="98" t="s">
        <v>254</v>
      </c>
      <c r="N14" s="98" t="s">
        <v>255</v>
      </c>
    </row>
    <row r="15">
      <c r="A15" s="319" t="s">
        <v>82</v>
      </c>
      <c r="B15" s="98" t="s">
        <v>256</v>
      </c>
      <c r="E15" s="98" t="s">
        <v>257</v>
      </c>
      <c r="F15" s="98" t="s">
        <v>251</v>
      </c>
      <c r="H15" s="98" t="s">
        <v>258</v>
      </c>
      <c r="K15" s="98" t="s">
        <v>259</v>
      </c>
      <c r="N15" s="98" t="s">
        <v>260</v>
      </c>
    </row>
    <row r="16">
      <c r="A16" s="319" t="s">
        <v>83</v>
      </c>
      <c r="B16" s="98" t="s">
        <v>261</v>
      </c>
      <c r="C16" s="98" t="s">
        <v>251</v>
      </c>
      <c r="E16" s="98" t="s">
        <v>262</v>
      </c>
      <c r="H16" s="98" t="s">
        <v>263</v>
      </c>
      <c r="K16" s="98" t="s">
        <v>264</v>
      </c>
      <c r="N16" s="98" t="s">
        <v>265</v>
      </c>
    </row>
    <row r="17">
      <c r="A17" s="319" t="s">
        <v>84</v>
      </c>
      <c r="B17" s="98" t="s">
        <v>266</v>
      </c>
      <c r="C17" s="98" t="s">
        <v>251</v>
      </c>
      <c r="E17" s="98" t="s">
        <v>267</v>
      </c>
      <c r="H17" s="98" t="s">
        <v>268</v>
      </c>
      <c r="K17" s="98" t="s">
        <v>269</v>
      </c>
      <c r="N17" s="98" t="s">
        <v>270</v>
      </c>
    </row>
    <row r="18">
      <c r="A18" s="319" t="s">
        <v>85</v>
      </c>
      <c r="B18" s="98" t="s">
        <v>271</v>
      </c>
      <c r="C18" s="98" t="s">
        <v>251</v>
      </c>
      <c r="E18" s="98" t="s">
        <v>272</v>
      </c>
      <c r="H18" s="98" t="s">
        <v>273</v>
      </c>
      <c r="K18" s="98" t="s">
        <v>274</v>
      </c>
      <c r="N18" s="98" t="s">
        <v>275</v>
      </c>
    </row>
    <row r="19">
      <c r="A19" s="323" t="s">
        <v>86</v>
      </c>
      <c r="B19" s="270" t="s">
        <v>249</v>
      </c>
      <c r="C19" s="271"/>
      <c r="E19" s="270" t="s">
        <v>249</v>
      </c>
      <c r="F19" s="271"/>
      <c r="H19" s="270" t="s">
        <v>249</v>
      </c>
      <c r="I19" s="271"/>
      <c r="K19" s="270" t="s">
        <v>249</v>
      </c>
      <c r="L19" s="271"/>
      <c r="N19" s="270" t="s">
        <v>249</v>
      </c>
      <c r="O19" s="271"/>
    </row>
    <row r="20">
      <c r="A20" s="326"/>
      <c r="B20" s="204" t="s">
        <v>21</v>
      </c>
      <c r="C20" s="203" t="s">
        <v>22</v>
      </c>
      <c r="E20" s="204" t="s">
        <v>21</v>
      </c>
      <c r="F20" s="203" t="s">
        <v>22</v>
      </c>
      <c r="H20" s="204" t="s">
        <v>21</v>
      </c>
      <c r="I20" s="203" t="s">
        <v>22</v>
      </c>
      <c r="K20" s="204" t="s">
        <v>21</v>
      </c>
      <c r="L20" s="203" t="s">
        <v>22</v>
      </c>
      <c r="N20" s="204" t="s">
        <v>21</v>
      </c>
      <c r="O20" s="203" t="s">
        <v>22</v>
      </c>
    </row>
    <row r="21">
      <c r="A21" s="329" t="s">
        <v>23</v>
      </c>
      <c r="B21" s="189">
        <v>5081.0</v>
      </c>
      <c r="C21" s="208">
        <v>271.0</v>
      </c>
      <c r="E21" s="189">
        <v>5234.0</v>
      </c>
      <c r="F21" s="208">
        <v>118.0</v>
      </c>
      <c r="H21" s="189">
        <v>5315.0</v>
      </c>
      <c r="I21" s="208">
        <v>37.0</v>
      </c>
      <c r="K21" s="189">
        <v>5330.0</v>
      </c>
      <c r="L21" s="208">
        <v>22.0</v>
      </c>
      <c r="N21" s="189">
        <v>5338.0</v>
      </c>
      <c r="O21" s="208">
        <v>14.0</v>
      </c>
    </row>
    <row r="22">
      <c r="A22" s="332" t="s">
        <v>24</v>
      </c>
      <c r="B22" s="189">
        <v>232.0</v>
      </c>
      <c r="C22" s="211">
        <v>4416.0</v>
      </c>
      <c r="E22" s="189">
        <v>401.0</v>
      </c>
      <c r="F22" s="211">
        <v>4247.0</v>
      </c>
      <c r="H22" s="189">
        <v>637.0</v>
      </c>
      <c r="I22" s="211">
        <v>4011.0</v>
      </c>
      <c r="K22" s="189">
        <v>720.0</v>
      </c>
      <c r="L22" s="211">
        <v>3928.0</v>
      </c>
      <c r="N22" s="189">
        <v>1083.0</v>
      </c>
      <c r="O22" s="211">
        <v>3565.0</v>
      </c>
    </row>
    <row r="25" ht="6.0" customHeight="1">
      <c r="A25" s="427"/>
      <c r="B25" s="427"/>
      <c r="C25" s="427"/>
      <c r="D25" s="427"/>
      <c r="E25" s="427"/>
      <c r="F25" s="427"/>
      <c r="G25" s="427"/>
      <c r="H25" s="427"/>
      <c r="I25" s="427"/>
      <c r="J25" s="427"/>
      <c r="K25" s="427"/>
      <c r="L25" s="427"/>
      <c r="M25" s="427"/>
      <c r="N25" s="427"/>
      <c r="O25" s="427"/>
      <c r="P25" s="427"/>
      <c r="Q25" s="427"/>
      <c r="R25" s="427"/>
      <c r="S25" s="427"/>
      <c r="T25" s="427"/>
      <c r="U25" s="427"/>
      <c r="V25" s="427"/>
      <c r="W25" s="427"/>
      <c r="X25" s="427"/>
      <c r="Y25" s="427"/>
      <c r="Z25" s="427"/>
      <c r="AA25" s="427"/>
    </row>
    <row r="27">
      <c r="A27" s="317" t="s">
        <v>153</v>
      </c>
      <c r="B27" s="428" t="s">
        <v>2</v>
      </c>
      <c r="C27" s="429">
        <v>65.0</v>
      </c>
      <c r="E27" s="428" t="s">
        <v>2</v>
      </c>
      <c r="F27" s="429">
        <v>67.0</v>
      </c>
      <c r="H27" s="428" t="s">
        <v>2</v>
      </c>
      <c r="I27" s="429">
        <v>69.0</v>
      </c>
      <c r="K27" s="428" t="s">
        <v>2</v>
      </c>
      <c r="L27" s="429">
        <v>71.0</v>
      </c>
      <c r="N27" s="428" t="s">
        <v>2</v>
      </c>
      <c r="O27" s="429">
        <v>73.0</v>
      </c>
    </row>
    <row r="28">
      <c r="A28" s="319"/>
      <c r="B28" s="98" t="s">
        <v>276</v>
      </c>
      <c r="C28" s="98" t="s">
        <v>251</v>
      </c>
      <c r="E28" s="98" t="s">
        <v>277</v>
      </c>
      <c r="H28" s="98" t="s">
        <v>278</v>
      </c>
      <c r="K28" s="98" t="s">
        <v>279</v>
      </c>
      <c r="N28" s="98" t="s">
        <v>228</v>
      </c>
    </row>
    <row r="29">
      <c r="A29" s="319" t="s">
        <v>82</v>
      </c>
      <c r="B29" s="98" t="s">
        <v>280</v>
      </c>
      <c r="C29" s="98" t="s">
        <v>251</v>
      </c>
      <c r="E29" s="98" t="s">
        <v>281</v>
      </c>
      <c r="H29" s="98" t="s">
        <v>282</v>
      </c>
      <c r="K29" s="98" t="s">
        <v>283</v>
      </c>
      <c r="N29" s="98" t="s">
        <v>233</v>
      </c>
    </row>
    <row r="30">
      <c r="A30" s="319" t="s">
        <v>83</v>
      </c>
      <c r="B30" s="98" t="s">
        <v>284</v>
      </c>
      <c r="E30" s="98" t="s">
        <v>285</v>
      </c>
      <c r="H30" s="98" t="s">
        <v>286</v>
      </c>
      <c r="K30" s="98" t="s">
        <v>287</v>
      </c>
      <c r="N30" s="98" t="s">
        <v>238</v>
      </c>
    </row>
    <row r="31">
      <c r="A31" s="319" t="s">
        <v>84</v>
      </c>
      <c r="B31" s="98" t="s">
        <v>288</v>
      </c>
      <c r="E31" s="98" t="s">
        <v>289</v>
      </c>
      <c r="H31" s="98" t="s">
        <v>290</v>
      </c>
      <c r="K31" s="98" t="s">
        <v>291</v>
      </c>
      <c r="N31" s="98" t="s">
        <v>243</v>
      </c>
    </row>
    <row r="32">
      <c r="A32" s="319" t="s">
        <v>85</v>
      </c>
      <c r="B32" s="98" t="s">
        <v>292</v>
      </c>
      <c r="E32" s="98" t="s">
        <v>293</v>
      </c>
      <c r="H32" s="98" t="s">
        <v>294</v>
      </c>
      <c r="K32" s="98" t="s">
        <v>295</v>
      </c>
      <c r="N32" s="98" t="s">
        <v>248</v>
      </c>
    </row>
    <row r="33">
      <c r="A33" s="323" t="s">
        <v>86</v>
      </c>
      <c r="B33" s="270" t="s">
        <v>249</v>
      </c>
      <c r="C33" s="271"/>
      <c r="E33" s="270" t="s">
        <v>249</v>
      </c>
      <c r="F33" s="271"/>
      <c r="H33" s="270" t="s">
        <v>249</v>
      </c>
      <c r="I33" s="271"/>
      <c r="K33" s="270" t="s">
        <v>249</v>
      </c>
      <c r="L33" s="271"/>
      <c r="N33" s="270" t="s">
        <v>249</v>
      </c>
      <c r="O33" s="271"/>
    </row>
    <row r="34">
      <c r="A34" s="326"/>
      <c r="B34" s="204" t="s">
        <v>21</v>
      </c>
      <c r="C34" s="203" t="s">
        <v>22</v>
      </c>
      <c r="E34" s="204" t="s">
        <v>21</v>
      </c>
      <c r="F34" s="203" t="s">
        <v>22</v>
      </c>
      <c r="H34" s="204" t="s">
        <v>21</v>
      </c>
      <c r="I34" s="203" t="s">
        <v>22</v>
      </c>
      <c r="K34" s="204" t="s">
        <v>21</v>
      </c>
      <c r="L34" s="203" t="s">
        <v>22</v>
      </c>
      <c r="N34" s="204" t="s">
        <v>21</v>
      </c>
      <c r="O34" s="203" t="s">
        <v>22</v>
      </c>
    </row>
    <row r="35">
      <c r="A35" s="329" t="s">
        <v>23</v>
      </c>
      <c r="B35" s="189">
        <v>5175.0</v>
      </c>
      <c r="C35" s="208">
        <v>177.0</v>
      </c>
      <c r="E35" s="189">
        <v>5197.0</v>
      </c>
      <c r="F35" s="208">
        <v>155.0</v>
      </c>
      <c r="H35" s="189">
        <v>5221.0</v>
      </c>
      <c r="I35" s="208">
        <v>131.0</v>
      </c>
      <c r="K35" s="189">
        <v>5245.0</v>
      </c>
      <c r="L35" s="208">
        <v>107.0</v>
      </c>
      <c r="N35" s="189">
        <v>5264.0</v>
      </c>
      <c r="O35" s="208">
        <v>88.0</v>
      </c>
    </row>
    <row r="36">
      <c r="A36" s="332" t="s">
        <v>24</v>
      </c>
      <c r="B36" s="189">
        <v>319.0</v>
      </c>
      <c r="C36" s="211">
        <v>4329.0</v>
      </c>
      <c r="E36" s="189">
        <v>355.0</v>
      </c>
      <c r="F36" s="211">
        <v>4293.0</v>
      </c>
      <c r="H36" s="189">
        <v>387.0</v>
      </c>
      <c r="I36" s="211">
        <v>4261.0</v>
      </c>
      <c r="K36" s="189">
        <v>419.0</v>
      </c>
      <c r="L36" s="211">
        <v>4229.0</v>
      </c>
      <c r="N36" s="189">
        <v>449.0</v>
      </c>
      <c r="O36" s="211">
        <v>4199.0</v>
      </c>
    </row>
    <row r="39">
      <c r="A39" s="317" t="s">
        <v>153</v>
      </c>
      <c r="B39" s="428" t="s">
        <v>2</v>
      </c>
      <c r="C39" s="429">
        <v>75.0</v>
      </c>
      <c r="E39" s="428" t="s">
        <v>2</v>
      </c>
      <c r="F39" s="429">
        <v>77.0</v>
      </c>
      <c r="H39" s="428" t="s">
        <v>2</v>
      </c>
      <c r="I39" s="429">
        <v>79.0</v>
      </c>
    </row>
    <row r="40">
      <c r="A40" s="319"/>
      <c r="B40" s="98" t="s">
        <v>296</v>
      </c>
      <c r="E40" s="98" t="s">
        <v>297</v>
      </c>
      <c r="H40" s="98" t="s">
        <v>157</v>
      </c>
    </row>
    <row r="41">
      <c r="A41" s="319" t="s">
        <v>82</v>
      </c>
      <c r="B41" s="98" t="s">
        <v>298</v>
      </c>
      <c r="E41" s="98" t="s">
        <v>299</v>
      </c>
      <c r="H41" s="98" t="s">
        <v>300</v>
      </c>
    </row>
    <row r="42">
      <c r="A42" s="319" t="s">
        <v>83</v>
      </c>
      <c r="B42" s="98" t="s">
        <v>301</v>
      </c>
      <c r="E42" s="98" t="s">
        <v>302</v>
      </c>
      <c r="H42" s="98" t="s">
        <v>303</v>
      </c>
    </row>
    <row r="43">
      <c r="A43" s="319" t="s">
        <v>84</v>
      </c>
      <c r="B43" s="98" t="s">
        <v>304</v>
      </c>
      <c r="E43" s="98" t="s">
        <v>305</v>
      </c>
      <c r="H43" s="98" t="s">
        <v>306</v>
      </c>
    </row>
    <row r="44">
      <c r="A44" s="319" t="s">
        <v>85</v>
      </c>
      <c r="B44" s="98" t="s">
        <v>307</v>
      </c>
      <c r="E44" s="98" t="s">
        <v>308</v>
      </c>
      <c r="H44" s="98" t="s">
        <v>309</v>
      </c>
    </row>
    <row r="45">
      <c r="A45" s="323" t="s">
        <v>86</v>
      </c>
      <c r="B45" s="270" t="s">
        <v>249</v>
      </c>
      <c r="C45" s="271"/>
      <c r="E45" s="270" t="s">
        <v>249</v>
      </c>
      <c r="F45" s="271"/>
      <c r="H45" s="270" t="s">
        <v>249</v>
      </c>
      <c r="I45" s="271"/>
    </row>
    <row r="46">
      <c r="A46" s="326"/>
      <c r="B46" s="204" t="s">
        <v>21</v>
      </c>
      <c r="C46" s="203" t="s">
        <v>22</v>
      </c>
      <c r="E46" s="204" t="s">
        <v>21</v>
      </c>
      <c r="F46" s="203" t="s">
        <v>22</v>
      </c>
      <c r="H46" s="204" t="s">
        <v>21</v>
      </c>
      <c r="I46" s="203" t="s">
        <v>22</v>
      </c>
    </row>
    <row r="47">
      <c r="A47" s="329" t="s">
        <v>23</v>
      </c>
      <c r="B47" s="189">
        <v>5282.0</v>
      </c>
      <c r="C47" s="208">
        <v>70.0</v>
      </c>
      <c r="E47" s="189">
        <v>5297.0</v>
      </c>
      <c r="F47" s="208">
        <v>55.0</v>
      </c>
      <c r="H47" s="189">
        <v>5310.0</v>
      </c>
      <c r="I47" s="208">
        <v>42.0</v>
      </c>
    </row>
    <row r="48">
      <c r="A48" s="332" t="s">
        <v>24</v>
      </c>
      <c r="B48" s="189">
        <v>522.0</v>
      </c>
      <c r="C48" s="211">
        <v>4126.0</v>
      </c>
      <c r="E48" s="189">
        <v>575.0</v>
      </c>
      <c r="F48" s="211">
        <v>4072.0</v>
      </c>
      <c r="H48" s="189">
        <v>612.0</v>
      </c>
      <c r="I48" s="211">
        <v>4036.0</v>
      </c>
    </row>
  </sheetData>
  <mergeCells count="18">
    <mergeCell ref="B7:C7"/>
    <mergeCell ref="E7:F7"/>
    <mergeCell ref="H7:I7"/>
    <mergeCell ref="K7:L7"/>
    <mergeCell ref="N7:O7"/>
    <mergeCell ref="B19:C19"/>
    <mergeCell ref="E19:F19"/>
    <mergeCell ref="N19:O19"/>
    <mergeCell ref="B45:C45"/>
    <mergeCell ref="E45:F45"/>
    <mergeCell ref="H45:I45"/>
    <mergeCell ref="H19:I19"/>
    <mergeCell ref="K19:L19"/>
    <mergeCell ref="B33:C33"/>
    <mergeCell ref="E33:F33"/>
    <mergeCell ref="H33:I33"/>
    <mergeCell ref="K33:L33"/>
    <mergeCell ref="N33:O3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8.0"/>
    <col customWidth="1" min="2" max="2" width="92.67"/>
    <col customWidth="1" min="3" max="26" width="10.56"/>
  </cols>
  <sheetData>
    <row r="1" ht="15.75" customHeight="1">
      <c r="A1" s="430" t="s">
        <v>310</v>
      </c>
      <c r="B1" s="430" t="s">
        <v>311</v>
      </c>
      <c r="C1" s="430" t="s">
        <v>312</v>
      </c>
    </row>
    <row r="2" ht="15.75" customHeight="1">
      <c r="A2" s="430" t="s">
        <v>313</v>
      </c>
      <c r="B2" s="430" t="s">
        <v>314</v>
      </c>
      <c r="C2" s="430" t="s">
        <v>315</v>
      </c>
    </row>
    <row r="3" ht="15.75" customHeight="1">
      <c r="A3" s="430" t="s">
        <v>316</v>
      </c>
      <c r="B3" s="430" t="s">
        <v>314</v>
      </c>
      <c r="C3" s="430" t="s">
        <v>315</v>
      </c>
    </row>
    <row r="4" ht="15.75" customHeight="1">
      <c r="A4" s="430" t="s">
        <v>317</v>
      </c>
      <c r="B4" s="430" t="s">
        <v>318</v>
      </c>
      <c r="C4" s="430" t="s">
        <v>315</v>
      </c>
    </row>
    <row r="5" ht="15.75" customHeight="1">
      <c r="A5" s="430" t="s">
        <v>319</v>
      </c>
      <c r="B5" s="430" t="s">
        <v>318</v>
      </c>
      <c r="C5" s="430" t="s">
        <v>315</v>
      </c>
    </row>
    <row r="6" ht="15.75" customHeight="1">
      <c r="A6" s="430" t="s">
        <v>320</v>
      </c>
      <c r="B6" s="430" t="s">
        <v>321</v>
      </c>
      <c r="C6" s="430"/>
    </row>
    <row r="7" ht="15.75" customHeight="1">
      <c r="A7" s="430" t="s">
        <v>322</v>
      </c>
      <c r="B7" s="430"/>
      <c r="C7" s="430"/>
    </row>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7.11"/>
    <col customWidth="1" min="3" max="7" width="11.22"/>
    <col customWidth="1" min="8" max="25" width="10.56"/>
  </cols>
  <sheetData>
    <row r="1" ht="15.75" customHeight="1">
      <c r="A1" s="431" t="s">
        <v>323</v>
      </c>
      <c r="B1" s="431" t="s">
        <v>324</v>
      </c>
      <c r="C1" s="431" t="s">
        <v>325</v>
      </c>
      <c r="D1" s="431" t="s">
        <v>326</v>
      </c>
      <c r="E1" s="431" t="s">
        <v>327</v>
      </c>
      <c r="F1" s="431" t="s">
        <v>328</v>
      </c>
      <c r="G1" s="431" t="s">
        <v>329</v>
      </c>
    </row>
    <row r="2" ht="15.75" customHeight="1">
      <c r="A2" s="431" t="s">
        <v>330</v>
      </c>
      <c r="B2" s="431">
        <v>16401.0</v>
      </c>
      <c r="C2" s="431">
        <v>0.79921955978294</v>
      </c>
      <c r="D2" s="431">
        <v>0.999587543823468</v>
      </c>
      <c r="E2" s="431">
        <v>0.595600884738264</v>
      </c>
      <c r="F2" s="431">
        <v>0.746438746438746</v>
      </c>
      <c r="G2" s="431">
        <v>0.992162279226249</v>
      </c>
    </row>
    <row r="3" ht="15.75" customHeight="1">
      <c r="A3" s="431" t="s">
        <v>331</v>
      </c>
      <c r="B3" s="431">
        <v>2051.0</v>
      </c>
      <c r="C3" s="431">
        <v>0.795221843003412</v>
      </c>
      <c r="D3" s="431">
        <v>1.0</v>
      </c>
      <c r="E3" s="431">
        <v>0.572301425661914</v>
      </c>
      <c r="F3" s="431">
        <v>0.727979274611399</v>
      </c>
      <c r="G3" s="431">
        <v>0.993035537714406</v>
      </c>
    </row>
    <row r="4" ht="15.75" customHeight="1">
      <c r="A4" s="431" t="s">
        <v>332</v>
      </c>
      <c r="B4" s="431">
        <v>2050.0</v>
      </c>
      <c r="C4" s="431">
        <v>0.793658536585365</v>
      </c>
      <c r="D4" s="431">
        <v>0.998412698412698</v>
      </c>
      <c r="E4" s="431">
        <v>0.59847764034253</v>
      </c>
      <c r="F4" s="431">
        <v>0.748364069006543</v>
      </c>
      <c r="G4" s="431">
        <v>0.989654735610967</v>
      </c>
    </row>
    <row r="5" ht="15.75" customHeight="1"/>
    <row r="6" ht="15.75" customHeight="1">
      <c r="A6" s="106"/>
      <c r="B6" s="106"/>
      <c r="C6" s="106"/>
      <c r="D6" s="106"/>
      <c r="E6" s="106"/>
      <c r="F6" s="106"/>
      <c r="G6" s="106"/>
    </row>
    <row r="7" ht="15.75" customHeight="1">
      <c r="A7" s="106"/>
      <c r="B7" s="106"/>
      <c r="C7" s="106"/>
      <c r="D7" s="106"/>
      <c r="E7" s="106"/>
      <c r="F7" s="106"/>
      <c r="G7" s="106"/>
    </row>
    <row r="8" ht="15.75" customHeight="1">
      <c r="A8" s="106"/>
      <c r="B8" s="106"/>
      <c r="C8" s="106"/>
      <c r="D8" s="106"/>
      <c r="E8" s="106"/>
      <c r="F8" s="106"/>
      <c r="G8" s="106"/>
    </row>
    <row r="9" ht="15.75" customHeight="1">
      <c r="A9" s="106"/>
      <c r="B9" s="106"/>
      <c r="C9" s="106"/>
      <c r="D9" s="106"/>
      <c r="E9" s="106"/>
      <c r="F9" s="106"/>
      <c r="G9" s="106"/>
    </row>
    <row r="10" ht="15.75" customHeight="1">
      <c r="A10" s="106"/>
      <c r="B10" s="106"/>
      <c r="C10" s="106"/>
      <c r="D10" s="106"/>
      <c r="E10" s="106"/>
      <c r="F10" s="106"/>
      <c r="G10" s="106"/>
    </row>
    <row r="11" ht="15.75" customHeight="1">
      <c r="A11" s="106"/>
      <c r="B11" s="106"/>
      <c r="C11" s="106"/>
      <c r="D11" s="106"/>
      <c r="E11" s="106"/>
      <c r="F11" s="106"/>
      <c r="G11" s="106"/>
    </row>
    <row r="12" ht="15.75" customHeight="1">
      <c r="A12" s="106"/>
      <c r="B12" s="106"/>
      <c r="C12" s="106"/>
      <c r="D12" s="106"/>
      <c r="E12" s="106"/>
      <c r="F12" s="106"/>
      <c r="G12" s="106"/>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pageMargins bottom="0.75" footer="0.0" header="0.0" left="0.7" right="0.7" top="0.75"/>
  <pageSetup orientation="landscape"/>
  <drawing r:id="rId1"/>
  <tableParts count="2">
    <tablePart r:id="rId4"/>
    <tablePart r:id="rId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 width="10.56"/>
    <col customWidth="1" min="4" max="6" width="11.22"/>
    <col customWidth="1" min="7" max="26" width="10.56"/>
  </cols>
  <sheetData>
    <row r="1" ht="15.75" customHeight="1">
      <c r="A1" s="431" t="s">
        <v>323</v>
      </c>
      <c r="B1" s="431" t="s">
        <v>324</v>
      </c>
      <c r="C1" s="431" t="s">
        <v>325</v>
      </c>
      <c r="D1" s="431" t="s">
        <v>326</v>
      </c>
      <c r="E1" s="431" t="s">
        <v>327</v>
      </c>
      <c r="F1" s="431" t="s">
        <v>328</v>
      </c>
      <c r="G1" s="431" t="s">
        <v>329</v>
      </c>
    </row>
    <row r="2" ht="15.75" customHeight="1">
      <c r="A2" s="431" t="s">
        <v>330</v>
      </c>
      <c r="B2" s="431">
        <v>16401.0</v>
      </c>
      <c r="C2" s="431">
        <v>0.779952441924272</v>
      </c>
      <c r="D2" s="431">
        <v>1.0</v>
      </c>
      <c r="E2" s="431">
        <v>0.557666380683907</v>
      </c>
      <c r="F2" s="431">
        <v>0.71602801164529</v>
      </c>
      <c r="G2" s="431">
        <v>0.994058469500811</v>
      </c>
    </row>
    <row r="3" ht="15.75" customHeight="1">
      <c r="A3" s="431" t="s">
        <v>331</v>
      </c>
      <c r="B3" s="431">
        <v>2051.0</v>
      </c>
      <c r="C3" s="431">
        <v>0.789858605558264</v>
      </c>
      <c r="D3" s="431">
        <v>1.0</v>
      </c>
      <c r="E3" s="431">
        <v>0.573689416419386</v>
      </c>
      <c r="F3" s="431">
        <v>0.729101194217473</v>
      </c>
      <c r="G3" s="431">
        <v>0.988870501407593</v>
      </c>
    </row>
    <row r="4" ht="15.75" customHeight="1">
      <c r="A4" s="260" t="s">
        <v>332</v>
      </c>
      <c r="B4" s="260">
        <v>2050.0</v>
      </c>
      <c r="C4" s="260">
        <v>0.792682926829268</v>
      </c>
      <c r="D4" s="260">
        <v>0.998269896193771</v>
      </c>
      <c r="E4" s="260">
        <v>0.576423576423576</v>
      </c>
      <c r="F4" s="260">
        <v>0.730842305256491</v>
      </c>
      <c r="G4" s="260">
        <v>0.991510872349766</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pageMargins bottom="0.75" footer="0.0" header="0.0" left="0.7" right="0.7" top="0.75"/>
  <pageSetup orientation="landscape"/>
  <drawing r:id="rId1"/>
  <tableParts count="1">
    <tablePart r:id="rId3"/>
  </tableParts>
</worksheet>
</file>