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placi/Dropbox/Post-doc/Rovereto/Children research/Children/"/>
    </mc:Choice>
  </mc:AlternateContent>
  <xr:revisionPtr revIDLastSave="0" documentId="13_ncr:1_{6BC625DA-6A84-CA48-BA4B-6168B04B55CA}" xr6:coauthVersionLast="36" xr6:coauthVersionMax="36" xr10:uidLastSave="{00000000-0000-0000-0000-000000000000}"/>
  <bookViews>
    <workbookView xWindow="0" yWindow="460" windowWidth="19200" windowHeight="13860" xr2:uid="{00000000-000D-0000-FFFF-FFFF00000000}"/>
  </bookViews>
  <sheets>
    <sheet name="Strategies" sheetId="4" r:id="rId1"/>
    <sheet name="Ruled out or Confirmed" sheetId="3" r:id="rId2"/>
    <sheet name="What if" sheetId="2" r:id="rId3"/>
    <sheet name="deleted scenari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10" i="4"/>
  <c r="G10" i="4"/>
  <c r="D10" i="4"/>
  <c r="G9" i="4"/>
  <c r="D9" i="4"/>
  <c r="H9" i="4" s="1"/>
  <c r="H10" i="4" l="1"/>
  <c r="I13" i="4"/>
  <c r="I14" i="4"/>
  <c r="D13" i="4"/>
  <c r="G13" i="4"/>
  <c r="D14" i="4"/>
  <c r="G14" i="4"/>
  <c r="D11" i="4"/>
  <c r="G11" i="4"/>
  <c r="I11" i="4"/>
  <c r="D12" i="4"/>
  <c r="G12" i="4"/>
  <c r="I12" i="4"/>
  <c r="H14" i="4" l="1"/>
  <c r="H13" i="4"/>
  <c r="H12" i="4"/>
  <c r="H11" i="4"/>
  <c r="I20" i="4"/>
  <c r="I21" i="4"/>
  <c r="I22" i="4"/>
  <c r="I23" i="4"/>
  <c r="G23" i="4"/>
  <c r="D23" i="4"/>
  <c r="G22" i="4"/>
  <c r="D22" i="4"/>
  <c r="G21" i="4"/>
  <c r="D21" i="4"/>
  <c r="G20" i="4"/>
  <c r="D20" i="4"/>
  <c r="I19" i="4"/>
  <c r="G19" i="4"/>
  <c r="D19" i="4"/>
  <c r="I18" i="4"/>
  <c r="G18" i="4"/>
  <c r="D18" i="4"/>
  <c r="I17" i="4"/>
  <c r="G17" i="4"/>
  <c r="D17" i="4"/>
  <c r="I16" i="4"/>
  <c r="G16" i="4"/>
  <c r="D16" i="4"/>
  <c r="E8" i="4"/>
  <c r="F8" i="4" s="1"/>
  <c r="D8" i="4"/>
  <c r="E7" i="4"/>
  <c r="I7" i="4" s="1"/>
  <c r="D7" i="4"/>
  <c r="I5" i="4"/>
  <c r="G5" i="4"/>
  <c r="D5" i="4"/>
  <c r="I4" i="4"/>
  <c r="G4" i="4"/>
  <c r="D4" i="4"/>
  <c r="H23" i="4" l="1"/>
  <c r="H18" i="4"/>
  <c r="H16" i="4"/>
  <c r="H22" i="4"/>
  <c r="H21" i="4"/>
  <c r="H20" i="4"/>
  <c r="H17" i="4"/>
  <c r="H19" i="4"/>
  <c r="F7" i="4"/>
  <c r="G7" i="4" s="1"/>
  <c r="H7" i="4" s="1"/>
  <c r="G8" i="4"/>
  <c r="H8" i="4" s="1"/>
  <c r="I8" i="4"/>
  <c r="J25" i="3"/>
  <c r="H25" i="3"/>
  <c r="E25" i="3"/>
  <c r="I25" i="3" s="1"/>
  <c r="J24" i="3"/>
  <c r="H24" i="3"/>
  <c r="E24" i="3"/>
  <c r="I24" i="3" s="1"/>
  <c r="J23" i="3"/>
  <c r="H23" i="3"/>
  <c r="E23" i="3"/>
  <c r="I23" i="3" s="1"/>
  <c r="J22" i="3"/>
  <c r="H22" i="3"/>
  <c r="E22" i="3"/>
  <c r="J21" i="3"/>
  <c r="H21" i="3"/>
  <c r="E21" i="3"/>
  <c r="J20" i="3"/>
  <c r="H20" i="3"/>
  <c r="E20" i="3"/>
  <c r="J19" i="3"/>
  <c r="H19" i="3"/>
  <c r="E19" i="3"/>
  <c r="I19" i="3" s="1"/>
  <c r="J18" i="3"/>
  <c r="H18" i="3"/>
  <c r="E18" i="3"/>
  <c r="I18" i="3" s="1"/>
  <c r="J17" i="3"/>
  <c r="J15" i="3"/>
  <c r="H15" i="3"/>
  <c r="E15" i="3"/>
  <c r="J14" i="3"/>
  <c r="H14" i="3"/>
  <c r="E14" i="3"/>
  <c r="J13" i="3"/>
  <c r="H13" i="3"/>
  <c r="E13" i="3"/>
  <c r="J12" i="3"/>
  <c r="H12" i="3"/>
  <c r="E12" i="3"/>
  <c r="I12" i="3" s="1"/>
  <c r="J11" i="3"/>
  <c r="F11" i="3"/>
  <c r="G11" i="3" s="1"/>
  <c r="E11" i="3"/>
  <c r="F10" i="3"/>
  <c r="E10" i="3"/>
  <c r="J8" i="3"/>
  <c r="H8" i="3"/>
  <c r="E8" i="3"/>
  <c r="J7" i="3"/>
  <c r="H7" i="3"/>
  <c r="E7" i="3"/>
  <c r="J6" i="3"/>
  <c r="H6" i="3"/>
  <c r="E6" i="3"/>
  <c r="J5" i="3"/>
  <c r="H5" i="3"/>
  <c r="E5" i="3"/>
  <c r="I14" i="3" l="1"/>
  <c r="I21" i="3"/>
  <c r="I22" i="3"/>
  <c r="I13" i="3"/>
  <c r="I20" i="3"/>
  <c r="I15" i="3"/>
  <c r="H11" i="3"/>
  <c r="I11" i="3" s="1"/>
  <c r="J10" i="3"/>
  <c r="G10" i="3"/>
  <c r="H10" i="3" s="1"/>
  <c r="I10" i="3" s="1"/>
  <c r="E42" i="1"/>
  <c r="H42" i="1"/>
  <c r="E43" i="1"/>
  <c r="H43" i="1"/>
  <c r="J40" i="1"/>
  <c r="J41" i="1"/>
  <c r="E41" i="1"/>
  <c r="H41" i="1"/>
  <c r="H35" i="1"/>
  <c r="E35" i="1"/>
  <c r="H34" i="1"/>
  <c r="E34" i="1"/>
  <c r="I34" i="1" s="1"/>
  <c r="J25" i="2"/>
  <c r="H25" i="2"/>
  <c r="E25" i="2"/>
  <c r="J24" i="2"/>
  <c r="H24" i="2"/>
  <c r="E24" i="2"/>
  <c r="J23" i="2"/>
  <c r="H23" i="2"/>
  <c r="E23" i="2"/>
  <c r="J22" i="2"/>
  <c r="H22" i="2"/>
  <c r="E22" i="2"/>
  <c r="J21" i="2"/>
  <c r="H21" i="2"/>
  <c r="E21" i="2"/>
  <c r="J20" i="2"/>
  <c r="H20" i="2"/>
  <c r="E20" i="2"/>
  <c r="J19" i="2"/>
  <c r="H19" i="2"/>
  <c r="E19" i="2"/>
  <c r="J18" i="2"/>
  <c r="H18" i="2"/>
  <c r="E18" i="2"/>
  <c r="J17" i="2"/>
  <c r="J15" i="2"/>
  <c r="H15" i="2"/>
  <c r="E15" i="2"/>
  <c r="J14" i="2"/>
  <c r="H14" i="2"/>
  <c r="E14" i="2"/>
  <c r="J13" i="2"/>
  <c r="H13" i="2"/>
  <c r="E13" i="2"/>
  <c r="J12" i="2"/>
  <c r="H12" i="2"/>
  <c r="E12" i="2"/>
  <c r="F11" i="2"/>
  <c r="J11" i="2" s="1"/>
  <c r="E11" i="2"/>
  <c r="F10" i="2"/>
  <c r="J10" i="2" s="1"/>
  <c r="E10" i="2"/>
  <c r="J8" i="2"/>
  <c r="H8" i="2"/>
  <c r="E8" i="2"/>
  <c r="J7" i="2"/>
  <c r="H7" i="2"/>
  <c r="E7" i="2"/>
  <c r="J6" i="2"/>
  <c r="H6" i="2"/>
  <c r="E6" i="2"/>
  <c r="J5" i="2"/>
  <c r="H5" i="2"/>
  <c r="E5" i="2"/>
  <c r="I24" i="2" l="1"/>
  <c r="I43" i="1"/>
  <c r="I42" i="1"/>
  <c r="I41" i="1"/>
  <c r="I35" i="1"/>
  <c r="I20" i="2"/>
  <c r="I15" i="2"/>
  <c r="I12" i="2"/>
  <c r="I19" i="2"/>
  <c r="I23" i="2"/>
  <c r="I14" i="2"/>
  <c r="I21" i="2"/>
  <c r="I25" i="2"/>
  <c r="G11" i="2"/>
  <c r="H11" i="2" s="1"/>
  <c r="I11" i="2" s="1"/>
  <c r="I13" i="2"/>
  <c r="I18" i="2"/>
  <c r="I22" i="2"/>
  <c r="G10" i="2"/>
  <c r="H10" i="2" s="1"/>
  <c r="I10" i="2" s="1"/>
  <c r="H37" i="1"/>
  <c r="E37" i="1"/>
  <c r="H36" i="1"/>
  <c r="E36" i="1"/>
  <c r="J19" i="1"/>
  <c r="J18" i="1"/>
  <c r="E18" i="1"/>
  <c r="E19" i="1"/>
  <c r="H18" i="1"/>
  <c r="H19" i="1"/>
  <c r="H10" i="1"/>
  <c r="J10" i="1"/>
  <c r="H9" i="1"/>
  <c r="J9" i="1"/>
  <c r="E10" i="1"/>
  <c r="E9" i="1"/>
  <c r="E12" i="1"/>
  <c r="J12" i="1"/>
  <c r="E11" i="1"/>
  <c r="J11" i="1"/>
  <c r="H12" i="1"/>
  <c r="H11" i="1"/>
  <c r="J16" i="1"/>
  <c r="J17" i="1"/>
  <c r="H16" i="1"/>
  <c r="H17" i="1"/>
  <c r="E16" i="1"/>
  <c r="E17" i="1"/>
  <c r="H7" i="1"/>
  <c r="J31" i="1"/>
  <c r="J32" i="1"/>
  <c r="J33" i="1"/>
  <c r="J34" i="1"/>
  <c r="J35" i="1"/>
  <c r="J7" i="1"/>
  <c r="J8" i="1"/>
  <c r="H8" i="1"/>
  <c r="E7" i="1"/>
  <c r="E8" i="1"/>
  <c r="H33" i="1"/>
  <c r="H32" i="1"/>
  <c r="E33" i="1"/>
  <c r="E32" i="1"/>
  <c r="I18" i="1" l="1"/>
  <c r="I33" i="1"/>
  <c r="I32" i="1"/>
  <c r="I36" i="1"/>
  <c r="I37" i="1"/>
  <c r="I19" i="1"/>
  <c r="I17" i="1"/>
  <c r="I16" i="1"/>
  <c r="E40" i="1"/>
  <c r="H40" i="1" l="1"/>
  <c r="I40" i="1" s="1"/>
  <c r="J36" i="1"/>
  <c r="J37" i="1"/>
  <c r="F15" i="1"/>
  <c r="G15" i="1" s="1"/>
  <c r="F14" i="1"/>
  <c r="G14" i="1" s="1"/>
  <c r="J39" i="1" l="1"/>
  <c r="E39" i="1"/>
  <c r="J38" i="1"/>
  <c r="E38" i="1"/>
  <c r="J15" i="1"/>
  <c r="E15" i="1"/>
  <c r="J14" i="1"/>
  <c r="E14" i="1"/>
  <c r="G28" i="1"/>
  <c r="F28" i="1"/>
  <c r="J28" i="1" s="1"/>
  <c r="E28" i="1"/>
  <c r="G29" i="1"/>
  <c r="F29" i="1"/>
  <c r="J29" i="1" s="1"/>
  <c r="E29" i="1"/>
  <c r="F26" i="1"/>
  <c r="J26" i="1" s="1"/>
  <c r="E26" i="1"/>
  <c r="F25" i="1"/>
  <c r="J25" i="1" s="1"/>
  <c r="E25" i="1"/>
  <c r="F24" i="1"/>
  <c r="J24" i="1" s="1"/>
  <c r="E24" i="1"/>
  <c r="F23" i="1"/>
  <c r="G23" i="1" s="1"/>
  <c r="E23" i="1"/>
  <c r="G21" i="1"/>
  <c r="F21" i="1"/>
  <c r="E21" i="1"/>
  <c r="G22" i="1"/>
  <c r="F22" i="1"/>
  <c r="J22" i="1" s="1"/>
  <c r="E22" i="1"/>
  <c r="J6" i="1"/>
  <c r="H6" i="1"/>
  <c r="E6" i="1"/>
  <c r="J5" i="1"/>
  <c r="H5" i="1"/>
  <c r="E5" i="1"/>
  <c r="H39" i="1" l="1"/>
  <c r="I39" i="1" s="1"/>
  <c r="H21" i="1"/>
  <c r="I21" i="1" s="1"/>
  <c r="H22" i="1"/>
  <c r="I22" i="1" s="1"/>
  <c r="H28" i="1"/>
  <c r="I28" i="1" s="1"/>
  <c r="G24" i="1"/>
  <c r="H24" i="1" s="1"/>
  <c r="I24" i="1" s="1"/>
  <c r="H23" i="1"/>
  <c r="I23" i="1" s="1"/>
  <c r="H29" i="1"/>
  <c r="I29" i="1" s="1"/>
  <c r="H38" i="1"/>
  <c r="I38" i="1" s="1"/>
  <c r="G26" i="1"/>
  <c r="H26" i="1" s="1"/>
  <c r="I26" i="1" s="1"/>
  <c r="H15" i="1"/>
  <c r="I15" i="1" s="1"/>
  <c r="J23" i="1"/>
  <c r="G25" i="1"/>
  <c r="H25" i="1" s="1"/>
  <c r="I25" i="1" s="1"/>
  <c r="H14" i="1"/>
  <c r="I14" i="1" s="1"/>
  <c r="J21" i="1"/>
</calcChain>
</file>

<file path=xl/sharedStrings.xml><?xml version="1.0" encoding="utf-8"?>
<sst xmlns="http://schemas.openxmlformats.org/spreadsheetml/2006/main" count="281" uniqueCount="75">
  <si>
    <t>Urna A</t>
  </si>
  <si>
    <t>Urna B</t>
  </si>
  <si>
    <t>#Verdi</t>
  </si>
  <si>
    <t>#Rosse</t>
  </si>
  <si>
    <t>Proporzione_Verde</t>
  </si>
  <si>
    <t>#verdi</t>
  </si>
  <si>
    <t>Ratio</t>
  </si>
  <si>
    <t>infinito</t>
  </si>
  <si>
    <t>Diff ass</t>
  </si>
  <si>
    <t>Strategy 1: choosing the urn with more winning items (cf in children: Falk et al., 2012; Denison&amp;Xu, 2014; Girotto et al. 2016; Gualtieri&amp;Denison, 2019; Placì et al. 2020; in nonhuman animals: Rakoczy et al. 2014; Tecwyn et al. 2017; Eckert et al., 2018; Placì et al. 2018)</t>
  </si>
  <si>
    <t xml:space="preserve">Strategy2: avoiding the urn with more loosing items (in children: Falk et al. 2012; Gualtieri&amp;Denison,2019; in nonhuman animals: Tecwyn et al. 2017; Eckert et al. 2018; Placì et al. 2018) </t>
  </si>
  <si>
    <t>Strategies</t>
  </si>
  <si>
    <t>ruling out Strategy1</t>
  </si>
  <si>
    <t>ruling out Strategy2</t>
  </si>
  <si>
    <t>ruling out Strategy3</t>
  </si>
  <si>
    <t>ruling out Strategy1 and 3</t>
  </si>
  <si>
    <t>ruling out Strategy2 and 3</t>
  </si>
  <si>
    <t xml:space="preserve">Strategy3: labeling urns with more winning than loosing items Good, and urns with more loosing than winning items Bad: choosing the Good urns (in children: Falk et al. 2012; Denison&amp;Xu, 2014; Girotto et al. 2016; Gualtieri&amp;Denison, 2019; in nonhuman animals: Rakoczy et al. 2014; Tecwyn et al. 2017; Placì et al. 2018) </t>
  </si>
  <si>
    <t xml:space="preserve">ruling out Strategy2 </t>
  </si>
  <si>
    <t>redundant or not priority scenarios</t>
  </si>
  <si>
    <t>Question: do we still want two trials per scenario, considering the increased number of scenari?</t>
  </si>
  <si>
    <t xml:space="preserve">Of course, then, it would also be good to mix and max the strategies (for example, ruling out Strategy 1&amp;3, or 2&amp;3), like they did in Falk et al. (2012), but we cannot have so many trials. </t>
  </si>
  <si>
    <r>
      <rPr>
        <b/>
        <sz val="11"/>
        <color theme="1"/>
        <rFont val="Calibri"/>
        <family val="2"/>
        <scheme val="minor"/>
      </rPr>
      <t>Strategy 1</t>
    </r>
    <r>
      <rPr>
        <sz val="11"/>
        <color theme="1"/>
        <rFont val="Calibri"/>
        <family val="2"/>
        <scheme val="minor"/>
      </rPr>
      <t>: choosing the urn with more winning items (cf in children: Falk et al., 2012; Denison&amp;Xu, 2014; Girotto et al. 2016; Gualtieri&amp;Denison, 2019; Placì et al. 2020; in nonhuman animals: Rakoczy et al. 2014; Tecwyn et al. 2017; Eckert et al., 2018; Placì et al. 2018)</t>
    </r>
  </si>
  <si>
    <r>
      <rPr>
        <b/>
        <sz val="11"/>
        <color theme="1"/>
        <rFont val="Calibri"/>
        <family val="2"/>
        <scheme val="minor"/>
      </rPr>
      <t>Strategy2:</t>
    </r>
    <r>
      <rPr>
        <sz val="11"/>
        <color theme="1"/>
        <rFont val="Calibri"/>
        <family val="2"/>
        <scheme val="minor"/>
      </rPr>
      <t xml:space="preserve"> avoiding the urn with more loosing items (in children: Falk et al. 2012; Gualtieri&amp;Denison,2019; in nonhuman animals: Tecwyn et al. 2017; Eckert et al. 2018; Placì et al. 2018) </t>
    </r>
  </si>
  <si>
    <r>
      <rPr>
        <b/>
        <sz val="11"/>
        <color theme="1"/>
        <rFont val="Calibri"/>
        <family val="2"/>
        <scheme val="minor"/>
      </rPr>
      <t>Strategy3:</t>
    </r>
    <r>
      <rPr>
        <sz val="11"/>
        <color theme="1"/>
        <rFont val="Calibri"/>
        <family val="2"/>
        <scheme val="minor"/>
      </rPr>
      <t xml:space="preserve"> labeling urns with more winning than loosing items Good, and urns with more loosing than winning items Bad: choosing the Good urns (in children: Falk et al. 2012; Denison&amp;Xu, 2014; Girotto et al. 2016; Gualtieri&amp;Denison, 2019; in nonhuman animals: Rakoczy et al. 2014; Tecwyn et al. 2017; Placì et al. 2018) </t>
    </r>
  </si>
  <si>
    <t xml:space="preserve">Of course, then, it would also be good to mix and max the strategies (for example, ruling out Strategy 1&amp;3, or 2&amp;3, see deleted scenari sheet), like they did in Falk et al. (2012), but we cannot have so many trials. </t>
  </si>
  <si>
    <t>Any strategy</t>
  </si>
  <si>
    <t>If A in scenari 1 and 2, then likely Strategy3</t>
  </si>
  <si>
    <t>If A in scenarii 1 and 2, then ratio too hard</t>
  </si>
  <si>
    <t>If A in scenari 1 to 6, then likely Strategy 1</t>
  </si>
  <si>
    <t>If A in scenari 1 to 6, then confused because contrasting answers when comparing different strategies (for example 1 and 2)</t>
  </si>
  <si>
    <t>If A in scenari 1 to 6, then likely Strategy 2</t>
  </si>
  <si>
    <t>If choice A</t>
  </si>
  <si>
    <t>If choice B</t>
  </si>
  <si>
    <t>If at chance</t>
  </si>
  <si>
    <t>Any strategy and ratio ok</t>
  </si>
  <si>
    <t>If A in scenarii 1&amp;2 and 5&amp;6, then ratio too hard</t>
  </si>
  <si>
    <t>If A in scenari 1 to 12 – except 7&amp;8, then likely Strategy 1</t>
  </si>
  <si>
    <t xml:space="preserve">ruling out Strategy3 </t>
  </si>
  <si>
    <t>If A in scenari 1 to 14, except 9&amp;10, then likely Strategy 2</t>
  </si>
  <si>
    <t>confused?</t>
  </si>
  <si>
    <t>If A in scenarii 3 and 4, then ratio too hard (or, alternatively, in scenari 1 to 4, children rejected the 0% urn and took the second option, and here, they cannot solve the task because they relied on Strategy3)</t>
  </si>
  <si>
    <t>Did not understand exercise?</t>
  </si>
  <si>
    <t>If A in scenari 1 to 8, then confused because contrasting answers when comparing different strategies (for example 1 and 2)</t>
  </si>
  <si>
    <t>Strategy 1</t>
  </si>
  <si>
    <t>Ruled out by</t>
  </si>
  <si>
    <t>Confirmed by</t>
  </si>
  <si>
    <t>Strategy 2</t>
  </si>
  <si>
    <t>Strategy 3</t>
  </si>
  <si>
    <t>Choice A</t>
  </si>
  <si>
    <t>Choice at chance and choice of A in scenarii1&amp;2</t>
  </si>
  <si>
    <t>Choice of A</t>
  </si>
  <si>
    <t>Choice of B and choice of A in scenari 5&amp;6</t>
  </si>
  <si>
    <t>Choice of B and choice of A in scenari 5 to 8</t>
  </si>
  <si>
    <t>Choice of B and choice of A in scenari 11&amp;12</t>
  </si>
  <si>
    <t>Choice of B and choice of A in scenari 11 to 14</t>
  </si>
  <si>
    <t>Choice at chance and choice of A in scenarii 11 to 16</t>
  </si>
  <si>
    <t>Strategy1</t>
  </si>
  <si>
    <t>Strategy2</t>
  </si>
  <si>
    <t>Strategy3</t>
  </si>
  <si>
    <t>A</t>
  </si>
  <si>
    <t>B</t>
  </si>
  <si>
    <t>/</t>
  </si>
  <si>
    <t>Control scenario, if children don't select the A urn, there must be something wrong with the methods</t>
  </si>
  <si>
    <t>If children are at chance here as a group, at least it's not because they had mixed feeling between strategy 1 and 2</t>
  </si>
  <si>
    <t>Scenarios that discriminate between all strategies. Also, if children usually use strategy 3, but when it becomes uninformative, they switch to either 1 or 2, we would see them switch between urns in scenarii 17 to 20</t>
  </si>
  <si>
    <t>Idem than for scenarii 15 nd 16</t>
  </si>
  <si>
    <t>Idem than for scenarii 17 nd 18</t>
  </si>
  <si>
    <t>Idem than for scenarii 19 nd 20</t>
  </si>
  <si>
    <t>Explanations</t>
  </si>
  <si>
    <t>If children select the urn A in all scenari, I think we could say with confidence that they rely on the ratio.</t>
  </si>
  <si>
    <t>If at some</t>
  </si>
  <si>
    <t>If they select the urn A in all scenario within a ratio (expect the infinite one), but not within a harder ratio, then we can say that they rely on the ratio, but only when it's an easy one.</t>
  </si>
  <si>
    <t>Baseline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</si>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</sst>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/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4" fillId="5" borderId="5" xfId="0" applyFont="1" applyFill="1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2" fontId="1" fillId="0" borderId="0" xfId="0" applyNumberFormat="1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2" fontId="4" fillId="6" borderId="18" xfId="0" applyNumberFormat="1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2" fontId="4" fillId="6" borderId="13" xfId="0" applyNumberFormat="1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Border="1"/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0" fillId="6" borderId="0" xfId="0" applyFill="1"/>
    <xf numFmtId="0" fontId="0" fillId="6" borderId="23" xfId="0" applyFill="1" applyBorder="1"/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2" fontId="4" fillId="6" borderId="3" xfId="0" applyNumberFormat="1" applyFont="1" applyFill="1" applyBorder="1" applyAlignment="1">
      <alignment horizontal="center"/>
    </xf>
    <xf numFmtId="2" fontId="4" fillId="6" borderId="4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2" fontId="4" fillId="0" borderId="26" xfId="0" applyNumberFormat="1" applyFont="1" applyFill="1" applyBorder="1" applyAlignment="1">
      <alignment horizontal="center"/>
    </xf>
    <xf numFmtId="2" fontId="4" fillId="0" borderId="2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2" fontId="4" fillId="0" borderId="28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2" fontId="4" fillId="0" borderId="31" xfId="0" applyNumberFormat="1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2" fontId="4" fillId="0" borderId="24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2" fontId="4" fillId="0" borderId="32" xfId="0" applyNumberFormat="1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2" fontId="4" fillId="6" borderId="26" xfId="0" applyNumberFormat="1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2" fontId="4" fillId="6" borderId="25" xfId="0" applyNumberFormat="1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2" fontId="4" fillId="6" borderId="15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2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4" xfId="0" applyNumberFormat="1" applyFon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2" fontId="4" fillId="6" borderId="24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Border="1" applyAlignment="1">
      <alignment horizontal="left"/>
    </xf>
    <xf numFmtId="0" fontId="0" fillId="7" borderId="0" xfId="0" applyFill="1" applyBorder="1"/>
    <xf numFmtId="0" fontId="0" fillId="6" borderId="0" xfId="0" applyFill="1" applyAlignment="1">
      <alignment horizontal="left"/>
    </xf>
    <xf numFmtId="0" fontId="7" fillId="6" borderId="0" xfId="0" applyFont="1" applyFill="1"/>
    <xf numFmtId="0" fontId="0" fillId="8" borderId="0" xfId="0" applyFill="1" applyAlignment="1">
      <alignment horizontal="left"/>
    </xf>
    <xf numFmtId="0" fontId="0" fillId="8" borderId="0" xfId="0" applyFill="1"/>
    <xf numFmtId="2" fontId="3" fillId="7" borderId="0" xfId="0" applyNumberFormat="1" applyFont="1" applyFill="1" applyBorder="1" applyAlignment="1">
      <alignment horizontal="left"/>
    </xf>
    <xf numFmtId="0" fontId="6" fillId="6" borderId="0" xfId="0" applyFont="1" applyFill="1"/>
    <xf numFmtId="0" fontId="6" fillId="8" borderId="0" xfId="0" applyFont="1" applyFill="1"/>
    <xf numFmtId="0" fontId="0" fillId="8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0" fillId="7" borderId="34" xfId="0" applyFont="1" applyFill="1" applyBorder="1" applyAlignment="1">
      <alignment horizontal="center"/>
    </xf>
    <xf numFmtId="0" fontId="0" fillId="6" borderId="3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6" borderId="38" xfId="0" applyFont="1" applyFill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Border="1" applyAlignment="1"/>
    <xf numFmtId="0" fontId="8" fillId="0" borderId="0" xfId="0" applyFont="1" applyAlignment="1"/>
    <xf numFmtId="0" fontId="9" fillId="0" borderId="0" xfId="0" applyFont="1"/>
    <xf numFmtId="0" fontId="2" fillId="0" borderId="0" xfId="0" applyFont="1" applyBorder="1" applyAlignment="1">
      <alignment horizontal="center"/>
    </xf>
    <xf numFmtId="2" fontId="3" fillId="7" borderId="0" xfId="0" applyNumberFormat="1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8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zoomScale="80" zoomScaleNormal="80" workbookViewId="0">
      <selection activeCell="A2" sqref="A2"/>
    </sheetView>
  </sheetViews>
  <sheetFormatPr baseColWidth="10" defaultColWidth="11.5" defaultRowHeight="15" x14ac:dyDescent="0.2"/>
  <cols>
    <col min="1" max="1" width="7.1640625" customWidth="1"/>
    <col min="4" max="4" width="18.1640625" customWidth="1"/>
    <col min="7" max="7" width="17.6640625" customWidth="1"/>
    <col min="10" max="13" width="10.83203125" style="21"/>
    <col min="14" max="14" width="13.6640625" customWidth="1"/>
  </cols>
  <sheetData>
    <row r="1" spans="1:16" ht="16" x14ac:dyDescent="0.2">
      <c r="B1" s="132" t="s">
        <v>0</v>
      </c>
      <c r="C1" s="132"/>
      <c r="D1" s="132"/>
      <c r="E1" s="132" t="s">
        <v>1</v>
      </c>
      <c r="F1" s="132"/>
      <c r="G1" s="132"/>
      <c r="H1" s="4"/>
      <c r="I1" s="20"/>
    </row>
    <row r="2" spans="1:16" ht="16" x14ac:dyDescent="0.2">
      <c r="A2" t="s">
        <v>74</v>
      </c>
      <c r="B2" s="6" t="s">
        <v>2</v>
      </c>
      <c r="C2" s="6" t="s">
        <v>3</v>
      </c>
      <c r="D2" s="7" t="s">
        <v>4</v>
      </c>
      <c r="E2" s="6" t="s">
        <v>5</v>
      </c>
      <c r="F2" s="6" t="s">
        <v>3</v>
      </c>
      <c r="G2" s="7" t="s">
        <v>4</v>
      </c>
      <c r="H2" s="8" t="s">
        <v>6</v>
      </c>
      <c r="I2" s="20" t="s">
        <v>8</v>
      </c>
      <c r="J2" s="8" t="s">
        <v>57</v>
      </c>
      <c r="K2" s="8" t="s">
        <v>58</v>
      </c>
      <c r="L2" s="8" t="s">
        <v>59</v>
      </c>
      <c r="M2" s="8" t="s">
        <v>6</v>
      </c>
      <c r="N2" s="8" t="s">
        <v>69</v>
      </c>
    </row>
    <row r="3" spans="1:16" ht="17" thickBot="1" x14ac:dyDescent="0.25">
      <c r="B3" s="6"/>
      <c r="C3" s="6"/>
      <c r="D3" s="7"/>
      <c r="E3" s="6"/>
      <c r="F3" s="6"/>
      <c r="G3" s="7"/>
      <c r="H3" s="8"/>
      <c r="I3" s="20"/>
    </row>
    <row r="4" spans="1:16" ht="16" x14ac:dyDescent="0.2">
      <c r="A4">
        <v>1</v>
      </c>
      <c r="B4" s="10">
        <v>8</v>
      </c>
      <c r="C4" s="11">
        <v>0</v>
      </c>
      <c r="D4" s="12">
        <f t="shared" ref="D4:D5" si="0">B4/(B4+C4)</f>
        <v>1</v>
      </c>
      <c r="E4" s="13">
        <v>0</v>
      </c>
      <c r="F4" s="13">
        <v>8</v>
      </c>
      <c r="G4" s="14">
        <f t="shared" ref="G4:G5" si="1">E4/(E4+F4)</f>
        <v>0</v>
      </c>
      <c r="H4" s="23" t="s">
        <v>7</v>
      </c>
      <c r="I4" s="20">
        <f>B4-E4</f>
        <v>8</v>
      </c>
      <c r="J4" s="120" t="s">
        <v>60</v>
      </c>
      <c r="K4" s="121" t="s">
        <v>60</v>
      </c>
      <c r="L4" s="122" t="s">
        <v>60</v>
      </c>
      <c r="M4" s="115" t="s">
        <v>60</v>
      </c>
      <c r="N4" s="129" t="s">
        <v>63</v>
      </c>
      <c r="O4" s="116"/>
      <c r="P4" s="116"/>
    </row>
    <row r="5" spans="1:16" ht="17" thickBot="1" x14ac:dyDescent="0.25">
      <c r="A5">
        <v>2</v>
      </c>
      <c r="B5" s="15">
        <v>16</v>
      </c>
      <c r="C5" s="16">
        <v>0</v>
      </c>
      <c r="D5" s="17">
        <f t="shared" si="0"/>
        <v>1</v>
      </c>
      <c r="E5" s="18">
        <v>0</v>
      </c>
      <c r="F5" s="18">
        <v>16</v>
      </c>
      <c r="G5" s="127">
        <f t="shared" si="1"/>
        <v>0</v>
      </c>
      <c r="H5" s="128" t="s">
        <v>7</v>
      </c>
      <c r="I5" s="20">
        <f t="shared" ref="I5" si="2">B5-E5</f>
        <v>16</v>
      </c>
      <c r="J5" s="123" t="s">
        <v>60</v>
      </c>
      <c r="K5" s="124" t="s">
        <v>60</v>
      </c>
      <c r="L5" s="125" t="s">
        <v>60</v>
      </c>
      <c r="M5" s="115" t="s">
        <v>60</v>
      </c>
      <c r="N5" s="129"/>
      <c r="O5" s="116"/>
      <c r="P5" s="116"/>
    </row>
    <row r="6" spans="1:16" ht="17" thickBot="1" x14ac:dyDescent="0.25">
      <c r="B6" s="29"/>
      <c r="C6" s="29"/>
      <c r="D6" s="28"/>
      <c r="E6" s="29"/>
      <c r="F6" s="29"/>
      <c r="G6" s="28"/>
      <c r="H6" s="3"/>
      <c r="I6" s="30"/>
      <c r="J6" s="126"/>
      <c r="K6" s="126"/>
      <c r="L6" s="126"/>
      <c r="M6" s="117"/>
      <c r="N6" s="116"/>
      <c r="O6" s="116"/>
      <c r="P6" s="116"/>
    </row>
    <row r="7" spans="1:16" ht="16" x14ac:dyDescent="0.2">
      <c r="A7">
        <v>3</v>
      </c>
      <c r="B7" s="10">
        <v>8</v>
      </c>
      <c r="C7" s="13">
        <v>2</v>
      </c>
      <c r="D7" s="12">
        <f t="shared" ref="D7:D10" si="3">B7/(B7+C7)</f>
        <v>0.8</v>
      </c>
      <c r="E7" s="13">
        <f>C7</f>
        <v>2</v>
      </c>
      <c r="F7" s="13">
        <f>E7*4</f>
        <v>8</v>
      </c>
      <c r="G7" s="14">
        <f t="shared" ref="G7:G10" si="4">E7/(E7+F7)</f>
        <v>0.2</v>
      </c>
      <c r="H7" s="32">
        <f>D7/G7</f>
        <v>4</v>
      </c>
      <c r="I7" s="20">
        <f>B7-E7</f>
        <v>6</v>
      </c>
      <c r="J7" s="120" t="s">
        <v>60</v>
      </c>
      <c r="K7" s="121" t="s">
        <v>60</v>
      </c>
      <c r="L7" s="122" t="s">
        <v>60</v>
      </c>
      <c r="M7" s="115" t="s">
        <v>60</v>
      </c>
      <c r="N7" s="131" t="s">
        <v>73</v>
      </c>
      <c r="O7" s="130"/>
      <c r="P7" s="130"/>
    </row>
    <row r="8" spans="1:16" ht="17" thickBot="1" x14ac:dyDescent="0.25">
      <c r="A8">
        <v>4</v>
      </c>
      <c r="B8" s="70">
        <v>16</v>
      </c>
      <c r="C8" s="72">
        <v>4</v>
      </c>
      <c r="D8" s="67">
        <f t="shared" si="3"/>
        <v>0.8</v>
      </c>
      <c r="E8" s="72">
        <f>C8</f>
        <v>4</v>
      </c>
      <c r="F8" s="72">
        <f>E8*4</f>
        <v>16</v>
      </c>
      <c r="G8" s="73">
        <f t="shared" si="4"/>
        <v>0.2</v>
      </c>
      <c r="H8" s="77">
        <f>D8/G8</f>
        <v>4</v>
      </c>
      <c r="I8" s="20">
        <f>B8-E8</f>
        <v>12</v>
      </c>
      <c r="J8" s="123" t="s">
        <v>60</v>
      </c>
      <c r="K8" s="124" t="s">
        <v>60</v>
      </c>
      <c r="L8" s="125" t="s">
        <v>60</v>
      </c>
      <c r="M8" s="115" t="s">
        <v>60</v>
      </c>
      <c r="N8" s="116"/>
      <c r="O8" s="116"/>
      <c r="P8" s="116"/>
    </row>
    <row r="9" spans="1:16" ht="16" x14ac:dyDescent="0.2">
      <c r="A9">
        <v>5</v>
      </c>
      <c r="B9" s="10">
        <v>6</v>
      </c>
      <c r="C9" s="13">
        <v>9</v>
      </c>
      <c r="D9" s="12">
        <f t="shared" si="3"/>
        <v>0.4</v>
      </c>
      <c r="E9" s="13">
        <v>3</v>
      </c>
      <c r="F9" s="13">
        <v>27</v>
      </c>
      <c r="G9" s="75">
        <f t="shared" si="4"/>
        <v>0.1</v>
      </c>
      <c r="H9" s="32">
        <f t="shared" ref="H9:H10" si="5">D9/G9</f>
        <v>4</v>
      </c>
      <c r="I9" s="20">
        <f t="shared" ref="I9:I10" si="6">B9-E9</f>
        <v>3</v>
      </c>
      <c r="J9" s="120" t="s">
        <v>60</v>
      </c>
      <c r="K9" s="121" t="s">
        <v>60</v>
      </c>
      <c r="L9" s="122" t="s">
        <v>62</v>
      </c>
      <c r="M9" s="115" t="s">
        <v>60</v>
      </c>
      <c r="N9" s="116" t="s">
        <v>64</v>
      </c>
      <c r="O9" s="116"/>
      <c r="P9" s="116"/>
    </row>
    <row r="10" spans="1:16" ht="17" thickBot="1" x14ac:dyDescent="0.25">
      <c r="A10">
        <v>6</v>
      </c>
      <c r="B10" s="15">
        <v>12</v>
      </c>
      <c r="C10" s="18">
        <v>18</v>
      </c>
      <c r="D10" s="17">
        <f t="shared" si="3"/>
        <v>0.4</v>
      </c>
      <c r="E10" s="18">
        <v>6</v>
      </c>
      <c r="F10" s="18">
        <v>54</v>
      </c>
      <c r="G10" s="63">
        <f t="shared" si="4"/>
        <v>0.1</v>
      </c>
      <c r="H10" s="78">
        <f t="shared" si="5"/>
        <v>4</v>
      </c>
      <c r="I10" s="20">
        <f t="shared" si="6"/>
        <v>6</v>
      </c>
      <c r="J10" s="123" t="s">
        <v>60</v>
      </c>
      <c r="K10" s="124" t="s">
        <v>60</v>
      </c>
      <c r="L10" s="125" t="s">
        <v>62</v>
      </c>
      <c r="M10" s="115" t="s">
        <v>60</v>
      </c>
      <c r="N10" s="116"/>
      <c r="O10" s="116"/>
      <c r="P10" s="116"/>
    </row>
    <row r="11" spans="1:16" ht="16" x14ac:dyDescent="0.2">
      <c r="A11">
        <v>7</v>
      </c>
      <c r="B11" s="10">
        <v>2</v>
      </c>
      <c r="C11" s="13">
        <v>3</v>
      </c>
      <c r="D11" s="12">
        <f t="shared" ref="D11:D12" si="7">B11/(B11+C11)</f>
        <v>0.4</v>
      </c>
      <c r="E11" s="13">
        <v>3</v>
      </c>
      <c r="F11" s="13">
        <v>27</v>
      </c>
      <c r="G11" s="75">
        <f t="shared" ref="G11:G12" si="8">E11/(E11+F11)</f>
        <v>0.1</v>
      </c>
      <c r="H11" s="32">
        <f t="shared" ref="H11:H12" si="9">D11/G11</f>
        <v>4</v>
      </c>
      <c r="I11" s="20">
        <f t="shared" ref="I11:I14" si="10">B11-E11</f>
        <v>-1</v>
      </c>
      <c r="J11" s="120" t="s">
        <v>61</v>
      </c>
      <c r="K11" s="121" t="s">
        <v>60</v>
      </c>
      <c r="L11" s="122" t="s">
        <v>62</v>
      </c>
      <c r="M11" s="115" t="s">
        <v>60</v>
      </c>
      <c r="N11" s="116" t="s">
        <v>65</v>
      </c>
      <c r="O11" s="116"/>
      <c r="P11" s="116"/>
    </row>
    <row r="12" spans="1:16" ht="17" thickBot="1" x14ac:dyDescent="0.25">
      <c r="A12">
        <v>8</v>
      </c>
      <c r="B12" s="15">
        <v>4</v>
      </c>
      <c r="C12" s="18">
        <v>6</v>
      </c>
      <c r="D12" s="17">
        <f t="shared" si="7"/>
        <v>0.4</v>
      </c>
      <c r="E12" s="18">
        <v>6</v>
      </c>
      <c r="F12" s="18">
        <v>54</v>
      </c>
      <c r="G12" s="63">
        <f t="shared" si="8"/>
        <v>0.1</v>
      </c>
      <c r="H12" s="78">
        <f t="shared" si="9"/>
        <v>4</v>
      </c>
      <c r="I12" s="20">
        <f t="shared" si="10"/>
        <v>-2</v>
      </c>
      <c r="J12" s="123" t="s">
        <v>61</v>
      </c>
      <c r="K12" s="124" t="s">
        <v>60</v>
      </c>
      <c r="L12" s="125" t="s">
        <v>62</v>
      </c>
      <c r="M12" s="115" t="s">
        <v>60</v>
      </c>
      <c r="N12" s="116"/>
      <c r="O12" s="116"/>
      <c r="P12" s="116"/>
    </row>
    <row r="13" spans="1:16" ht="16" x14ac:dyDescent="0.2">
      <c r="A13">
        <v>9</v>
      </c>
      <c r="B13" s="10">
        <v>10</v>
      </c>
      <c r="C13" s="13">
        <v>15</v>
      </c>
      <c r="D13" s="12">
        <f t="shared" ref="D13:D14" si="11">B13/(B13+C13)</f>
        <v>0.4</v>
      </c>
      <c r="E13" s="13">
        <v>1</v>
      </c>
      <c r="F13" s="13">
        <v>9</v>
      </c>
      <c r="G13" s="75">
        <f t="shared" ref="G13:G14" si="12">E13/(E13+F13)</f>
        <v>0.1</v>
      </c>
      <c r="H13" s="32">
        <f t="shared" ref="H13:H14" si="13">D13/G13</f>
        <v>4</v>
      </c>
      <c r="I13" s="20">
        <f t="shared" si="10"/>
        <v>9</v>
      </c>
      <c r="J13" s="120" t="s">
        <v>60</v>
      </c>
      <c r="K13" s="121" t="s">
        <v>61</v>
      </c>
      <c r="L13" s="122" t="s">
        <v>62</v>
      </c>
      <c r="M13" s="115" t="s">
        <v>60</v>
      </c>
      <c r="N13" s="116" t="s">
        <v>65</v>
      </c>
      <c r="O13" s="116"/>
      <c r="P13" s="116"/>
    </row>
    <row r="14" spans="1:16" ht="17" thickBot="1" x14ac:dyDescent="0.25">
      <c r="A14">
        <v>10</v>
      </c>
      <c r="B14" s="15">
        <v>20</v>
      </c>
      <c r="C14" s="18">
        <v>30</v>
      </c>
      <c r="D14" s="17">
        <f t="shared" si="11"/>
        <v>0.4</v>
      </c>
      <c r="E14" s="18">
        <v>2</v>
      </c>
      <c r="F14" s="18">
        <v>18</v>
      </c>
      <c r="G14" s="63">
        <f t="shared" si="12"/>
        <v>0.1</v>
      </c>
      <c r="H14" s="78">
        <f t="shared" si="13"/>
        <v>4</v>
      </c>
      <c r="I14" s="20">
        <f t="shared" si="10"/>
        <v>18</v>
      </c>
      <c r="J14" s="123" t="s">
        <v>60</v>
      </c>
      <c r="K14" s="124" t="s">
        <v>61</v>
      </c>
      <c r="L14" s="125" t="s">
        <v>62</v>
      </c>
      <c r="M14" s="115" t="s">
        <v>60</v>
      </c>
      <c r="N14" s="116"/>
      <c r="O14" s="116"/>
      <c r="P14" s="116"/>
    </row>
    <row r="15" spans="1:16" ht="17" thickBot="1" x14ac:dyDescent="0.25">
      <c r="D15" s="91"/>
      <c r="G15" s="91"/>
      <c r="I15" s="30"/>
      <c r="J15" s="126"/>
      <c r="K15" s="126"/>
      <c r="L15" s="126"/>
      <c r="M15" s="117"/>
    </row>
    <row r="16" spans="1:16" ht="16" x14ac:dyDescent="0.2">
      <c r="A16">
        <v>11</v>
      </c>
      <c r="B16" s="59">
        <v>6</v>
      </c>
      <c r="C16" s="60">
        <v>4</v>
      </c>
      <c r="D16" s="92">
        <f t="shared" ref="D16:D19" si="14">B16/(B16+C16)</f>
        <v>0.6</v>
      </c>
      <c r="E16" s="60">
        <v>4</v>
      </c>
      <c r="F16" s="60">
        <v>6</v>
      </c>
      <c r="G16" s="94">
        <f t="shared" ref="G16:G19" si="15">E16/(E16+F16)</f>
        <v>0.4</v>
      </c>
      <c r="H16" s="68">
        <f t="shared" ref="H16:H23" si="16">D16/G16</f>
        <v>1.4999999999999998</v>
      </c>
      <c r="I16" s="30">
        <f t="shared" ref="I16:I23" si="17">B16-E16</f>
        <v>2</v>
      </c>
      <c r="J16" s="120" t="s">
        <v>60</v>
      </c>
      <c r="K16" s="121" t="s">
        <v>60</v>
      </c>
      <c r="L16" s="122" t="s">
        <v>60</v>
      </c>
      <c r="M16" s="115" t="s">
        <v>60</v>
      </c>
      <c r="N16" s="131" t="s">
        <v>73</v>
      </c>
    </row>
    <row r="17" spans="1:14" ht="17" thickBot="1" x14ac:dyDescent="0.25">
      <c r="A17">
        <v>12</v>
      </c>
      <c r="B17" s="61">
        <v>12</v>
      </c>
      <c r="C17" s="24">
        <v>8</v>
      </c>
      <c r="D17" s="93">
        <f t="shared" si="14"/>
        <v>0.6</v>
      </c>
      <c r="E17" s="24">
        <v>8</v>
      </c>
      <c r="F17" s="24">
        <v>12</v>
      </c>
      <c r="G17" s="95">
        <f t="shared" si="15"/>
        <v>0.4</v>
      </c>
      <c r="H17" s="69">
        <f t="shared" si="16"/>
        <v>1.4999999999999998</v>
      </c>
      <c r="I17" s="30">
        <f t="shared" si="17"/>
        <v>4</v>
      </c>
      <c r="J17" s="123" t="s">
        <v>60</v>
      </c>
      <c r="K17" s="124" t="s">
        <v>60</v>
      </c>
      <c r="L17" s="125" t="s">
        <v>60</v>
      </c>
      <c r="M17" s="115" t="s">
        <v>60</v>
      </c>
    </row>
    <row r="18" spans="1:14" ht="16" x14ac:dyDescent="0.2">
      <c r="A18">
        <v>13</v>
      </c>
      <c r="B18" s="10">
        <v>9</v>
      </c>
      <c r="C18" s="11">
        <v>1</v>
      </c>
      <c r="D18" s="12">
        <f t="shared" si="14"/>
        <v>0.9</v>
      </c>
      <c r="E18" s="13">
        <v>3</v>
      </c>
      <c r="F18" s="13">
        <v>2</v>
      </c>
      <c r="G18" s="75">
        <f t="shared" si="15"/>
        <v>0.6</v>
      </c>
      <c r="H18" s="22">
        <f t="shared" si="16"/>
        <v>1.5</v>
      </c>
      <c r="I18" s="20">
        <f t="shared" si="17"/>
        <v>6</v>
      </c>
      <c r="J18" s="120" t="s">
        <v>60</v>
      </c>
      <c r="K18" s="121" t="s">
        <v>60</v>
      </c>
      <c r="L18" s="122" t="s">
        <v>62</v>
      </c>
      <c r="M18" s="115" t="s">
        <v>60</v>
      </c>
      <c r="N18" t="s">
        <v>66</v>
      </c>
    </row>
    <row r="19" spans="1:14" ht="17" thickBot="1" x14ac:dyDescent="0.25">
      <c r="A19">
        <v>14</v>
      </c>
      <c r="B19" s="15">
        <v>18</v>
      </c>
      <c r="C19" s="16">
        <v>2</v>
      </c>
      <c r="D19" s="17">
        <f t="shared" si="14"/>
        <v>0.9</v>
      </c>
      <c r="E19" s="19">
        <v>6</v>
      </c>
      <c r="F19" s="18">
        <v>4</v>
      </c>
      <c r="G19" s="63">
        <f t="shared" si="15"/>
        <v>0.6</v>
      </c>
      <c r="H19" s="90">
        <f t="shared" si="16"/>
        <v>1.5</v>
      </c>
      <c r="I19" s="20">
        <f t="shared" si="17"/>
        <v>12</v>
      </c>
      <c r="J19" s="123" t="s">
        <v>60</v>
      </c>
      <c r="K19" s="124" t="s">
        <v>60</v>
      </c>
      <c r="L19" s="125" t="s">
        <v>62</v>
      </c>
      <c r="M19" s="115" t="s">
        <v>60</v>
      </c>
    </row>
    <row r="20" spans="1:14" ht="16" x14ac:dyDescent="0.2">
      <c r="A20">
        <v>15</v>
      </c>
      <c r="B20" s="10">
        <v>9</v>
      </c>
      <c r="C20" s="13">
        <v>1</v>
      </c>
      <c r="D20" s="12">
        <f>B20/(B20+C20)</f>
        <v>0.9</v>
      </c>
      <c r="E20" s="13">
        <v>15</v>
      </c>
      <c r="F20" s="13">
        <v>10</v>
      </c>
      <c r="G20" s="75">
        <f>E20/(E20+F20)</f>
        <v>0.6</v>
      </c>
      <c r="H20" s="22">
        <f t="shared" si="16"/>
        <v>1.5</v>
      </c>
      <c r="I20" s="20">
        <f t="shared" si="17"/>
        <v>-6</v>
      </c>
      <c r="J20" s="120" t="s">
        <v>61</v>
      </c>
      <c r="K20" s="121" t="s">
        <v>60</v>
      </c>
      <c r="L20" s="122" t="s">
        <v>62</v>
      </c>
      <c r="M20" s="117" t="s">
        <v>60</v>
      </c>
      <c r="N20" t="s">
        <v>67</v>
      </c>
    </row>
    <row r="21" spans="1:14" ht="17" thickBot="1" x14ac:dyDescent="0.25">
      <c r="A21">
        <v>16</v>
      </c>
      <c r="B21" s="15">
        <v>18</v>
      </c>
      <c r="C21" s="18">
        <v>2</v>
      </c>
      <c r="D21" s="17">
        <f>B21/(B21+C21)</f>
        <v>0.9</v>
      </c>
      <c r="E21" s="18">
        <v>30</v>
      </c>
      <c r="F21" s="18">
        <v>20</v>
      </c>
      <c r="G21" s="63">
        <f>E21/(E21+F21)</f>
        <v>0.6</v>
      </c>
      <c r="H21" s="118">
        <f t="shared" si="16"/>
        <v>1.5</v>
      </c>
      <c r="I21" s="20">
        <f t="shared" si="17"/>
        <v>-12</v>
      </c>
      <c r="J21" s="123" t="s">
        <v>61</v>
      </c>
      <c r="K21" s="124" t="s">
        <v>60</v>
      </c>
      <c r="L21" s="125" t="s">
        <v>62</v>
      </c>
      <c r="M21" s="117" t="s">
        <v>60</v>
      </c>
    </row>
    <row r="22" spans="1:14" ht="16" x14ac:dyDescent="0.2">
      <c r="A22">
        <v>17</v>
      </c>
      <c r="B22" s="25">
        <v>27</v>
      </c>
      <c r="C22" s="27">
        <v>3</v>
      </c>
      <c r="D22" s="26">
        <f t="shared" ref="D22:D23" si="18">B22/(B22+C22)</f>
        <v>0.9</v>
      </c>
      <c r="E22" s="27">
        <v>3</v>
      </c>
      <c r="F22" s="27">
        <v>2</v>
      </c>
      <c r="G22" s="62">
        <f t="shared" ref="G22:G23" si="19">E22/(E22+F22)</f>
        <v>0.6</v>
      </c>
      <c r="H22" s="119">
        <f t="shared" si="16"/>
        <v>1.5</v>
      </c>
      <c r="I22" s="20">
        <f t="shared" si="17"/>
        <v>24</v>
      </c>
      <c r="J22" s="120" t="s">
        <v>60</v>
      </c>
      <c r="K22" s="121" t="s">
        <v>61</v>
      </c>
      <c r="L22" s="122" t="s">
        <v>62</v>
      </c>
      <c r="M22" s="117" t="s">
        <v>60</v>
      </c>
      <c r="N22" t="s">
        <v>68</v>
      </c>
    </row>
    <row r="23" spans="1:14" ht="17" thickBot="1" x14ac:dyDescent="0.25">
      <c r="A23">
        <v>18</v>
      </c>
      <c r="B23" s="15">
        <v>54</v>
      </c>
      <c r="C23" s="18">
        <v>6</v>
      </c>
      <c r="D23" s="17">
        <f t="shared" si="18"/>
        <v>0.9</v>
      </c>
      <c r="E23" s="18">
        <v>6</v>
      </c>
      <c r="F23" s="18">
        <v>4</v>
      </c>
      <c r="G23" s="63">
        <f t="shared" si="19"/>
        <v>0.6</v>
      </c>
      <c r="H23" s="118">
        <f t="shared" si="16"/>
        <v>1.5</v>
      </c>
      <c r="I23" s="20">
        <f t="shared" si="17"/>
        <v>48</v>
      </c>
      <c r="J23" s="123" t="s">
        <v>60</v>
      </c>
      <c r="K23" s="124" t="s">
        <v>61</v>
      </c>
      <c r="L23" s="125" t="s">
        <v>62</v>
      </c>
      <c r="M23" s="117" t="s">
        <v>60</v>
      </c>
    </row>
    <row r="25" spans="1:14" x14ac:dyDescent="0.2">
      <c r="B25" s="116" t="s">
        <v>70</v>
      </c>
    </row>
    <row r="26" spans="1:14" x14ac:dyDescent="0.2">
      <c r="B26" s="116" t="s">
        <v>72</v>
      </c>
    </row>
    <row r="27" spans="1:14" x14ac:dyDescent="0.2">
      <c r="B27" t="s">
        <v>71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33"/>
  <sheetViews>
    <sheetView workbookViewId="0">
      <selection activeCell="C2" sqref="C2:J25"/>
    </sheetView>
  </sheetViews>
  <sheetFormatPr baseColWidth="10" defaultColWidth="8.83203125" defaultRowHeight="15" x14ac:dyDescent="0.2"/>
  <cols>
    <col min="5" max="5" width="18.5" bestFit="1" customWidth="1"/>
    <col min="8" max="8" width="18.5" bestFit="1" customWidth="1"/>
    <col min="10" max="10" width="8.83203125" style="21"/>
    <col min="11" max="11" width="30.1640625" style="102" customWidth="1"/>
    <col min="12" max="12" width="33.5" customWidth="1"/>
    <col min="13" max="13" width="27" customWidth="1"/>
    <col min="14" max="14" width="35.6640625" customWidth="1"/>
    <col min="15" max="15" width="25.83203125" customWidth="1"/>
    <col min="16" max="16" width="40.83203125" customWidth="1"/>
  </cols>
  <sheetData>
    <row r="2" spans="2:16" ht="16" x14ac:dyDescent="0.2">
      <c r="B2" s="1"/>
      <c r="C2" s="2" t="s">
        <v>0</v>
      </c>
      <c r="D2" s="2"/>
      <c r="E2" s="3"/>
      <c r="F2" s="2" t="s">
        <v>1</v>
      </c>
      <c r="G2" s="2"/>
      <c r="H2" s="3"/>
      <c r="I2" s="4"/>
      <c r="J2" s="20"/>
    </row>
    <row r="3" spans="2:16" ht="16" x14ac:dyDescent="0.2">
      <c r="B3" s="5"/>
      <c r="C3" s="6" t="s">
        <v>2</v>
      </c>
      <c r="D3" s="6" t="s">
        <v>3</v>
      </c>
      <c r="E3" s="7" t="s">
        <v>4</v>
      </c>
      <c r="F3" s="6" t="s">
        <v>5</v>
      </c>
      <c r="G3" s="6" t="s">
        <v>3</v>
      </c>
      <c r="H3" s="7" t="s">
        <v>4</v>
      </c>
      <c r="I3" s="8" t="s">
        <v>6</v>
      </c>
      <c r="J3" s="20" t="s">
        <v>8</v>
      </c>
      <c r="K3" s="133" t="s">
        <v>44</v>
      </c>
      <c r="L3" s="133"/>
      <c r="M3" s="134" t="s">
        <v>47</v>
      </c>
      <c r="N3" s="134"/>
      <c r="O3" s="135" t="s">
        <v>48</v>
      </c>
      <c r="P3" s="135"/>
    </row>
    <row r="4" spans="2:16" ht="22" customHeight="1" thickBot="1" x14ac:dyDescent="0.25">
      <c r="B4" s="5"/>
      <c r="C4" s="6"/>
      <c r="D4" s="6"/>
      <c r="E4" s="7"/>
      <c r="F4" s="6"/>
      <c r="G4" s="6"/>
      <c r="H4" s="7"/>
      <c r="I4" s="8"/>
      <c r="J4" s="20"/>
      <c r="K4" s="103" t="s">
        <v>45</v>
      </c>
      <c r="L4" s="104" t="s">
        <v>46</v>
      </c>
      <c r="M4" s="107" t="s">
        <v>45</v>
      </c>
      <c r="N4" s="49" t="s">
        <v>46</v>
      </c>
      <c r="O4" s="109" t="s">
        <v>45</v>
      </c>
      <c r="P4" s="110" t="s">
        <v>46</v>
      </c>
    </row>
    <row r="5" spans="2:16" ht="16" x14ac:dyDescent="0.2">
      <c r="B5" s="9">
        <v>1</v>
      </c>
      <c r="C5" s="10">
        <v>8</v>
      </c>
      <c r="D5" s="11">
        <v>2</v>
      </c>
      <c r="E5" s="12">
        <f t="shared" ref="E5:E8" si="0">C5/(C5+D5)</f>
        <v>0.8</v>
      </c>
      <c r="F5" s="13">
        <v>0</v>
      </c>
      <c r="G5" s="13">
        <v>8</v>
      </c>
      <c r="H5" s="14">
        <f t="shared" ref="H5:H8" si="1">F5/(F5+G5)</f>
        <v>0</v>
      </c>
      <c r="I5" s="23" t="s">
        <v>7</v>
      </c>
      <c r="J5" s="20">
        <f>C5-F5</f>
        <v>8</v>
      </c>
      <c r="K5" s="103"/>
      <c r="L5" s="104"/>
      <c r="M5" s="49"/>
      <c r="N5" s="49"/>
      <c r="O5" s="110"/>
      <c r="P5" s="110"/>
    </row>
    <row r="6" spans="2:16" ht="17" thickBot="1" x14ac:dyDescent="0.25">
      <c r="B6" s="9">
        <v>2</v>
      </c>
      <c r="C6" s="70">
        <v>16</v>
      </c>
      <c r="D6" s="71">
        <v>4</v>
      </c>
      <c r="E6" s="67">
        <f t="shared" si="0"/>
        <v>0.8</v>
      </c>
      <c r="F6" s="72">
        <v>0</v>
      </c>
      <c r="G6" s="72">
        <v>16</v>
      </c>
      <c r="H6" s="73">
        <f t="shared" si="1"/>
        <v>0</v>
      </c>
      <c r="I6" s="74" t="s">
        <v>7</v>
      </c>
      <c r="J6" s="20">
        <f t="shared" ref="J6:J8" si="2">C6-F6</f>
        <v>16</v>
      </c>
      <c r="K6" s="103"/>
      <c r="L6" s="104"/>
      <c r="M6" s="49"/>
      <c r="N6" s="49"/>
      <c r="O6" s="110"/>
      <c r="P6" s="110"/>
    </row>
    <row r="7" spans="2:16" ht="16" x14ac:dyDescent="0.2">
      <c r="B7" s="9">
        <v>3</v>
      </c>
      <c r="C7" s="10">
        <v>2</v>
      </c>
      <c r="D7" s="13">
        <v>4</v>
      </c>
      <c r="E7" s="12">
        <f t="shared" si="0"/>
        <v>0.33333333333333331</v>
      </c>
      <c r="F7" s="13">
        <v>0</v>
      </c>
      <c r="G7" s="13">
        <v>8</v>
      </c>
      <c r="H7" s="75">
        <f t="shared" si="1"/>
        <v>0</v>
      </c>
      <c r="I7" s="23" t="s">
        <v>7</v>
      </c>
      <c r="J7" s="20">
        <f t="shared" si="2"/>
        <v>2</v>
      </c>
      <c r="K7" s="103"/>
      <c r="L7" s="104"/>
      <c r="M7" s="49"/>
      <c r="N7" s="49"/>
      <c r="O7" s="110" t="s">
        <v>49</v>
      </c>
      <c r="P7" s="110" t="s">
        <v>50</v>
      </c>
    </row>
    <row r="8" spans="2:16" ht="17" thickBot="1" x14ac:dyDescent="0.25">
      <c r="B8" s="9">
        <v>4</v>
      </c>
      <c r="C8" s="15">
        <v>4</v>
      </c>
      <c r="D8" s="18">
        <v>8</v>
      </c>
      <c r="E8" s="17">
        <f t="shared" si="0"/>
        <v>0.33333333333333331</v>
      </c>
      <c r="F8" s="18">
        <v>0</v>
      </c>
      <c r="G8" s="18">
        <v>16</v>
      </c>
      <c r="H8" s="63">
        <f t="shared" si="1"/>
        <v>0</v>
      </c>
      <c r="I8" s="76" t="s">
        <v>7</v>
      </c>
      <c r="J8" s="20">
        <f t="shared" si="2"/>
        <v>4</v>
      </c>
      <c r="K8" s="103"/>
      <c r="L8" s="104"/>
      <c r="M8" s="49"/>
      <c r="N8" s="49"/>
      <c r="O8" s="110" t="s">
        <v>49</v>
      </c>
      <c r="P8" s="110" t="s">
        <v>50</v>
      </c>
    </row>
    <row r="9" spans="2:16" s="31" customFormat="1" ht="7" customHeight="1" thickBot="1" x14ac:dyDescent="0.25">
      <c r="B9" s="9"/>
      <c r="C9" s="29"/>
      <c r="D9" s="29"/>
      <c r="E9" s="28"/>
      <c r="F9" s="29"/>
      <c r="G9" s="29"/>
      <c r="H9" s="28"/>
      <c r="I9" s="3"/>
      <c r="J9" s="30"/>
      <c r="K9" s="103"/>
      <c r="L9" s="104"/>
      <c r="M9" s="49"/>
      <c r="N9" s="49"/>
      <c r="O9" s="110"/>
      <c r="P9" s="110"/>
    </row>
    <row r="10" spans="2:16" ht="16" x14ac:dyDescent="0.2">
      <c r="B10" s="9">
        <v>5</v>
      </c>
      <c r="C10" s="10">
        <v>8</v>
      </c>
      <c r="D10" s="13">
        <v>2</v>
      </c>
      <c r="E10" s="12">
        <f t="shared" ref="E10:E15" si="3">C10/(C10+D10)</f>
        <v>0.8</v>
      </c>
      <c r="F10" s="13">
        <f>D10</f>
        <v>2</v>
      </c>
      <c r="G10" s="13">
        <f>F10*4</f>
        <v>8</v>
      </c>
      <c r="H10" s="14">
        <f t="shared" ref="H10:H15" si="4">F10/(F10+G10)</f>
        <v>0.2</v>
      </c>
      <c r="I10" s="32">
        <f>E10/H10</f>
        <v>4</v>
      </c>
      <c r="J10" s="20">
        <f>C10-F10</f>
        <v>6</v>
      </c>
      <c r="K10" s="103"/>
      <c r="L10" s="104"/>
      <c r="M10" s="49"/>
      <c r="N10" s="49"/>
      <c r="O10" s="110"/>
      <c r="P10" s="110"/>
    </row>
    <row r="11" spans="2:16" ht="17" thickBot="1" x14ac:dyDescent="0.25">
      <c r="B11" s="9">
        <v>6</v>
      </c>
      <c r="C11" s="70">
        <v>16</v>
      </c>
      <c r="D11" s="72">
        <v>4</v>
      </c>
      <c r="E11" s="67">
        <f t="shared" si="3"/>
        <v>0.8</v>
      </c>
      <c r="F11" s="72">
        <f>D11</f>
        <v>4</v>
      </c>
      <c r="G11" s="72">
        <f>F11*4</f>
        <v>16</v>
      </c>
      <c r="H11" s="73">
        <f t="shared" si="4"/>
        <v>0.2</v>
      </c>
      <c r="I11" s="77">
        <f>E11/H11</f>
        <v>4</v>
      </c>
      <c r="J11" s="20">
        <f>C11-F11</f>
        <v>12</v>
      </c>
      <c r="K11" s="103"/>
      <c r="L11" s="104"/>
      <c r="M11" s="49"/>
      <c r="N11" s="43"/>
      <c r="O11" s="110"/>
      <c r="P11" s="110"/>
    </row>
    <row r="12" spans="2:16" ht="16" x14ac:dyDescent="0.2">
      <c r="B12" s="9">
        <v>7</v>
      </c>
      <c r="C12" s="10">
        <v>4</v>
      </c>
      <c r="D12" s="13">
        <v>1</v>
      </c>
      <c r="E12" s="12">
        <f t="shared" si="3"/>
        <v>0.8</v>
      </c>
      <c r="F12" s="13">
        <v>6</v>
      </c>
      <c r="G12" s="13">
        <v>24</v>
      </c>
      <c r="H12" s="75">
        <f t="shared" si="4"/>
        <v>0.2</v>
      </c>
      <c r="I12" s="32">
        <f t="shared" ref="I12:I15" si="5">E12/H12</f>
        <v>4</v>
      </c>
      <c r="J12" s="20">
        <f t="shared" ref="J12:J15" si="6">C12-F12</f>
        <v>-2</v>
      </c>
      <c r="K12" s="105" t="s">
        <v>51</v>
      </c>
      <c r="L12" s="106" t="s">
        <v>52</v>
      </c>
      <c r="M12" s="43"/>
      <c r="N12" s="43"/>
      <c r="O12" s="110"/>
      <c r="P12" s="110"/>
    </row>
    <row r="13" spans="2:16" ht="17" thickBot="1" x14ac:dyDescent="0.25">
      <c r="B13" s="9">
        <v>8</v>
      </c>
      <c r="C13" s="70">
        <v>8</v>
      </c>
      <c r="D13" s="72">
        <v>2</v>
      </c>
      <c r="E13" s="67">
        <f t="shared" si="3"/>
        <v>0.8</v>
      </c>
      <c r="F13" s="72">
        <v>12</v>
      </c>
      <c r="G13" s="72">
        <v>48</v>
      </c>
      <c r="H13" s="79">
        <f t="shared" si="4"/>
        <v>0.2</v>
      </c>
      <c r="I13" s="81">
        <f t="shared" si="5"/>
        <v>4</v>
      </c>
      <c r="J13" s="20">
        <f t="shared" si="6"/>
        <v>-4</v>
      </c>
      <c r="K13" s="105" t="s">
        <v>51</v>
      </c>
      <c r="L13" s="106" t="s">
        <v>52</v>
      </c>
      <c r="M13" s="43"/>
      <c r="N13" s="43"/>
      <c r="O13" s="110"/>
      <c r="P13" s="110"/>
    </row>
    <row r="14" spans="2:16" ht="16" x14ac:dyDescent="0.2">
      <c r="B14" s="9">
        <v>9</v>
      </c>
      <c r="C14" s="10">
        <v>24</v>
      </c>
      <c r="D14" s="13">
        <v>6</v>
      </c>
      <c r="E14" s="12">
        <f t="shared" si="3"/>
        <v>0.8</v>
      </c>
      <c r="F14" s="13">
        <v>1</v>
      </c>
      <c r="G14" s="13">
        <v>4</v>
      </c>
      <c r="H14" s="75">
        <f t="shared" si="4"/>
        <v>0.2</v>
      </c>
      <c r="I14" s="32">
        <f t="shared" si="5"/>
        <v>4</v>
      </c>
      <c r="J14" s="20">
        <f t="shared" si="6"/>
        <v>23</v>
      </c>
      <c r="K14" s="105"/>
      <c r="L14" s="106"/>
      <c r="M14" s="43" t="s">
        <v>51</v>
      </c>
      <c r="N14" s="43" t="s">
        <v>53</v>
      </c>
      <c r="O14" s="110"/>
      <c r="P14" s="110"/>
    </row>
    <row r="15" spans="2:16" ht="17" thickBot="1" x14ac:dyDescent="0.25">
      <c r="B15" s="9">
        <v>10</v>
      </c>
      <c r="C15" s="15">
        <v>48</v>
      </c>
      <c r="D15" s="18">
        <v>12</v>
      </c>
      <c r="E15" s="17">
        <f t="shared" si="3"/>
        <v>0.8</v>
      </c>
      <c r="F15" s="18">
        <v>2</v>
      </c>
      <c r="G15" s="18">
        <v>8</v>
      </c>
      <c r="H15" s="63">
        <f t="shared" si="4"/>
        <v>0.2</v>
      </c>
      <c r="I15" s="78">
        <f t="shared" si="5"/>
        <v>4</v>
      </c>
      <c r="J15" s="20">
        <f t="shared" si="6"/>
        <v>46</v>
      </c>
      <c r="K15" s="105"/>
      <c r="L15" s="106"/>
      <c r="M15" s="43" t="s">
        <v>51</v>
      </c>
      <c r="N15" s="108" t="s">
        <v>53</v>
      </c>
      <c r="O15" s="110"/>
      <c r="P15" s="110"/>
    </row>
    <row r="16" spans="2:16" ht="7.5" customHeight="1" thickBot="1" x14ac:dyDescent="0.25">
      <c r="B16" s="9"/>
      <c r="E16" s="91"/>
      <c r="H16" s="91"/>
      <c r="J16" s="20"/>
      <c r="K16" s="105"/>
      <c r="L16" s="106"/>
      <c r="M16" s="43"/>
      <c r="N16" s="43"/>
      <c r="O16" s="110"/>
      <c r="P16" s="110"/>
    </row>
    <row r="17" spans="2:16" ht="0.5" customHeight="1" thickBot="1" x14ac:dyDescent="0.25">
      <c r="B17" s="9"/>
      <c r="E17" s="91"/>
      <c r="H17" s="91"/>
      <c r="J17" s="30">
        <f t="shared" ref="J17:J25" si="7">C17-F17</f>
        <v>0</v>
      </c>
      <c r="K17" s="103"/>
      <c r="L17" s="104"/>
      <c r="M17" s="49"/>
      <c r="N17" s="49"/>
      <c r="O17" s="110"/>
      <c r="P17" s="110"/>
    </row>
    <row r="18" spans="2:16" ht="17" customHeight="1" x14ac:dyDescent="0.2">
      <c r="B18" s="9">
        <v>11</v>
      </c>
      <c r="C18" s="59">
        <v>6</v>
      </c>
      <c r="D18" s="60">
        <v>4</v>
      </c>
      <c r="E18" s="92">
        <f t="shared" ref="E18:E25" si="8">C18/(C18+D18)</f>
        <v>0.6</v>
      </c>
      <c r="F18" s="60">
        <v>4</v>
      </c>
      <c r="G18" s="60">
        <v>6</v>
      </c>
      <c r="H18" s="94">
        <f t="shared" ref="H18:H25" si="9">F18/(F18+G18)</f>
        <v>0.4</v>
      </c>
      <c r="I18" s="68">
        <f t="shared" ref="I18:I25" si="10">E18/H18</f>
        <v>1.4999999999999998</v>
      </c>
      <c r="J18" s="30">
        <f t="shared" si="7"/>
        <v>2</v>
      </c>
      <c r="K18" s="103"/>
      <c r="L18" s="104"/>
      <c r="M18" s="49"/>
      <c r="N18" s="49"/>
      <c r="O18" s="110"/>
      <c r="P18" s="110"/>
    </row>
    <row r="19" spans="2:16" ht="17" customHeight="1" thickBot="1" x14ac:dyDescent="0.25">
      <c r="B19" s="9">
        <v>12</v>
      </c>
      <c r="C19" s="61">
        <v>12</v>
      </c>
      <c r="D19" s="24">
        <v>8</v>
      </c>
      <c r="E19" s="93">
        <f t="shared" si="8"/>
        <v>0.6</v>
      </c>
      <c r="F19" s="24">
        <v>8</v>
      </c>
      <c r="G19" s="24">
        <v>12</v>
      </c>
      <c r="H19" s="95">
        <f t="shared" si="9"/>
        <v>0.4</v>
      </c>
      <c r="I19" s="69">
        <f t="shared" si="10"/>
        <v>1.4999999999999998</v>
      </c>
      <c r="J19" s="30">
        <f t="shared" si="7"/>
        <v>4</v>
      </c>
      <c r="K19" s="103"/>
      <c r="L19" s="104"/>
      <c r="M19" s="49"/>
      <c r="N19" s="49"/>
      <c r="O19" s="110"/>
      <c r="P19" s="110"/>
    </row>
    <row r="20" spans="2:16" ht="16" customHeight="1" x14ac:dyDescent="0.2">
      <c r="B20" s="9">
        <v>13</v>
      </c>
      <c r="C20" s="59">
        <v>3</v>
      </c>
      <c r="D20" s="60">
        <v>2</v>
      </c>
      <c r="E20" s="92">
        <f t="shared" si="8"/>
        <v>0.6</v>
      </c>
      <c r="F20" s="60">
        <v>6</v>
      </c>
      <c r="G20" s="60">
        <v>9</v>
      </c>
      <c r="H20" s="96">
        <f t="shared" si="9"/>
        <v>0.4</v>
      </c>
      <c r="I20" s="64">
        <f t="shared" si="10"/>
        <v>1.4999999999999998</v>
      </c>
      <c r="J20" s="30">
        <f t="shared" si="7"/>
        <v>-3</v>
      </c>
      <c r="K20" s="103" t="s">
        <v>51</v>
      </c>
      <c r="L20" s="104" t="s">
        <v>54</v>
      </c>
      <c r="M20" s="49"/>
      <c r="N20" s="49"/>
      <c r="O20" s="110"/>
      <c r="P20" s="110"/>
    </row>
    <row r="21" spans="2:16" ht="16" customHeight="1" thickBot="1" x14ac:dyDescent="0.25">
      <c r="B21" s="9">
        <v>14</v>
      </c>
      <c r="C21" s="61">
        <v>6</v>
      </c>
      <c r="D21" s="24">
        <v>4</v>
      </c>
      <c r="E21" s="93">
        <f t="shared" si="8"/>
        <v>0.6</v>
      </c>
      <c r="F21" s="24">
        <v>12</v>
      </c>
      <c r="G21" s="24">
        <v>18</v>
      </c>
      <c r="H21" s="97">
        <f t="shared" si="9"/>
        <v>0.4</v>
      </c>
      <c r="I21" s="65">
        <f t="shared" si="10"/>
        <v>1.4999999999999998</v>
      </c>
      <c r="J21" s="30">
        <f t="shared" si="7"/>
        <v>-6</v>
      </c>
      <c r="K21" s="103" t="s">
        <v>51</v>
      </c>
      <c r="L21" s="104" t="s">
        <v>54</v>
      </c>
      <c r="M21" s="49"/>
      <c r="N21" s="49"/>
      <c r="O21" s="110"/>
      <c r="P21" s="110"/>
    </row>
    <row r="22" spans="2:16" ht="16" x14ac:dyDescent="0.2">
      <c r="B22" s="9">
        <v>15</v>
      </c>
      <c r="C22" s="59">
        <v>9</v>
      </c>
      <c r="D22" s="60">
        <v>6</v>
      </c>
      <c r="E22" s="92">
        <f t="shared" si="8"/>
        <v>0.6</v>
      </c>
      <c r="F22" s="60">
        <v>2</v>
      </c>
      <c r="G22" s="60">
        <v>3</v>
      </c>
      <c r="H22" s="96">
        <f t="shared" si="9"/>
        <v>0.4</v>
      </c>
      <c r="I22" s="64">
        <f t="shared" si="10"/>
        <v>1.4999999999999998</v>
      </c>
      <c r="J22" s="20">
        <f>C22-F22</f>
        <v>7</v>
      </c>
      <c r="K22" s="103"/>
      <c r="L22" s="104"/>
      <c r="M22" s="107" t="s">
        <v>51</v>
      </c>
      <c r="N22" s="49" t="s">
        <v>55</v>
      </c>
      <c r="O22" s="110"/>
      <c r="P22" s="110"/>
    </row>
    <row r="23" spans="2:16" ht="17" thickBot="1" x14ac:dyDescent="0.25">
      <c r="B23" s="9">
        <v>16</v>
      </c>
      <c r="C23" s="61">
        <v>18</v>
      </c>
      <c r="D23" s="24">
        <v>12</v>
      </c>
      <c r="E23" s="93">
        <f t="shared" si="8"/>
        <v>0.6</v>
      </c>
      <c r="F23" s="24">
        <v>4</v>
      </c>
      <c r="G23" s="24">
        <v>6</v>
      </c>
      <c r="H23" s="97">
        <f t="shared" si="9"/>
        <v>0.4</v>
      </c>
      <c r="I23" s="65">
        <f t="shared" si="10"/>
        <v>1.4999999999999998</v>
      </c>
      <c r="J23" s="20">
        <f>C23-F23</f>
        <v>14</v>
      </c>
      <c r="K23" s="103"/>
      <c r="L23" s="104"/>
      <c r="M23" s="107" t="s">
        <v>51</v>
      </c>
      <c r="N23" s="49" t="s">
        <v>55</v>
      </c>
      <c r="O23" s="110"/>
      <c r="P23" s="110"/>
    </row>
    <row r="24" spans="2:16" ht="16" x14ac:dyDescent="0.2">
      <c r="B24" s="9">
        <v>17</v>
      </c>
      <c r="C24" s="10">
        <v>9</v>
      </c>
      <c r="D24" s="11">
        <v>1</v>
      </c>
      <c r="E24" s="12">
        <f t="shared" si="8"/>
        <v>0.9</v>
      </c>
      <c r="F24" s="13">
        <v>3</v>
      </c>
      <c r="G24" s="13">
        <v>2</v>
      </c>
      <c r="H24" s="75">
        <f t="shared" si="9"/>
        <v>0.6</v>
      </c>
      <c r="I24" s="22">
        <f t="shared" si="10"/>
        <v>1.5</v>
      </c>
      <c r="J24" s="20">
        <f t="shared" si="7"/>
        <v>6</v>
      </c>
      <c r="K24" s="103"/>
      <c r="L24" s="104"/>
      <c r="M24" s="49"/>
      <c r="N24" s="49"/>
      <c r="O24" s="109" t="s">
        <v>51</v>
      </c>
      <c r="P24" s="110" t="s">
        <v>56</v>
      </c>
    </row>
    <row r="25" spans="2:16" ht="17" thickBot="1" x14ac:dyDescent="0.25">
      <c r="B25" s="9">
        <v>18</v>
      </c>
      <c r="C25" s="15">
        <v>18</v>
      </c>
      <c r="D25" s="16">
        <v>2</v>
      </c>
      <c r="E25" s="17">
        <f t="shared" si="8"/>
        <v>0.9</v>
      </c>
      <c r="F25" s="19">
        <v>6</v>
      </c>
      <c r="G25" s="18">
        <v>4</v>
      </c>
      <c r="H25" s="63">
        <f t="shared" si="9"/>
        <v>0.6</v>
      </c>
      <c r="I25" s="90">
        <f t="shared" si="10"/>
        <v>1.5</v>
      </c>
      <c r="J25" s="20">
        <f t="shared" si="7"/>
        <v>12</v>
      </c>
      <c r="K25" s="103"/>
      <c r="L25" s="104"/>
      <c r="M25" s="49"/>
      <c r="N25" s="49"/>
      <c r="O25" s="109" t="s">
        <v>51</v>
      </c>
      <c r="P25" s="110" t="s">
        <v>56</v>
      </c>
    </row>
    <row r="26" spans="2:16" ht="11.5" customHeight="1" x14ac:dyDescent="0.2">
      <c r="E26" s="91"/>
      <c r="H26" s="91"/>
    </row>
    <row r="27" spans="2:16" ht="16" x14ac:dyDescent="0.2">
      <c r="C27" s="29"/>
    </row>
    <row r="28" spans="2:16" x14ac:dyDescent="0.2">
      <c r="C28" t="s">
        <v>22</v>
      </c>
    </row>
    <row r="29" spans="2:16" x14ac:dyDescent="0.2">
      <c r="C29" t="s">
        <v>23</v>
      </c>
    </row>
    <row r="30" spans="2:16" x14ac:dyDescent="0.2">
      <c r="C30" t="s">
        <v>24</v>
      </c>
    </row>
    <row r="32" spans="2:16" x14ac:dyDescent="0.2">
      <c r="C32" t="s">
        <v>25</v>
      </c>
    </row>
    <row r="33" spans="3:3" x14ac:dyDescent="0.2">
      <c r="C33" t="s">
        <v>20</v>
      </c>
    </row>
  </sheetData>
  <mergeCells count="3"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3"/>
  <sheetViews>
    <sheetView topLeftCell="H1" workbookViewId="0">
      <selection activeCell="L11" sqref="L11"/>
    </sheetView>
  </sheetViews>
  <sheetFormatPr baseColWidth="10" defaultColWidth="8.83203125" defaultRowHeight="15" x14ac:dyDescent="0.2"/>
  <cols>
    <col min="5" max="5" width="18.5" bestFit="1" customWidth="1"/>
    <col min="8" max="8" width="18.5" bestFit="1" customWidth="1"/>
    <col min="10" max="10" width="8.83203125" style="21"/>
    <col min="11" max="11" width="19.6640625" style="102" customWidth="1"/>
    <col min="12" max="12" width="43.5" customWidth="1"/>
    <col min="13" max="13" width="94" customWidth="1"/>
  </cols>
  <sheetData>
    <row r="2" spans="2:14" ht="16" x14ac:dyDescent="0.2">
      <c r="B2" s="1"/>
      <c r="C2" s="2" t="s">
        <v>0</v>
      </c>
      <c r="D2" s="2"/>
      <c r="E2" s="3"/>
      <c r="F2" s="2" t="s">
        <v>1</v>
      </c>
      <c r="G2" s="2"/>
      <c r="H2" s="3"/>
      <c r="I2" s="4"/>
      <c r="J2" s="20"/>
    </row>
    <row r="3" spans="2:14" ht="16" x14ac:dyDescent="0.2">
      <c r="B3" s="5"/>
      <c r="C3" s="6" t="s">
        <v>2</v>
      </c>
      <c r="D3" s="6" t="s">
        <v>3</v>
      </c>
      <c r="E3" s="7" t="s">
        <v>4</v>
      </c>
      <c r="F3" s="6" t="s">
        <v>5</v>
      </c>
      <c r="G3" s="6" t="s">
        <v>3</v>
      </c>
      <c r="H3" s="7" t="s">
        <v>4</v>
      </c>
      <c r="I3" s="8" t="s">
        <v>6</v>
      </c>
      <c r="J3" s="20" t="s">
        <v>8</v>
      </c>
      <c r="K3" s="111" t="s">
        <v>32</v>
      </c>
      <c r="L3" s="112" t="s">
        <v>33</v>
      </c>
      <c r="M3" s="113" t="s">
        <v>34</v>
      </c>
    </row>
    <row r="4" spans="2:14" ht="8.5" customHeight="1" thickBot="1" x14ac:dyDescent="0.25">
      <c r="B4" s="5"/>
      <c r="C4" s="6"/>
      <c r="D4" s="6"/>
      <c r="E4" s="7"/>
      <c r="F4" s="6"/>
      <c r="G4" s="6"/>
      <c r="H4" s="7"/>
      <c r="I4" s="8"/>
      <c r="J4" s="20"/>
      <c r="K4" s="103"/>
      <c r="L4" s="49"/>
      <c r="M4" s="110"/>
    </row>
    <row r="5" spans="2:14" ht="16" x14ac:dyDescent="0.2">
      <c r="B5" s="9">
        <v>1</v>
      </c>
      <c r="C5" s="10">
        <v>8</v>
      </c>
      <c r="D5" s="11">
        <v>2</v>
      </c>
      <c r="E5" s="12">
        <f t="shared" ref="E5:E8" si="0">C5/(C5+D5)</f>
        <v>0.8</v>
      </c>
      <c r="F5" s="13">
        <v>0</v>
      </c>
      <c r="G5" s="13">
        <v>8</v>
      </c>
      <c r="H5" s="14">
        <f t="shared" ref="H5:H8" si="1">F5/(F5+G5)</f>
        <v>0</v>
      </c>
      <c r="I5" s="23" t="s">
        <v>7</v>
      </c>
      <c r="J5" s="20">
        <f>C5-F5</f>
        <v>8</v>
      </c>
      <c r="K5" s="103" t="s">
        <v>26</v>
      </c>
      <c r="L5" s="49" t="s">
        <v>42</v>
      </c>
      <c r="M5" s="110" t="s">
        <v>42</v>
      </c>
    </row>
    <row r="6" spans="2:14" ht="17" thickBot="1" x14ac:dyDescent="0.25">
      <c r="B6" s="9">
        <v>2</v>
      </c>
      <c r="C6" s="70">
        <v>16</v>
      </c>
      <c r="D6" s="71">
        <v>4</v>
      </c>
      <c r="E6" s="67">
        <f t="shared" si="0"/>
        <v>0.8</v>
      </c>
      <c r="F6" s="72">
        <v>0</v>
      </c>
      <c r="G6" s="72">
        <v>16</v>
      </c>
      <c r="H6" s="73">
        <f t="shared" si="1"/>
        <v>0</v>
      </c>
      <c r="I6" s="74" t="s">
        <v>7</v>
      </c>
      <c r="J6" s="20">
        <f t="shared" ref="J6:J8" si="2">C6-F6</f>
        <v>16</v>
      </c>
      <c r="K6" s="103" t="s">
        <v>26</v>
      </c>
      <c r="L6" s="49" t="s">
        <v>42</v>
      </c>
      <c r="M6" s="110" t="s">
        <v>42</v>
      </c>
    </row>
    <row r="7" spans="2:14" ht="16" x14ac:dyDescent="0.2">
      <c r="B7" s="9">
        <v>3</v>
      </c>
      <c r="C7" s="10">
        <v>2</v>
      </c>
      <c r="D7" s="13">
        <v>4</v>
      </c>
      <c r="E7" s="12">
        <f t="shared" si="0"/>
        <v>0.33333333333333331</v>
      </c>
      <c r="F7" s="13">
        <v>0</v>
      </c>
      <c r="G7" s="13">
        <v>8</v>
      </c>
      <c r="H7" s="75">
        <f t="shared" si="1"/>
        <v>0</v>
      </c>
      <c r="I7" s="23" t="s">
        <v>7</v>
      </c>
      <c r="J7" s="20">
        <f t="shared" si="2"/>
        <v>2</v>
      </c>
      <c r="K7" s="103" t="s">
        <v>38</v>
      </c>
      <c r="L7" s="49" t="s">
        <v>42</v>
      </c>
      <c r="M7" s="110" t="s">
        <v>27</v>
      </c>
    </row>
    <row r="8" spans="2:14" ht="17" thickBot="1" x14ac:dyDescent="0.25">
      <c r="B8" s="9">
        <v>4</v>
      </c>
      <c r="C8" s="15">
        <v>4</v>
      </c>
      <c r="D8" s="18">
        <v>8</v>
      </c>
      <c r="E8" s="17">
        <f t="shared" si="0"/>
        <v>0.33333333333333331</v>
      </c>
      <c r="F8" s="18">
        <v>0</v>
      </c>
      <c r="G8" s="18">
        <v>16</v>
      </c>
      <c r="H8" s="63">
        <f t="shared" si="1"/>
        <v>0</v>
      </c>
      <c r="I8" s="76" t="s">
        <v>7</v>
      </c>
      <c r="J8" s="20">
        <f t="shared" si="2"/>
        <v>4</v>
      </c>
      <c r="K8" s="103" t="s">
        <v>14</v>
      </c>
      <c r="L8" s="49" t="s">
        <v>42</v>
      </c>
      <c r="M8" s="110" t="s">
        <v>27</v>
      </c>
    </row>
    <row r="9" spans="2:14" s="31" customFormat="1" ht="7" customHeight="1" thickBot="1" x14ac:dyDescent="0.25">
      <c r="B9" s="9"/>
      <c r="C9" s="29"/>
      <c r="D9" s="29"/>
      <c r="E9" s="28"/>
      <c r="F9" s="29"/>
      <c r="G9" s="29"/>
      <c r="H9" s="28"/>
      <c r="I9" s="3"/>
      <c r="J9" s="30"/>
      <c r="K9" s="103"/>
      <c r="L9" s="49"/>
      <c r="M9" s="110"/>
    </row>
    <row r="10" spans="2:14" ht="16" x14ac:dyDescent="0.2">
      <c r="B10" s="9">
        <v>5</v>
      </c>
      <c r="C10" s="10">
        <v>8</v>
      </c>
      <c r="D10" s="13">
        <v>2</v>
      </c>
      <c r="E10" s="12">
        <f t="shared" ref="E10:E15" si="3">C10/(C10+D10)</f>
        <v>0.8</v>
      </c>
      <c r="F10" s="13">
        <f>D10</f>
        <v>2</v>
      </c>
      <c r="G10" s="13">
        <f>F10*4</f>
        <v>8</v>
      </c>
      <c r="H10" s="14">
        <f t="shared" ref="H10:H15" si="4">F10/(F10+G10)</f>
        <v>0.2</v>
      </c>
      <c r="I10" s="32">
        <f>E10/H10</f>
        <v>4</v>
      </c>
      <c r="J10" s="20">
        <f>C10-F10</f>
        <v>6</v>
      </c>
      <c r="K10" s="103" t="s">
        <v>35</v>
      </c>
      <c r="L10" s="49" t="s">
        <v>42</v>
      </c>
      <c r="M10" s="110" t="s">
        <v>28</v>
      </c>
    </row>
    <row r="11" spans="2:14" ht="17" thickBot="1" x14ac:dyDescent="0.25">
      <c r="B11" s="9">
        <v>6</v>
      </c>
      <c r="C11" s="70">
        <v>16</v>
      </c>
      <c r="D11" s="72">
        <v>4</v>
      </c>
      <c r="E11" s="67">
        <f t="shared" si="3"/>
        <v>0.8</v>
      </c>
      <c r="F11" s="72">
        <f>D11</f>
        <v>4</v>
      </c>
      <c r="G11" s="72">
        <f>F11*4</f>
        <v>16</v>
      </c>
      <c r="H11" s="73">
        <f t="shared" si="4"/>
        <v>0.2</v>
      </c>
      <c r="I11" s="77">
        <f>E11/H11</f>
        <v>4</v>
      </c>
      <c r="J11" s="20">
        <f>C11-F11</f>
        <v>12</v>
      </c>
      <c r="K11" s="103" t="s">
        <v>35</v>
      </c>
      <c r="L11" s="49" t="s">
        <v>42</v>
      </c>
      <c r="M11" s="110" t="s">
        <v>28</v>
      </c>
      <c r="N11" s="33"/>
    </row>
    <row r="12" spans="2:14" ht="16" x14ac:dyDescent="0.2">
      <c r="B12" s="9">
        <v>7</v>
      </c>
      <c r="C12" s="10">
        <v>4</v>
      </c>
      <c r="D12" s="13">
        <v>1</v>
      </c>
      <c r="E12" s="12">
        <f t="shared" si="3"/>
        <v>0.8</v>
      </c>
      <c r="F12" s="13">
        <v>6</v>
      </c>
      <c r="G12" s="13">
        <v>24</v>
      </c>
      <c r="H12" s="75">
        <f t="shared" si="4"/>
        <v>0.2</v>
      </c>
      <c r="I12" s="32">
        <f t="shared" ref="I12:I15" si="5">E12/H12</f>
        <v>4</v>
      </c>
      <c r="J12" s="20">
        <f t="shared" ref="J12:J15" si="6">C12-F12</f>
        <v>-2</v>
      </c>
      <c r="K12" s="105" t="s">
        <v>12</v>
      </c>
      <c r="L12" s="43" t="s">
        <v>29</v>
      </c>
      <c r="M12" s="114" t="s">
        <v>30</v>
      </c>
      <c r="N12" s="33"/>
    </row>
    <row r="13" spans="2:14" ht="17" thickBot="1" x14ac:dyDescent="0.25">
      <c r="B13" s="9">
        <v>8</v>
      </c>
      <c r="C13" s="70">
        <v>8</v>
      </c>
      <c r="D13" s="72">
        <v>2</v>
      </c>
      <c r="E13" s="67">
        <f t="shared" si="3"/>
        <v>0.8</v>
      </c>
      <c r="F13" s="72">
        <v>12</v>
      </c>
      <c r="G13" s="72">
        <v>48</v>
      </c>
      <c r="H13" s="79">
        <f t="shared" si="4"/>
        <v>0.2</v>
      </c>
      <c r="I13" s="81">
        <f t="shared" si="5"/>
        <v>4</v>
      </c>
      <c r="J13" s="20">
        <f t="shared" si="6"/>
        <v>-4</v>
      </c>
      <c r="K13" s="105" t="s">
        <v>12</v>
      </c>
      <c r="L13" s="43" t="s">
        <v>29</v>
      </c>
      <c r="M13" s="114" t="s">
        <v>30</v>
      </c>
      <c r="N13" s="33"/>
    </row>
    <row r="14" spans="2:14" ht="16" x14ac:dyDescent="0.2">
      <c r="B14" s="9">
        <v>9</v>
      </c>
      <c r="C14" s="10">
        <v>24</v>
      </c>
      <c r="D14" s="13">
        <v>6</v>
      </c>
      <c r="E14" s="12">
        <f t="shared" si="3"/>
        <v>0.8</v>
      </c>
      <c r="F14" s="13">
        <v>1</v>
      </c>
      <c r="G14" s="13">
        <v>4</v>
      </c>
      <c r="H14" s="75">
        <f t="shared" si="4"/>
        <v>0.2</v>
      </c>
      <c r="I14" s="32">
        <f t="shared" si="5"/>
        <v>4</v>
      </c>
      <c r="J14" s="20">
        <f t="shared" si="6"/>
        <v>23</v>
      </c>
      <c r="K14" s="105" t="s">
        <v>13</v>
      </c>
      <c r="L14" s="43" t="s">
        <v>31</v>
      </c>
      <c r="M14" s="114" t="s">
        <v>43</v>
      </c>
      <c r="N14" s="33"/>
    </row>
    <row r="15" spans="2:14" ht="17" thickBot="1" x14ac:dyDescent="0.25">
      <c r="B15" s="9">
        <v>10</v>
      </c>
      <c r="C15" s="15">
        <v>48</v>
      </c>
      <c r="D15" s="18">
        <v>12</v>
      </c>
      <c r="E15" s="17">
        <f t="shared" si="3"/>
        <v>0.8</v>
      </c>
      <c r="F15" s="18">
        <v>2</v>
      </c>
      <c r="G15" s="18">
        <v>8</v>
      </c>
      <c r="H15" s="63">
        <f t="shared" si="4"/>
        <v>0.2</v>
      </c>
      <c r="I15" s="78">
        <f t="shared" si="5"/>
        <v>4</v>
      </c>
      <c r="J15" s="20">
        <f t="shared" si="6"/>
        <v>46</v>
      </c>
      <c r="K15" s="105" t="s">
        <v>13</v>
      </c>
      <c r="L15" s="43" t="s">
        <v>31</v>
      </c>
      <c r="M15" s="114" t="s">
        <v>43</v>
      </c>
      <c r="N15" s="33"/>
    </row>
    <row r="16" spans="2:14" ht="7.5" customHeight="1" thickBot="1" x14ac:dyDescent="0.25">
      <c r="B16" s="9"/>
      <c r="E16" s="91"/>
      <c r="H16" s="91"/>
      <c r="J16" s="20"/>
      <c r="K16" s="105"/>
      <c r="L16" s="43"/>
      <c r="M16" s="114"/>
      <c r="N16" s="33"/>
    </row>
    <row r="17" spans="2:13" ht="0.5" customHeight="1" thickBot="1" x14ac:dyDescent="0.25">
      <c r="B17" s="9"/>
      <c r="E17" s="91"/>
      <c r="H17" s="91"/>
      <c r="J17" s="30">
        <f t="shared" ref="J17:J25" si="7">C17-F17</f>
        <v>0</v>
      </c>
      <c r="K17" s="103"/>
      <c r="L17" s="49"/>
      <c r="M17" s="110"/>
    </row>
    <row r="18" spans="2:13" ht="17" customHeight="1" x14ac:dyDescent="0.2">
      <c r="B18" s="9">
        <v>11</v>
      </c>
      <c r="C18" s="59">
        <v>6</v>
      </c>
      <c r="D18" s="60">
        <v>4</v>
      </c>
      <c r="E18" s="92">
        <f t="shared" ref="E18:E25" si="8">C18/(C18+D18)</f>
        <v>0.6</v>
      </c>
      <c r="F18" s="60">
        <v>4</v>
      </c>
      <c r="G18" s="60">
        <v>6</v>
      </c>
      <c r="H18" s="94">
        <f t="shared" ref="H18:H25" si="9">F18/(F18+G18)</f>
        <v>0.4</v>
      </c>
      <c r="I18" s="68">
        <f t="shared" ref="I18:I23" si="10">E18/H18</f>
        <v>1.4999999999999998</v>
      </c>
      <c r="J18" s="30">
        <f t="shared" si="7"/>
        <v>2</v>
      </c>
      <c r="K18" s="103" t="s">
        <v>35</v>
      </c>
      <c r="L18" s="49" t="s">
        <v>42</v>
      </c>
      <c r="M18" s="110" t="s">
        <v>36</v>
      </c>
    </row>
    <row r="19" spans="2:13" ht="17" customHeight="1" thickBot="1" x14ac:dyDescent="0.25">
      <c r="B19" s="9">
        <v>12</v>
      </c>
      <c r="C19" s="61">
        <v>12</v>
      </c>
      <c r="D19" s="24">
        <v>8</v>
      </c>
      <c r="E19" s="93">
        <f t="shared" si="8"/>
        <v>0.6</v>
      </c>
      <c r="F19" s="24">
        <v>8</v>
      </c>
      <c r="G19" s="24">
        <v>12</v>
      </c>
      <c r="H19" s="95">
        <f t="shared" si="9"/>
        <v>0.4</v>
      </c>
      <c r="I19" s="69">
        <f t="shared" si="10"/>
        <v>1.4999999999999998</v>
      </c>
      <c r="J19" s="30">
        <f t="shared" si="7"/>
        <v>4</v>
      </c>
      <c r="K19" s="103" t="s">
        <v>35</v>
      </c>
      <c r="L19" s="49" t="s">
        <v>42</v>
      </c>
      <c r="M19" s="110" t="s">
        <v>36</v>
      </c>
    </row>
    <row r="20" spans="2:13" ht="16" customHeight="1" x14ac:dyDescent="0.2">
      <c r="B20" s="9">
        <v>13</v>
      </c>
      <c r="C20" s="59">
        <v>3</v>
      </c>
      <c r="D20" s="60">
        <v>2</v>
      </c>
      <c r="E20" s="92">
        <f t="shared" si="8"/>
        <v>0.6</v>
      </c>
      <c r="F20" s="60">
        <v>6</v>
      </c>
      <c r="G20" s="60">
        <v>9</v>
      </c>
      <c r="H20" s="96">
        <f t="shared" si="9"/>
        <v>0.4</v>
      </c>
      <c r="I20" s="64">
        <f t="shared" si="10"/>
        <v>1.4999999999999998</v>
      </c>
      <c r="J20" s="30">
        <f t="shared" si="7"/>
        <v>-3</v>
      </c>
      <c r="K20" s="103" t="s">
        <v>12</v>
      </c>
      <c r="L20" s="49" t="s">
        <v>37</v>
      </c>
      <c r="M20" s="110" t="s">
        <v>40</v>
      </c>
    </row>
    <row r="21" spans="2:13" ht="16" customHeight="1" thickBot="1" x14ac:dyDescent="0.25">
      <c r="B21" s="9">
        <v>14</v>
      </c>
      <c r="C21" s="61">
        <v>6</v>
      </c>
      <c r="D21" s="24">
        <v>4</v>
      </c>
      <c r="E21" s="93">
        <f t="shared" si="8"/>
        <v>0.6</v>
      </c>
      <c r="F21" s="24">
        <v>12</v>
      </c>
      <c r="G21" s="24">
        <v>18</v>
      </c>
      <c r="H21" s="97">
        <f t="shared" si="9"/>
        <v>0.4</v>
      </c>
      <c r="I21" s="65">
        <f t="shared" si="10"/>
        <v>1.4999999999999998</v>
      </c>
      <c r="J21" s="30">
        <f t="shared" si="7"/>
        <v>-6</v>
      </c>
      <c r="K21" s="103" t="s">
        <v>12</v>
      </c>
      <c r="L21" s="49" t="s">
        <v>37</v>
      </c>
      <c r="M21" s="110" t="s">
        <v>40</v>
      </c>
    </row>
    <row r="22" spans="2:13" ht="16" x14ac:dyDescent="0.2">
      <c r="B22" s="9">
        <v>15</v>
      </c>
      <c r="C22" s="59">
        <v>9</v>
      </c>
      <c r="D22" s="60">
        <v>6</v>
      </c>
      <c r="E22" s="92">
        <f t="shared" si="8"/>
        <v>0.6</v>
      </c>
      <c r="F22" s="60">
        <v>2</v>
      </c>
      <c r="G22" s="60">
        <v>3</v>
      </c>
      <c r="H22" s="96">
        <f t="shared" si="9"/>
        <v>0.4</v>
      </c>
      <c r="I22" s="64">
        <f t="shared" si="10"/>
        <v>1.4999999999999998</v>
      </c>
      <c r="J22" s="20">
        <f>C22-F22</f>
        <v>7</v>
      </c>
      <c r="K22" s="103" t="s">
        <v>18</v>
      </c>
      <c r="L22" s="49" t="s">
        <v>39</v>
      </c>
      <c r="M22" s="110" t="s">
        <v>40</v>
      </c>
    </row>
    <row r="23" spans="2:13" ht="17" thickBot="1" x14ac:dyDescent="0.25">
      <c r="B23" s="9">
        <v>16</v>
      </c>
      <c r="C23" s="61">
        <v>18</v>
      </c>
      <c r="D23" s="24">
        <v>12</v>
      </c>
      <c r="E23" s="93">
        <f t="shared" si="8"/>
        <v>0.6</v>
      </c>
      <c r="F23" s="24">
        <v>4</v>
      </c>
      <c r="G23" s="24">
        <v>6</v>
      </c>
      <c r="H23" s="97">
        <f t="shared" si="9"/>
        <v>0.4</v>
      </c>
      <c r="I23" s="65">
        <f t="shared" si="10"/>
        <v>1.4999999999999998</v>
      </c>
      <c r="J23" s="20">
        <f>C23-F23</f>
        <v>14</v>
      </c>
      <c r="K23" s="103" t="s">
        <v>18</v>
      </c>
      <c r="L23" s="49" t="s">
        <v>39</v>
      </c>
      <c r="M23" s="110" t="s">
        <v>40</v>
      </c>
    </row>
    <row r="24" spans="2:13" ht="16" x14ac:dyDescent="0.2">
      <c r="B24" s="9">
        <v>17</v>
      </c>
      <c r="C24" s="10">
        <v>9</v>
      </c>
      <c r="D24" s="11">
        <v>1</v>
      </c>
      <c r="E24" s="12">
        <f t="shared" si="8"/>
        <v>0.9</v>
      </c>
      <c r="F24" s="13">
        <v>3</v>
      </c>
      <c r="G24" s="13">
        <v>2</v>
      </c>
      <c r="H24" s="75">
        <f t="shared" si="9"/>
        <v>0.6</v>
      </c>
      <c r="I24" s="22">
        <f t="shared" ref="I24:I25" si="11">E24/H24</f>
        <v>1.5</v>
      </c>
      <c r="J24" s="20">
        <f t="shared" si="7"/>
        <v>6</v>
      </c>
      <c r="K24" s="103" t="s">
        <v>14</v>
      </c>
      <c r="L24" s="49" t="s">
        <v>42</v>
      </c>
      <c r="M24" s="110" t="s">
        <v>41</v>
      </c>
    </row>
    <row r="25" spans="2:13" ht="17" thickBot="1" x14ac:dyDescent="0.25">
      <c r="B25" s="9">
        <v>18</v>
      </c>
      <c r="C25" s="15">
        <v>18</v>
      </c>
      <c r="D25" s="16">
        <v>2</v>
      </c>
      <c r="E25" s="17">
        <f t="shared" si="8"/>
        <v>0.9</v>
      </c>
      <c r="F25" s="19">
        <v>6</v>
      </c>
      <c r="G25" s="18">
        <v>4</v>
      </c>
      <c r="H25" s="63">
        <f t="shared" si="9"/>
        <v>0.6</v>
      </c>
      <c r="I25" s="90">
        <f t="shared" si="11"/>
        <v>1.5</v>
      </c>
      <c r="J25" s="20">
        <f t="shared" si="7"/>
        <v>12</v>
      </c>
      <c r="K25" s="103" t="s">
        <v>14</v>
      </c>
      <c r="L25" s="49" t="s">
        <v>42</v>
      </c>
      <c r="M25" s="110" t="s">
        <v>41</v>
      </c>
    </row>
    <row r="26" spans="2:13" ht="11.5" customHeight="1" x14ac:dyDescent="0.2">
      <c r="E26" s="91"/>
      <c r="H26" s="91"/>
    </row>
    <row r="27" spans="2:13" ht="16" x14ac:dyDescent="0.2">
      <c r="C27" s="29"/>
    </row>
    <row r="28" spans="2:13" x14ac:dyDescent="0.2">
      <c r="C28" t="s">
        <v>22</v>
      </c>
    </row>
    <row r="29" spans="2:13" x14ac:dyDescent="0.2">
      <c r="C29" t="s">
        <v>23</v>
      </c>
    </row>
    <row r="30" spans="2:13" x14ac:dyDescent="0.2">
      <c r="C30" t="s">
        <v>24</v>
      </c>
    </row>
    <row r="32" spans="2:13" x14ac:dyDescent="0.2">
      <c r="C32" t="s">
        <v>25</v>
      </c>
    </row>
    <row r="33" spans="3:3" x14ac:dyDescent="0.2">
      <c r="C3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50"/>
  <sheetViews>
    <sheetView topLeftCell="A16" zoomScale="110" zoomScaleNormal="110" workbookViewId="0">
      <selection activeCell="C40" sqref="C40:I43"/>
    </sheetView>
  </sheetViews>
  <sheetFormatPr baseColWidth="10" defaultColWidth="8.83203125" defaultRowHeight="15" x14ac:dyDescent="0.2"/>
  <cols>
    <col min="5" max="5" width="18.5" bestFit="1" customWidth="1"/>
    <col min="8" max="8" width="18.5" bestFit="1" customWidth="1"/>
    <col min="10" max="10" width="8.6640625" style="21"/>
    <col min="11" max="11" width="26.5" customWidth="1"/>
  </cols>
  <sheetData>
    <row r="2" spans="2:14" ht="16" x14ac:dyDescent="0.2">
      <c r="B2" s="1"/>
      <c r="C2" s="2" t="s">
        <v>0</v>
      </c>
      <c r="D2" s="2"/>
      <c r="E2" s="3"/>
      <c r="F2" s="2" t="s">
        <v>1</v>
      </c>
      <c r="G2" s="2"/>
      <c r="H2" s="3"/>
      <c r="I2" s="4"/>
      <c r="J2" s="20"/>
    </row>
    <row r="3" spans="2:14" ht="16" x14ac:dyDescent="0.2">
      <c r="B3" s="5"/>
      <c r="C3" s="6" t="s">
        <v>2</v>
      </c>
      <c r="D3" s="6" t="s">
        <v>3</v>
      </c>
      <c r="E3" s="7" t="s">
        <v>4</v>
      </c>
      <c r="F3" s="6" t="s">
        <v>5</v>
      </c>
      <c r="G3" s="6" t="s">
        <v>3</v>
      </c>
      <c r="H3" s="7" t="s">
        <v>4</v>
      </c>
      <c r="I3" s="8" t="s">
        <v>6</v>
      </c>
      <c r="J3" s="20" t="s">
        <v>8</v>
      </c>
      <c r="K3" s="35" t="s">
        <v>11</v>
      </c>
    </row>
    <row r="4" spans="2:14" ht="8.5" customHeight="1" thickBot="1" x14ac:dyDescent="0.25">
      <c r="B4" s="5"/>
      <c r="C4" s="6"/>
      <c r="D4" s="6"/>
      <c r="E4" s="7"/>
      <c r="F4" s="6"/>
      <c r="G4" s="6"/>
      <c r="H4" s="7"/>
      <c r="I4" s="8"/>
      <c r="J4" s="20"/>
    </row>
    <row r="5" spans="2:14" ht="16" x14ac:dyDescent="0.2">
      <c r="B5" s="9"/>
      <c r="C5" s="10">
        <v>8</v>
      </c>
      <c r="D5" s="11">
        <v>2</v>
      </c>
      <c r="E5" s="12">
        <f t="shared" ref="E5:E12" si="0">C5/(C5+D5)</f>
        <v>0.8</v>
      </c>
      <c r="F5" s="13">
        <v>0</v>
      </c>
      <c r="G5" s="13">
        <v>8</v>
      </c>
      <c r="H5" s="14">
        <f t="shared" ref="H5:H10" si="1">F5/(F5+G5)</f>
        <v>0</v>
      </c>
      <c r="I5" s="23" t="s">
        <v>7</v>
      </c>
      <c r="J5" s="20">
        <f>C5-F5</f>
        <v>8</v>
      </c>
    </row>
    <row r="6" spans="2:14" ht="17" thickBot="1" x14ac:dyDescent="0.25">
      <c r="B6" s="9"/>
      <c r="C6" s="70">
        <v>16</v>
      </c>
      <c r="D6" s="71">
        <v>4</v>
      </c>
      <c r="E6" s="67">
        <f t="shared" si="0"/>
        <v>0.8</v>
      </c>
      <c r="F6" s="72">
        <v>0</v>
      </c>
      <c r="G6" s="72">
        <v>16</v>
      </c>
      <c r="H6" s="73">
        <f t="shared" si="1"/>
        <v>0</v>
      </c>
      <c r="I6" s="74" t="s">
        <v>7</v>
      </c>
      <c r="J6" s="20">
        <f t="shared" ref="J6:J12" si="2">C6-F6</f>
        <v>16</v>
      </c>
    </row>
    <row r="7" spans="2:14" ht="16" x14ac:dyDescent="0.2">
      <c r="B7" s="9"/>
      <c r="C7" s="51">
        <v>8</v>
      </c>
      <c r="D7" s="52">
        <v>2</v>
      </c>
      <c r="E7" s="53">
        <f t="shared" si="0"/>
        <v>0.8</v>
      </c>
      <c r="F7" s="52">
        <v>0</v>
      </c>
      <c r="G7" s="52">
        <v>1</v>
      </c>
      <c r="H7" s="98">
        <f t="shared" si="1"/>
        <v>0</v>
      </c>
      <c r="I7" s="99" t="s">
        <v>7</v>
      </c>
      <c r="J7" s="42">
        <f t="shared" si="2"/>
        <v>8</v>
      </c>
      <c r="K7" s="49" t="s">
        <v>13</v>
      </c>
    </row>
    <row r="8" spans="2:14" ht="17" thickBot="1" x14ac:dyDescent="0.25">
      <c r="B8" s="9"/>
      <c r="C8" s="44">
        <v>16</v>
      </c>
      <c r="D8" s="56">
        <v>4</v>
      </c>
      <c r="E8" s="46">
        <f t="shared" si="0"/>
        <v>0.8</v>
      </c>
      <c r="F8" s="56">
        <v>0</v>
      </c>
      <c r="G8" s="56">
        <v>2</v>
      </c>
      <c r="H8" s="84">
        <f t="shared" si="1"/>
        <v>0</v>
      </c>
      <c r="I8" s="85" t="s">
        <v>7</v>
      </c>
      <c r="J8" s="42">
        <f t="shared" si="2"/>
        <v>16</v>
      </c>
      <c r="K8" s="49" t="s">
        <v>13</v>
      </c>
    </row>
    <row r="9" spans="2:14" ht="16" x14ac:dyDescent="0.2">
      <c r="B9" s="9"/>
      <c r="C9" s="25">
        <v>8</v>
      </c>
      <c r="D9" s="27">
        <v>16</v>
      </c>
      <c r="E9" s="26">
        <f t="shared" si="0"/>
        <v>0.33333333333333331</v>
      </c>
      <c r="F9" s="27">
        <v>0</v>
      </c>
      <c r="G9" s="27">
        <v>8</v>
      </c>
      <c r="H9" s="62">
        <f t="shared" si="1"/>
        <v>0</v>
      </c>
      <c r="I9" s="80" t="s">
        <v>7</v>
      </c>
      <c r="J9" s="20">
        <f t="shared" si="2"/>
        <v>8</v>
      </c>
      <c r="K9" t="s">
        <v>14</v>
      </c>
    </row>
    <row r="10" spans="2:14" ht="17" thickBot="1" x14ac:dyDescent="0.25">
      <c r="B10" s="9"/>
      <c r="C10" s="15">
        <v>16</v>
      </c>
      <c r="D10" s="18">
        <v>32</v>
      </c>
      <c r="E10" s="17">
        <f t="shared" si="0"/>
        <v>0.33333333333333331</v>
      </c>
      <c r="F10" s="18">
        <v>0</v>
      </c>
      <c r="G10" s="18">
        <v>16</v>
      </c>
      <c r="H10" s="63">
        <f t="shared" si="1"/>
        <v>0</v>
      </c>
      <c r="I10" s="76" t="s">
        <v>7</v>
      </c>
      <c r="J10" s="20">
        <f t="shared" si="2"/>
        <v>16</v>
      </c>
      <c r="K10" t="s">
        <v>14</v>
      </c>
    </row>
    <row r="11" spans="2:14" ht="16" x14ac:dyDescent="0.2">
      <c r="B11" s="9"/>
      <c r="C11" s="36">
        <v>4</v>
      </c>
      <c r="D11" s="39">
        <v>8</v>
      </c>
      <c r="E11" s="38">
        <f t="shared" si="0"/>
        <v>0.33333333333333331</v>
      </c>
      <c r="F11" s="39">
        <v>0</v>
      </c>
      <c r="G11" s="39">
        <v>8</v>
      </c>
      <c r="H11" s="82">
        <f t="shared" ref="H11:H12" si="3">F11/(F11+G11)</f>
        <v>0</v>
      </c>
      <c r="I11" s="83" t="s">
        <v>7</v>
      </c>
      <c r="J11" s="42">
        <f t="shared" si="2"/>
        <v>4</v>
      </c>
      <c r="K11" s="49" t="s">
        <v>16</v>
      </c>
    </row>
    <row r="12" spans="2:14" ht="17" thickBot="1" x14ac:dyDescent="0.25">
      <c r="B12" s="9"/>
      <c r="C12" s="44">
        <v>2</v>
      </c>
      <c r="D12" s="56">
        <v>4</v>
      </c>
      <c r="E12" s="46">
        <f t="shared" si="0"/>
        <v>0.33333333333333331</v>
      </c>
      <c r="F12" s="56">
        <v>0</v>
      </c>
      <c r="G12" s="56">
        <v>16</v>
      </c>
      <c r="H12" s="84">
        <f t="shared" si="3"/>
        <v>0</v>
      </c>
      <c r="I12" s="85" t="s">
        <v>7</v>
      </c>
      <c r="J12" s="42">
        <f t="shared" si="2"/>
        <v>2</v>
      </c>
      <c r="K12" s="49" t="s">
        <v>16</v>
      </c>
    </row>
    <row r="13" spans="2:14" s="31" customFormat="1" ht="10" customHeight="1" thickBot="1" x14ac:dyDescent="0.25">
      <c r="B13" s="9"/>
      <c r="C13" s="29"/>
      <c r="D13" s="29"/>
      <c r="E13" s="28"/>
      <c r="F13" s="29"/>
      <c r="G13" s="29"/>
      <c r="H13" s="28"/>
      <c r="I13" s="3"/>
      <c r="J13" s="30"/>
    </row>
    <row r="14" spans="2:14" ht="16" x14ac:dyDescent="0.2">
      <c r="B14" s="9"/>
      <c r="C14" s="10">
        <v>8</v>
      </c>
      <c r="D14" s="13">
        <v>2</v>
      </c>
      <c r="E14" s="12">
        <f t="shared" ref="E14:E19" si="4">C14/(C14+D14)</f>
        <v>0.8</v>
      </c>
      <c r="F14" s="13">
        <f>D14</f>
        <v>2</v>
      </c>
      <c r="G14" s="13">
        <f>F14*4</f>
        <v>8</v>
      </c>
      <c r="H14" s="14">
        <f t="shared" ref="H14:H17" si="5">F14/(F14+G14)</f>
        <v>0.2</v>
      </c>
      <c r="I14" s="32">
        <f>E14/H14</f>
        <v>4</v>
      </c>
      <c r="J14" s="20">
        <f>C14-F14</f>
        <v>6</v>
      </c>
    </row>
    <row r="15" spans="2:14" ht="17" thickBot="1" x14ac:dyDescent="0.25">
      <c r="B15" s="9"/>
      <c r="C15" s="70">
        <v>16</v>
      </c>
      <c r="D15" s="72">
        <v>4</v>
      </c>
      <c r="E15" s="67">
        <f t="shared" si="4"/>
        <v>0.8</v>
      </c>
      <c r="F15" s="72">
        <f>D15</f>
        <v>4</v>
      </c>
      <c r="G15" s="72">
        <f>F15*4</f>
        <v>16</v>
      </c>
      <c r="H15" s="73">
        <f t="shared" si="5"/>
        <v>0.2</v>
      </c>
      <c r="I15" s="77">
        <f>E15/H15</f>
        <v>4</v>
      </c>
      <c r="J15" s="20">
        <f>C15-F15</f>
        <v>12</v>
      </c>
      <c r="K15" s="33"/>
      <c r="L15" s="33"/>
      <c r="M15" s="33"/>
      <c r="N15" s="33"/>
    </row>
    <row r="16" spans="2:14" ht="16" x14ac:dyDescent="0.2">
      <c r="B16" s="9"/>
      <c r="C16" s="10">
        <v>4</v>
      </c>
      <c r="D16" s="13">
        <v>1</v>
      </c>
      <c r="E16" s="12">
        <f t="shared" si="4"/>
        <v>0.8</v>
      </c>
      <c r="F16" s="13">
        <v>4</v>
      </c>
      <c r="G16" s="13">
        <v>16</v>
      </c>
      <c r="H16" s="75">
        <f t="shared" si="5"/>
        <v>0.2</v>
      </c>
      <c r="I16" s="32">
        <f t="shared" ref="I16:I17" si="6">E16/H16</f>
        <v>4</v>
      </c>
      <c r="J16" s="20">
        <f t="shared" ref="J16:J19" si="7">C16-F16</f>
        <v>0</v>
      </c>
      <c r="K16" s="33" t="s">
        <v>12</v>
      </c>
      <c r="L16" s="33"/>
      <c r="M16" s="33"/>
      <c r="N16" s="33"/>
    </row>
    <row r="17" spans="2:14" ht="17" thickBot="1" x14ac:dyDescent="0.25">
      <c r="B17" s="9"/>
      <c r="C17" s="70">
        <v>8</v>
      </c>
      <c r="D17" s="72">
        <v>2</v>
      </c>
      <c r="E17" s="67">
        <f t="shared" si="4"/>
        <v>0.8</v>
      </c>
      <c r="F17" s="72">
        <v>8</v>
      </c>
      <c r="G17" s="72">
        <v>32</v>
      </c>
      <c r="H17" s="79">
        <f t="shared" si="5"/>
        <v>0.2</v>
      </c>
      <c r="I17" s="81">
        <f t="shared" si="6"/>
        <v>4</v>
      </c>
      <c r="J17" s="20">
        <f t="shared" si="7"/>
        <v>0</v>
      </c>
      <c r="K17" s="33" t="s">
        <v>12</v>
      </c>
      <c r="L17" s="33"/>
      <c r="M17" s="33"/>
      <c r="N17" s="33"/>
    </row>
    <row r="18" spans="2:14" ht="16" x14ac:dyDescent="0.2">
      <c r="B18" s="9"/>
      <c r="C18" s="10">
        <v>16</v>
      </c>
      <c r="D18" s="13">
        <v>4</v>
      </c>
      <c r="E18" s="12">
        <f t="shared" si="4"/>
        <v>0.8</v>
      </c>
      <c r="F18" s="13">
        <v>1</v>
      </c>
      <c r="G18" s="13">
        <v>4</v>
      </c>
      <c r="H18" s="75">
        <f t="shared" ref="H18:H19" si="8">F18/(F18+G18)</f>
        <v>0.2</v>
      </c>
      <c r="I18" s="32">
        <f t="shared" ref="I18:I19" si="9">E18/H18</f>
        <v>4</v>
      </c>
      <c r="J18" s="20">
        <f t="shared" si="7"/>
        <v>15</v>
      </c>
      <c r="K18" s="33" t="s">
        <v>13</v>
      </c>
      <c r="L18" s="33"/>
      <c r="M18" s="33"/>
      <c r="N18" s="33"/>
    </row>
    <row r="19" spans="2:14" ht="17" thickBot="1" x14ac:dyDescent="0.25">
      <c r="B19" s="9"/>
      <c r="C19" s="15">
        <v>32</v>
      </c>
      <c r="D19" s="18">
        <v>8</v>
      </c>
      <c r="E19" s="17">
        <f t="shared" si="4"/>
        <v>0.8</v>
      </c>
      <c r="F19" s="18">
        <v>2</v>
      </c>
      <c r="G19" s="18">
        <v>8</v>
      </c>
      <c r="H19" s="63">
        <f t="shared" si="8"/>
        <v>0.2</v>
      </c>
      <c r="I19" s="78">
        <f t="shared" si="9"/>
        <v>4</v>
      </c>
      <c r="J19" s="20">
        <f t="shared" si="7"/>
        <v>30</v>
      </c>
      <c r="K19" s="33" t="s">
        <v>13</v>
      </c>
      <c r="L19" s="33"/>
      <c r="M19" s="33"/>
      <c r="N19" s="33"/>
    </row>
    <row r="20" spans="2:14" ht="7.5" customHeight="1" thickBot="1" x14ac:dyDescent="0.25">
      <c r="B20" s="9"/>
      <c r="E20" s="91"/>
      <c r="H20" s="91"/>
      <c r="J20" s="20"/>
      <c r="K20" s="33"/>
      <c r="L20" s="33"/>
      <c r="M20" s="33"/>
      <c r="N20" s="33"/>
    </row>
    <row r="21" spans="2:14" ht="16" x14ac:dyDescent="0.2">
      <c r="B21" s="9"/>
      <c r="C21" s="51">
        <v>16</v>
      </c>
      <c r="D21" s="52">
        <v>4</v>
      </c>
      <c r="E21" s="53">
        <f t="shared" ref="E21:E26" si="10">C21/(C21+D21)</f>
        <v>0.8</v>
      </c>
      <c r="F21" s="52">
        <f t="shared" ref="F21" si="11">C21*0.5</f>
        <v>8</v>
      </c>
      <c r="G21" s="52">
        <f>D21*4</f>
        <v>16</v>
      </c>
      <c r="H21" s="54">
        <f t="shared" ref="H21:H26" si="12">F21/(F21+G21)</f>
        <v>0.33333333333333331</v>
      </c>
      <c r="I21" s="86">
        <f t="shared" ref="I21:I26" si="13">E21/H21</f>
        <v>2.4000000000000004</v>
      </c>
      <c r="J21" s="42">
        <f t="shared" ref="J21:J26" si="14">C21-F21</f>
        <v>8</v>
      </c>
      <c r="K21" s="43"/>
      <c r="L21" s="34"/>
      <c r="M21" s="33"/>
      <c r="N21" s="33"/>
    </row>
    <row r="22" spans="2:14" ht="17" thickBot="1" x14ac:dyDescent="0.25">
      <c r="B22" s="9"/>
      <c r="C22" s="44">
        <v>8</v>
      </c>
      <c r="D22" s="56">
        <v>2</v>
      </c>
      <c r="E22" s="46">
        <f t="shared" si="10"/>
        <v>0.8</v>
      </c>
      <c r="F22" s="56">
        <f>C22*0.5</f>
        <v>4</v>
      </c>
      <c r="G22" s="56">
        <f>D22*4</f>
        <v>8</v>
      </c>
      <c r="H22" s="57">
        <f t="shared" si="12"/>
        <v>0.33333333333333331</v>
      </c>
      <c r="I22" s="87">
        <f t="shared" si="13"/>
        <v>2.4000000000000004</v>
      </c>
      <c r="J22" s="42">
        <f t="shared" si="14"/>
        <v>4</v>
      </c>
      <c r="K22" s="43"/>
      <c r="L22" s="33"/>
      <c r="M22" s="33"/>
      <c r="N22" s="33"/>
    </row>
    <row r="23" spans="2:14" ht="17" thickBot="1" x14ac:dyDescent="0.25">
      <c r="B23" s="9"/>
      <c r="C23" s="36">
        <v>8</v>
      </c>
      <c r="D23" s="37">
        <v>2</v>
      </c>
      <c r="E23" s="38">
        <f t="shared" si="10"/>
        <v>0.8</v>
      </c>
      <c r="F23" s="39">
        <f>C23*1</f>
        <v>8</v>
      </c>
      <c r="G23" s="39">
        <f>F23*2</f>
        <v>16</v>
      </c>
      <c r="H23" s="40">
        <f t="shared" si="12"/>
        <v>0.33333333333333331</v>
      </c>
      <c r="I23" s="41">
        <f t="shared" si="13"/>
        <v>2.4000000000000004</v>
      </c>
      <c r="J23" s="42">
        <f t="shared" si="14"/>
        <v>0</v>
      </c>
      <c r="K23" s="43" t="s">
        <v>12</v>
      </c>
      <c r="L23" s="33"/>
      <c r="M23" s="50"/>
      <c r="N23" t="s">
        <v>19</v>
      </c>
    </row>
    <row r="24" spans="2:14" ht="17" thickBot="1" x14ac:dyDescent="0.25">
      <c r="B24" s="9"/>
      <c r="C24" s="44">
        <v>16</v>
      </c>
      <c r="D24" s="45">
        <v>4</v>
      </c>
      <c r="E24" s="46">
        <f t="shared" si="10"/>
        <v>0.8</v>
      </c>
      <c r="F24" s="47">
        <f>C24*1</f>
        <v>16</v>
      </c>
      <c r="G24" s="47">
        <f>F24*2</f>
        <v>32</v>
      </c>
      <c r="H24" s="40">
        <f t="shared" si="12"/>
        <v>0.33333333333333331</v>
      </c>
      <c r="I24" s="48">
        <f t="shared" si="13"/>
        <v>2.4000000000000004</v>
      </c>
      <c r="J24" s="42">
        <f t="shared" si="14"/>
        <v>0</v>
      </c>
      <c r="K24" s="43" t="s">
        <v>12</v>
      </c>
    </row>
    <row r="25" spans="2:14" ht="16" x14ac:dyDescent="0.2">
      <c r="B25" s="9"/>
      <c r="C25" s="51">
        <v>8</v>
      </c>
      <c r="D25" s="66">
        <v>2</v>
      </c>
      <c r="E25" s="53">
        <f t="shared" si="10"/>
        <v>0.8</v>
      </c>
      <c r="F25" s="52">
        <f>C25*1.5</f>
        <v>12</v>
      </c>
      <c r="G25" s="52">
        <f>F25*2</f>
        <v>24</v>
      </c>
      <c r="H25" s="54">
        <f t="shared" si="12"/>
        <v>0.33333333333333331</v>
      </c>
      <c r="I25" s="55">
        <f t="shared" si="13"/>
        <v>2.4000000000000004</v>
      </c>
      <c r="J25" s="42">
        <f t="shared" si="14"/>
        <v>-4</v>
      </c>
      <c r="K25" s="43" t="s">
        <v>12</v>
      </c>
    </row>
    <row r="26" spans="2:14" ht="17" thickBot="1" x14ac:dyDescent="0.25">
      <c r="B26" s="9"/>
      <c r="C26" s="44">
        <v>16</v>
      </c>
      <c r="D26" s="45">
        <v>4</v>
      </c>
      <c r="E26" s="46">
        <f t="shared" si="10"/>
        <v>0.8</v>
      </c>
      <c r="F26" s="88">
        <f>C26*1.5</f>
        <v>24</v>
      </c>
      <c r="G26" s="88">
        <f>F26*2</f>
        <v>48</v>
      </c>
      <c r="H26" s="89">
        <f t="shared" si="12"/>
        <v>0.33333333333333331</v>
      </c>
      <c r="I26" s="48">
        <f t="shared" si="13"/>
        <v>2.4000000000000004</v>
      </c>
      <c r="J26" s="42">
        <f t="shared" si="14"/>
        <v>-8</v>
      </c>
      <c r="K26" s="43" t="s">
        <v>12</v>
      </c>
    </row>
    <row r="27" spans="2:14" ht="9" customHeight="1" thickBot="1" x14ac:dyDescent="0.25">
      <c r="B27" s="9"/>
      <c r="E27" s="91"/>
      <c r="H27" s="91"/>
      <c r="K27" s="33"/>
    </row>
    <row r="28" spans="2:14" ht="16" x14ac:dyDescent="0.2">
      <c r="B28" s="9"/>
      <c r="C28" s="51">
        <v>16</v>
      </c>
      <c r="D28" s="52">
        <v>4</v>
      </c>
      <c r="E28" s="53">
        <f>C28/(C28+D28)</f>
        <v>0.8</v>
      </c>
      <c r="F28" s="52">
        <f>C28*0.5</f>
        <v>8</v>
      </c>
      <c r="G28" s="52">
        <f>D28*2</f>
        <v>8</v>
      </c>
      <c r="H28" s="54">
        <f>F28/(F28+G28)</f>
        <v>0.5</v>
      </c>
      <c r="I28" s="55">
        <f t="shared" ref="I28:I39" si="15">E28/H28</f>
        <v>1.6</v>
      </c>
      <c r="J28" s="42">
        <f t="shared" ref="J28:J41" si="16">C28-F28</f>
        <v>8</v>
      </c>
      <c r="K28" s="43" t="s">
        <v>12</v>
      </c>
    </row>
    <row r="29" spans="2:14" ht="17" thickBot="1" x14ac:dyDescent="0.25">
      <c r="B29" s="9"/>
      <c r="C29" s="44">
        <v>8</v>
      </c>
      <c r="D29" s="56">
        <v>2</v>
      </c>
      <c r="E29" s="46">
        <f>C29/(C29+D29)</f>
        <v>0.8</v>
      </c>
      <c r="F29" s="56">
        <f>C29*0.5</f>
        <v>4</v>
      </c>
      <c r="G29" s="56">
        <f>D29*2</f>
        <v>4</v>
      </c>
      <c r="H29" s="57">
        <f>F29/(F29+G29)</f>
        <v>0.5</v>
      </c>
      <c r="I29" s="58">
        <f t="shared" si="15"/>
        <v>1.6</v>
      </c>
      <c r="J29" s="42">
        <f t="shared" si="16"/>
        <v>4</v>
      </c>
      <c r="K29" s="43" t="s">
        <v>12</v>
      </c>
    </row>
    <row r="30" spans="2:14" ht="8.5" customHeight="1" thickBot="1" x14ac:dyDescent="0.25">
      <c r="E30" s="91"/>
      <c r="H30" s="91"/>
      <c r="J30" s="30"/>
    </row>
    <row r="31" spans="2:14" ht="0.5" customHeight="1" thickBot="1" x14ac:dyDescent="0.25">
      <c r="B31" s="9"/>
      <c r="E31" s="91"/>
      <c r="H31" s="91"/>
      <c r="J31" s="30">
        <f t="shared" si="16"/>
        <v>0</v>
      </c>
    </row>
    <row r="32" spans="2:14" ht="17" customHeight="1" x14ac:dyDescent="0.2">
      <c r="B32" s="9"/>
      <c r="C32" s="59">
        <v>6</v>
      </c>
      <c r="D32" s="60">
        <v>4</v>
      </c>
      <c r="E32" s="92">
        <f t="shared" ref="E32:E39" si="17">C32/(C32+D32)</f>
        <v>0.6</v>
      </c>
      <c r="F32" s="60">
        <v>4</v>
      </c>
      <c r="G32" s="60">
        <v>6</v>
      </c>
      <c r="H32" s="94">
        <f t="shared" ref="H32:H39" si="18">F32/(F32+G32)</f>
        <v>0.4</v>
      </c>
      <c r="I32" s="68">
        <f t="shared" ref="I32:I37" si="19">E32/H32</f>
        <v>1.4999999999999998</v>
      </c>
      <c r="J32" s="30">
        <f t="shared" si="16"/>
        <v>2</v>
      </c>
    </row>
    <row r="33" spans="2:11" ht="17" customHeight="1" thickBot="1" x14ac:dyDescent="0.25">
      <c r="B33" s="9"/>
      <c r="C33" s="61">
        <v>12</v>
      </c>
      <c r="D33" s="24">
        <v>8</v>
      </c>
      <c r="E33" s="93">
        <f t="shared" si="17"/>
        <v>0.6</v>
      </c>
      <c r="F33" s="24">
        <v>8</v>
      </c>
      <c r="G33" s="24">
        <v>12</v>
      </c>
      <c r="H33" s="95">
        <f t="shared" si="18"/>
        <v>0.4</v>
      </c>
      <c r="I33" s="69">
        <f t="shared" si="19"/>
        <v>1.4999999999999998</v>
      </c>
      <c r="J33" s="30">
        <f t="shared" si="16"/>
        <v>4</v>
      </c>
    </row>
    <row r="34" spans="2:11" ht="16" customHeight="1" x14ac:dyDescent="0.2">
      <c r="B34" s="9"/>
      <c r="C34" s="59">
        <v>3</v>
      </c>
      <c r="D34" s="60">
        <v>2</v>
      </c>
      <c r="E34" s="92">
        <f t="shared" si="17"/>
        <v>0.6</v>
      </c>
      <c r="F34" s="60">
        <v>6</v>
      </c>
      <c r="G34" s="60">
        <v>9</v>
      </c>
      <c r="H34" s="96">
        <f t="shared" si="18"/>
        <v>0.4</v>
      </c>
      <c r="I34" s="64">
        <f t="shared" si="19"/>
        <v>1.4999999999999998</v>
      </c>
      <c r="J34" s="30">
        <f t="shared" si="16"/>
        <v>-3</v>
      </c>
      <c r="K34" t="s">
        <v>12</v>
      </c>
    </row>
    <row r="35" spans="2:11" ht="16" customHeight="1" thickBot="1" x14ac:dyDescent="0.25">
      <c r="B35" s="9"/>
      <c r="C35" s="61">
        <v>6</v>
      </c>
      <c r="D35" s="24">
        <v>4</v>
      </c>
      <c r="E35" s="93">
        <f t="shared" si="17"/>
        <v>0.6</v>
      </c>
      <c r="F35" s="24">
        <v>12</v>
      </c>
      <c r="G35" s="24">
        <v>18</v>
      </c>
      <c r="H35" s="97">
        <f t="shared" si="18"/>
        <v>0.4</v>
      </c>
      <c r="I35" s="65">
        <f t="shared" si="19"/>
        <v>1.4999999999999998</v>
      </c>
      <c r="J35" s="30">
        <f t="shared" si="16"/>
        <v>-6</v>
      </c>
      <c r="K35" t="s">
        <v>12</v>
      </c>
    </row>
    <row r="36" spans="2:11" ht="16" x14ac:dyDescent="0.2">
      <c r="B36" s="9"/>
      <c r="C36" s="59">
        <v>9</v>
      </c>
      <c r="D36" s="60">
        <v>6</v>
      </c>
      <c r="E36" s="92">
        <f t="shared" si="17"/>
        <v>0.6</v>
      </c>
      <c r="F36" s="60">
        <v>2</v>
      </c>
      <c r="G36" s="60">
        <v>3</v>
      </c>
      <c r="H36" s="96">
        <f t="shared" si="18"/>
        <v>0.4</v>
      </c>
      <c r="I36" s="64">
        <f t="shared" si="19"/>
        <v>1.4999999999999998</v>
      </c>
      <c r="J36" s="20">
        <f>C36-F36</f>
        <v>7</v>
      </c>
      <c r="K36" t="s">
        <v>18</v>
      </c>
    </row>
    <row r="37" spans="2:11" ht="17" thickBot="1" x14ac:dyDescent="0.25">
      <c r="B37" s="9"/>
      <c r="C37" s="61">
        <v>18</v>
      </c>
      <c r="D37" s="24">
        <v>12</v>
      </c>
      <c r="E37" s="93">
        <f t="shared" si="17"/>
        <v>0.6</v>
      </c>
      <c r="F37" s="24">
        <v>4</v>
      </c>
      <c r="G37" s="24">
        <v>6</v>
      </c>
      <c r="H37" s="97">
        <f t="shared" si="18"/>
        <v>0.4</v>
      </c>
      <c r="I37" s="65">
        <f t="shared" si="19"/>
        <v>1.4999999999999998</v>
      </c>
      <c r="J37" s="20">
        <f>C37-F37</f>
        <v>14</v>
      </c>
      <c r="K37" t="s">
        <v>18</v>
      </c>
    </row>
    <row r="38" spans="2:11" ht="16" x14ac:dyDescent="0.2">
      <c r="B38" s="9"/>
      <c r="C38" s="10">
        <v>9</v>
      </c>
      <c r="D38" s="11">
        <v>1</v>
      </c>
      <c r="E38" s="12">
        <f t="shared" si="17"/>
        <v>0.9</v>
      </c>
      <c r="F38" s="13">
        <v>3</v>
      </c>
      <c r="G38" s="13">
        <v>2</v>
      </c>
      <c r="H38" s="75">
        <f t="shared" si="18"/>
        <v>0.6</v>
      </c>
      <c r="I38" s="22">
        <f t="shared" si="15"/>
        <v>1.5</v>
      </c>
      <c r="J38" s="20">
        <f t="shared" si="16"/>
        <v>6</v>
      </c>
      <c r="K38" t="s">
        <v>14</v>
      </c>
    </row>
    <row r="39" spans="2:11" ht="17" thickBot="1" x14ac:dyDescent="0.25">
      <c r="B39" s="9"/>
      <c r="C39" s="70">
        <v>18</v>
      </c>
      <c r="D39" s="71">
        <v>2</v>
      </c>
      <c r="E39" s="67">
        <f t="shared" si="17"/>
        <v>0.9</v>
      </c>
      <c r="F39" s="100">
        <v>6</v>
      </c>
      <c r="G39" s="72">
        <v>4</v>
      </c>
      <c r="H39" s="79">
        <f t="shared" si="18"/>
        <v>0.6</v>
      </c>
      <c r="I39" s="101">
        <f t="shared" si="15"/>
        <v>1.5</v>
      </c>
      <c r="J39" s="20">
        <f t="shared" si="16"/>
        <v>12</v>
      </c>
      <c r="K39" t="s">
        <v>14</v>
      </c>
    </row>
    <row r="40" spans="2:11" ht="16" x14ac:dyDescent="0.2">
      <c r="C40" s="51">
        <v>9</v>
      </c>
      <c r="D40" s="52">
        <v>1</v>
      </c>
      <c r="E40" s="53">
        <f>C40/(C40+D40)</f>
        <v>0.9</v>
      </c>
      <c r="F40" s="52">
        <v>9</v>
      </c>
      <c r="G40" s="52">
        <v>6</v>
      </c>
      <c r="H40" s="98">
        <f>F40/(F40+G40)</f>
        <v>0.6</v>
      </c>
      <c r="I40" s="55">
        <f t="shared" ref="I40" si="20">E40/H40</f>
        <v>1.5</v>
      </c>
      <c r="J40" s="20">
        <f t="shared" si="16"/>
        <v>0</v>
      </c>
      <c r="K40" s="49" t="s">
        <v>15</v>
      </c>
    </row>
    <row r="41" spans="2:11" ht="17" thickBot="1" x14ac:dyDescent="0.25">
      <c r="C41" s="44">
        <v>18</v>
      </c>
      <c r="D41" s="56">
        <v>2</v>
      </c>
      <c r="E41" s="46">
        <f>C41/(C41+D41)</f>
        <v>0.9</v>
      </c>
      <c r="F41" s="56">
        <v>18</v>
      </c>
      <c r="G41" s="56">
        <v>12</v>
      </c>
      <c r="H41" s="84">
        <f>F41/(F41+G41)</f>
        <v>0.6</v>
      </c>
      <c r="I41" s="58">
        <f t="shared" ref="I41" si="21">E41/H41</f>
        <v>1.5</v>
      </c>
      <c r="J41" s="20">
        <f t="shared" si="16"/>
        <v>0</v>
      </c>
      <c r="K41" s="49" t="s">
        <v>15</v>
      </c>
    </row>
    <row r="42" spans="2:11" ht="16" x14ac:dyDescent="0.2">
      <c r="C42" s="36">
        <v>27</v>
      </c>
      <c r="D42" s="39">
        <v>3</v>
      </c>
      <c r="E42" s="38">
        <f t="shared" ref="E42:E43" si="22">C42/(C42+D42)</f>
        <v>0.9</v>
      </c>
      <c r="F42" s="39">
        <v>3</v>
      </c>
      <c r="G42" s="39">
        <v>2</v>
      </c>
      <c r="H42" s="82">
        <f t="shared" ref="H42:H43" si="23">F42/(F42+G42)</f>
        <v>0.6</v>
      </c>
      <c r="I42" s="41">
        <f t="shared" ref="I42:I43" si="24">E42/H42</f>
        <v>1.5</v>
      </c>
      <c r="J42" s="20"/>
      <c r="K42" s="49" t="s">
        <v>16</v>
      </c>
    </row>
    <row r="43" spans="2:11" ht="17" thickBot="1" x14ac:dyDescent="0.25">
      <c r="C43" s="44">
        <v>54</v>
      </c>
      <c r="D43" s="56">
        <v>6</v>
      </c>
      <c r="E43" s="46">
        <f t="shared" si="22"/>
        <v>0.9</v>
      </c>
      <c r="F43" s="56">
        <v>6</v>
      </c>
      <c r="G43" s="56">
        <v>4</v>
      </c>
      <c r="H43" s="84">
        <f t="shared" si="23"/>
        <v>0.6</v>
      </c>
      <c r="I43" s="58">
        <f t="shared" si="24"/>
        <v>1.5</v>
      </c>
      <c r="J43" s="20"/>
      <c r="K43" s="49" t="s">
        <v>16</v>
      </c>
    </row>
    <row r="44" spans="2:11" ht="16" x14ac:dyDescent="0.2">
      <c r="C44" s="29"/>
    </row>
    <row r="45" spans="2:11" x14ac:dyDescent="0.2">
      <c r="C45" t="s">
        <v>9</v>
      </c>
    </row>
    <row r="46" spans="2:11" x14ac:dyDescent="0.2">
      <c r="C46" t="s">
        <v>10</v>
      </c>
    </row>
    <row r="47" spans="2:11" x14ac:dyDescent="0.2">
      <c r="C47" t="s">
        <v>17</v>
      </c>
    </row>
    <row r="49" spans="3:3" x14ac:dyDescent="0.2">
      <c r="C49" t="s">
        <v>21</v>
      </c>
    </row>
    <row r="50" spans="3:3" x14ac:dyDescent="0.2">
      <c r="C50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Strategies</vt:lpstr>
      <vt:lpstr>Ruled out or Confirmed</vt:lpstr>
      <vt:lpstr>What if</vt:lpstr>
      <vt:lpstr>deleted scenari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Sarah Placì</cp:lastModifiedBy>
  <dcterms:created xsi:type="dcterms:W3CDTF">2020-11-10T09:08:31Z</dcterms:created>
  <dcterms:modified xsi:type="dcterms:W3CDTF">2021-02-25T10:40:22Z</dcterms:modified>
</cp:coreProperties>
</file>