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a_\OneDrive\Documents\projects\ice_sales_project\"/>
    </mc:Choice>
  </mc:AlternateContent>
  <bookViews>
    <workbookView xWindow="-108" yWindow="-108" windowWidth="23256" windowHeight="12576" activeTab="1"/>
  </bookViews>
  <sheets>
    <sheet name="dataset" sheetId="1" r:id="rId1"/>
    <sheet name="Viulization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6OmBY/5pkLVIb8kAY/DdtshIwaQ=="/>
    </ext>
  </extLst>
</workbook>
</file>

<file path=xl/calcChain.xml><?xml version="1.0" encoding="utf-8"?>
<calcChain xmlns="http://schemas.openxmlformats.org/spreadsheetml/2006/main">
  <c r="K4" i="1" l="1"/>
  <c r="P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E354" i="1" l="1"/>
  <c r="E122" i="1"/>
  <c r="E362" i="1"/>
  <c r="E338" i="1"/>
  <c r="E268" i="1"/>
  <c r="E60" i="1"/>
  <c r="E356" i="1"/>
  <c r="E324" i="1"/>
  <c r="E300" i="1"/>
  <c r="E276" i="1"/>
  <c r="E252" i="1"/>
  <c r="E212" i="1"/>
  <c r="E196" i="1"/>
  <c r="E132" i="1"/>
  <c r="E116" i="1"/>
  <c r="E76" i="1"/>
  <c r="E4" i="1"/>
  <c r="E339" i="1"/>
  <c r="E307" i="1"/>
  <c r="E267" i="1"/>
  <c r="E227" i="1"/>
  <c r="E187" i="1"/>
  <c r="E155" i="1"/>
  <c r="E107" i="1"/>
  <c r="E59" i="1"/>
  <c r="E11" i="1"/>
  <c r="E366" i="1"/>
  <c r="E358" i="1"/>
  <c r="E350" i="1"/>
  <c r="E346" i="1"/>
  <c r="E334" i="1"/>
  <c r="E326" i="1"/>
  <c r="E318" i="1"/>
  <c r="E306" i="1"/>
  <c r="E302" i="1"/>
  <c r="E294" i="1"/>
  <c r="E286" i="1"/>
  <c r="E290" i="1"/>
  <c r="E270" i="1"/>
  <c r="E262" i="1"/>
  <c r="E254" i="1"/>
  <c r="E274" i="1"/>
  <c r="E238" i="1"/>
  <c r="E230" i="1"/>
  <c r="E222" i="1"/>
  <c r="E218" i="1"/>
  <c r="E206" i="1"/>
  <c r="E198" i="1"/>
  <c r="E210" i="1"/>
  <c r="E182" i="1"/>
  <c r="E174" i="1"/>
  <c r="E166" i="1"/>
  <c r="E170" i="1"/>
  <c r="E150" i="1"/>
  <c r="E142" i="1"/>
  <c r="E134" i="1"/>
  <c r="E146" i="1"/>
  <c r="E118" i="1"/>
  <c r="E110" i="1"/>
  <c r="E102" i="1"/>
  <c r="E106" i="1"/>
  <c r="E86" i="1"/>
  <c r="E78" i="1"/>
  <c r="E70" i="1"/>
  <c r="E90" i="1"/>
  <c r="E54" i="1"/>
  <c r="E46" i="1"/>
  <c r="E42" i="1"/>
  <c r="E30" i="1"/>
  <c r="E22" i="1"/>
  <c r="E14" i="1"/>
  <c r="E18" i="1"/>
  <c r="E236" i="1"/>
  <c r="E180" i="1"/>
  <c r="E156" i="1"/>
  <c r="E108" i="1"/>
  <c r="E84" i="1"/>
  <c r="E28" i="1"/>
  <c r="E331" i="1"/>
  <c r="E275" i="1"/>
  <c r="E195" i="1"/>
  <c r="E115" i="1"/>
  <c r="E83" i="1"/>
  <c r="E27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48" i="1"/>
  <c r="E292" i="1"/>
  <c r="E228" i="1"/>
  <c r="E188" i="1"/>
  <c r="E148" i="1"/>
  <c r="E100" i="1"/>
  <c r="E20" i="1"/>
  <c r="E315" i="1"/>
  <c r="E259" i="1"/>
  <c r="E203" i="1"/>
  <c r="E147" i="1"/>
  <c r="E91" i="1"/>
  <c r="E43" i="1"/>
  <c r="E332" i="1"/>
  <c r="E316" i="1"/>
  <c r="E260" i="1"/>
  <c r="E204" i="1"/>
  <c r="E140" i="1"/>
  <c r="E124" i="1"/>
  <c r="E52" i="1"/>
  <c r="E12" i="1"/>
  <c r="E355" i="1"/>
  <c r="E299" i="1"/>
  <c r="E243" i="1"/>
  <c r="E219" i="1"/>
  <c r="E163" i="1"/>
  <c r="E123" i="1"/>
  <c r="E51" i="1"/>
  <c r="E1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36" i="1"/>
  <c r="E363" i="1"/>
  <c r="E323" i="1"/>
  <c r="E283" i="1"/>
  <c r="E235" i="1"/>
  <c r="E179" i="1"/>
  <c r="E131" i="1"/>
  <c r="E67" i="1"/>
  <c r="E35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64" i="1"/>
  <c r="E340" i="1"/>
  <c r="E308" i="1"/>
  <c r="E284" i="1"/>
  <c r="E244" i="1"/>
  <c r="E220" i="1"/>
  <c r="E172" i="1"/>
  <c r="E164" i="1"/>
  <c r="E92" i="1"/>
  <c r="E68" i="1"/>
  <c r="E44" i="1"/>
  <c r="E347" i="1"/>
  <c r="E291" i="1"/>
  <c r="E251" i="1"/>
  <c r="E211" i="1"/>
  <c r="E171" i="1"/>
  <c r="E139" i="1"/>
  <c r="E99" i="1"/>
  <c r="E75" i="1"/>
  <c r="E3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66" i="1"/>
  <c r="E10" i="1"/>
  <c r="E322" i="1"/>
  <c r="E266" i="1"/>
  <c r="E202" i="1"/>
  <c r="E162" i="1"/>
  <c r="E98" i="1"/>
  <c r="E34" i="1"/>
  <c r="E330" i="1"/>
  <c r="E282" i="1"/>
  <c r="E234" i="1"/>
  <c r="E186" i="1"/>
  <c r="E130" i="1"/>
  <c r="E74" i="1"/>
  <c r="E2" i="1"/>
  <c r="E298" i="1"/>
  <c r="E242" i="1"/>
  <c r="E194" i="1"/>
  <c r="E138" i="1"/>
  <c r="E82" i="1"/>
  <c r="E26" i="1"/>
  <c r="E342" i="1"/>
  <c r="E310" i="1"/>
  <c r="E278" i="1"/>
  <c r="E246" i="1"/>
  <c r="E214" i="1"/>
  <c r="E190" i="1"/>
  <c r="E158" i="1"/>
  <c r="E126" i="1"/>
  <c r="E94" i="1"/>
  <c r="E62" i="1"/>
  <c r="E38" i="1"/>
  <c r="E6" i="1"/>
  <c r="E314" i="1"/>
  <c r="E250" i="1"/>
  <c r="E226" i="1"/>
  <c r="E178" i="1"/>
  <c r="E114" i="1"/>
  <c r="E58" i="1"/>
  <c r="E258" i="1"/>
  <c r="E154" i="1"/>
  <c r="E50" i="1"/>
  <c r="D320" i="1"/>
  <c r="D361" i="1"/>
  <c r="D353" i="1"/>
  <c r="D345" i="1"/>
  <c r="D337" i="1"/>
  <c r="D329" i="1"/>
  <c r="D313" i="1"/>
  <c r="D256" i="1"/>
  <c r="D360" i="1"/>
  <c r="D344" i="1"/>
  <c r="D328" i="1"/>
  <c r="D296" i="1"/>
  <c r="D264" i="1"/>
  <c r="D224" i="1"/>
  <c r="D208" i="1"/>
  <c r="D200" i="1"/>
  <c r="D176" i="1"/>
  <c r="D160" i="1"/>
  <c r="D136" i="1"/>
  <c r="D104" i="1"/>
  <c r="D48" i="1"/>
  <c r="D2" i="1"/>
  <c r="D56" i="1"/>
  <c r="D343" i="1"/>
  <c r="D311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321" i="1"/>
  <c r="D289" i="1"/>
  <c r="D201" i="1"/>
  <c r="D161" i="1"/>
  <c r="D145" i="1"/>
  <c r="D352" i="1"/>
  <c r="D336" i="1"/>
  <c r="D304" i="1"/>
  <c r="D280" i="1"/>
  <c r="D248" i="1"/>
  <c r="D240" i="1"/>
  <c r="D216" i="1"/>
  <c r="D112" i="1"/>
  <c r="D88" i="1"/>
  <c r="D359" i="1"/>
  <c r="D335" i="1"/>
  <c r="D319" i="1"/>
  <c r="D295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305" i="1"/>
  <c r="D297" i="1"/>
  <c r="D273" i="1"/>
  <c r="D233" i="1"/>
  <c r="D225" i="1"/>
  <c r="D217" i="1"/>
  <c r="D209" i="1"/>
  <c r="D193" i="1"/>
  <c r="D185" i="1"/>
  <c r="D177" i="1"/>
  <c r="D169" i="1"/>
  <c r="D153" i="1"/>
  <c r="D137" i="1"/>
  <c r="D312" i="1"/>
  <c r="D288" i="1"/>
  <c r="D272" i="1"/>
  <c r="D232" i="1"/>
  <c r="D184" i="1"/>
  <c r="D168" i="1"/>
  <c r="D152" i="1"/>
  <c r="D144" i="1"/>
  <c r="D120" i="1"/>
  <c r="D96" i="1"/>
  <c r="D40" i="1"/>
  <c r="D351" i="1"/>
  <c r="D327" i="1"/>
  <c r="D303" i="1"/>
  <c r="D366" i="1"/>
  <c r="D358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265" i="1"/>
  <c r="D257" i="1"/>
  <c r="D249" i="1"/>
  <c r="D241" i="1"/>
  <c r="D364" i="1"/>
  <c r="D356" i="1"/>
  <c r="D348" i="1"/>
  <c r="D340" i="1"/>
  <c r="D332" i="1"/>
  <c r="D324" i="1"/>
  <c r="D316" i="1"/>
  <c r="D308" i="1"/>
  <c r="D300" i="1"/>
  <c r="D292" i="1"/>
  <c r="D284" i="1"/>
  <c r="D268" i="1"/>
  <c r="D252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92" i="1"/>
  <c r="D281" i="1"/>
  <c r="D244" i="1"/>
  <c r="D355" i="1"/>
  <c r="D347" i="1"/>
  <c r="D331" i="1"/>
  <c r="D315" i="1"/>
  <c r="D299" i="1"/>
  <c r="D291" i="1"/>
  <c r="D283" i="1"/>
  <c r="D275" i="1"/>
  <c r="D235" i="1"/>
  <c r="D219" i="1"/>
  <c r="D187" i="1"/>
  <c r="D179" i="1"/>
  <c r="D171" i="1"/>
  <c r="D155" i="1"/>
  <c r="D131" i="1"/>
  <c r="D115" i="1"/>
  <c r="D99" i="1"/>
  <c r="D91" i="1"/>
  <c r="D75" i="1"/>
  <c r="D59" i="1"/>
  <c r="D51" i="1"/>
  <c r="D35" i="1"/>
  <c r="D27" i="1"/>
  <c r="D11" i="1"/>
  <c r="D3" i="1"/>
  <c r="D128" i="1"/>
  <c r="D276" i="1"/>
  <c r="D260" i="1"/>
  <c r="D363" i="1"/>
  <c r="D339" i="1"/>
  <c r="D323" i="1"/>
  <c r="D307" i="1"/>
  <c r="D267" i="1"/>
  <c r="D259" i="1"/>
  <c r="D251" i="1"/>
  <c r="D243" i="1"/>
  <c r="D227" i="1"/>
  <c r="D211" i="1"/>
  <c r="D203" i="1"/>
  <c r="D195" i="1"/>
  <c r="D163" i="1"/>
  <c r="D147" i="1"/>
  <c r="D139" i="1"/>
  <c r="D123" i="1"/>
  <c r="D107" i="1"/>
  <c r="D83" i="1"/>
  <c r="D67" i="1"/>
  <c r="D43" i="1"/>
  <c r="D19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64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32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4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80" i="1"/>
  <c r="D16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72" i="1"/>
  <c r="D8" i="1"/>
  <c r="J3" i="1" l="1"/>
  <c r="K3" i="1" s="1"/>
</calcChain>
</file>

<file path=xl/sharedStrings.xml><?xml version="1.0" encoding="utf-8"?>
<sst xmlns="http://schemas.openxmlformats.org/spreadsheetml/2006/main" count="70" uniqueCount="64">
  <si>
    <t>Date</t>
  </si>
  <si>
    <t>Sales</t>
  </si>
  <si>
    <t>Question</t>
  </si>
  <si>
    <t>2-In which month did we make the highest sales?</t>
  </si>
  <si>
    <t>month</t>
  </si>
  <si>
    <t>sales_per_month</t>
  </si>
  <si>
    <t>Total_sales</t>
  </si>
  <si>
    <t>Max_sales_Month</t>
  </si>
  <si>
    <t>day</t>
  </si>
  <si>
    <t>week</t>
  </si>
  <si>
    <t>avg_week</t>
  </si>
  <si>
    <t>without duplicate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</si>
  <si>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</si>
  <si>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</si>
  <si>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</si>
  <si>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</si>
  <si>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</si>
  <si>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</si>
  <si>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</si>
  <si>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</si>
  <si>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</si>
  <si>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</si>
  <si>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</si>
  <si>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</si>
  <si>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</si>
  <si>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</si>
  <si>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</si>
  <si>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</si>
  <si>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</si>
  <si>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</si>
  <si>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</si>
  <si>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</si>
  <si>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</si>
  <si>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</si>
  <si>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</si>
  <si>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</si>
  <si>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</si>
  <si>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</si>
  <si>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</si>
  <si>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</si>
  <si>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</si>
  <si>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</si>
  <si>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</si>
  <si>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</si>
  <si>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</si>
  <si>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</si>
  <si>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</si>
  <si>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</si>
  <si>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</si>
  <si>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</si>
  <si>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</si>
  <si>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</si>
  <si>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</si>
  <si>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</si>
  <si>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</si>
  <si>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</si>
  <si>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</si>
  <si>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</si>
  <si>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</si>
  <si>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</si>
  <si>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Max_week</t>
  </si>
  <si>
    <t>1-what are the total sales for this year?</t>
  </si>
  <si>
    <t>3-What are the total sales per month</t>
  </si>
  <si>
    <t>4-What are the average sales per 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</si>
</sst>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"/>
    <numFmt numFmtId="165" formatCode="#,##0.00;\(#,##0.00\)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3" borderId="0" xfId="0" applyFont="1" applyFill="1"/>
    <xf numFmtId="165" fontId="0" fillId="2" borderId="0" xfId="0" applyNumberFormat="1" applyFill="1"/>
    <xf numFmtId="0" fontId="3" fillId="2" borderId="0" xfId="0" applyFont="1" applyFill="1"/>
    <xf numFmtId="0" fontId="7" fillId="2" borderId="0" xfId="0" applyFont="1" applyFill="1"/>
    <xf numFmtId="43" fontId="3" fillId="2" borderId="0" xfId="1" applyFont="1" applyFill="1"/>
    <xf numFmtId="0" fontId="9" fillId="4" borderId="0" xfId="0" applyFont="1" applyFill="1"/>
    <xf numFmtId="165" fontId="8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right"/>
    </xf>
    <xf numFmtId="2" fontId="0" fillId="4" borderId="0" xfId="0" applyNumberFormat="1" applyFill="1" applyAlignment="1">
      <alignment horizontal="right"/>
    </xf>
    <xf numFmtId="0" fontId="9" fillId="4" borderId="0" xfId="0" applyFont="1" applyFill="1" applyAlignment="1">
      <alignment horizontal="right"/>
    </xf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11">
    <dxf>
      <numFmt numFmtId="0" formatCode="General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1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Sales_per_month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7063096764252"/>
          <c:y val="7.3272253250951172E-2"/>
          <c:w val="0.85265906350568255"/>
          <c:h val="0.74520036976278492"/>
        </c:manualLayout>
      </c:layout>
      <c:lineChart>
        <c:grouping val="standard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sales_per_month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dataset!$L$2:$L$13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dataset!$M$2:$M$13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7-407E-9368-496A892E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0296784"/>
        <c:axId val="-1570295696"/>
      </c:lineChart>
      <c:catAx>
        <c:axId val="-15702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50000"/>
                      </a:schemeClr>
                    </a:solidFill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295696"/>
        <c:crosses val="autoZero"/>
        <c:auto val="1"/>
        <c:lblAlgn val="ctr"/>
        <c:lblOffset val="100"/>
        <c:noMultiLvlLbl val="0"/>
      </c:catAx>
      <c:valAx>
        <c:axId val="-157029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2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Avag_Sales_per_week</a:t>
            </a:r>
          </a:p>
        </c:rich>
      </c:tx>
      <c:layout>
        <c:manualLayout>
          <c:xMode val="edge"/>
          <c:yMode val="edge"/>
          <c:x val="0.34118780365220303"/>
          <c:y val="0.1113186323407687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66080736242821E-2"/>
          <c:y val="0.12546803025589726"/>
          <c:w val="0.87607580560507248"/>
          <c:h val="0.66320347678055724"/>
        </c:manualLayout>
      </c:layout>
      <c:barChart>
        <c:barDir val="col"/>
        <c:grouping val="clustered"/>
        <c:varyColors val="0"/>
        <c:ser>
          <c:idx val="0"/>
          <c:order val="0"/>
          <c:tx>
            <c:v>Week1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01</c:v>
              </c:pt>
              <c:pt idx="1">
                <c:v>02</c:v>
              </c:pt>
              <c:pt idx="2">
                <c:v>03</c:v>
              </c:pt>
              <c:pt idx="3">
                <c:v>04</c:v>
              </c:pt>
              <c:pt idx="4">
                <c:v>05</c:v>
              </c:pt>
              <c:pt idx="5">
                <c:v>06</c:v>
              </c:pt>
              <c:pt idx="6">
                <c:v>07</c:v>
              </c:pt>
              <c:pt idx="7">
                <c:v>08</c:v>
              </c:pt>
              <c:pt idx="8">
                <c:v>09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80.693657142857134</c:v>
              </c:pt>
              <c:pt idx="1">
                <c:v>75.871971428571428</c:v>
              </c:pt>
              <c:pt idx="2">
                <c:v>85.405899999999988</c:v>
              </c:pt>
              <c:pt idx="3">
                <c:v>83.85735714285714</c:v>
              </c:pt>
              <c:pt idx="4">
                <c:v>87.895799999999994</c:v>
              </c:pt>
              <c:pt idx="5">
                <c:v>89.843399999999988</c:v>
              </c:pt>
              <c:pt idx="6">
                <c:v>114.97945714285716</c:v>
              </c:pt>
              <c:pt idx="7">
                <c:v>98.324414285714283</c:v>
              </c:pt>
              <c:pt idx="8">
                <c:v>137.69498571428571</c:v>
              </c:pt>
              <c:pt idx="9">
                <c:v>117.51445714285715</c:v>
              </c:pt>
              <c:pt idx="10">
                <c:v>128.64664285714287</c:v>
              </c:pt>
              <c:pt idx="11">
                <c:v>109.38811428571429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E8-40B7-AB92-F5ED30B4517D}"/>
            </c:ext>
          </c:extLst>
        </c:ser>
        <c:ser>
          <c:idx val="1"/>
          <c:order val="1"/>
          <c:tx>
            <c:v>Week2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01</c:v>
              </c:pt>
              <c:pt idx="1">
                <c:v>02</c:v>
              </c:pt>
              <c:pt idx="2">
                <c:v>03</c:v>
              </c:pt>
              <c:pt idx="3">
                <c:v>04</c:v>
              </c:pt>
              <c:pt idx="4">
                <c:v>05</c:v>
              </c:pt>
              <c:pt idx="5">
                <c:v>06</c:v>
              </c:pt>
              <c:pt idx="6">
                <c:v>07</c:v>
              </c:pt>
              <c:pt idx="7">
                <c:v>08</c:v>
              </c:pt>
              <c:pt idx="8">
                <c:v>09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72.189657142857158</c:v>
              </c:pt>
              <c:pt idx="1">
                <c:v>97.746799999999993</c:v>
              </c:pt>
              <c:pt idx="2">
                <c:v>82.458971428571431</c:v>
              </c:pt>
              <c:pt idx="3">
                <c:v>95.243328571428577</c:v>
              </c:pt>
              <c:pt idx="4">
                <c:v>74.549871428571436</c:v>
              </c:pt>
              <c:pt idx="5">
                <c:v>113.86364285714285</c:v>
              </c:pt>
              <c:pt idx="6">
                <c:v>93.35260000000001</c:v>
              </c:pt>
              <c:pt idx="7">
                <c:v>125.03005714285715</c:v>
              </c:pt>
              <c:pt idx="8">
                <c:v>119.43417142857145</c:v>
              </c:pt>
              <c:pt idx="9">
                <c:v>147.7064714285714</c:v>
              </c:pt>
              <c:pt idx="10">
                <c:v>121.68731428571429</c:v>
              </c:pt>
              <c:pt idx="11">
                <c:v>119.92055714285716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E8-40B7-AB92-F5ED30B4517D}"/>
            </c:ext>
          </c:extLst>
        </c:ser>
        <c:ser>
          <c:idx val="2"/>
          <c:order val="2"/>
          <c:tx>
            <c:v>Week3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01</c:v>
              </c:pt>
              <c:pt idx="1">
                <c:v>02</c:v>
              </c:pt>
              <c:pt idx="2">
                <c:v>03</c:v>
              </c:pt>
              <c:pt idx="3">
                <c:v>04</c:v>
              </c:pt>
              <c:pt idx="4">
                <c:v>05</c:v>
              </c:pt>
              <c:pt idx="5">
                <c:v>06</c:v>
              </c:pt>
              <c:pt idx="6">
                <c:v>07</c:v>
              </c:pt>
              <c:pt idx="7">
                <c:v>08</c:v>
              </c:pt>
              <c:pt idx="8">
                <c:v>09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94.255328571428578</c:v>
              </c:pt>
              <c:pt idx="1">
                <c:v>74.539457142857145</c:v>
              </c:pt>
              <c:pt idx="2">
                <c:v>94.32227142857144</c:v>
              </c:pt>
              <c:pt idx="3">
                <c:v>74.415642857142856</c:v>
              </c:pt>
              <c:pt idx="4">
                <c:v>97.642557142857143</c:v>
              </c:pt>
              <c:pt idx="5">
                <c:v>85.495242857142856</c:v>
              </c:pt>
              <c:pt idx="6">
                <c:v>129.14402857142858</c:v>
              </c:pt>
              <c:pt idx="7">
                <c:v>104.69401428571427</c:v>
              </c:pt>
              <c:pt idx="8">
                <c:v>128.76825714285718</c:v>
              </c:pt>
              <c:pt idx="9">
                <c:v>138.91585714285716</c:v>
              </c:pt>
              <c:pt idx="10">
                <c:v>103.96668571428573</c:v>
              </c:pt>
              <c:pt idx="11">
                <c:v>128.04327142857144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E8-40B7-AB92-F5ED30B4517D}"/>
            </c:ext>
          </c:extLst>
        </c:ser>
        <c:ser>
          <c:idx val="3"/>
          <c:order val="3"/>
          <c:tx>
            <c:v>Week4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01</c:v>
              </c:pt>
              <c:pt idx="1">
                <c:v>02</c:v>
              </c:pt>
              <c:pt idx="2">
                <c:v>03</c:v>
              </c:pt>
              <c:pt idx="3">
                <c:v>04</c:v>
              </c:pt>
              <c:pt idx="4">
                <c:v>05</c:v>
              </c:pt>
              <c:pt idx="5">
                <c:v>06</c:v>
              </c:pt>
              <c:pt idx="6">
                <c:v>07</c:v>
              </c:pt>
              <c:pt idx="7">
                <c:v>08</c:v>
              </c:pt>
              <c:pt idx="8">
                <c:v>09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81.428270000000012</c:v>
              </c:pt>
              <c:pt idx="1">
                <c:v>92.90475714285715</c:v>
              </c:pt>
              <c:pt idx="2">
                <c:v>81.947859999999977</c:v>
              </c:pt>
              <c:pt idx="3">
                <c:v>90.704688888888882</c:v>
              </c:pt>
              <c:pt idx="4">
                <c:v>92.852450000000005</c:v>
              </c:pt>
              <c:pt idx="5">
                <c:v>98.427077777777782</c:v>
              </c:pt>
              <c:pt idx="6">
                <c:v>112.93561</c:v>
              </c:pt>
              <c:pt idx="7">
                <c:v>117.15957999999998</c:v>
              </c:pt>
              <c:pt idx="8">
                <c:v>135.49122222222223</c:v>
              </c:pt>
              <c:pt idx="9">
                <c:v>126.98576999999997</c:v>
              </c:pt>
              <c:pt idx="10">
                <c:v>111.36811111111111</c:v>
              </c:pt>
              <c:pt idx="11">
                <c:v>134.24646999999999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E8-40B7-AB92-F5ED30B4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70300048"/>
        <c:axId val="-1637584768"/>
      </c:barChart>
      <c:catAx>
        <c:axId val="-157030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1">
                        <a:lumMod val="50000"/>
                      </a:schemeClr>
                    </a:solidFill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584768"/>
        <c:crosses val="autoZero"/>
        <c:auto val="1"/>
        <c:lblAlgn val="ctr"/>
        <c:lblOffset val="100"/>
        <c:noMultiLvlLbl val="0"/>
      </c:catAx>
      <c:valAx>
        <c:axId val="-1637584768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1">
                        <a:lumMod val="50000"/>
                      </a:schemeClr>
                    </a:solidFill>
                  </a:rPr>
                  <a:t>Avarege_Sales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3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133351</xdr:colOff>
      <xdr:row>2</xdr:row>
      <xdr:rowOff>95250</xdr:rowOff>
    </xdr:from>
    <xdr:to>
      <xdr:col>18</xdr:col>
      <xdr:colOff>356911</xdr:colOff>
      <xdr:row>17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2CB32A6-A173-4166-B0B3-13A2804F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349062</xdr:colOff>
      <xdr:row>16</xdr:row>
      <xdr:rowOff>133350</xdr:rowOff>
    </xdr:from>
    <xdr:to>
      <xdr:col>18</xdr:col>
      <xdr:colOff>257175</xdr:colOff>
      <xdr:row>31</xdr:row>
      <xdr:rowOff>160802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EAD7080A-AD41-4594-8205-4EBEED29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297180</xdr:colOff>
          <xdr:row>0</xdr:row>
          <xdr:rowOff>91440</xdr:rowOff>
        </xdr:from>
        <xdr:to>
          <xdr:col>21</xdr:col>
          <xdr:colOff>266700</xdr:colOff>
          <xdr:row>31</xdr:row>
          <xdr:rowOff>144780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dashboard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322169</xdr:colOff>
      <xdr:row>0</xdr:row>
      <xdr:rowOff>115420</xdr:rowOff>
    </xdr:from>
    <xdr:to>
      <xdr:col>10</xdr:col>
      <xdr:colOff>285750</xdr:colOff>
      <xdr:row>3</xdr:row>
      <xdr:rowOff>115421</xdr:rowOff>
    </xdr:to>
    <xdr:sp macro="" textlink="">
      <xdr:nvSpPr>
        <xdr:cNvPr id="8" name="TextBox 7"/>
        <xdr:cNvSpPr txBox="1"/>
      </xdr:nvSpPr>
      <xdr:spPr>
        <a:xfrm>
          <a:off x="4694144" y="115420"/>
          <a:ext cx="5449981" cy="84772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0" cap="none" spc="0">
              <a:ln w="0"/>
              <a:solidFill>
                <a:schemeClr val="accent1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Arial Rounded MT Bold" panose="020F0704030504030204" pitchFamily="34" charset="0"/>
            </a:rPr>
            <a:t>ICE</a:t>
          </a:r>
          <a:r>
            <a:rPr lang="en-US" sz="3600" b="0" cap="none" spc="0">
              <a:ln w="0"/>
              <a:solidFill>
                <a:schemeClr val="accent5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Arial Rounded MT Bold" panose="020F0704030504030204" pitchFamily="34" charset="0"/>
            </a:rPr>
            <a:t> </a:t>
          </a:r>
          <a:r>
            <a:rPr lang="en-US" sz="3600" b="0" cap="none" spc="0">
              <a:ln w="0"/>
              <a:solidFill>
                <a:schemeClr val="accent1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Arial Rounded MT Bold" panose="020F0704030504030204" pitchFamily="34" charset="0"/>
            </a:rPr>
            <a:t>CREAM</a:t>
          </a:r>
          <a:r>
            <a:rPr lang="en-US" sz="3600" b="0" cap="none" spc="0">
              <a:ln w="0"/>
              <a:solidFill>
                <a:schemeClr val="accent5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Arial Rounded MT Bold" panose="020F0704030504030204" pitchFamily="34" charset="0"/>
            </a:rPr>
            <a:t> </a:t>
          </a:r>
          <a:r>
            <a:rPr lang="en-US" sz="3600" b="0" cap="none" spc="0">
              <a:ln w="0"/>
              <a:solidFill>
                <a:schemeClr val="accent1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Arial Rounded MT Bold" panose="020F0704030504030204" pitchFamily="34" charset="0"/>
            </a:rPr>
            <a:t>INSIGHETS</a:t>
          </a:r>
        </a:p>
      </xdr:txBody>
    </xdr:sp>
    <xdr:clientData/>
  </xdr:twoCellAnchor>
  <xdr:twoCellAnchor>
    <xdr:from>
      <xdr:col>14</xdr:col>
      <xdr:colOff>323850</xdr:colOff>
      <xdr:row>5</xdr:row>
      <xdr:rowOff>161925</xdr:rowOff>
    </xdr:from>
    <xdr:to>
      <xdr:col>17</xdr:col>
      <xdr:colOff>533400</xdr:colOff>
      <xdr:row>7</xdr:row>
      <xdr:rowOff>142875</xdr:rowOff>
    </xdr:to>
    <xdr:sp macro="" textlink="">
      <xdr:nvSpPr>
        <xdr:cNvPr id="9" name="TextBox 8"/>
        <xdr:cNvSpPr txBox="1"/>
      </xdr:nvSpPr>
      <xdr:spPr>
        <a:xfrm>
          <a:off x="12620625" y="1543050"/>
          <a:ext cx="20383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50000"/>
                </a:schemeClr>
              </a:solidFill>
            </a:rPr>
            <a:t>Highest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month is October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447675</xdr:colOff>
      <xdr:row>0</xdr:row>
      <xdr:rowOff>114300</xdr:rowOff>
    </xdr:from>
    <xdr:to>
      <xdr:col>21</xdr:col>
      <xdr:colOff>276225</xdr:colOff>
      <xdr:row>31</xdr:row>
      <xdr:rowOff>133350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2850" y="114300"/>
          <a:ext cx="1657350" cy="6191250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4</xdr:row>
      <xdr:rowOff>152400</xdr:rowOff>
    </xdr:from>
    <xdr:to>
      <xdr:col>8</xdr:col>
      <xdr:colOff>28575</xdr:colOff>
      <xdr:row>11</xdr:row>
      <xdr:rowOff>142876</xdr:rowOff>
    </xdr:to>
    <xdr:sp macro="" textlink="">
      <xdr:nvSpPr>
        <xdr:cNvPr id="17" name="TextBox 16"/>
        <xdr:cNvSpPr txBox="1"/>
      </xdr:nvSpPr>
      <xdr:spPr>
        <a:xfrm>
          <a:off x="5800725" y="1266825"/>
          <a:ext cx="2867025" cy="142875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chemeClr val="accent1">
              <a:lumMod val="50000"/>
              <a:alpha val="28000"/>
            </a:scheme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  </a:t>
          </a:r>
        </a:p>
        <a:p>
          <a:pPr algn="ctr"/>
          <a:r>
            <a:rPr lang="en-US" sz="1100"/>
            <a:t> </a:t>
          </a:r>
          <a:r>
            <a:rPr lang="en-US" sz="2400" b="1">
              <a:solidFill>
                <a:schemeClr val="accent1">
                  <a:lumMod val="50000"/>
                </a:schemeClr>
              </a:solidFill>
            </a:rPr>
            <a:t>Total_Sales</a:t>
          </a:r>
        </a:p>
        <a:p>
          <a:pPr algn="ctr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38142.3288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0.79134</cdr:x>
      <cdr:y>0.11452</cdr:y>
    </cdr:from>
    <cdr:to>
      <cdr:x>0.82246</cdr:x>
      <cdr:y>0.18151</cdr:y>
    </cdr:to>
    <cdr:sp macro="" textlink="">
      <cdr:nvSpPr>
        <cdr:cNvPr id="2" name="Multiplication Sign 1">
          <a:extLst xmlns:a="http://schemas.openxmlformats.org/drawingml/2006/main">
            <a:ext uri="{FF2B5EF4-FFF2-40B4-BE49-F238E27FC236}">
              <a16:creationId xmlns:a16="http://schemas.microsoft.com/office/drawing/2014/main" xmlns="" id="{82BD7568-119D-1292-1446-2DE36BF03485}"/>
            </a:ext>
          </a:extLst>
        </cdr:cNvPr>
        <cdr:cNvSpPr/>
      </cdr:nvSpPr>
      <cdr:spPr>
        <a:xfrm xmlns:a="http://schemas.openxmlformats.org/drawingml/2006/main">
          <a:off x="4518513" y="345780"/>
          <a:ext cx="177695" cy="202271"/>
        </a:xfrm>
        <a:prstGeom xmlns:a="http://schemas.openxmlformats.org/drawingml/2006/main" prst="mathMultiply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0.76906</cdr:x>
      <cdr:y>0.15957</cdr:y>
    </cdr:from>
    <cdr:to>
      <cdr:x>0.80952</cdr:x>
      <cdr:y>0.27968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98E692B9-D57A-E5D1-4986-BABEB96DC322}"/>
            </a:ext>
          </a:extLst>
        </cdr:cNvPr>
        <cdr:cNvCxnSpPr/>
      </cdr:nvCxnSpPr>
      <cdr:spPr>
        <a:xfrm xmlns:a="http://schemas.openxmlformats.org/drawingml/2006/main" flipH="1">
          <a:off x="4391281" y="481815"/>
          <a:ext cx="231026" cy="362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0.75221</cdr:x>
      <cdr:y>0.1794</cdr:y>
    </cdr:from>
    <cdr:to>
      <cdr:x>0.78442</cdr:x>
      <cdr:y>0.298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7267678" y="491921"/>
          <a:ext cx="311140" cy="3252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0.78232</cdr:x>
      <cdr:y>0.11009</cdr:y>
    </cdr:from>
    <cdr:to>
      <cdr:x>0.96029</cdr:x>
      <cdr:y>0.26104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58597" y="301888"/>
          <a:ext cx="1719457" cy="413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Highest week is week38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1:F366" totalsRowShown="0" headerRowDxfId="10" dataDxfId="9">
  <autoFilter ref="A1:F366"/>
  <sortState ref="A2:E366">
    <sortCondition ref="C1:C366"/>
  </sortState>
  <tableColumns count="6">
    <tableColumn id="1" name="Date" dataDxfId="8"/>
    <tableColumn id="2" name="Sales" dataDxfId="7"/>
    <tableColumn id="3" name="month" dataDxfId="6"/>
    <tableColumn id="4" name="sales_per_month" dataDxfId="5">
      <calculatedColumnFormula>SUMIF(Table2[[#All],[month]],Table2[[#This Row],[month]],Table2[[#All],[Sales]])</calculatedColumnFormula>
    </tableColumn>
    <tableColumn id="11" name="avg_week" dataDxfId="4">
      <calculatedColumnFormula>AVERAGEIFS(B:B,C:C,Table2[[#This Row],[month]],F:F,Table2[[#This Row],[week]])</calculatedColumnFormula>
    </tableColumn>
    <tableColumn id="13" name="week" dataDxfId="3">
      <calculatedColumnFormula>IF(#REF!&lt;=7,"week1",IF(AND(#REF!&lt;=14,#REF!&gt;7),"week2",IF(AND(#REF!&lt;=21,#REF!&gt;14),"week3","week4")))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G366" totalsRowShown="0" headerRowDxfId="2" dataDxfId="1">
  <autoFilter ref="G1:G366"/>
  <tableColumns count="1">
    <tableColumn id="3" name="da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85" zoomScaleNormal="85" workbookViewId="0">
      <selection activeCell="J2" sqref="J2"/>
    </sheetView>
  </sheetViews>
  <sheetFormatPr defaultColWidth="14.44140625" defaultRowHeight="15" customHeight="1" x14ac:dyDescent="0.3"/>
  <cols>
    <col min="1" max="1" width="18.44140625" style="15" customWidth="1"/>
    <col min="2" max="2" width="12.44140625" style="15" customWidth="1"/>
    <col min="3" max="3" width="8.6640625" style="14" customWidth="1"/>
    <col min="4" max="4" width="16.88671875" style="14" customWidth="1"/>
    <col min="5" max="5" width="10.5546875" style="14" bestFit="1" customWidth="1"/>
    <col min="6" max="6" width="10.5546875" style="14" customWidth="1"/>
    <col min="7" max="7" width="10.33203125" style="14" customWidth="1"/>
    <col min="8" max="8" width="10.33203125" style="1" customWidth="1"/>
    <col min="9" max="9" width="20.6640625" style="1" bestFit="1" customWidth="1"/>
    <col min="10" max="10" width="10.44140625" style="1" bestFit="1" customWidth="1"/>
    <col min="11" max="12" width="8.6640625" style="1" customWidth="1"/>
    <col min="13" max="13" width="15.6640625" style="14" bestFit="1" customWidth="1"/>
    <col min="14" max="15" width="8.6640625" style="1" customWidth="1"/>
    <col min="16" max="18" width="12.109375" style="1" customWidth="1"/>
    <col min="19" max="19" width="8.6640625" style="1" customWidth="1"/>
    <col min="20" max="16384" width="14.44140625" style="1"/>
  </cols>
  <sheetData>
    <row r="1" spans="1:18" ht="14.4" x14ac:dyDescent="0.3">
      <c r="A1" s="11" t="s">
        <v>0</v>
      </c>
      <c r="B1" s="10" t="s">
        <v>1</v>
      </c>
      <c r="C1" s="12" t="s">
        <v>4</v>
      </c>
      <c r="D1" s="12" t="s">
        <v>5</v>
      </c>
      <c r="E1" s="12" t="s">
        <v>10</v>
      </c>
      <c r="F1" s="12" t="s">
        <v>9</v>
      </c>
      <c r="G1" s="18" t="s">
        <v>8</v>
      </c>
      <c r="H1" s="2"/>
      <c r="L1" s="9" t="s">
        <v>4</v>
      </c>
      <c r="M1" s="12" t="s">
        <v>5</v>
      </c>
      <c r="P1" s="12" t="s">
        <v>4</v>
      </c>
      <c r="Q1" s="12" t="s">
        <v>10</v>
      </c>
      <c r="R1" s="12" t="s">
        <v>9</v>
      </c>
    </row>
    <row r="2" spans="1:18" ht="18" x14ac:dyDescent="0.35">
      <c r="A2" s="11">
        <v>43466</v>
      </c>
      <c r="B2" s="10">
        <v>59.962200000000003</v>
      </c>
      <c r="C2" s="16" t="str">
        <f t="shared" ref="C2:C65" si="0">TEXT(A2,"mm")</f>
        <v>01</v>
      </c>
      <c r="D2" s="16">
        <f>SUMIF(Table2[[#All],[month]],Table2[[#This Row],[month]],Table2[[#All],[Sales]])</f>
        <v>2544.2532000000001</v>
      </c>
      <c r="E2" s="17">
        <f>AVERAGEIFS(B:B,C:C,Table2[[#This Row],[month]],F:F,Table2[[#This Row],[week]])</f>
        <v>80.693657142857134</v>
      </c>
      <c r="F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" s="16">
        <v>1</v>
      </c>
      <c r="I2" s="7" t="s">
        <v>6</v>
      </c>
      <c r="J2" s="8">
        <v>38142.328800000003</v>
      </c>
      <c r="L2" s="16">
        <v>1</v>
      </c>
      <c r="M2" s="16">
        <v>2544.2532000000001</v>
      </c>
      <c r="P2" s="16">
        <f>1*1</f>
        <v>1</v>
      </c>
      <c r="Q2" s="17">
        <v>80.693657142857134</v>
      </c>
      <c r="R2" s="13" t="s">
        <v>12</v>
      </c>
    </row>
    <row r="3" spans="1:18" ht="18" x14ac:dyDescent="0.35">
      <c r="A3" s="11">
        <v>43467</v>
      </c>
      <c r="B3" s="10">
        <v>67.060500000000005</v>
      </c>
      <c r="C3" s="16" t="str">
        <f t="shared" si="0"/>
        <v>01</v>
      </c>
      <c r="D3" s="16">
        <f>SUMIF(Table2[[#All],[month]],Table2[[#This Row],[month]],Table2[[#All],[Sales]])</f>
        <v>2544.2532000000001</v>
      </c>
      <c r="E3" s="17">
        <f>AVERAGEIFS(B:B,C:C,Table2[[#This Row],[month]],F:F,Table2[[#This Row],[week]])</f>
        <v>80.693657142857134</v>
      </c>
      <c r="F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" s="16">
        <v>2</v>
      </c>
      <c r="I3" s="7" t="s">
        <v>7</v>
      </c>
      <c r="J3" s="8">
        <f>MAX(D:D)</f>
        <v>4098.8151999999991</v>
      </c>
      <c r="K3" s="6" t="str">
        <f>INDEX(C:C,MATCH(J3,D:D,0))</f>
        <v>10</v>
      </c>
      <c r="L3" s="16">
        <v>2</v>
      </c>
      <c r="M3" s="16">
        <v>2387.4408999999996</v>
      </c>
      <c r="P3" s="16">
        <v>1</v>
      </c>
      <c r="Q3" s="17">
        <v>72.189657142857158</v>
      </c>
      <c r="R3" s="13" t="s">
        <v>13</v>
      </c>
    </row>
    <row r="4" spans="1:18" ht="18" x14ac:dyDescent="0.35">
      <c r="A4" s="11">
        <v>43468</v>
      </c>
      <c r="B4" s="10">
        <v>74.234999999999999</v>
      </c>
      <c r="C4" s="16" t="str">
        <f t="shared" si="0"/>
        <v>01</v>
      </c>
      <c r="D4" s="16">
        <f>SUMIF(Table2[[#All],[month]],Table2[[#This Row],[month]],Table2[[#All],[Sales]])</f>
        <v>2544.2532000000001</v>
      </c>
      <c r="E4" s="17">
        <f>AVERAGEIFS(B:B,C:C,Table2[[#This Row],[month]],F:F,Table2[[#This Row],[week]])</f>
        <v>80.693657142857134</v>
      </c>
      <c r="F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4" s="16">
        <v>3</v>
      </c>
      <c r="I4" s="7" t="s">
        <v>60</v>
      </c>
      <c r="J4" s="19">
        <v>147.7064714285714</v>
      </c>
      <c r="K4" s="1" t="str">
        <f>VLOOKUP(J4,Q:R,2,FALSE)</f>
        <v>week38</v>
      </c>
      <c r="L4" s="16">
        <v>3</v>
      </c>
      <c r="M4" s="16">
        <v>2654.7885999999994</v>
      </c>
      <c r="P4" s="16">
        <v>1</v>
      </c>
      <c r="Q4" s="17">
        <v>94.255328571428578</v>
      </c>
      <c r="R4" s="13" t="s">
        <v>14</v>
      </c>
    </row>
    <row r="5" spans="1:18" ht="14.4" x14ac:dyDescent="0.3">
      <c r="A5" s="11">
        <v>43469</v>
      </c>
      <c r="B5" s="10">
        <v>78.111999999999995</v>
      </c>
      <c r="C5" s="16" t="str">
        <f t="shared" si="0"/>
        <v>01</v>
      </c>
      <c r="D5" s="16">
        <f>SUMIF(Table2[[#All],[month]],Table2[[#This Row],[month]],Table2[[#All],[Sales]])</f>
        <v>2544.2532000000001</v>
      </c>
      <c r="E5" s="17">
        <f>AVERAGEIFS(B:B,C:C,Table2[[#This Row],[month]],F:F,Table2[[#This Row],[week]])</f>
        <v>80.693657142857134</v>
      </c>
      <c r="F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5" s="16">
        <v>4</v>
      </c>
      <c r="L5" s="16">
        <v>4</v>
      </c>
      <c r="M5" s="16">
        <v>2590.9565000000002</v>
      </c>
      <c r="P5" s="16">
        <v>1</v>
      </c>
      <c r="Q5" s="17">
        <v>81.428270000000012</v>
      </c>
      <c r="R5" s="13" t="s">
        <v>15</v>
      </c>
    </row>
    <row r="6" spans="1:18" ht="14.4" x14ac:dyDescent="0.3">
      <c r="A6" s="11">
        <v>43470</v>
      </c>
      <c r="B6" s="10">
        <v>84.763599999999997</v>
      </c>
      <c r="C6" s="16" t="str">
        <f t="shared" si="0"/>
        <v>01</v>
      </c>
      <c r="D6" s="16">
        <f>SUMIF(Table2[[#All],[month]],Table2[[#This Row],[month]],Table2[[#All],[Sales]])</f>
        <v>2544.2532000000001</v>
      </c>
      <c r="E6" s="17">
        <f>AVERAGEIFS(B:B,C:C,Table2[[#This Row],[month]],F:F,Table2[[#This Row],[week]])</f>
        <v>80.693657142857134</v>
      </c>
      <c r="F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" s="16">
        <v>5</v>
      </c>
      <c r="I6" s="5"/>
      <c r="L6" s="16">
        <v>5</v>
      </c>
      <c r="M6" s="16">
        <v>2749.1421000000009</v>
      </c>
      <c r="P6" s="16">
        <v>2</v>
      </c>
      <c r="Q6" s="17">
        <v>75.871971428571428</v>
      </c>
      <c r="R6" s="13" t="s">
        <v>16</v>
      </c>
    </row>
    <row r="7" spans="1:18" ht="14.4" x14ac:dyDescent="0.3">
      <c r="A7" s="11">
        <v>43471</v>
      </c>
      <c r="B7" s="10">
        <v>100.596</v>
      </c>
      <c r="C7" s="16" t="str">
        <f t="shared" si="0"/>
        <v>01</v>
      </c>
      <c r="D7" s="16">
        <f>SUMIF(Table2[[#All],[month]],Table2[[#This Row],[month]],Table2[[#All],[Sales]])</f>
        <v>2544.2532000000001</v>
      </c>
      <c r="E7" s="17">
        <f>AVERAGEIFS(B:B,C:C,Table2[[#This Row],[month]],F:F,Table2[[#This Row],[week]])</f>
        <v>80.693657142857134</v>
      </c>
      <c r="F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7" s="16">
        <v>6</v>
      </c>
      <c r="L7" s="16">
        <v>6</v>
      </c>
      <c r="M7" s="16">
        <v>2910.2596999999996</v>
      </c>
      <c r="P7" s="16">
        <v>2</v>
      </c>
      <c r="Q7" s="17">
        <v>97.746799999999993</v>
      </c>
      <c r="R7" s="13" t="s">
        <v>17</v>
      </c>
    </row>
    <row r="8" spans="1:18" ht="14.4" x14ac:dyDescent="0.3">
      <c r="A8" s="11">
        <v>43472</v>
      </c>
      <c r="B8" s="10">
        <v>100.1263</v>
      </c>
      <c r="C8" s="16" t="str">
        <f t="shared" si="0"/>
        <v>01</v>
      </c>
      <c r="D8" s="16">
        <f>SUMIF(Table2[[#All],[month]],Table2[[#This Row],[month]],Table2[[#All],[Sales]])</f>
        <v>2544.2532000000001</v>
      </c>
      <c r="E8" s="17">
        <f>AVERAGEIFS(B:B,C:C,Table2[[#This Row],[month]],F:F,Table2[[#This Row],[week]])</f>
        <v>80.693657142857134</v>
      </c>
      <c r="F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8" s="16">
        <v>7</v>
      </c>
      <c r="L8" s="16">
        <v>7</v>
      </c>
      <c r="M8" s="16">
        <v>3491.6886999999997</v>
      </c>
      <c r="P8" s="16">
        <v>2</v>
      </c>
      <c r="Q8" s="17">
        <v>74.539457142857145</v>
      </c>
      <c r="R8" s="13" t="s">
        <v>18</v>
      </c>
    </row>
    <row r="9" spans="1:18" ht="14.4" x14ac:dyDescent="0.3">
      <c r="A9" s="11">
        <v>43473</v>
      </c>
      <c r="B9" s="10">
        <v>96.360699999999994</v>
      </c>
      <c r="C9" s="16" t="str">
        <f t="shared" si="0"/>
        <v>01</v>
      </c>
      <c r="D9" s="16">
        <f>SUMIF(Table2[[#All],[month]],Table2[[#This Row],[month]],Table2[[#All],[Sales]])</f>
        <v>2544.2532000000001</v>
      </c>
      <c r="E9" s="17">
        <f>AVERAGEIFS(B:B,C:C,Table2[[#This Row],[month]],F:F,Table2[[#This Row],[week]])</f>
        <v>72.189657142857158</v>
      </c>
      <c r="F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9" s="16">
        <v>8</v>
      </c>
      <c r="L9" s="16">
        <v>8</v>
      </c>
      <c r="M9" s="16">
        <v>3467.9351999999999</v>
      </c>
      <c r="P9" s="16">
        <v>2</v>
      </c>
      <c r="Q9" s="17">
        <v>92.90475714285715</v>
      </c>
      <c r="R9" s="13" t="s">
        <v>19</v>
      </c>
    </row>
    <row r="10" spans="1:18" ht="14.4" x14ac:dyDescent="0.3">
      <c r="A10" s="11">
        <v>43474</v>
      </c>
      <c r="B10" s="10">
        <v>85.800700000000006</v>
      </c>
      <c r="C10" s="16" t="str">
        <f t="shared" si="0"/>
        <v>01</v>
      </c>
      <c r="D10" s="16">
        <f>SUMIF(Table2[[#All],[month]],Table2[[#This Row],[month]],Table2[[#All],[Sales]])</f>
        <v>2544.2532000000001</v>
      </c>
      <c r="E10" s="17">
        <f>AVERAGEIFS(B:B,C:C,Table2[[#This Row],[month]],F:F,Table2[[#This Row],[week]])</f>
        <v>72.189657142857158</v>
      </c>
      <c r="F1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" s="16">
        <v>9</v>
      </c>
      <c r="L10" s="16">
        <v>9</v>
      </c>
      <c r="M10" s="16">
        <v>3920.7029000000002</v>
      </c>
      <c r="P10" s="16">
        <v>3</v>
      </c>
      <c r="Q10" s="17">
        <v>85.405899999999988</v>
      </c>
      <c r="R10" s="13" t="s">
        <v>20</v>
      </c>
    </row>
    <row r="11" spans="1:18" ht="14.4" x14ac:dyDescent="0.3">
      <c r="A11" s="11">
        <v>43475</v>
      </c>
      <c r="B11" s="10">
        <v>70.3934</v>
      </c>
      <c r="C11" s="16" t="str">
        <f t="shared" si="0"/>
        <v>01</v>
      </c>
      <c r="D11" s="16">
        <f>SUMIF(Table2[[#All],[month]],Table2[[#This Row],[month]],Table2[[#All],[Sales]])</f>
        <v>2544.2532000000001</v>
      </c>
      <c r="E11" s="17">
        <f>AVERAGEIFS(B:B,C:C,Table2[[#This Row],[month]],F:F,Table2[[#This Row],[week]])</f>
        <v>72.189657142857158</v>
      </c>
      <c r="F1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1" s="16">
        <v>10</v>
      </c>
      <c r="L11" s="16">
        <v>10</v>
      </c>
      <c r="M11" s="16">
        <v>4098.8151999999991</v>
      </c>
      <c r="P11" s="16">
        <v>3</v>
      </c>
      <c r="Q11" s="17">
        <v>82.458971428571431</v>
      </c>
      <c r="R11" s="13" t="s">
        <v>21</v>
      </c>
    </row>
    <row r="12" spans="1:18" ht="14.4" x14ac:dyDescent="0.3">
      <c r="A12" s="11">
        <v>43476</v>
      </c>
      <c r="B12" s="10">
        <v>60.807200000000002</v>
      </c>
      <c r="C12" s="16" t="str">
        <f t="shared" si="0"/>
        <v>01</v>
      </c>
      <c r="D12" s="16">
        <f>SUMIF(Table2[[#All],[month]],Table2[[#This Row],[month]],Table2[[#All],[Sales]])</f>
        <v>2544.2532000000001</v>
      </c>
      <c r="E12" s="17">
        <f>AVERAGEIFS(B:B,C:C,Table2[[#This Row],[month]],F:F,Table2[[#This Row],[week]])</f>
        <v>72.189657142857158</v>
      </c>
      <c r="F1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2" s="16">
        <v>11</v>
      </c>
      <c r="L12" s="16">
        <v>11</v>
      </c>
      <c r="M12" s="16">
        <v>3482.4175000000005</v>
      </c>
      <c r="P12" s="16">
        <v>3</v>
      </c>
      <c r="Q12" s="17">
        <v>94.32227142857144</v>
      </c>
      <c r="R12" s="13" t="s">
        <v>22</v>
      </c>
    </row>
    <row r="13" spans="1:18" ht="14.4" x14ac:dyDescent="0.3">
      <c r="A13" s="11">
        <v>43477</v>
      </c>
      <c r="B13" s="10">
        <v>58.659799999999997</v>
      </c>
      <c r="C13" s="16" t="str">
        <f t="shared" si="0"/>
        <v>01</v>
      </c>
      <c r="D13" s="16">
        <f>SUMIF(Table2[[#All],[month]],Table2[[#This Row],[month]],Table2[[#All],[Sales]])</f>
        <v>2544.2532000000001</v>
      </c>
      <c r="E13" s="17">
        <f>AVERAGEIFS(B:B,C:C,Table2[[#This Row],[month]],F:F,Table2[[#This Row],[week]])</f>
        <v>72.189657142857158</v>
      </c>
      <c r="F1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" s="16">
        <v>12</v>
      </c>
      <c r="L13" s="16">
        <v>12</v>
      </c>
      <c r="M13" s="16">
        <v>3843.9282999999996</v>
      </c>
      <c r="P13" s="16">
        <v>3</v>
      </c>
      <c r="Q13" s="17">
        <v>81.947859999999977</v>
      </c>
      <c r="R13" s="13" t="s">
        <v>23</v>
      </c>
    </row>
    <row r="14" spans="1:18" ht="14.4" x14ac:dyDescent="0.3">
      <c r="A14" s="11">
        <v>43478</v>
      </c>
      <c r="B14" s="10">
        <v>61.099600000000002</v>
      </c>
      <c r="C14" s="16" t="str">
        <f t="shared" si="0"/>
        <v>01</v>
      </c>
      <c r="D14" s="16">
        <f>SUMIF(Table2[[#All],[month]],Table2[[#This Row],[month]],Table2[[#All],[Sales]])</f>
        <v>2544.2532000000001</v>
      </c>
      <c r="E14" s="17">
        <f>AVERAGEIFS(B:B,C:C,Table2[[#This Row],[month]],F:F,Table2[[#This Row],[week]])</f>
        <v>72.189657142857158</v>
      </c>
      <c r="F1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4" s="16">
        <v>13</v>
      </c>
      <c r="L14" s="9" t="s">
        <v>11</v>
      </c>
      <c r="M14" s="13"/>
      <c r="P14" s="16">
        <v>4</v>
      </c>
      <c r="Q14" s="17">
        <v>83.85735714285714</v>
      </c>
      <c r="R14" s="13" t="s">
        <v>24</v>
      </c>
    </row>
    <row r="15" spans="1:18" ht="14.4" x14ac:dyDescent="0.3">
      <c r="A15" s="11">
        <v>43479</v>
      </c>
      <c r="B15" s="10">
        <v>72.206199999999995</v>
      </c>
      <c r="C15" s="16" t="str">
        <f t="shared" si="0"/>
        <v>01</v>
      </c>
      <c r="D15" s="16">
        <f>SUMIF(Table2[[#All],[month]],Table2[[#This Row],[month]],Table2[[#All],[Sales]])</f>
        <v>2544.2532000000001</v>
      </c>
      <c r="E15" s="17">
        <f>AVERAGEIFS(B:B,C:C,Table2[[#This Row],[month]],F:F,Table2[[#This Row],[week]])</f>
        <v>72.189657142857158</v>
      </c>
      <c r="F1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5" s="16">
        <v>14</v>
      </c>
      <c r="P15" s="16">
        <v>4</v>
      </c>
      <c r="Q15" s="17">
        <v>95.243328571428577</v>
      </c>
      <c r="R15" s="13" t="s">
        <v>25</v>
      </c>
    </row>
    <row r="16" spans="1:18" ht="14.4" x14ac:dyDescent="0.3">
      <c r="A16" s="11">
        <v>43480</v>
      </c>
      <c r="B16" s="10">
        <v>80.098399999999998</v>
      </c>
      <c r="C16" s="16" t="str">
        <f t="shared" si="0"/>
        <v>01</v>
      </c>
      <c r="D16" s="16">
        <f>SUMIF(Table2[[#All],[month]],Table2[[#This Row],[month]],Table2[[#All],[Sales]])</f>
        <v>2544.2532000000001</v>
      </c>
      <c r="E16" s="17">
        <f>AVERAGEIFS(B:B,C:C,Table2[[#This Row],[month]],F:F,Table2[[#This Row],[week]])</f>
        <v>94.255328571428578</v>
      </c>
      <c r="F1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6" s="16">
        <v>15</v>
      </c>
      <c r="P16" s="16">
        <v>4</v>
      </c>
      <c r="Q16" s="17">
        <v>74.415642857142856</v>
      </c>
      <c r="R16" s="13" t="s">
        <v>26</v>
      </c>
    </row>
    <row r="17" spans="1:18" ht="14.4" x14ac:dyDescent="0.3">
      <c r="A17" s="11">
        <v>43481</v>
      </c>
      <c r="B17" s="10">
        <v>83.905900000000003</v>
      </c>
      <c r="C17" s="16" t="str">
        <f t="shared" si="0"/>
        <v>01</v>
      </c>
      <c r="D17" s="16">
        <f>SUMIF(Table2[[#All],[month]],Table2[[#This Row],[month]],Table2[[#All],[Sales]])</f>
        <v>2544.2532000000001</v>
      </c>
      <c r="E17" s="17">
        <f>AVERAGEIFS(B:B,C:C,Table2[[#This Row],[month]],F:F,Table2[[#This Row],[week]])</f>
        <v>94.255328571428578</v>
      </c>
      <c r="F1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7" s="16">
        <v>16</v>
      </c>
      <c r="P17" s="16">
        <v>4</v>
      </c>
      <c r="Q17" s="17">
        <v>90.704688888888882</v>
      </c>
      <c r="R17" s="13" t="s">
        <v>27</v>
      </c>
    </row>
    <row r="18" spans="1:18" ht="14.4" x14ac:dyDescent="0.3">
      <c r="A18" s="11">
        <v>43482</v>
      </c>
      <c r="B18" s="10">
        <v>87.371200000000002</v>
      </c>
      <c r="C18" s="16" t="str">
        <f t="shared" si="0"/>
        <v>01</v>
      </c>
      <c r="D18" s="16">
        <f>SUMIF(Table2[[#All],[month]],Table2[[#This Row],[month]],Table2[[#All],[Sales]])</f>
        <v>2544.2532000000001</v>
      </c>
      <c r="E18" s="17">
        <f>AVERAGEIFS(B:B,C:C,Table2[[#This Row],[month]],F:F,Table2[[#This Row],[week]])</f>
        <v>94.255328571428578</v>
      </c>
      <c r="F1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8" s="16">
        <v>17</v>
      </c>
      <c r="P18" s="16">
        <v>5</v>
      </c>
      <c r="Q18" s="17">
        <v>87.895799999999994</v>
      </c>
      <c r="R18" s="13" t="s">
        <v>28</v>
      </c>
    </row>
    <row r="19" spans="1:18" ht="14.4" x14ac:dyDescent="0.3">
      <c r="A19" s="11">
        <v>43483</v>
      </c>
      <c r="B19" s="10">
        <v>109.7467</v>
      </c>
      <c r="C19" s="16" t="str">
        <f t="shared" si="0"/>
        <v>01</v>
      </c>
      <c r="D19" s="16">
        <f>SUMIF(Table2[[#All],[month]],Table2[[#This Row],[month]],Table2[[#All],[Sales]])</f>
        <v>2544.2532000000001</v>
      </c>
      <c r="E19" s="17">
        <f>AVERAGEIFS(B:B,C:C,Table2[[#This Row],[month]],F:F,Table2[[#This Row],[week]])</f>
        <v>94.255328571428578</v>
      </c>
      <c r="F1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9" s="16">
        <v>18</v>
      </c>
      <c r="P19" s="16">
        <v>5</v>
      </c>
      <c r="Q19" s="17">
        <v>74.549871428571436</v>
      </c>
      <c r="R19" s="13" t="s">
        <v>29</v>
      </c>
    </row>
    <row r="20" spans="1:18" ht="14.4" x14ac:dyDescent="0.3">
      <c r="A20" s="11">
        <v>43484</v>
      </c>
      <c r="B20" s="10">
        <v>107.37479999999999</v>
      </c>
      <c r="C20" s="16" t="str">
        <f t="shared" si="0"/>
        <v>01</v>
      </c>
      <c r="D20" s="16">
        <f>SUMIF(Table2[[#All],[month]],Table2[[#This Row],[month]],Table2[[#All],[Sales]])</f>
        <v>2544.2532000000001</v>
      </c>
      <c r="E20" s="17">
        <f>AVERAGEIFS(B:B,C:C,Table2[[#This Row],[month]],F:F,Table2[[#This Row],[week]])</f>
        <v>94.255328571428578</v>
      </c>
      <c r="F2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0" s="16">
        <v>19</v>
      </c>
      <c r="P20" s="16">
        <v>5</v>
      </c>
      <c r="Q20" s="17">
        <v>97.642557142857143</v>
      </c>
      <c r="R20" s="13" t="s">
        <v>30</v>
      </c>
    </row>
    <row r="21" spans="1:18" ht="15.75" customHeight="1" x14ac:dyDescent="0.3">
      <c r="A21" s="11">
        <v>43485</v>
      </c>
      <c r="B21" s="10">
        <v>99.6631</v>
      </c>
      <c r="C21" s="16" t="str">
        <f t="shared" si="0"/>
        <v>01</v>
      </c>
      <c r="D21" s="16">
        <f>SUMIF(Table2[[#All],[month]],Table2[[#This Row],[month]],Table2[[#All],[Sales]])</f>
        <v>2544.2532000000001</v>
      </c>
      <c r="E21" s="17">
        <f>AVERAGEIFS(B:B,C:C,Table2[[#This Row],[month]],F:F,Table2[[#This Row],[week]])</f>
        <v>94.255328571428578</v>
      </c>
      <c r="F2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1" s="16">
        <v>20</v>
      </c>
      <c r="P21" s="16">
        <v>5</v>
      </c>
      <c r="Q21" s="17">
        <v>92.852450000000005</v>
      </c>
      <c r="R21" s="13" t="s">
        <v>31</v>
      </c>
    </row>
    <row r="22" spans="1:18" ht="15.75" customHeight="1" x14ac:dyDescent="0.3">
      <c r="A22" s="11">
        <v>43486</v>
      </c>
      <c r="B22" s="10">
        <v>91.627200000000002</v>
      </c>
      <c r="C22" s="16" t="str">
        <f t="shared" si="0"/>
        <v>01</v>
      </c>
      <c r="D22" s="16">
        <f>SUMIF(Table2[[#All],[month]],Table2[[#This Row],[month]],Table2[[#All],[Sales]])</f>
        <v>2544.2532000000001</v>
      </c>
      <c r="E22" s="17">
        <f>AVERAGEIFS(B:B,C:C,Table2[[#This Row],[month]],F:F,Table2[[#This Row],[week]])</f>
        <v>94.255328571428578</v>
      </c>
      <c r="F2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2" s="16">
        <v>21</v>
      </c>
      <c r="P22" s="16">
        <v>6</v>
      </c>
      <c r="Q22" s="17">
        <v>89.843399999999988</v>
      </c>
      <c r="R22" s="13" t="s">
        <v>32</v>
      </c>
    </row>
    <row r="23" spans="1:18" ht="15.75" customHeight="1" x14ac:dyDescent="0.3">
      <c r="A23" s="11">
        <v>43487</v>
      </c>
      <c r="B23" s="10">
        <v>75.304900000000004</v>
      </c>
      <c r="C23" s="16" t="str">
        <f t="shared" si="0"/>
        <v>01</v>
      </c>
      <c r="D23" s="16">
        <f>SUMIF(Table2[[#All],[month]],Table2[[#This Row],[month]],Table2[[#All],[Sales]])</f>
        <v>2544.2532000000001</v>
      </c>
      <c r="E23" s="17">
        <f>AVERAGEIFS(B:B,C:C,Table2[[#This Row],[month]],F:F,Table2[[#This Row],[week]])</f>
        <v>81.428270000000012</v>
      </c>
      <c r="F2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" s="16">
        <v>22</v>
      </c>
      <c r="P23" s="16">
        <v>6</v>
      </c>
      <c r="Q23" s="17">
        <v>113.86364285714285</v>
      </c>
      <c r="R23" s="13" t="s">
        <v>33</v>
      </c>
    </row>
    <row r="24" spans="1:18" ht="15.75" customHeight="1" x14ac:dyDescent="0.3">
      <c r="A24" s="11">
        <v>43488</v>
      </c>
      <c r="B24" s="10">
        <v>65.934200000000004</v>
      </c>
      <c r="C24" s="16" t="str">
        <f t="shared" si="0"/>
        <v>01</v>
      </c>
      <c r="D24" s="16">
        <f>SUMIF(Table2[[#All],[month]],Table2[[#This Row],[month]],Table2[[#All],[Sales]])</f>
        <v>2544.2532000000001</v>
      </c>
      <c r="E24" s="17">
        <f>AVERAGEIFS(B:B,C:C,Table2[[#This Row],[month]],F:F,Table2[[#This Row],[week]])</f>
        <v>81.428270000000012</v>
      </c>
      <c r="F2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" s="16">
        <v>23</v>
      </c>
      <c r="P24" s="16">
        <v>6</v>
      </c>
      <c r="Q24" s="17">
        <v>85.495242857142856</v>
      </c>
      <c r="R24" s="13" t="s">
        <v>34</v>
      </c>
    </row>
    <row r="25" spans="1:18" ht="15.75" customHeight="1" x14ac:dyDescent="0.3">
      <c r="A25" s="11">
        <v>43489</v>
      </c>
      <c r="B25" s="10">
        <v>61.5304</v>
      </c>
      <c r="C25" s="16" t="str">
        <f t="shared" si="0"/>
        <v>01</v>
      </c>
      <c r="D25" s="16">
        <f>SUMIF(Table2[[#All],[month]],Table2[[#This Row],[month]],Table2[[#All],[Sales]])</f>
        <v>2544.2532000000001</v>
      </c>
      <c r="E25" s="17">
        <f>AVERAGEIFS(B:B,C:C,Table2[[#This Row],[month]],F:F,Table2[[#This Row],[week]])</f>
        <v>81.428270000000012</v>
      </c>
      <c r="F2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5" s="16">
        <v>24</v>
      </c>
      <c r="P25" s="16">
        <v>6</v>
      </c>
      <c r="Q25" s="17">
        <v>98.427077777777782</v>
      </c>
      <c r="R25" s="13" t="s">
        <v>35</v>
      </c>
    </row>
    <row r="26" spans="1:18" ht="15.75" customHeight="1" x14ac:dyDescent="0.3">
      <c r="A26" s="11">
        <v>43490</v>
      </c>
      <c r="B26" s="10">
        <v>62.979599999999998</v>
      </c>
      <c r="C26" s="16" t="str">
        <f t="shared" si="0"/>
        <v>01</v>
      </c>
      <c r="D26" s="16">
        <f>SUMIF(Table2[[#All],[month]],Table2[[#This Row],[month]],Table2[[#All],[Sales]])</f>
        <v>2544.2532000000001</v>
      </c>
      <c r="E26" s="17">
        <f>AVERAGEIFS(B:B,C:C,Table2[[#This Row],[month]],F:F,Table2[[#This Row],[week]])</f>
        <v>81.428270000000012</v>
      </c>
      <c r="F2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6" s="16">
        <v>25</v>
      </c>
      <c r="P26" s="16">
        <v>7</v>
      </c>
      <c r="Q26" s="17">
        <v>114.97945714285716</v>
      </c>
      <c r="R26" s="13" t="s">
        <v>36</v>
      </c>
    </row>
    <row r="27" spans="1:18" ht="15.75" customHeight="1" x14ac:dyDescent="0.3">
      <c r="A27" s="11">
        <v>43491</v>
      </c>
      <c r="B27" s="10">
        <v>75.344700000000003</v>
      </c>
      <c r="C27" s="16" t="str">
        <f t="shared" si="0"/>
        <v>01</v>
      </c>
      <c r="D27" s="16">
        <f>SUMIF(Table2[[#All],[month]],Table2[[#This Row],[month]],Table2[[#All],[Sales]])</f>
        <v>2544.2532000000001</v>
      </c>
      <c r="E27" s="17">
        <f>AVERAGEIFS(B:B,C:C,Table2[[#This Row],[month]],F:F,Table2[[#This Row],[week]])</f>
        <v>81.428270000000012</v>
      </c>
      <c r="F2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" s="16">
        <v>26</v>
      </c>
      <c r="P27" s="16">
        <v>7</v>
      </c>
      <c r="Q27" s="17">
        <v>93.35260000000001</v>
      </c>
      <c r="R27" s="13" t="s">
        <v>37</v>
      </c>
    </row>
    <row r="28" spans="1:18" ht="15.75" customHeight="1" x14ac:dyDescent="0.3">
      <c r="A28" s="11">
        <v>43492</v>
      </c>
      <c r="B28" s="10">
        <v>84.268299999999996</v>
      </c>
      <c r="C28" s="16" t="str">
        <f t="shared" si="0"/>
        <v>01</v>
      </c>
      <c r="D28" s="16">
        <f>SUMIF(Table2[[#All],[month]],Table2[[#This Row],[month]],Table2[[#All],[Sales]])</f>
        <v>2544.2532000000001</v>
      </c>
      <c r="E28" s="17">
        <f>AVERAGEIFS(B:B,C:C,Table2[[#This Row],[month]],F:F,Table2[[#This Row],[week]])</f>
        <v>81.428270000000012</v>
      </c>
      <c r="F2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8" s="16">
        <v>27</v>
      </c>
      <c r="P28" s="16">
        <v>7</v>
      </c>
      <c r="Q28" s="17">
        <v>129.14402857142858</v>
      </c>
      <c r="R28" s="13" t="s">
        <v>38</v>
      </c>
    </row>
    <row r="29" spans="1:18" ht="15.75" customHeight="1" x14ac:dyDescent="0.3">
      <c r="A29" s="11">
        <v>43493</v>
      </c>
      <c r="B29" s="10">
        <v>84.588300000000004</v>
      </c>
      <c r="C29" s="16" t="str">
        <f t="shared" si="0"/>
        <v>01</v>
      </c>
      <c r="D29" s="16">
        <f>SUMIF(Table2[[#All],[month]],Table2[[#This Row],[month]],Table2[[#All],[Sales]])</f>
        <v>2544.2532000000001</v>
      </c>
      <c r="E29" s="17">
        <f>AVERAGEIFS(B:B,C:C,Table2[[#This Row],[month]],F:F,Table2[[#This Row],[week]])</f>
        <v>81.428270000000012</v>
      </c>
      <c r="F2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9" s="16">
        <v>28</v>
      </c>
      <c r="P29" s="16">
        <v>7</v>
      </c>
      <c r="Q29" s="17">
        <v>112.93561</v>
      </c>
      <c r="R29" s="13" t="s">
        <v>39</v>
      </c>
    </row>
    <row r="30" spans="1:18" ht="15.75" customHeight="1" x14ac:dyDescent="0.3">
      <c r="A30" s="11">
        <v>43494</v>
      </c>
      <c r="B30" s="10">
        <v>90.539500000000004</v>
      </c>
      <c r="C30" s="16" t="str">
        <f t="shared" si="0"/>
        <v>01</v>
      </c>
      <c r="D30" s="16">
        <f>SUMIF(Table2[[#All],[month]],Table2[[#This Row],[month]],Table2[[#All],[Sales]])</f>
        <v>2544.2532000000001</v>
      </c>
      <c r="E30" s="17">
        <f>AVERAGEIFS(B:B,C:C,Table2[[#This Row],[month]],F:F,Table2[[#This Row],[week]])</f>
        <v>81.428270000000012</v>
      </c>
      <c r="F3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" s="16">
        <v>29</v>
      </c>
      <c r="P30" s="16">
        <v>8</v>
      </c>
      <c r="Q30" s="17">
        <v>98.324414285714283</v>
      </c>
      <c r="R30" s="13" t="s">
        <v>40</v>
      </c>
    </row>
    <row r="31" spans="1:18" ht="15.75" customHeight="1" x14ac:dyDescent="0.3">
      <c r="A31" s="11">
        <v>43495</v>
      </c>
      <c r="B31" s="10">
        <v>109.9025</v>
      </c>
      <c r="C31" s="16" t="str">
        <f t="shared" si="0"/>
        <v>01</v>
      </c>
      <c r="D31" s="16">
        <f>SUMIF(Table2[[#All],[month]],Table2[[#This Row],[month]],Table2[[#All],[Sales]])</f>
        <v>2544.2532000000001</v>
      </c>
      <c r="E31" s="17">
        <f>AVERAGEIFS(B:B,C:C,Table2[[#This Row],[month]],F:F,Table2[[#This Row],[week]])</f>
        <v>81.428270000000012</v>
      </c>
      <c r="F3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1" s="16">
        <v>30</v>
      </c>
      <c r="P31" s="16">
        <v>8</v>
      </c>
      <c r="Q31" s="17">
        <v>125.03005714285715</v>
      </c>
      <c r="R31" s="13" t="s">
        <v>41</v>
      </c>
    </row>
    <row r="32" spans="1:18" ht="15.75" customHeight="1" x14ac:dyDescent="0.3">
      <c r="A32" s="11">
        <v>43496</v>
      </c>
      <c r="B32" s="10">
        <v>103.8903</v>
      </c>
      <c r="C32" s="16" t="str">
        <f t="shared" si="0"/>
        <v>01</v>
      </c>
      <c r="D32" s="16">
        <f>SUMIF(Table2[[#All],[month]],Table2[[#This Row],[month]],Table2[[#All],[Sales]])</f>
        <v>2544.2532000000001</v>
      </c>
      <c r="E32" s="17">
        <f>AVERAGEIFS(B:B,C:C,Table2[[#This Row],[month]],F:F,Table2[[#This Row],[week]])</f>
        <v>81.428270000000012</v>
      </c>
      <c r="F3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2" s="16">
        <v>31</v>
      </c>
      <c r="P32" s="16">
        <v>8</v>
      </c>
      <c r="Q32" s="17">
        <v>104.69401428571427</v>
      </c>
      <c r="R32" s="13" t="s">
        <v>42</v>
      </c>
    </row>
    <row r="33" spans="1:18" ht="15.75" customHeight="1" x14ac:dyDescent="0.3">
      <c r="A33" s="11">
        <v>43497</v>
      </c>
      <c r="B33" s="10">
        <v>101.0265</v>
      </c>
      <c r="C33" s="16" t="str">
        <f t="shared" si="0"/>
        <v>02</v>
      </c>
      <c r="D33" s="16">
        <f>SUMIF(Table2[[#All],[month]],Table2[[#This Row],[month]],Table2[[#All],[Sales]])</f>
        <v>2387.4408999999996</v>
      </c>
      <c r="E33" s="17">
        <f>AVERAGEIFS(B:B,C:C,Table2[[#This Row],[month]],F:F,Table2[[#This Row],[week]])</f>
        <v>75.871971428571428</v>
      </c>
      <c r="F3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3" s="16">
        <v>1</v>
      </c>
      <c r="P33" s="16">
        <v>8</v>
      </c>
      <c r="Q33" s="17">
        <v>117.15957999999998</v>
      </c>
      <c r="R33" s="13" t="s">
        <v>43</v>
      </c>
    </row>
    <row r="34" spans="1:18" ht="15.75" customHeight="1" x14ac:dyDescent="0.3">
      <c r="A34" s="11">
        <v>43498</v>
      </c>
      <c r="B34" s="10">
        <v>89.476200000000006</v>
      </c>
      <c r="C34" s="16" t="str">
        <f t="shared" si="0"/>
        <v>02</v>
      </c>
      <c r="D34" s="16">
        <f>SUMIF(Table2[[#All],[month]],Table2[[#This Row],[month]],Table2[[#All],[Sales]])</f>
        <v>2387.4408999999996</v>
      </c>
      <c r="E34" s="17">
        <f>AVERAGEIFS(B:B,C:C,Table2[[#This Row],[month]],F:F,Table2[[#This Row],[week]])</f>
        <v>75.871971428571428</v>
      </c>
      <c r="F3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4" s="16">
        <v>2</v>
      </c>
      <c r="P34" s="16">
        <v>9</v>
      </c>
      <c r="Q34" s="17">
        <v>137.69498571428571</v>
      </c>
      <c r="R34" s="13" t="s">
        <v>44</v>
      </c>
    </row>
    <row r="35" spans="1:18" ht="15.75" customHeight="1" x14ac:dyDescent="0.3">
      <c r="A35" s="11">
        <v>43499</v>
      </c>
      <c r="B35" s="10">
        <v>73.6952</v>
      </c>
      <c r="C35" s="16" t="str">
        <f t="shared" si="0"/>
        <v>02</v>
      </c>
      <c r="D35" s="16">
        <f>SUMIF(Table2[[#All],[month]],Table2[[#This Row],[month]],Table2[[#All],[Sales]])</f>
        <v>2387.4408999999996</v>
      </c>
      <c r="E35" s="17">
        <f>AVERAGEIFS(B:B,C:C,Table2[[#This Row],[month]],F:F,Table2[[#This Row],[week]])</f>
        <v>75.871971428571428</v>
      </c>
      <c r="F3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5" s="16">
        <v>3</v>
      </c>
      <c r="P35" s="16">
        <v>9</v>
      </c>
      <c r="Q35" s="17">
        <v>119.43417142857145</v>
      </c>
      <c r="R35" s="13" t="s">
        <v>45</v>
      </c>
    </row>
    <row r="36" spans="1:18" ht="15.75" customHeight="1" x14ac:dyDescent="0.3">
      <c r="A36" s="11">
        <v>43500</v>
      </c>
      <c r="B36" s="10">
        <v>66.157300000000006</v>
      </c>
      <c r="C36" s="16" t="str">
        <f t="shared" si="0"/>
        <v>02</v>
      </c>
      <c r="D36" s="16">
        <f>SUMIF(Table2[[#All],[month]],Table2[[#This Row],[month]],Table2[[#All],[Sales]])</f>
        <v>2387.4408999999996</v>
      </c>
      <c r="E36" s="17">
        <f>AVERAGEIFS(B:B,C:C,Table2[[#This Row],[month]],F:F,Table2[[#This Row],[week]])</f>
        <v>75.871971428571428</v>
      </c>
      <c r="F3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6" s="16">
        <v>4</v>
      </c>
      <c r="P36" s="16">
        <v>9</v>
      </c>
      <c r="Q36" s="17">
        <v>128.76825714285718</v>
      </c>
      <c r="R36" s="13" t="s">
        <v>46</v>
      </c>
    </row>
    <row r="37" spans="1:18" ht="15.75" customHeight="1" x14ac:dyDescent="0.3">
      <c r="A37" s="11">
        <v>43501</v>
      </c>
      <c r="B37" s="10">
        <v>61.065300000000001</v>
      </c>
      <c r="C37" s="16" t="str">
        <f t="shared" si="0"/>
        <v>02</v>
      </c>
      <c r="D37" s="16">
        <f>SUMIF(Table2[[#All],[month]],Table2[[#This Row],[month]],Table2[[#All],[Sales]])</f>
        <v>2387.4408999999996</v>
      </c>
      <c r="E37" s="17">
        <f>AVERAGEIFS(B:B,C:C,Table2[[#This Row],[month]],F:F,Table2[[#This Row],[week]])</f>
        <v>75.871971428571428</v>
      </c>
      <c r="F3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7" s="16">
        <v>5</v>
      </c>
      <c r="P37" s="16">
        <v>9</v>
      </c>
      <c r="Q37" s="17">
        <v>135.49122222222223</v>
      </c>
      <c r="R37" s="13" t="s">
        <v>47</v>
      </c>
    </row>
    <row r="38" spans="1:18" ht="15.75" customHeight="1" x14ac:dyDescent="0.3">
      <c r="A38" s="11">
        <v>43502</v>
      </c>
      <c r="B38" s="10">
        <v>64.265900000000002</v>
      </c>
      <c r="C38" s="16" t="str">
        <f t="shared" si="0"/>
        <v>02</v>
      </c>
      <c r="D38" s="16">
        <f>SUMIF(Table2[[#All],[month]],Table2[[#This Row],[month]],Table2[[#All],[Sales]])</f>
        <v>2387.4408999999996</v>
      </c>
      <c r="E38" s="17">
        <f>AVERAGEIFS(B:B,C:C,Table2[[#This Row],[month]],F:F,Table2[[#This Row],[week]])</f>
        <v>75.871971428571428</v>
      </c>
      <c r="F3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8" s="16">
        <v>6</v>
      </c>
      <c r="P38" s="16">
        <v>10</v>
      </c>
      <c r="Q38" s="17">
        <v>117.51445714285715</v>
      </c>
      <c r="R38" s="13" t="s">
        <v>48</v>
      </c>
    </row>
    <row r="39" spans="1:18" ht="15.75" customHeight="1" x14ac:dyDescent="0.3">
      <c r="A39" s="11">
        <v>43503</v>
      </c>
      <c r="B39" s="10">
        <v>75.417400000000001</v>
      </c>
      <c r="C39" s="16" t="str">
        <f t="shared" si="0"/>
        <v>02</v>
      </c>
      <c r="D39" s="16">
        <f>SUMIF(Table2[[#All],[month]],Table2[[#This Row],[month]],Table2[[#All],[Sales]])</f>
        <v>2387.4408999999996</v>
      </c>
      <c r="E39" s="17">
        <f>AVERAGEIFS(B:B,C:C,Table2[[#This Row],[month]],F:F,Table2[[#This Row],[week]])</f>
        <v>75.871971428571428</v>
      </c>
      <c r="F3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9" s="16">
        <v>7</v>
      </c>
      <c r="P39" s="16">
        <v>10</v>
      </c>
      <c r="Q39" s="17">
        <v>147.7064714285714</v>
      </c>
      <c r="R39" s="13" t="s">
        <v>49</v>
      </c>
    </row>
    <row r="40" spans="1:18" ht="15.75" customHeight="1" x14ac:dyDescent="0.3">
      <c r="A40" s="11">
        <v>43504</v>
      </c>
      <c r="B40" s="10">
        <v>85.168999999999997</v>
      </c>
      <c r="C40" s="16" t="str">
        <f t="shared" si="0"/>
        <v>02</v>
      </c>
      <c r="D40" s="16">
        <f>SUMIF(Table2[[#All],[month]],Table2[[#This Row],[month]],Table2[[#All],[Sales]])</f>
        <v>2387.4408999999996</v>
      </c>
      <c r="E40" s="17">
        <f>AVERAGEIFS(B:B,C:C,Table2[[#This Row],[month]],F:F,Table2[[#This Row],[week]])</f>
        <v>97.746799999999993</v>
      </c>
      <c r="F4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0" s="16">
        <v>8</v>
      </c>
      <c r="P40" s="16">
        <v>10</v>
      </c>
      <c r="Q40" s="17">
        <v>138.91585714285716</v>
      </c>
      <c r="R40" s="13" t="s">
        <v>50</v>
      </c>
    </row>
    <row r="41" spans="1:18" ht="15.75" customHeight="1" x14ac:dyDescent="0.3">
      <c r="A41" s="11">
        <v>43505</v>
      </c>
      <c r="B41" s="10">
        <v>85.091700000000003</v>
      </c>
      <c r="C41" s="16" t="str">
        <f t="shared" si="0"/>
        <v>02</v>
      </c>
      <c r="D41" s="16">
        <f>SUMIF(Table2[[#All],[month]],Table2[[#This Row],[month]],Table2[[#All],[Sales]])</f>
        <v>2387.4408999999996</v>
      </c>
      <c r="E41" s="17">
        <f>AVERAGEIFS(B:B,C:C,Table2[[#This Row],[month]],F:F,Table2[[#This Row],[week]])</f>
        <v>97.746799999999993</v>
      </c>
      <c r="F4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1" s="16">
        <v>9</v>
      </c>
      <c r="P41" s="16">
        <v>10</v>
      </c>
      <c r="Q41" s="17">
        <v>126.98576999999997</v>
      </c>
      <c r="R41" s="13" t="s">
        <v>51</v>
      </c>
    </row>
    <row r="42" spans="1:18" ht="15.75" customHeight="1" x14ac:dyDescent="0.3">
      <c r="A42" s="11">
        <v>43506</v>
      </c>
      <c r="B42" s="10">
        <v>97.355199999999996</v>
      </c>
      <c r="C42" s="16" t="str">
        <f t="shared" si="0"/>
        <v>02</v>
      </c>
      <c r="D42" s="16">
        <f>SUMIF(Table2[[#All],[month]],Table2[[#This Row],[month]],Table2[[#All],[Sales]])</f>
        <v>2387.4408999999996</v>
      </c>
      <c r="E42" s="17">
        <f>AVERAGEIFS(B:B,C:C,Table2[[#This Row],[month]],F:F,Table2[[#This Row],[week]])</f>
        <v>97.746799999999993</v>
      </c>
      <c r="F4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2" s="16">
        <v>10</v>
      </c>
      <c r="P42" s="16">
        <v>11</v>
      </c>
      <c r="Q42" s="17">
        <v>128.64664285714287</v>
      </c>
      <c r="R42" s="13" t="s">
        <v>52</v>
      </c>
    </row>
    <row r="43" spans="1:18" ht="15.75" customHeight="1" x14ac:dyDescent="0.3">
      <c r="A43" s="11">
        <v>43507</v>
      </c>
      <c r="B43" s="10">
        <v>113.5254</v>
      </c>
      <c r="C43" s="16" t="str">
        <f t="shared" si="0"/>
        <v>02</v>
      </c>
      <c r="D43" s="16">
        <f>SUMIF(Table2[[#All],[month]],Table2[[#This Row],[month]],Table2[[#All],[Sales]])</f>
        <v>2387.4408999999996</v>
      </c>
      <c r="E43" s="17">
        <f>AVERAGEIFS(B:B,C:C,Table2[[#This Row],[month]],F:F,Table2[[#This Row],[week]])</f>
        <v>97.746799999999993</v>
      </c>
      <c r="F4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3" s="16">
        <v>11</v>
      </c>
      <c r="P43" s="16">
        <v>11</v>
      </c>
      <c r="Q43" s="17">
        <v>121.68731428571429</v>
      </c>
      <c r="R43" s="13" t="s">
        <v>53</v>
      </c>
    </row>
    <row r="44" spans="1:18" ht="15.75" customHeight="1" x14ac:dyDescent="0.3">
      <c r="A44" s="11">
        <v>43508</v>
      </c>
      <c r="B44" s="10">
        <v>108.1455</v>
      </c>
      <c r="C44" s="16" t="str">
        <f t="shared" si="0"/>
        <v>02</v>
      </c>
      <c r="D44" s="16">
        <f>SUMIF(Table2[[#All],[month]],Table2[[#This Row],[month]],Table2[[#All],[Sales]])</f>
        <v>2387.4408999999996</v>
      </c>
      <c r="E44" s="17">
        <f>AVERAGEIFS(B:B,C:C,Table2[[#This Row],[month]],F:F,Table2[[#This Row],[week]])</f>
        <v>97.746799999999993</v>
      </c>
      <c r="F4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4" s="16">
        <v>12</v>
      </c>
      <c r="P44" s="16">
        <v>11</v>
      </c>
      <c r="Q44" s="17">
        <v>103.96668571428573</v>
      </c>
      <c r="R44" s="13" t="s">
        <v>54</v>
      </c>
    </row>
    <row r="45" spans="1:18" ht="15.75" customHeight="1" x14ac:dyDescent="0.3">
      <c r="A45" s="11">
        <v>43509</v>
      </c>
      <c r="B45" s="10">
        <v>104.82510000000001</v>
      </c>
      <c r="C45" s="16" t="str">
        <f t="shared" si="0"/>
        <v>02</v>
      </c>
      <c r="D45" s="16">
        <f>SUMIF(Table2[[#All],[month]],Table2[[#This Row],[month]],Table2[[#All],[Sales]])</f>
        <v>2387.4408999999996</v>
      </c>
      <c r="E45" s="17">
        <f>AVERAGEIFS(B:B,C:C,Table2[[#This Row],[month]],F:F,Table2[[#This Row],[week]])</f>
        <v>97.746799999999993</v>
      </c>
      <c r="F4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5" s="16">
        <v>13</v>
      </c>
      <c r="P45" s="16">
        <v>11</v>
      </c>
      <c r="Q45" s="17">
        <v>111.36811111111111</v>
      </c>
      <c r="R45" s="13" t="s">
        <v>55</v>
      </c>
    </row>
    <row r="46" spans="1:18" ht="15.75" customHeight="1" x14ac:dyDescent="0.3">
      <c r="A46" s="11">
        <v>43510</v>
      </c>
      <c r="B46" s="10">
        <v>90.115700000000004</v>
      </c>
      <c r="C46" s="16" t="str">
        <f t="shared" si="0"/>
        <v>02</v>
      </c>
      <c r="D46" s="16">
        <f>SUMIF(Table2[[#All],[month]],Table2[[#This Row],[month]],Table2[[#All],[Sales]])</f>
        <v>2387.4408999999996</v>
      </c>
      <c r="E46" s="17">
        <f>AVERAGEIFS(B:B,C:C,Table2[[#This Row],[month]],F:F,Table2[[#This Row],[week]])</f>
        <v>97.746799999999993</v>
      </c>
      <c r="F4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46" s="16">
        <v>14</v>
      </c>
      <c r="P46" s="16">
        <v>12</v>
      </c>
      <c r="Q46" s="17">
        <v>109.38811428571429</v>
      </c>
      <c r="R46" s="13" t="s">
        <v>56</v>
      </c>
    </row>
    <row r="47" spans="1:18" ht="15.75" customHeight="1" x14ac:dyDescent="0.3">
      <c r="A47" s="11">
        <v>43511</v>
      </c>
      <c r="B47" s="10">
        <v>75.718699999999998</v>
      </c>
      <c r="C47" s="16" t="str">
        <f t="shared" si="0"/>
        <v>02</v>
      </c>
      <c r="D47" s="16">
        <f>SUMIF(Table2[[#All],[month]],Table2[[#This Row],[month]],Table2[[#All],[Sales]])</f>
        <v>2387.4408999999996</v>
      </c>
      <c r="E47" s="17">
        <f>AVERAGEIFS(B:B,C:C,Table2[[#This Row],[month]],F:F,Table2[[#This Row],[week]])</f>
        <v>74.539457142857145</v>
      </c>
      <c r="F4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47" s="16">
        <v>15</v>
      </c>
      <c r="P47" s="16">
        <v>12</v>
      </c>
      <c r="Q47" s="17">
        <v>119.92055714285716</v>
      </c>
      <c r="R47" s="13" t="s">
        <v>57</v>
      </c>
    </row>
    <row r="48" spans="1:18" ht="15.75" customHeight="1" x14ac:dyDescent="0.3">
      <c r="A48" s="11">
        <v>43512</v>
      </c>
      <c r="B48" s="10">
        <v>70.216800000000006</v>
      </c>
      <c r="C48" s="16" t="str">
        <f t="shared" si="0"/>
        <v>02</v>
      </c>
      <c r="D48" s="16">
        <f>SUMIF(Table2[[#All],[month]],Table2[[#This Row],[month]],Table2[[#All],[Sales]])</f>
        <v>2387.4408999999996</v>
      </c>
      <c r="E48" s="17">
        <f>AVERAGEIFS(B:B,C:C,Table2[[#This Row],[month]],F:F,Table2[[#This Row],[week]])</f>
        <v>74.539457142857145</v>
      </c>
      <c r="F4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48" s="16">
        <v>16</v>
      </c>
      <c r="P48" s="16">
        <v>12</v>
      </c>
      <c r="Q48" s="17">
        <v>128.04327142857144</v>
      </c>
      <c r="R48" s="13" t="s">
        <v>58</v>
      </c>
    </row>
    <row r="49" spans="1:18" ht="15.75" customHeight="1" x14ac:dyDescent="0.3">
      <c r="A49" s="11">
        <v>43513</v>
      </c>
      <c r="B49" s="10">
        <v>62.743600000000001</v>
      </c>
      <c r="C49" s="16" t="str">
        <f t="shared" si="0"/>
        <v>02</v>
      </c>
      <c r="D49" s="16">
        <f>SUMIF(Table2[[#All],[month]],Table2[[#This Row],[month]],Table2[[#All],[Sales]])</f>
        <v>2387.4408999999996</v>
      </c>
      <c r="E49" s="17">
        <f>AVERAGEIFS(B:B,C:C,Table2[[#This Row],[month]],F:F,Table2[[#This Row],[week]])</f>
        <v>74.539457142857145</v>
      </c>
      <c r="F4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49" s="16">
        <v>17</v>
      </c>
      <c r="P49" s="16">
        <v>12</v>
      </c>
      <c r="Q49" s="17">
        <v>134.24646999999999</v>
      </c>
      <c r="R49" s="13" t="s">
        <v>59</v>
      </c>
    </row>
    <row r="50" spans="1:18" ht="15.75" customHeight="1" x14ac:dyDescent="0.3">
      <c r="A50" s="11">
        <v>43514</v>
      </c>
      <c r="B50" s="10">
        <v>61.941800000000001</v>
      </c>
      <c r="C50" s="16" t="str">
        <f t="shared" si="0"/>
        <v>02</v>
      </c>
      <c r="D50" s="16">
        <f>SUMIF(Table2[[#All],[month]],Table2[[#This Row],[month]],Table2[[#All],[Sales]])</f>
        <v>2387.4408999999996</v>
      </c>
      <c r="E50" s="17">
        <f>AVERAGEIFS(B:B,C:C,Table2[[#This Row],[month]],F:F,Table2[[#This Row],[week]])</f>
        <v>74.539457142857145</v>
      </c>
      <c r="F5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50" s="16">
        <v>18</v>
      </c>
      <c r="P50" s="13"/>
      <c r="Q50" s="13"/>
      <c r="R50" s="13"/>
    </row>
    <row r="51" spans="1:18" ht="15.75" customHeight="1" x14ac:dyDescent="0.3">
      <c r="A51" s="11">
        <v>43515</v>
      </c>
      <c r="B51" s="10">
        <v>74.059700000000007</v>
      </c>
      <c r="C51" s="16" t="str">
        <f t="shared" si="0"/>
        <v>02</v>
      </c>
      <c r="D51" s="16">
        <f>SUMIF(Table2[[#All],[month]],Table2[[#This Row],[month]],Table2[[#All],[Sales]])</f>
        <v>2387.4408999999996</v>
      </c>
      <c r="E51" s="17">
        <f>AVERAGEIFS(B:B,C:C,Table2[[#This Row],[month]],F:F,Table2[[#This Row],[week]])</f>
        <v>74.539457142857145</v>
      </c>
      <c r="F5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51" s="16">
        <v>19</v>
      </c>
      <c r="P51" s="12" t="s">
        <v>11</v>
      </c>
      <c r="Q51" s="13"/>
      <c r="R51" s="13"/>
    </row>
    <row r="52" spans="1:18" ht="15.75" customHeight="1" x14ac:dyDescent="0.3">
      <c r="A52" s="11">
        <v>43516</v>
      </c>
      <c r="B52" s="10">
        <v>86.964600000000004</v>
      </c>
      <c r="C52" s="16" t="str">
        <f t="shared" si="0"/>
        <v>02</v>
      </c>
      <c r="D52" s="16">
        <f>SUMIF(Table2[[#All],[month]],Table2[[#This Row],[month]],Table2[[#All],[Sales]])</f>
        <v>2387.4408999999996</v>
      </c>
      <c r="E52" s="17">
        <f>AVERAGEIFS(B:B,C:C,Table2[[#This Row],[month]],F:F,Table2[[#This Row],[week]])</f>
        <v>74.539457142857145</v>
      </c>
      <c r="F5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52" s="16">
        <v>20</v>
      </c>
    </row>
    <row r="53" spans="1:18" ht="15.75" customHeight="1" x14ac:dyDescent="0.3">
      <c r="A53" s="11">
        <v>43517</v>
      </c>
      <c r="B53" s="10">
        <v>90.131</v>
      </c>
      <c r="C53" s="16" t="str">
        <f t="shared" si="0"/>
        <v>02</v>
      </c>
      <c r="D53" s="16">
        <f>SUMIF(Table2[[#All],[month]],Table2[[#This Row],[month]],Table2[[#All],[Sales]])</f>
        <v>2387.4408999999996</v>
      </c>
      <c r="E53" s="17">
        <f>AVERAGEIFS(B:B,C:C,Table2[[#This Row],[month]],F:F,Table2[[#This Row],[week]])</f>
        <v>74.539457142857145</v>
      </c>
      <c r="F5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53" s="16">
        <v>21</v>
      </c>
    </row>
    <row r="54" spans="1:18" ht="15.75" customHeight="1" x14ac:dyDescent="0.3">
      <c r="A54" s="11">
        <v>43518</v>
      </c>
      <c r="B54" s="10">
        <v>94.154200000000003</v>
      </c>
      <c r="C54" s="16" t="str">
        <f t="shared" si="0"/>
        <v>02</v>
      </c>
      <c r="D54" s="16">
        <f>SUMIF(Table2[[#All],[month]],Table2[[#This Row],[month]],Table2[[#All],[Sales]])</f>
        <v>2387.4408999999996</v>
      </c>
      <c r="E54" s="17">
        <f>AVERAGEIFS(B:B,C:C,Table2[[#This Row],[month]],F:F,Table2[[#This Row],[week]])</f>
        <v>92.90475714285715</v>
      </c>
      <c r="F5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4" s="16">
        <v>22</v>
      </c>
    </row>
    <row r="55" spans="1:18" ht="15.75" customHeight="1" x14ac:dyDescent="0.3">
      <c r="A55" s="11">
        <v>43519</v>
      </c>
      <c r="B55" s="10">
        <v>110.0257</v>
      </c>
      <c r="C55" s="16" t="str">
        <f t="shared" si="0"/>
        <v>02</v>
      </c>
      <c r="D55" s="16">
        <f>SUMIF(Table2[[#All],[month]],Table2[[#This Row],[month]],Table2[[#All],[Sales]])</f>
        <v>2387.4408999999996</v>
      </c>
      <c r="E55" s="17">
        <f>AVERAGEIFS(B:B,C:C,Table2[[#This Row],[month]],F:F,Table2[[#This Row],[week]])</f>
        <v>92.90475714285715</v>
      </c>
      <c r="F5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5" s="16">
        <v>23</v>
      </c>
    </row>
    <row r="56" spans="1:18" ht="15.75" customHeight="1" x14ac:dyDescent="0.3">
      <c r="A56" s="11">
        <v>43520</v>
      </c>
      <c r="B56" s="10">
        <v>107.46169999999999</v>
      </c>
      <c r="C56" s="16" t="str">
        <f t="shared" si="0"/>
        <v>02</v>
      </c>
      <c r="D56" s="16">
        <f>SUMIF(Table2[[#All],[month]],Table2[[#This Row],[month]],Table2[[#All],[Sales]])</f>
        <v>2387.4408999999996</v>
      </c>
      <c r="E56" s="17">
        <f>AVERAGEIFS(B:B,C:C,Table2[[#This Row],[month]],F:F,Table2[[#This Row],[week]])</f>
        <v>92.90475714285715</v>
      </c>
      <c r="F5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6" s="16">
        <v>24</v>
      </c>
    </row>
    <row r="57" spans="1:18" ht="15.75" customHeight="1" x14ac:dyDescent="0.3">
      <c r="A57" s="11">
        <v>43521</v>
      </c>
      <c r="B57" s="10">
        <v>103.81829999999999</v>
      </c>
      <c r="C57" s="16" t="str">
        <f t="shared" si="0"/>
        <v>02</v>
      </c>
      <c r="D57" s="16">
        <f>SUMIF(Table2[[#All],[month]],Table2[[#This Row],[month]],Table2[[#All],[Sales]])</f>
        <v>2387.4408999999996</v>
      </c>
      <c r="E57" s="17">
        <f>AVERAGEIFS(B:B,C:C,Table2[[#This Row],[month]],F:F,Table2[[#This Row],[week]])</f>
        <v>92.90475714285715</v>
      </c>
      <c r="F5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7" s="16">
        <v>25</v>
      </c>
    </row>
    <row r="58" spans="1:18" ht="15.75" customHeight="1" x14ac:dyDescent="0.3">
      <c r="A58" s="11">
        <v>43522</v>
      </c>
      <c r="B58" s="10">
        <v>92.238</v>
      </c>
      <c r="C58" s="16" t="str">
        <f t="shared" si="0"/>
        <v>02</v>
      </c>
      <c r="D58" s="16">
        <f>SUMIF(Table2[[#All],[month]],Table2[[#This Row],[month]],Table2[[#All],[Sales]])</f>
        <v>2387.4408999999996</v>
      </c>
      <c r="E58" s="17">
        <f>AVERAGEIFS(B:B,C:C,Table2[[#This Row],[month]],F:F,Table2[[#This Row],[week]])</f>
        <v>92.90475714285715</v>
      </c>
      <c r="F5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8" s="16">
        <v>26</v>
      </c>
    </row>
    <row r="59" spans="1:18" ht="15.75" customHeight="1" x14ac:dyDescent="0.3">
      <c r="A59" s="11">
        <v>43523</v>
      </c>
      <c r="B59" s="10">
        <v>75.103399999999993</v>
      </c>
      <c r="C59" s="16" t="str">
        <f t="shared" si="0"/>
        <v>02</v>
      </c>
      <c r="D59" s="16">
        <f>SUMIF(Table2[[#All],[month]],Table2[[#This Row],[month]],Table2[[#All],[Sales]])</f>
        <v>2387.4408999999996</v>
      </c>
      <c r="E59" s="17">
        <f>AVERAGEIFS(B:B,C:C,Table2[[#This Row],[month]],F:F,Table2[[#This Row],[week]])</f>
        <v>92.90475714285715</v>
      </c>
      <c r="F5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59" s="16">
        <v>27</v>
      </c>
    </row>
    <row r="60" spans="1:18" ht="15.75" customHeight="1" x14ac:dyDescent="0.3">
      <c r="A60" s="11">
        <v>43524</v>
      </c>
      <c r="B60" s="10">
        <v>67.531999999999996</v>
      </c>
      <c r="C60" s="16" t="str">
        <f t="shared" si="0"/>
        <v>02</v>
      </c>
      <c r="D60" s="16">
        <f>SUMIF(Table2[[#All],[month]],Table2[[#This Row],[month]],Table2[[#All],[Sales]])</f>
        <v>2387.4408999999996</v>
      </c>
      <c r="E60" s="17">
        <f>AVERAGEIFS(B:B,C:C,Table2[[#This Row],[month]],F:F,Table2[[#This Row],[week]])</f>
        <v>92.90475714285715</v>
      </c>
      <c r="F6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60" s="16">
        <v>28</v>
      </c>
    </row>
    <row r="61" spans="1:18" ht="15.75" customHeight="1" x14ac:dyDescent="0.3">
      <c r="A61" s="11">
        <v>43525</v>
      </c>
      <c r="B61" s="10">
        <v>62.482999999999997</v>
      </c>
      <c r="C61" s="16" t="str">
        <f t="shared" si="0"/>
        <v>03</v>
      </c>
      <c r="D61" s="16">
        <f>SUMIF(Table2[[#All],[month]],Table2[[#This Row],[month]],Table2[[#All],[Sales]])</f>
        <v>2654.7885999999994</v>
      </c>
      <c r="E61" s="17">
        <f>AVERAGEIFS(B:B,C:C,Table2[[#This Row],[month]],F:F,Table2[[#This Row],[week]])</f>
        <v>85.405899999999988</v>
      </c>
      <c r="F61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1" s="16">
        <v>1</v>
      </c>
    </row>
    <row r="62" spans="1:18" ht="15.75" customHeight="1" x14ac:dyDescent="0.3">
      <c r="A62" s="11">
        <v>43526</v>
      </c>
      <c r="B62" s="10">
        <v>63.7684</v>
      </c>
      <c r="C62" s="16" t="str">
        <f t="shared" si="0"/>
        <v>03</v>
      </c>
      <c r="D62" s="16">
        <f>SUMIF(Table2[[#All],[month]],Table2[[#This Row],[month]],Table2[[#All],[Sales]])</f>
        <v>2654.7885999999994</v>
      </c>
      <c r="E62" s="17">
        <f>AVERAGEIFS(B:B,C:C,Table2[[#This Row],[month]],F:F,Table2[[#This Row],[week]])</f>
        <v>85.405899999999988</v>
      </c>
      <c r="F6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2" s="16">
        <v>2</v>
      </c>
    </row>
    <row r="63" spans="1:18" ht="15.75" customHeight="1" x14ac:dyDescent="0.3">
      <c r="A63" s="11">
        <v>43527</v>
      </c>
      <c r="B63" s="10">
        <v>75.061300000000003</v>
      </c>
      <c r="C63" s="16" t="str">
        <f t="shared" si="0"/>
        <v>03</v>
      </c>
      <c r="D63" s="16">
        <f>SUMIF(Table2[[#All],[month]],Table2[[#This Row],[month]],Table2[[#All],[Sales]])</f>
        <v>2654.7885999999994</v>
      </c>
      <c r="E63" s="17">
        <f>AVERAGEIFS(B:B,C:C,Table2[[#This Row],[month]],F:F,Table2[[#This Row],[week]])</f>
        <v>85.405899999999988</v>
      </c>
      <c r="F6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3" s="16">
        <v>3</v>
      </c>
    </row>
    <row r="64" spans="1:18" ht="15.75" customHeight="1" x14ac:dyDescent="0.3">
      <c r="A64" s="11">
        <v>43528</v>
      </c>
      <c r="B64" s="10">
        <v>90.021100000000004</v>
      </c>
      <c r="C64" s="16" t="str">
        <f t="shared" si="0"/>
        <v>03</v>
      </c>
      <c r="D64" s="16">
        <f>SUMIF(Table2[[#All],[month]],Table2[[#This Row],[month]],Table2[[#All],[Sales]])</f>
        <v>2654.7885999999994</v>
      </c>
      <c r="E64" s="17">
        <f>AVERAGEIFS(B:B,C:C,Table2[[#This Row],[month]],F:F,Table2[[#This Row],[week]])</f>
        <v>85.405899999999988</v>
      </c>
      <c r="F6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4" s="16">
        <v>4</v>
      </c>
    </row>
    <row r="65" spans="1:7" ht="15.75" customHeight="1" x14ac:dyDescent="0.3">
      <c r="A65" s="11">
        <v>43529</v>
      </c>
      <c r="B65" s="10">
        <v>92.664500000000004</v>
      </c>
      <c r="C65" s="16" t="str">
        <f t="shared" si="0"/>
        <v>03</v>
      </c>
      <c r="D65" s="16">
        <f>SUMIF(Table2[[#All],[month]],Table2[[#This Row],[month]],Table2[[#All],[Sales]])</f>
        <v>2654.7885999999994</v>
      </c>
      <c r="E65" s="17">
        <f>AVERAGEIFS(B:B,C:C,Table2[[#This Row],[month]],F:F,Table2[[#This Row],[week]])</f>
        <v>85.405899999999988</v>
      </c>
      <c r="F6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5" s="16">
        <v>5</v>
      </c>
    </row>
    <row r="66" spans="1:7" ht="15.75" customHeight="1" x14ac:dyDescent="0.3">
      <c r="A66" s="11">
        <v>43530</v>
      </c>
      <c r="B66" s="10">
        <v>99.12</v>
      </c>
      <c r="C66" s="16" t="str">
        <f t="shared" ref="C66:C129" si="1">TEXT(A66,"mm")</f>
        <v>03</v>
      </c>
      <c r="D66" s="16">
        <f>SUMIF(Table2[[#All],[month]],Table2[[#This Row],[month]],Table2[[#All],[Sales]])</f>
        <v>2654.7885999999994</v>
      </c>
      <c r="E66" s="17">
        <f>AVERAGEIFS(B:B,C:C,Table2[[#This Row],[month]],F:F,Table2[[#This Row],[week]])</f>
        <v>85.405899999999988</v>
      </c>
      <c r="F6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6" s="16">
        <v>6</v>
      </c>
    </row>
    <row r="67" spans="1:7" ht="15.75" customHeight="1" x14ac:dyDescent="0.3">
      <c r="A67" s="11">
        <v>43531</v>
      </c>
      <c r="B67" s="10">
        <v>114.723</v>
      </c>
      <c r="C67" s="16" t="str">
        <f t="shared" si="1"/>
        <v>03</v>
      </c>
      <c r="D67" s="16">
        <f>SUMIF(Table2[[#All],[month]],Table2[[#This Row],[month]],Table2[[#All],[Sales]])</f>
        <v>2654.7885999999994</v>
      </c>
      <c r="E67" s="17">
        <f>AVERAGEIFS(B:B,C:C,Table2[[#This Row],[month]],F:F,Table2[[#This Row],[week]])</f>
        <v>85.405899999999988</v>
      </c>
      <c r="F6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67" s="16">
        <v>7</v>
      </c>
    </row>
    <row r="68" spans="1:7" ht="15.75" customHeight="1" x14ac:dyDescent="0.3">
      <c r="A68" s="11">
        <v>43532</v>
      </c>
      <c r="B68" s="10">
        <v>112.3297</v>
      </c>
      <c r="C68" s="16" t="str">
        <f t="shared" si="1"/>
        <v>03</v>
      </c>
      <c r="D68" s="16">
        <f>SUMIF(Table2[[#All],[month]],Table2[[#This Row],[month]],Table2[[#All],[Sales]])</f>
        <v>2654.7885999999994</v>
      </c>
      <c r="E68" s="17">
        <f>AVERAGEIFS(B:B,C:C,Table2[[#This Row],[month]],F:F,Table2[[#This Row],[week]])</f>
        <v>82.458971428571431</v>
      </c>
      <c r="F68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68" s="16">
        <v>8</v>
      </c>
    </row>
    <row r="69" spans="1:7" ht="15.75" customHeight="1" x14ac:dyDescent="0.3">
      <c r="A69" s="11">
        <v>43533</v>
      </c>
      <c r="B69" s="10">
        <v>106.41370000000001</v>
      </c>
      <c r="C69" s="16" t="str">
        <f t="shared" si="1"/>
        <v>03</v>
      </c>
      <c r="D69" s="16">
        <f>SUMIF(Table2[[#All],[month]],Table2[[#This Row],[month]],Table2[[#All],[Sales]])</f>
        <v>2654.7885999999994</v>
      </c>
      <c r="E69" s="17">
        <f>AVERAGEIFS(B:B,C:C,Table2[[#This Row],[month]],F:F,Table2[[#This Row],[week]])</f>
        <v>82.458971428571431</v>
      </c>
      <c r="F6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69" s="16">
        <v>9</v>
      </c>
    </row>
    <row r="70" spans="1:7" ht="15.75" customHeight="1" x14ac:dyDescent="0.3">
      <c r="A70" s="11">
        <v>43534</v>
      </c>
      <c r="B70" s="10">
        <v>91.721699999999998</v>
      </c>
      <c r="C70" s="16" t="str">
        <f t="shared" si="1"/>
        <v>03</v>
      </c>
      <c r="D70" s="16">
        <f>SUMIF(Table2[[#All],[month]],Table2[[#This Row],[month]],Table2[[#All],[Sales]])</f>
        <v>2654.7885999999994</v>
      </c>
      <c r="E70" s="17">
        <f>AVERAGEIFS(B:B,C:C,Table2[[#This Row],[month]],F:F,Table2[[#This Row],[week]])</f>
        <v>82.458971428571431</v>
      </c>
      <c r="F7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70" s="16">
        <v>10</v>
      </c>
    </row>
    <row r="71" spans="1:7" ht="15.75" customHeight="1" x14ac:dyDescent="0.3">
      <c r="A71" s="11">
        <v>43535</v>
      </c>
      <c r="B71" s="10">
        <v>76.024500000000003</v>
      </c>
      <c r="C71" s="16" t="str">
        <f t="shared" si="1"/>
        <v>03</v>
      </c>
      <c r="D71" s="16">
        <f>SUMIF(Table2[[#All],[month]],Table2[[#This Row],[month]],Table2[[#All],[Sales]])</f>
        <v>2654.7885999999994</v>
      </c>
      <c r="E71" s="17">
        <f>AVERAGEIFS(B:B,C:C,Table2[[#This Row],[month]],F:F,Table2[[#This Row],[week]])</f>
        <v>82.458971428571431</v>
      </c>
      <c r="F7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71" s="16">
        <v>11</v>
      </c>
    </row>
    <row r="72" spans="1:7" ht="15.75" customHeight="1" x14ac:dyDescent="0.3">
      <c r="A72" s="11">
        <v>43536</v>
      </c>
      <c r="B72" s="10">
        <v>67.393699999999995</v>
      </c>
      <c r="C72" s="16" t="str">
        <f t="shared" si="1"/>
        <v>03</v>
      </c>
      <c r="D72" s="16">
        <f>SUMIF(Table2[[#All],[month]],Table2[[#This Row],[month]],Table2[[#All],[Sales]])</f>
        <v>2654.7885999999994</v>
      </c>
      <c r="E72" s="17">
        <f>AVERAGEIFS(B:B,C:C,Table2[[#This Row],[month]],F:F,Table2[[#This Row],[week]])</f>
        <v>82.458971428571431</v>
      </c>
      <c r="F7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72" s="16">
        <v>12</v>
      </c>
    </row>
    <row r="73" spans="1:7" ht="15.75" customHeight="1" x14ac:dyDescent="0.3">
      <c r="A73" s="11">
        <v>43537</v>
      </c>
      <c r="B73" s="10">
        <v>61.441499999999998</v>
      </c>
      <c r="C73" s="16" t="str">
        <f t="shared" si="1"/>
        <v>03</v>
      </c>
      <c r="D73" s="16">
        <f>SUMIF(Table2[[#All],[month]],Table2[[#This Row],[month]],Table2[[#All],[Sales]])</f>
        <v>2654.7885999999994</v>
      </c>
      <c r="E73" s="17">
        <f>AVERAGEIFS(B:B,C:C,Table2[[#This Row],[month]],F:F,Table2[[#This Row],[week]])</f>
        <v>82.458971428571431</v>
      </c>
      <c r="F7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73" s="16">
        <v>13</v>
      </c>
    </row>
    <row r="74" spans="1:7" ht="15.75" customHeight="1" x14ac:dyDescent="0.3">
      <c r="A74" s="11">
        <v>43538</v>
      </c>
      <c r="B74" s="10">
        <v>61.887999999999998</v>
      </c>
      <c r="C74" s="16" t="str">
        <f t="shared" si="1"/>
        <v>03</v>
      </c>
      <c r="D74" s="16">
        <f>SUMIF(Table2[[#All],[month]],Table2[[#This Row],[month]],Table2[[#All],[Sales]])</f>
        <v>2654.7885999999994</v>
      </c>
      <c r="E74" s="17">
        <f>AVERAGEIFS(B:B,C:C,Table2[[#This Row],[month]],F:F,Table2[[#This Row],[week]])</f>
        <v>82.458971428571431</v>
      </c>
      <c r="F7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74" s="16">
        <v>14</v>
      </c>
    </row>
    <row r="75" spans="1:7" ht="15.75" customHeight="1" x14ac:dyDescent="0.3">
      <c r="A75" s="11">
        <v>43539</v>
      </c>
      <c r="B75" s="10">
        <v>72.871200000000002</v>
      </c>
      <c r="C75" s="16" t="str">
        <f t="shared" si="1"/>
        <v>03</v>
      </c>
      <c r="D75" s="16">
        <f>SUMIF(Table2[[#All],[month]],Table2[[#This Row],[month]],Table2[[#All],[Sales]])</f>
        <v>2654.7885999999994</v>
      </c>
      <c r="E75" s="17">
        <f>AVERAGEIFS(B:B,C:C,Table2[[#This Row],[month]],F:F,Table2[[#This Row],[week]])</f>
        <v>94.32227142857144</v>
      </c>
      <c r="F75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75" s="16">
        <v>15</v>
      </c>
    </row>
    <row r="76" spans="1:7" ht="15.75" customHeight="1" x14ac:dyDescent="0.3">
      <c r="A76" s="11">
        <v>43540</v>
      </c>
      <c r="B76" s="10">
        <v>83.9315</v>
      </c>
      <c r="C76" s="16" t="str">
        <f t="shared" si="1"/>
        <v>03</v>
      </c>
      <c r="D76" s="16">
        <f>SUMIF(Table2[[#All],[month]],Table2[[#This Row],[month]],Table2[[#All],[Sales]])</f>
        <v>2654.7885999999994</v>
      </c>
      <c r="E76" s="17">
        <f>AVERAGEIFS(B:B,C:C,Table2[[#This Row],[month]],F:F,Table2[[#This Row],[week]])</f>
        <v>94.32227142857144</v>
      </c>
      <c r="F7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76" s="16">
        <v>16</v>
      </c>
    </row>
    <row r="77" spans="1:7" ht="15.75" customHeight="1" x14ac:dyDescent="0.3">
      <c r="A77" s="11">
        <v>43541</v>
      </c>
      <c r="B77" s="10">
        <v>89.059200000000004</v>
      </c>
      <c r="C77" s="16" t="str">
        <f t="shared" si="1"/>
        <v>03</v>
      </c>
      <c r="D77" s="16">
        <f>SUMIF(Table2[[#All],[month]],Table2[[#This Row],[month]],Table2[[#All],[Sales]])</f>
        <v>2654.7885999999994</v>
      </c>
      <c r="E77" s="17">
        <f>AVERAGEIFS(B:B,C:C,Table2[[#This Row],[month]],F:F,Table2[[#This Row],[week]])</f>
        <v>94.32227142857144</v>
      </c>
      <c r="F7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77" s="16">
        <v>17</v>
      </c>
    </row>
    <row r="78" spans="1:7" ht="15.75" customHeight="1" x14ac:dyDescent="0.3">
      <c r="A78" s="11">
        <v>43542</v>
      </c>
      <c r="B78" s="10">
        <v>92.452200000000005</v>
      </c>
      <c r="C78" s="16" t="str">
        <f t="shared" si="1"/>
        <v>03</v>
      </c>
      <c r="D78" s="16">
        <f>SUMIF(Table2[[#All],[month]],Table2[[#This Row],[month]],Table2[[#All],[Sales]])</f>
        <v>2654.7885999999994</v>
      </c>
      <c r="E78" s="17">
        <f>AVERAGEIFS(B:B,C:C,Table2[[#This Row],[month]],F:F,Table2[[#This Row],[week]])</f>
        <v>94.32227142857144</v>
      </c>
      <c r="F7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78" s="16">
        <v>18</v>
      </c>
    </row>
    <row r="79" spans="1:7" ht="15.75" customHeight="1" x14ac:dyDescent="0.3">
      <c r="A79" s="11">
        <v>43543</v>
      </c>
      <c r="B79" s="10">
        <v>111.3258</v>
      </c>
      <c r="C79" s="16" t="str">
        <f t="shared" si="1"/>
        <v>03</v>
      </c>
      <c r="D79" s="16">
        <f>SUMIF(Table2[[#All],[month]],Table2[[#This Row],[month]],Table2[[#All],[Sales]])</f>
        <v>2654.7885999999994</v>
      </c>
      <c r="E79" s="17">
        <f>AVERAGEIFS(B:B,C:C,Table2[[#This Row],[month]],F:F,Table2[[#This Row],[week]])</f>
        <v>94.32227142857144</v>
      </c>
      <c r="F7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79" s="16">
        <v>19</v>
      </c>
    </row>
    <row r="80" spans="1:7" ht="15.75" customHeight="1" x14ac:dyDescent="0.3">
      <c r="A80" s="11">
        <v>43544</v>
      </c>
      <c r="B80" s="10">
        <v>106.9251</v>
      </c>
      <c r="C80" s="16" t="str">
        <f t="shared" si="1"/>
        <v>03</v>
      </c>
      <c r="D80" s="16">
        <f>SUMIF(Table2[[#All],[month]],Table2[[#This Row],[month]],Table2[[#All],[Sales]])</f>
        <v>2654.7885999999994</v>
      </c>
      <c r="E80" s="17">
        <f>AVERAGEIFS(B:B,C:C,Table2[[#This Row],[month]],F:F,Table2[[#This Row],[week]])</f>
        <v>94.32227142857144</v>
      </c>
      <c r="F8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80" s="16">
        <v>20</v>
      </c>
    </row>
    <row r="81" spans="1:7" ht="15.75" customHeight="1" x14ac:dyDescent="0.3">
      <c r="A81" s="11">
        <v>43545</v>
      </c>
      <c r="B81" s="10">
        <v>103.6909</v>
      </c>
      <c r="C81" s="16" t="str">
        <f t="shared" si="1"/>
        <v>03</v>
      </c>
      <c r="D81" s="16">
        <f>SUMIF(Table2[[#All],[month]],Table2[[#This Row],[month]],Table2[[#All],[Sales]])</f>
        <v>2654.7885999999994</v>
      </c>
      <c r="E81" s="17">
        <f>AVERAGEIFS(B:B,C:C,Table2[[#This Row],[month]],F:F,Table2[[#This Row],[week]])</f>
        <v>94.32227142857144</v>
      </c>
      <c r="F8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81" s="16">
        <v>21</v>
      </c>
    </row>
    <row r="82" spans="1:7" ht="15.75" customHeight="1" x14ac:dyDescent="0.3">
      <c r="A82" s="11">
        <v>43546</v>
      </c>
      <c r="B82" s="10">
        <v>90.619699999999995</v>
      </c>
      <c r="C82" s="16" t="str">
        <f t="shared" si="1"/>
        <v>03</v>
      </c>
      <c r="D82" s="16">
        <f>SUMIF(Table2[[#All],[month]],Table2[[#This Row],[month]],Table2[[#All],[Sales]])</f>
        <v>2654.7885999999994</v>
      </c>
      <c r="E82" s="17">
        <f>AVERAGEIFS(B:B,C:C,Table2[[#This Row],[month]],F:F,Table2[[#This Row],[week]])</f>
        <v>81.947859999999977</v>
      </c>
      <c r="F8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2" s="16">
        <v>22</v>
      </c>
    </row>
    <row r="83" spans="1:7" ht="15.75" customHeight="1" x14ac:dyDescent="0.3">
      <c r="A83" s="11">
        <v>43547</v>
      </c>
      <c r="B83" s="10">
        <v>79.183899999999994</v>
      </c>
      <c r="C83" s="16" t="str">
        <f t="shared" si="1"/>
        <v>03</v>
      </c>
      <c r="D83" s="16">
        <f>SUMIF(Table2[[#All],[month]],Table2[[#This Row],[month]],Table2[[#All],[Sales]])</f>
        <v>2654.7885999999994</v>
      </c>
      <c r="E83" s="17">
        <f>AVERAGEIFS(B:B,C:C,Table2[[#This Row],[month]],F:F,Table2[[#This Row],[week]])</f>
        <v>81.947859999999977</v>
      </c>
      <c r="F8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3" s="16">
        <v>23</v>
      </c>
    </row>
    <row r="84" spans="1:7" ht="15.75" customHeight="1" x14ac:dyDescent="0.3">
      <c r="A84" s="11">
        <v>43548</v>
      </c>
      <c r="B84" s="10">
        <v>67.884900000000002</v>
      </c>
      <c r="C84" s="16" t="str">
        <f t="shared" si="1"/>
        <v>03</v>
      </c>
      <c r="D84" s="16">
        <f>SUMIF(Table2[[#All],[month]],Table2[[#This Row],[month]],Table2[[#All],[Sales]])</f>
        <v>2654.7885999999994</v>
      </c>
      <c r="E84" s="17">
        <f>AVERAGEIFS(B:B,C:C,Table2[[#This Row],[month]],F:F,Table2[[#This Row],[week]])</f>
        <v>81.947859999999977</v>
      </c>
      <c r="F8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4" s="16">
        <v>24</v>
      </c>
    </row>
    <row r="85" spans="1:7" ht="15.75" customHeight="1" x14ac:dyDescent="0.3">
      <c r="A85" s="11">
        <v>43549</v>
      </c>
      <c r="B85" s="10">
        <v>62.403199999999998</v>
      </c>
      <c r="C85" s="16" t="str">
        <f t="shared" si="1"/>
        <v>03</v>
      </c>
      <c r="D85" s="16">
        <f>SUMIF(Table2[[#All],[month]],Table2[[#This Row],[month]],Table2[[#All],[Sales]])</f>
        <v>2654.7885999999994</v>
      </c>
      <c r="E85" s="17">
        <f>AVERAGEIFS(B:B,C:C,Table2[[#This Row],[month]],F:F,Table2[[#This Row],[week]])</f>
        <v>81.947859999999977</v>
      </c>
      <c r="F8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5" s="16">
        <v>25</v>
      </c>
    </row>
    <row r="86" spans="1:7" ht="15.75" customHeight="1" x14ac:dyDescent="0.3">
      <c r="A86" s="11">
        <v>43550</v>
      </c>
      <c r="B86" s="10">
        <v>63.012099999999997</v>
      </c>
      <c r="C86" s="16" t="str">
        <f t="shared" si="1"/>
        <v>03</v>
      </c>
      <c r="D86" s="16">
        <f>SUMIF(Table2[[#All],[month]],Table2[[#This Row],[month]],Table2[[#All],[Sales]])</f>
        <v>2654.7885999999994</v>
      </c>
      <c r="E86" s="17">
        <f>AVERAGEIFS(B:B,C:C,Table2[[#This Row],[month]],F:F,Table2[[#This Row],[week]])</f>
        <v>81.947859999999977</v>
      </c>
      <c r="F8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6" s="16">
        <v>26</v>
      </c>
    </row>
    <row r="87" spans="1:7" ht="15.75" customHeight="1" x14ac:dyDescent="0.3">
      <c r="A87" s="11">
        <v>43551</v>
      </c>
      <c r="B87" s="10">
        <v>73.940600000000003</v>
      </c>
      <c r="C87" s="16" t="str">
        <f t="shared" si="1"/>
        <v>03</v>
      </c>
      <c r="D87" s="16">
        <f>SUMIF(Table2[[#All],[month]],Table2[[#This Row],[month]],Table2[[#All],[Sales]])</f>
        <v>2654.7885999999994</v>
      </c>
      <c r="E87" s="17">
        <f>AVERAGEIFS(B:B,C:C,Table2[[#This Row],[month]],F:F,Table2[[#This Row],[week]])</f>
        <v>81.947859999999977</v>
      </c>
      <c r="F8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7" s="16">
        <v>27</v>
      </c>
    </row>
    <row r="88" spans="1:7" ht="15.75" customHeight="1" x14ac:dyDescent="0.3">
      <c r="A88" s="11">
        <v>43552</v>
      </c>
      <c r="B88" s="10">
        <v>86.427499999999995</v>
      </c>
      <c r="C88" s="16" t="str">
        <f t="shared" si="1"/>
        <v>03</v>
      </c>
      <c r="D88" s="16">
        <f>SUMIF(Table2[[#All],[month]],Table2[[#This Row],[month]],Table2[[#All],[Sales]])</f>
        <v>2654.7885999999994</v>
      </c>
      <c r="E88" s="17">
        <f>AVERAGEIFS(B:B,C:C,Table2[[#This Row],[month]],F:F,Table2[[#This Row],[week]])</f>
        <v>81.947859999999977</v>
      </c>
      <c r="F8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8" s="16">
        <v>28</v>
      </c>
    </row>
    <row r="89" spans="1:7" ht="15.75" customHeight="1" x14ac:dyDescent="0.3">
      <c r="A89" s="11">
        <v>43553</v>
      </c>
      <c r="B89" s="10">
        <v>91.202600000000004</v>
      </c>
      <c r="C89" s="16" t="str">
        <f t="shared" si="1"/>
        <v>03</v>
      </c>
      <c r="D89" s="16">
        <f>SUMIF(Table2[[#All],[month]],Table2[[#This Row],[month]],Table2[[#All],[Sales]])</f>
        <v>2654.7885999999994</v>
      </c>
      <c r="E89" s="17">
        <f>AVERAGEIFS(B:B,C:C,Table2[[#This Row],[month]],F:F,Table2[[#This Row],[week]])</f>
        <v>81.947859999999977</v>
      </c>
      <c r="F8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89" s="16">
        <v>29</v>
      </c>
    </row>
    <row r="90" spans="1:7" ht="15.75" customHeight="1" x14ac:dyDescent="0.3">
      <c r="A90" s="11">
        <v>43554</v>
      </c>
      <c r="B90" s="10">
        <v>94.700699999999998</v>
      </c>
      <c r="C90" s="16" t="str">
        <f t="shared" si="1"/>
        <v>03</v>
      </c>
      <c r="D90" s="16">
        <f>SUMIF(Table2[[#All],[month]],Table2[[#This Row],[month]],Table2[[#All],[Sales]])</f>
        <v>2654.7885999999994</v>
      </c>
      <c r="E90" s="17">
        <f>AVERAGEIFS(B:B,C:C,Table2[[#This Row],[month]],F:F,Table2[[#This Row],[week]])</f>
        <v>81.947859999999977</v>
      </c>
      <c r="F9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90" s="16">
        <v>30</v>
      </c>
    </row>
    <row r="91" spans="1:7" ht="15.75" customHeight="1" x14ac:dyDescent="0.3">
      <c r="A91" s="11">
        <v>43555</v>
      </c>
      <c r="B91" s="10">
        <v>110.10339999999999</v>
      </c>
      <c r="C91" s="16" t="str">
        <f t="shared" si="1"/>
        <v>03</v>
      </c>
      <c r="D91" s="16">
        <f>SUMIF(Table2[[#All],[month]],Table2[[#This Row],[month]],Table2[[#All],[Sales]])</f>
        <v>2654.7885999999994</v>
      </c>
      <c r="E91" s="17">
        <f>AVERAGEIFS(B:B,C:C,Table2[[#This Row],[month]],F:F,Table2[[#This Row],[week]])</f>
        <v>81.947859999999977</v>
      </c>
      <c r="F9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91" s="16">
        <v>31</v>
      </c>
    </row>
    <row r="92" spans="1:7" ht="15.75" customHeight="1" x14ac:dyDescent="0.3">
      <c r="A92" s="11">
        <v>43556</v>
      </c>
      <c r="B92" s="10">
        <v>107.1544</v>
      </c>
      <c r="C92" s="16" t="str">
        <f t="shared" si="1"/>
        <v>04</v>
      </c>
      <c r="D92" s="16">
        <f>SUMIF(Table2[[#All],[month]],Table2[[#This Row],[month]],Table2[[#All],[Sales]])</f>
        <v>2590.9565000000002</v>
      </c>
      <c r="E92" s="17">
        <f>AVERAGEIFS(B:B,C:C,Table2[[#This Row],[month]],F:F,Table2[[#This Row],[week]])</f>
        <v>83.85735714285714</v>
      </c>
      <c r="F9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2" s="16">
        <v>1</v>
      </c>
    </row>
    <row r="93" spans="1:7" ht="15.75" customHeight="1" x14ac:dyDescent="0.3">
      <c r="A93" s="11">
        <v>43557</v>
      </c>
      <c r="B93" s="10">
        <v>106.7727</v>
      </c>
      <c r="C93" s="16" t="str">
        <f t="shared" si="1"/>
        <v>04</v>
      </c>
      <c r="D93" s="16">
        <f>SUMIF(Table2[[#All],[month]],Table2[[#This Row],[month]],Table2[[#All],[Sales]])</f>
        <v>2590.9565000000002</v>
      </c>
      <c r="E93" s="17">
        <f>AVERAGEIFS(B:B,C:C,Table2[[#This Row],[month]],F:F,Table2[[#This Row],[week]])</f>
        <v>83.85735714285714</v>
      </c>
      <c r="F9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3" s="16">
        <v>2</v>
      </c>
    </row>
    <row r="94" spans="1:7" ht="15.75" customHeight="1" x14ac:dyDescent="0.3">
      <c r="A94" s="11">
        <v>43558</v>
      </c>
      <c r="B94" s="10">
        <v>95.316299999999998</v>
      </c>
      <c r="C94" s="16" t="str">
        <f t="shared" si="1"/>
        <v>04</v>
      </c>
      <c r="D94" s="16">
        <f>SUMIF(Table2[[#All],[month]],Table2[[#This Row],[month]],Table2[[#All],[Sales]])</f>
        <v>2590.9565000000002</v>
      </c>
      <c r="E94" s="17">
        <f>AVERAGEIFS(B:B,C:C,Table2[[#This Row],[month]],F:F,Table2[[#This Row],[week]])</f>
        <v>83.85735714285714</v>
      </c>
      <c r="F9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4" s="16">
        <v>3</v>
      </c>
    </row>
    <row r="95" spans="1:7" ht="15.75" customHeight="1" x14ac:dyDescent="0.3">
      <c r="A95" s="11">
        <v>43559</v>
      </c>
      <c r="B95" s="10">
        <v>79.597700000000003</v>
      </c>
      <c r="C95" s="16" t="str">
        <f t="shared" si="1"/>
        <v>04</v>
      </c>
      <c r="D95" s="16">
        <f>SUMIF(Table2[[#All],[month]],Table2[[#This Row],[month]],Table2[[#All],[Sales]])</f>
        <v>2590.9565000000002</v>
      </c>
      <c r="E95" s="17">
        <f>AVERAGEIFS(B:B,C:C,Table2[[#This Row],[month]],F:F,Table2[[#This Row],[week]])</f>
        <v>83.85735714285714</v>
      </c>
      <c r="F9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5" s="16">
        <v>4</v>
      </c>
    </row>
    <row r="96" spans="1:7" ht="15.75" customHeight="1" x14ac:dyDescent="0.3">
      <c r="A96" s="11">
        <v>43560</v>
      </c>
      <c r="B96" s="10">
        <v>67.892700000000005</v>
      </c>
      <c r="C96" s="16" t="str">
        <f t="shared" si="1"/>
        <v>04</v>
      </c>
      <c r="D96" s="16">
        <f>SUMIF(Table2[[#All],[month]],Table2[[#This Row],[month]],Table2[[#All],[Sales]])</f>
        <v>2590.9565000000002</v>
      </c>
      <c r="E96" s="17">
        <f>AVERAGEIFS(B:B,C:C,Table2[[#This Row],[month]],F:F,Table2[[#This Row],[week]])</f>
        <v>83.85735714285714</v>
      </c>
      <c r="F9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6" s="16">
        <v>5</v>
      </c>
    </row>
    <row r="97" spans="1:7" ht="15.75" customHeight="1" x14ac:dyDescent="0.3">
      <c r="A97" s="11">
        <v>43561</v>
      </c>
      <c r="B97" s="10">
        <v>63.284999999999997</v>
      </c>
      <c r="C97" s="16" t="str">
        <f t="shared" si="1"/>
        <v>04</v>
      </c>
      <c r="D97" s="16">
        <f>SUMIF(Table2[[#All],[month]],Table2[[#This Row],[month]],Table2[[#All],[Sales]])</f>
        <v>2590.9565000000002</v>
      </c>
      <c r="E97" s="17">
        <f>AVERAGEIFS(B:B,C:C,Table2[[#This Row],[month]],F:F,Table2[[#This Row],[week]])</f>
        <v>83.85735714285714</v>
      </c>
      <c r="F9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7" s="16">
        <v>6</v>
      </c>
    </row>
    <row r="98" spans="1:7" ht="15.75" customHeight="1" x14ac:dyDescent="0.3">
      <c r="A98" s="11">
        <v>43562</v>
      </c>
      <c r="B98" s="10">
        <v>66.982699999999994</v>
      </c>
      <c r="C98" s="16" t="str">
        <f t="shared" si="1"/>
        <v>04</v>
      </c>
      <c r="D98" s="16">
        <f>SUMIF(Table2[[#All],[month]],Table2[[#This Row],[month]],Table2[[#All],[Sales]])</f>
        <v>2590.9565000000002</v>
      </c>
      <c r="E98" s="17">
        <f>AVERAGEIFS(B:B,C:C,Table2[[#This Row],[month]],F:F,Table2[[#This Row],[week]])</f>
        <v>83.85735714285714</v>
      </c>
      <c r="F9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98" s="16">
        <v>7</v>
      </c>
    </row>
    <row r="99" spans="1:7" ht="15.75" customHeight="1" x14ac:dyDescent="0.3">
      <c r="A99" s="11">
        <v>43563</v>
      </c>
      <c r="B99" s="10">
        <v>76.444100000000006</v>
      </c>
      <c r="C99" s="16" t="str">
        <f t="shared" si="1"/>
        <v>04</v>
      </c>
      <c r="D99" s="16">
        <f>SUMIF(Table2[[#All],[month]],Table2[[#This Row],[month]],Table2[[#All],[Sales]])</f>
        <v>2590.9565000000002</v>
      </c>
      <c r="E99" s="17">
        <f>AVERAGEIFS(B:B,C:C,Table2[[#This Row],[month]],F:F,Table2[[#This Row],[week]])</f>
        <v>95.243328571428577</v>
      </c>
      <c r="F9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99" s="16">
        <v>8</v>
      </c>
    </row>
    <row r="100" spans="1:7" ht="15.75" customHeight="1" x14ac:dyDescent="0.3">
      <c r="A100" s="11">
        <v>43564</v>
      </c>
      <c r="B100" s="10">
        <v>85.889600000000002</v>
      </c>
      <c r="C100" s="16" t="str">
        <f t="shared" si="1"/>
        <v>04</v>
      </c>
      <c r="D100" s="16">
        <f>SUMIF(Table2[[#All],[month]],Table2[[#This Row],[month]],Table2[[#All],[Sales]])</f>
        <v>2590.9565000000002</v>
      </c>
      <c r="E100" s="17">
        <f>AVERAGEIFS(B:B,C:C,Table2[[#This Row],[month]],F:F,Table2[[#This Row],[week]])</f>
        <v>95.243328571428577</v>
      </c>
      <c r="F10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0" s="16">
        <v>9</v>
      </c>
    </row>
    <row r="101" spans="1:7" ht="15.75" customHeight="1" x14ac:dyDescent="0.3">
      <c r="A101" s="11">
        <v>43565</v>
      </c>
      <c r="B101" s="10">
        <v>87.997900000000001</v>
      </c>
      <c r="C101" s="16" t="str">
        <f t="shared" si="1"/>
        <v>04</v>
      </c>
      <c r="D101" s="16">
        <f>SUMIF(Table2[[#All],[month]],Table2[[#This Row],[month]],Table2[[#All],[Sales]])</f>
        <v>2590.9565000000002</v>
      </c>
      <c r="E101" s="17">
        <f>AVERAGEIFS(B:B,C:C,Table2[[#This Row],[month]],F:F,Table2[[#This Row],[week]])</f>
        <v>95.243328571428577</v>
      </c>
      <c r="F10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1" s="16">
        <v>10</v>
      </c>
    </row>
    <row r="102" spans="1:7" ht="15.75" customHeight="1" x14ac:dyDescent="0.3">
      <c r="A102" s="11">
        <v>43566</v>
      </c>
      <c r="B102" s="10">
        <v>92.173199999999994</v>
      </c>
      <c r="C102" s="16" t="str">
        <f t="shared" si="1"/>
        <v>04</v>
      </c>
      <c r="D102" s="16">
        <f>SUMIF(Table2[[#All],[month]],Table2[[#This Row],[month]],Table2[[#All],[Sales]])</f>
        <v>2590.9565000000002</v>
      </c>
      <c r="E102" s="17">
        <f>AVERAGEIFS(B:B,C:C,Table2[[#This Row],[month]],F:F,Table2[[#This Row],[week]])</f>
        <v>95.243328571428577</v>
      </c>
      <c r="F10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2" s="16">
        <v>11</v>
      </c>
    </row>
    <row r="103" spans="1:7" ht="15.75" customHeight="1" x14ac:dyDescent="0.3">
      <c r="A103" s="11">
        <v>43567</v>
      </c>
      <c r="B103" s="10">
        <v>108.4666</v>
      </c>
      <c r="C103" s="16" t="str">
        <f t="shared" si="1"/>
        <v>04</v>
      </c>
      <c r="D103" s="16">
        <f>SUMIF(Table2[[#All],[month]],Table2[[#This Row],[month]],Table2[[#All],[Sales]])</f>
        <v>2590.9565000000002</v>
      </c>
      <c r="E103" s="17">
        <f>AVERAGEIFS(B:B,C:C,Table2[[#This Row],[month]],F:F,Table2[[#This Row],[week]])</f>
        <v>95.243328571428577</v>
      </c>
      <c r="F10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3" s="16">
        <v>12</v>
      </c>
    </row>
    <row r="104" spans="1:7" ht="15.75" customHeight="1" x14ac:dyDescent="0.3">
      <c r="A104" s="11">
        <v>43568</v>
      </c>
      <c r="B104" s="10">
        <v>107.8745</v>
      </c>
      <c r="C104" s="16" t="str">
        <f t="shared" si="1"/>
        <v>04</v>
      </c>
      <c r="D104" s="16">
        <f>SUMIF(Table2[[#All],[month]],Table2[[#This Row],[month]],Table2[[#All],[Sales]])</f>
        <v>2590.9565000000002</v>
      </c>
      <c r="E104" s="17">
        <f>AVERAGEIFS(B:B,C:C,Table2[[#This Row],[month]],F:F,Table2[[#This Row],[week]])</f>
        <v>95.243328571428577</v>
      </c>
      <c r="F10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4" s="16">
        <v>13</v>
      </c>
    </row>
    <row r="105" spans="1:7" ht="15.75" customHeight="1" x14ac:dyDescent="0.3">
      <c r="A105" s="11">
        <v>43569</v>
      </c>
      <c r="B105" s="10">
        <v>107.8574</v>
      </c>
      <c r="C105" s="16" t="str">
        <f t="shared" si="1"/>
        <v>04</v>
      </c>
      <c r="D105" s="16">
        <f>SUMIF(Table2[[#All],[month]],Table2[[#This Row],[month]],Table2[[#All],[Sales]])</f>
        <v>2590.9565000000002</v>
      </c>
      <c r="E105" s="17">
        <f>AVERAGEIFS(B:B,C:C,Table2[[#This Row],[month]],F:F,Table2[[#This Row],[week]])</f>
        <v>95.243328571428577</v>
      </c>
      <c r="F10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05" s="16">
        <v>14</v>
      </c>
    </row>
    <row r="106" spans="1:7" ht="15.75" customHeight="1" x14ac:dyDescent="0.3">
      <c r="A106" s="11">
        <v>43570</v>
      </c>
      <c r="B106" s="10">
        <v>90.6691</v>
      </c>
      <c r="C106" s="16" t="str">
        <f t="shared" si="1"/>
        <v>04</v>
      </c>
      <c r="D106" s="16">
        <f>SUMIF(Table2[[#All],[month]],Table2[[#This Row],[month]],Table2[[#All],[Sales]])</f>
        <v>2590.9565000000002</v>
      </c>
      <c r="E106" s="17">
        <f>AVERAGEIFS(B:B,C:C,Table2[[#This Row],[month]],F:F,Table2[[#This Row],[week]])</f>
        <v>74.415642857142856</v>
      </c>
      <c r="F10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06" s="16">
        <v>15</v>
      </c>
    </row>
    <row r="107" spans="1:7" ht="15.75" customHeight="1" x14ac:dyDescent="0.3">
      <c r="A107" s="11">
        <v>43571</v>
      </c>
      <c r="B107" s="10">
        <v>76.228300000000004</v>
      </c>
      <c r="C107" s="16" t="str">
        <f t="shared" si="1"/>
        <v>04</v>
      </c>
      <c r="D107" s="16">
        <f>SUMIF(Table2[[#All],[month]],Table2[[#This Row],[month]],Table2[[#All],[Sales]])</f>
        <v>2590.9565000000002</v>
      </c>
      <c r="E107" s="17">
        <f>AVERAGEIFS(B:B,C:C,Table2[[#This Row],[month]],F:F,Table2[[#This Row],[week]])</f>
        <v>74.415642857142856</v>
      </c>
      <c r="F10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07" s="16">
        <v>16</v>
      </c>
    </row>
    <row r="108" spans="1:7" ht="15.75" customHeight="1" x14ac:dyDescent="0.3">
      <c r="A108" s="11">
        <v>43572</v>
      </c>
      <c r="B108" s="10">
        <v>66.486900000000006</v>
      </c>
      <c r="C108" s="16" t="str">
        <f t="shared" si="1"/>
        <v>04</v>
      </c>
      <c r="D108" s="16">
        <f>SUMIF(Table2[[#All],[month]],Table2[[#This Row],[month]],Table2[[#All],[Sales]])</f>
        <v>2590.9565000000002</v>
      </c>
      <c r="E108" s="17">
        <f>AVERAGEIFS(B:B,C:C,Table2[[#This Row],[month]],F:F,Table2[[#This Row],[week]])</f>
        <v>74.415642857142856</v>
      </c>
      <c r="F10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08" s="16">
        <v>17</v>
      </c>
    </row>
    <row r="109" spans="1:7" ht="15.75" customHeight="1" x14ac:dyDescent="0.3">
      <c r="A109" s="11">
        <v>43573</v>
      </c>
      <c r="B109" s="10">
        <v>63.865400000000001</v>
      </c>
      <c r="C109" s="16" t="str">
        <f t="shared" si="1"/>
        <v>04</v>
      </c>
      <c r="D109" s="16">
        <f>SUMIF(Table2[[#All],[month]],Table2[[#This Row],[month]],Table2[[#All],[Sales]])</f>
        <v>2590.9565000000002</v>
      </c>
      <c r="E109" s="17">
        <f>AVERAGEIFS(B:B,C:C,Table2[[#This Row],[month]],F:F,Table2[[#This Row],[week]])</f>
        <v>74.415642857142856</v>
      </c>
      <c r="F10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09" s="16">
        <v>18</v>
      </c>
    </row>
    <row r="110" spans="1:7" ht="15.75" customHeight="1" x14ac:dyDescent="0.3">
      <c r="A110" s="11">
        <v>43574</v>
      </c>
      <c r="B110" s="10">
        <v>60.559600000000003</v>
      </c>
      <c r="C110" s="16" t="str">
        <f t="shared" si="1"/>
        <v>04</v>
      </c>
      <c r="D110" s="16">
        <f>SUMIF(Table2[[#All],[month]],Table2[[#This Row],[month]],Table2[[#All],[Sales]])</f>
        <v>2590.9565000000002</v>
      </c>
      <c r="E110" s="17">
        <f>AVERAGEIFS(B:B,C:C,Table2[[#This Row],[month]],F:F,Table2[[#This Row],[week]])</f>
        <v>74.415642857142856</v>
      </c>
      <c r="F11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10" s="16">
        <v>19</v>
      </c>
    </row>
    <row r="111" spans="1:7" ht="15.75" customHeight="1" x14ac:dyDescent="0.3">
      <c r="A111" s="11">
        <v>43575</v>
      </c>
      <c r="B111" s="10">
        <v>76.485399999999998</v>
      </c>
      <c r="C111" s="16" t="str">
        <f t="shared" si="1"/>
        <v>04</v>
      </c>
      <c r="D111" s="16">
        <f>SUMIF(Table2[[#All],[month]],Table2[[#This Row],[month]],Table2[[#All],[Sales]])</f>
        <v>2590.9565000000002</v>
      </c>
      <c r="E111" s="17">
        <f>AVERAGEIFS(B:B,C:C,Table2[[#This Row],[month]],F:F,Table2[[#This Row],[week]])</f>
        <v>74.415642857142856</v>
      </c>
      <c r="F11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11" s="16">
        <v>20</v>
      </c>
    </row>
    <row r="112" spans="1:7" ht="15.75" customHeight="1" x14ac:dyDescent="0.3">
      <c r="A112" s="11">
        <v>43576</v>
      </c>
      <c r="B112" s="10">
        <v>86.614800000000002</v>
      </c>
      <c r="C112" s="16" t="str">
        <f t="shared" si="1"/>
        <v>04</v>
      </c>
      <c r="D112" s="16">
        <f>SUMIF(Table2[[#All],[month]],Table2[[#This Row],[month]],Table2[[#All],[Sales]])</f>
        <v>2590.9565000000002</v>
      </c>
      <c r="E112" s="17">
        <f>AVERAGEIFS(B:B,C:C,Table2[[#This Row],[month]],F:F,Table2[[#This Row],[week]])</f>
        <v>74.415642857142856</v>
      </c>
      <c r="F11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12" s="16">
        <v>21</v>
      </c>
    </row>
    <row r="113" spans="1:7" ht="15.75" customHeight="1" x14ac:dyDescent="0.3">
      <c r="A113" s="11">
        <v>43577</v>
      </c>
      <c r="B113" s="10">
        <v>89.033900000000003</v>
      </c>
      <c r="C113" s="16" t="str">
        <f t="shared" si="1"/>
        <v>04</v>
      </c>
      <c r="D113" s="16">
        <f>SUMIF(Table2[[#All],[month]],Table2[[#This Row],[month]],Table2[[#All],[Sales]])</f>
        <v>2590.9565000000002</v>
      </c>
      <c r="E113" s="17">
        <f>AVERAGEIFS(B:B,C:C,Table2[[#This Row],[month]],F:F,Table2[[#This Row],[week]])</f>
        <v>90.704688888888882</v>
      </c>
      <c r="F11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3" s="16">
        <v>22</v>
      </c>
    </row>
    <row r="114" spans="1:7" ht="15.75" customHeight="1" x14ac:dyDescent="0.3">
      <c r="A114" s="11">
        <v>43578</v>
      </c>
      <c r="B114" s="10">
        <v>93.698400000000007</v>
      </c>
      <c r="C114" s="16" t="str">
        <f t="shared" si="1"/>
        <v>04</v>
      </c>
      <c r="D114" s="16">
        <f>SUMIF(Table2[[#All],[month]],Table2[[#This Row],[month]],Table2[[#All],[Sales]])</f>
        <v>2590.9565000000002</v>
      </c>
      <c r="E114" s="17">
        <f>AVERAGEIFS(B:B,C:C,Table2[[#This Row],[month]],F:F,Table2[[#This Row],[week]])</f>
        <v>90.704688888888882</v>
      </c>
      <c r="F11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4" s="16">
        <v>23</v>
      </c>
    </row>
    <row r="115" spans="1:7" ht="15.75" customHeight="1" x14ac:dyDescent="0.3">
      <c r="A115" s="11">
        <v>43579</v>
      </c>
      <c r="B115" s="10">
        <v>110.6836</v>
      </c>
      <c r="C115" s="16" t="str">
        <f t="shared" si="1"/>
        <v>04</v>
      </c>
      <c r="D115" s="16">
        <f>SUMIF(Table2[[#All],[month]],Table2[[#This Row],[month]],Table2[[#All],[Sales]])</f>
        <v>2590.9565000000002</v>
      </c>
      <c r="E115" s="17">
        <f>AVERAGEIFS(B:B,C:C,Table2[[#This Row],[month]],F:F,Table2[[#This Row],[week]])</f>
        <v>90.704688888888882</v>
      </c>
      <c r="F11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5" s="16">
        <v>24</v>
      </c>
    </row>
    <row r="116" spans="1:7" ht="15.75" customHeight="1" x14ac:dyDescent="0.3">
      <c r="A116" s="11">
        <v>43580</v>
      </c>
      <c r="B116" s="10">
        <v>110.7837</v>
      </c>
      <c r="C116" s="16" t="str">
        <f t="shared" si="1"/>
        <v>04</v>
      </c>
      <c r="D116" s="16">
        <f>SUMIF(Table2[[#All],[month]],Table2[[#This Row],[month]],Table2[[#All],[Sales]])</f>
        <v>2590.9565000000002</v>
      </c>
      <c r="E116" s="17">
        <f>AVERAGEIFS(B:B,C:C,Table2[[#This Row],[month]],F:F,Table2[[#This Row],[week]])</f>
        <v>90.704688888888882</v>
      </c>
      <c r="F11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6" s="16">
        <v>25</v>
      </c>
    </row>
    <row r="117" spans="1:7" ht="15.75" customHeight="1" x14ac:dyDescent="0.3">
      <c r="A117" s="11">
        <v>43581</v>
      </c>
      <c r="B117" s="10">
        <v>106.11960000000001</v>
      </c>
      <c r="C117" s="16" t="str">
        <f t="shared" si="1"/>
        <v>04</v>
      </c>
      <c r="D117" s="16">
        <f>SUMIF(Table2[[#All],[month]],Table2[[#This Row],[month]],Table2[[#All],[Sales]])</f>
        <v>2590.9565000000002</v>
      </c>
      <c r="E117" s="17">
        <f>AVERAGEIFS(B:B,C:C,Table2[[#This Row],[month]],F:F,Table2[[#This Row],[week]])</f>
        <v>90.704688888888882</v>
      </c>
      <c r="F11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7" s="16">
        <v>26</v>
      </c>
    </row>
    <row r="118" spans="1:7" ht="15.75" customHeight="1" x14ac:dyDescent="0.3">
      <c r="A118" s="11">
        <v>43582</v>
      </c>
      <c r="B118" s="10">
        <v>91.471100000000007</v>
      </c>
      <c r="C118" s="16" t="str">
        <f t="shared" si="1"/>
        <v>04</v>
      </c>
      <c r="D118" s="16">
        <f>SUMIF(Table2[[#All],[month]],Table2[[#This Row],[month]],Table2[[#All],[Sales]])</f>
        <v>2590.9565000000002</v>
      </c>
      <c r="E118" s="17">
        <f>AVERAGEIFS(B:B,C:C,Table2[[#This Row],[month]],F:F,Table2[[#This Row],[week]])</f>
        <v>90.704688888888882</v>
      </c>
      <c r="F11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8" s="16">
        <v>27</v>
      </c>
    </row>
    <row r="119" spans="1:7" ht="15.75" customHeight="1" x14ac:dyDescent="0.3">
      <c r="A119" s="11">
        <v>43583</v>
      </c>
      <c r="B119" s="10">
        <v>76.924599999999998</v>
      </c>
      <c r="C119" s="16" t="str">
        <f t="shared" si="1"/>
        <v>04</v>
      </c>
      <c r="D119" s="16">
        <f>SUMIF(Table2[[#All],[month]],Table2[[#This Row],[month]],Table2[[#All],[Sales]])</f>
        <v>2590.9565000000002</v>
      </c>
      <c r="E119" s="17">
        <f>AVERAGEIFS(B:B,C:C,Table2[[#This Row],[month]],F:F,Table2[[#This Row],[week]])</f>
        <v>90.704688888888882</v>
      </c>
      <c r="F11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19" s="16">
        <v>28</v>
      </c>
    </row>
    <row r="120" spans="1:7" ht="15.75" customHeight="1" x14ac:dyDescent="0.3">
      <c r="A120" s="11">
        <v>43584</v>
      </c>
      <c r="B120" s="10">
        <v>71.028099999999995</v>
      </c>
      <c r="C120" s="16" t="str">
        <f t="shared" si="1"/>
        <v>04</v>
      </c>
      <c r="D120" s="16">
        <f>SUMIF(Table2[[#All],[month]],Table2[[#This Row],[month]],Table2[[#All],[Sales]])</f>
        <v>2590.9565000000002</v>
      </c>
      <c r="E120" s="17">
        <f>AVERAGEIFS(B:B,C:C,Table2[[#This Row],[month]],F:F,Table2[[#This Row],[week]])</f>
        <v>90.704688888888882</v>
      </c>
      <c r="F12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20" s="16">
        <v>29</v>
      </c>
    </row>
    <row r="121" spans="1:7" ht="15.75" customHeight="1" x14ac:dyDescent="0.3">
      <c r="A121" s="11">
        <v>43585</v>
      </c>
      <c r="B121" s="10">
        <v>66.599199999999996</v>
      </c>
      <c r="C121" s="16" t="str">
        <f t="shared" si="1"/>
        <v>04</v>
      </c>
      <c r="D121" s="16">
        <f>SUMIF(Table2[[#All],[month]],Table2[[#This Row],[month]],Table2[[#All],[Sales]])</f>
        <v>2590.9565000000002</v>
      </c>
      <c r="E121" s="17">
        <f>AVERAGEIFS(B:B,C:C,Table2[[#This Row],[month]],F:F,Table2[[#This Row],[week]])</f>
        <v>90.704688888888882</v>
      </c>
      <c r="F12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21" s="16">
        <v>30</v>
      </c>
    </row>
    <row r="122" spans="1:7" ht="15.75" customHeight="1" x14ac:dyDescent="0.3">
      <c r="A122" s="11">
        <v>43586</v>
      </c>
      <c r="B122" s="10">
        <v>62.075400000000002</v>
      </c>
      <c r="C122" s="16" t="str">
        <f t="shared" si="1"/>
        <v>05</v>
      </c>
      <c r="D122" s="16">
        <f>SUMIF(Table2[[#All],[month]],Table2[[#This Row],[month]],Table2[[#All],[Sales]])</f>
        <v>2749.1421000000009</v>
      </c>
      <c r="E122" s="17">
        <f>AVERAGEIFS(B:B,C:C,Table2[[#This Row],[month]],F:F,Table2[[#This Row],[week]])</f>
        <v>87.895799999999994</v>
      </c>
      <c r="F12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2" s="16">
        <v>1</v>
      </c>
    </row>
    <row r="123" spans="1:7" ht="15.75" customHeight="1" x14ac:dyDescent="0.3">
      <c r="A123" s="11">
        <v>43587</v>
      </c>
      <c r="B123" s="10">
        <v>77.029499999999999</v>
      </c>
      <c r="C123" s="16" t="str">
        <f t="shared" si="1"/>
        <v>05</v>
      </c>
      <c r="D123" s="16">
        <f>SUMIF(Table2[[#All],[month]],Table2[[#This Row],[month]],Table2[[#All],[Sales]])</f>
        <v>2749.1421000000009</v>
      </c>
      <c r="E123" s="17">
        <f>AVERAGEIFS(B:B,C:C,Table2[[#This Row],[month]],F:F,Table2[[#This Row],[week]])</f>
        <v>87.895799999999994</v>
      </c>
      <c r="F12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3" s="16">
        <v>2</v>
      </c>
    </row>
    <row r="124" spans="1:7" ht="15.75" customHeight="1" x14ac:dyDescent="0.3">
      <c r="A124" s="11">
        <v>43588</v>
      </c>
      <c r="B124" s="10">
        <v>88.503200000000007</v>
      </c>
      <c r="C124" s="16" t="str">
        <f t="shared" si="1"/>
        <v>05</v>
      </c>
      <c r="D124" s="16">
        <f>SUMIF(Table2[[#All],[month]],Table2[[#This Row],[month]],Table2[[#All],[Sales]])</f>
        <v>2749.1421000000009</v>
      </c>
      <c r="E124" s="17">
        <f>AVERAGEIFS(B:B,C:C,Table2[[#This Row],[month]],F:F,Table2[[#This Row],[week]])</f>
        <v>87.895799999999994</v>
      </c>
      <c r="F12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4" s="16">
        <v>3</v>
      </c>
    </row>
    <row r="125" spans="1:7" ht="15.75" customHeight="1" x14ac:dyDescent="0.3">
      <c r="A125" s="11">
        <v>43589</v>
      </c>
      <c r="B125" s="10">
        <v>86.244</v>
      </c>
      <c r="C125" s="16" t="str">
        <f t="shared" si="1"/>
        <v>05</v>
      </c>
      <c r="D125" s="16">
        <f>SUMIF(Table2[[#All],[month]],Table2[[#This Row],[month]],Table2[[#All],[Sales]])</f>
        <v>2749.1421000000009</v>
      </c>
      <c r="E125" s="17">
        <f>AVERAGEIFS(B:B,C:C,Table2[[#This Row],[month]],F:F,Table2[[#This Row],[week]])</f>
        <v>87.895799999999994</v>
      </c>
      <c r="F12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5" s="16">
        <v>4</v>
      </c>
    </row>
    <row r="126" spans="1:7" ht="15.75" customHeight="1" x14ac:dyDescent="0.3">
      <c r="A126" s="11">
        <v>43590</v>
      </c>
      <c r="B126" s="10">
        <v>93.338499999999996</v>
      </c>
      <c r="C126" s="16" t="str">
        <f t="shared" si="1"/>
        <v>05</v>
      </c>
      <c r="D126" s="16">
        <f>SUMIF(Table2[[#All],[month]],Table2[[#This Row],[month]],Table2[[#All],[Sales]])</f>
        <v>2749.1421000000009</v>
      </c>
      <c r="E126" s="17">
        <f>AVERAGEIFS(B:B,C:C,Table2[[#This Row],[month]],F:F,Table2[[#This Row],[week]])</f>
        <v>87.895799999999994</v>
      </c>
      <c r="F12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6" s="16">
        <v>5</v>
      </c>
    </row>
    <row r="127" spans="1:7" ht="15.75" customHeight="1" x14ac:dyDescent="0.3">
      <c r="A127" s="11">
        <v>43591</v>
      </c>
      <c r="B127" s="10">
        <v>106.93380000000001</v>
      </c>
      <c r="C127" s="16" t="str">
        <f t="shared" si="1"/>
        <v>05</v>
      </c>
      <c r="D127" s="16">
        <f>SUMIF(Table2[[#All],[month]],Table2[[#This Row],[month]],Table2[[#All],[Sales]])</f>
        <v>2749.1421000000009</v>
      </c>
      <c r="E127" s="17">
        <f>AVERAGEIFS(B:B,C:C,Table2[[#This Row],[month]],F:F,Table2[[#This Row],[week]])</f>
        <v>87.895799999999994</v>
      </c>
      <c r="F12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7" s="16">
        <v>6</v>
      </c>
    </row>
    <row r="128" spans="1:7" ht="15.75" customHeight="1" x14ac:dyDescent="0.3">
      <c r="A128" s="11">
        <v>43592</v>
      </c>
      <c r="B128" s="10">
        <v>101.14619999999999</v>
      </c>
      <c r="C128" s="16" t="str">
        <f t="shared" si="1"/>
        <v>05</v>
      </c>
      <c r="D128" s="16">
        <f>SUMIF(Table2[[#All],[month]],Table2[[#This Row],[month]],Table2[[#All],[Sales]])</f>
        <v>2749.1421000000009</v>
      </c>
      <c r="E128" s="17">
        <f>AVERAGEIFS(B:B,C:C,Table2[[#This Row],[month]],F:F,Table2[[#This Row],[week]])</f>
        <v>87.895799999999994</v>
      </c>
      <c r="F12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28" s="16">
        <v>7</v>
      </c>
    </row>
    <row r="129" spans="1:7" ht="15.75" customHeight="1" x14ac:dyDescent="0.3">
      <c r="A129" s="11">
        <v>43593</v>
      </c>
      <c r="B129" s="10">
        <v>98.201400000000007</v>
      </c>
      <c r="C129" s="16" t="str">
        <f t="shared" si="1"/>
        <v>05</v>
      </c>
      <c r="D129" s="16">
        <f>SUMIF(Table2[[#All],[month]],Table2[[#This Row],[month]],Table2[[#All],[Sales]])</f>
        <v>2749.1421000000009</v>
      </c>
      <c r="E129" s="17">
        <f>AVERAGEIFS(B:B,C:C,Table2[[#This Row],[month]],F:F,Table2[[#This Row],[week]])</f>
        <v>74.549871428571436</v>
      </c>
      <c r="F12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29" s="16">
        <v>8</v>
      </c>
    </row>
    <row r="130" spans="1:7" ht="15.75" customHeight="1" x14ac:dyDescent="0.3">
      <c r="A130" s="11">
        <v>43594</v>
      </c>
      <c r="B130" s="10">
        <v>86.186199999999999</v>
      </c>
      <c r="C130" s="16" t="str">
        <f t="shared" ref="C130:C193" si="2">TEXT(A130,"mm")</f>
        <v>05</v>
      </c>
      <c r="D130" s="16">
        <f>SUMIF(Table2[[#All],[month]],Table2[[#This Row],[month]],Table2[[#All],[Sales]])</f>
        <v>2749.1421000000009</v>
      </c>
      <c r="E130" s="17">
        <f>AVERAGEIFS(B:B,C:C,Table2[[#This Row],[month]],F:F,Table2[[#This Row],[week]])</f>
        <v>74.549871428571436</v>
      </c>
      <c r="F13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0" s="16">
        <v>9</v>
      </c>
    </row>
    <row r="131" spans="1:7" ht="15.75" customHeight="1" x14ac:dyDescent="0.3">
      <c r="A131" s="11">
        <v>43595</v>
      </c>
      <c r="B131" s="10">
        <v>72.073800000000006</v>
      </c>
      <c r="C131" s="16" t="str">
        <f t="shared" si="2"/>
        <v>05</v>
      </c>
      <c r="D131" s="16">
        <f>SUMIF(Table2[[#All],[month]],Table2[[#This Row],[month]],Table2[[#All],[Sales]])</f>
        <v>2749.1421000000009</v>
      </c>
      <c r="E131" s="17">
        <f>AVERAGEIFS(B:B,C:C,Table2[[#This Row],[month]],F:F,Table2[[#This Row],[week]])</f>
        <v>74.549871428571436</v>
      </c>
      <c r="F13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1" s="16">
        <v>10</v>
      </c>
    </row>
    <row r="132" spans="1:7" ht="15.75" customHeight="1" x14ac:dyDescent="0.3">
      <c r="A132" s="11">
        <v>43596</v>
      </c>
      <c r="B132" s="10">
        <v>66.027799999999999</v>
      </c>
      <c r="C132" s="16" t="str">
        <f t="shared" si="2"/>
        <v>05</v>
      </c>
      <c r="D132" s="16">
        <f>SUMIF(Table2[[#All],[month]],Table2[[#This Row],[month]],Table2[[#All],[Sales]])</f>
        <v>2749.1421000000009</v>
      </c>
      <c r="E132" s="17">
        <f>AVERAGEIFS(B:B,C:C,Table2[[#This Row],[month]],F:F,Table2[[#This Row],[week]])</f>
        <v>74.549871428571436</v>
      </c>
      <c r="F13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2" s="16">
        <v>11</v>
      </c>
    </row>
    <row r="133" spans="1:7" ht="15.75" customHeight="1" x14ac:dyDescent="0.3">
      <c r="A133" s="11">
        <v>43597</v>
      </c>
      <c r="B133" s="10">
        <v>61.469000000000001</v>
      </c>
      <c r="C133" s="16" t="str">
        <f t="shared" si="2"/>
        <v>05</v>
      </c>
      <c r="D133" s="16">
        <f>SUMIF(Table2[[#All],[month]],Table2[[#This Row],[month]],Table2[[#All],[Sales]])</f>
        <v>2749.1421000000009</v>
      </c>
      <c r="E133" s="17">
        <f>AVERAGEIFS(B:B,C:C,Table2[[#This Row],[month]],F:F,Table2[[#This Row],[week]])</f>
        <v>74.549871428571436</v>
      </c>
      <c r="F13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3" s="16">
        <v>12</v>
      </c>
    </row>
    <row r="134" spans="1:7" ht="15.75" customHeight="1" x14ac:dyDescent="0.3">
      <c r="A134" s="11">
        <v>43598</v>
      </c>
      <c r="B134" s="10">
        <v>63.526299999999999</v>
      </c>
      <c r="C134" s="16" t="str">
        <f t="shared" si="2"/>
        <v>05</v>
      </c>
      <c r="D134" s="16">
        <f>SUMIF(Table2[[#All],[month]],Table2[[#This Row],[month]],Table2[[#All],[Sales]])</f>
        <v>2749.1421000000009</v>
      </c>
      <c r="E134" s="17">
        <f>AVERAGEIFS(B:B,C:C,Table2[[#This Row],[month]],F:F,Table2[[#This Row],[week]])</f>
        <v>74.549871428571436</v>
      </c>
      <c r="F13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4" s="16">
        <v>13</v>
      </c>
    </row>
    <row r="135" spans="1:7" ht="15.75" customHeight="1" x14ac:dyDescent="0.3">
      <c r="A135" s="11">
        <v>43599</v>
      </c>
      <c r="B135" s="10">
        <v>74.364599999999996</v>
      </c>
      <c r="C135" s="16" t="str">
        <f t="shared" si="2"/>
        <v>05</v>
      </c>
      <c r="D135" s="16">
        <f>SUMIF(Table2[[#All],[month]],Table2[[#This Row],[month]],Table2[[#All],[Sales]])</f>
        <v>2749.1421000000009</v>
      </c>
      <c r="E135" s="17">
        <f>AVERAGEIFS(B:B,C:C,Table2[[#This Row],[month]],F:F,Table2[[#This Row],[week]])</f>
        <v>74.549871428571436</v>
      </c>
      <c r="F13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35" s="16">
        <v>14</v>
      </c>
    </row>
    <row r="136" spans="1:7" ht="15.75" customHeight="1" x14ac:dyDescent="0.3">
      <c r="A136" s="11">
        <v>43600</v>
      </c>
      <c r="B136" s="10">
        <v>86.651200000000003</v>
      </c>
      <c r="C136" s="16" t="str">
        <f t="shared" si="2"/>
        <v>05</v>
      </c>
      <c r="D136" s="16">
        <f>SUMIF(Table2[[#All],[month]],Table2[[#This Row],[month]],Table2[[#All],[Sales]])</f>
        <v>2749.1421000000009</v>
      </c>
      <c r="E136" s="17">
        <f>AVERAGEIFS(B:B,C:C,Table2[[#This Row],[month]],F:F,Table2[[#This Row],[week]])</f>
        <v>97.642557142857143</v>
      </c>
      <c r="F13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36" s="16">
        <v>15</v>
      </c>
    </row>
    <row r="137" spans="1:7" ht="15.75" customHeight="1" x14ac:dyDescent="0.3">
      <c r="A137" s="11">
        <v>43601</v>
      </c>
      <c r="B137" s="10">
        <v>83.530500000000004</v>
      </c>
      <c r="C137" s="16" t="str">
        <f t="shared" si="2"/>
        <v>05</v>
      </c>
      <c r="D137" s="16">
        <f>SUMIF(Table2[[#All],[month]],Table2[[#This Row],[month]],Table2[[#All],[Sales]])</f>
        <v>2749.1421000000009</v>
      </c>
      <c r="E137" s="17">
        <f>AVERAGEIFS(B:B,C:C,Table2[[#This Row],[month]],F:F,Table2[[#This Row],[week]])</f>
        <v>97.642557142857143</v>
      </c>
      <c r="F13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37" s="16">
        <v>16</v>
      </c>
    </row>
    <row r="138" spans="1:7" ht="15.75" customHeight="1" x14ac:dyDescent="0.3">
      <c r="A138" s="11">
        <v>43602</v>
      </c>
      <c r="B138" s="10">
        <v>94.351399999999998</v>
      </c>
      <c r="C138" s="16" t="str">
        <f t="shared" si="2"/>
        <v>05</v>
      </c>
      <c r="D138" s="16">
        <f>SUMIF(Table2[[#All],[month]],Table2[[#This Row],[month]],Table2[[#All],[Sales]])</f>
        <v>2749.1421000000009</v>
      </c>
      <c r="E138" s="17">
        <f>AVERAGEIFS(B:B,C:C,Table2[[#This Row],[month]],F:F,Table2[[#This Row],[week]])</f>
        <v>97.642557142857143</v>
      </c>
      <c r="F13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38" s="16">
        <v>17</v>
      </c>
    </row>
    <row r="139" spans="1:7" ht="15.75" customHeight="1" x14ac:dyDescent="0.3">
      <c r="A139" s="11">
        <v>43603</v>
      </c>
      <c r="B139" s="10">
        <v>110.22629999999999</v>
      </c>
      <c r="C139" s="16" t="str">
        <f t="shared" si="2"/>
        <v>05</v>
      </c>
      <c r="D139" s="16">
        <f>SUMIF(Table2[[#All],[month]],Table2[[#This Row],[month]],Table2[[#All],[Sales]])</f>
        <v>2749.1421000000009</v>
      </c>
      <c r="E139" s="17">
        <f>AVERAGEIFS(B:B,C:C,Table2[[#This Row],[month]],F:F,Table2[[#This Row],[week]])</f>
        <v>97.642557142857143</v>
      </c>
      <c r="F13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39" s="16">
        <v>18</v>
      </c>
    </row>
    <row r="140" spans="1:7" ht="15.75" customHeight="1" x14ac:dyDescent="0.3">
      <c r="A140" s="11">
        <v>43604</v>
      </c>
      <c r="B140" s="10">
        <v>107.5508</v>
      </c>
      <c r="C140" s="16" t="str">
        <f t="shared" si="2"/>
        <v>05</v>
      </c>
      <c r="D140" s="16">
        <f>SUMIF(Table2[[#All],[month]],Table2[[#This Row],[month]],Table2[[#All],[Sales]])</f>
        <v>2749.1421000000009</v>
      </c>
      <c r="E140" s="17">
        <f>AVERAGEIFS(B:B,C:C,Table2[[#This Row],[month]],F:F,Table2[[#This Row],[week]])</f>
        <v>97.642557142857143</v>
      </c>
      <c r="F14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40" s="16">
        <v>19</v>
      </c>
    </row>
    <row r="141" spans="1:7" ht="15.75" customHeight="1" x14ac:dyDescent="0.3">
      <c r="A141" s="11">
        <v>43605</v>
      </c>
      <c r="B141" s="10">
        <v>105.2968</v>
      </c>
      <c r="C141" s="16" t="str">
        <f t="shared" si="2"/>
        <v>05</v>
      </c>
      <c r="D141" s="16">
        <f>SUMIF(Table2[[#All],[month]],Table2[[#This Row],[month]],Table2[[#All],[Sales]])</f>
        <v>2749.1421000000009</v>
      </c>
      <c r="E141" s="17">
        <f>AVERAGEIFS(B:B,C:C,Table2[[#This Row],[month]],F:F,Table2[[#This Row],[week]])</f>
        <v>97.642557142857143</v>
      </c>
      <c r="F14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41" s="16">
        <v>20</v>
      </c>
    </row>
    <row r="142" spans="1:7" ht="15.75" customHeight="1" x14ac:dyDescent="0.3">
      <c r="A142" s="11">
        <v>43606</v>
      </c>
      <c r="B142" s="10">
        <v>95.890900000000002</v>
      </c>
      <c r="C142" s="16" t="str">
        <f t="shared" si="2"/>
        <v>05</v>
      </c>
      <c r="D142" s="16">
        <f>SUMIF(Table2[[#All],[month]],Table2[[#This Row],[month]],Table2[[#All],[Sales]])</f>
        <v>2749.1421000000009</v>
      </c>
      <c r="E142" s="17">
        <f>AVERAGEIFS(B:B,C:C,Table2[[#This Row],[month]],F:F,Table2[[#This Row],[week]])</f>
        <v>97.642557142857143</v>
      </c>
      <c r="F14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42" s="16">
        <v>21</v>
      </c>
    </row>
    <row r="143" spans="1:7" ht="15.75" customHeight="1" x14ac:dyDescent="0.3">
      <c r="A143" s="11">
        <v>43607</v>
      </c>
      <c r="B143" s="10">
        <v>79.064800000000005</v>
      </c>
      <c r="C143" s="16" t="str">
        <f t="shared" si="2"/>
        <v>05</v>
      </c>
      <c r="D143" s="16">
        <f>SUMIF(Table2[[#All],[month]],Table2[[#This Row],[month]],Table2[[#All],[Sales]])</f>
        <v>2749.1421000000009</v>
      </c>
      <c r="E143" s="17">
        <f>AVERAGEIFS(B:B,C:C,Table2[[#This Row],[month]],F:F,Table2[[#This Row],[week]])</f>
        <v>92.852450000000005</v>
      </c>
      <c r="F14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3" s="16">
        <v>22</v>
      </c>
    </row>
    <row r="144" spans="1:7" ht="15.75" customHeight="1" x14ac:dyDescent="0.3">
      <c r="A144" s="11">
        <v>43608</v>
      </c>
      <c r="B144" s="10">
        <v>70.355400000000003</v>
      </c>
      <c r="C144" s="16" t="str">
        <f t="shared" si="2"/>
        <v>05</v>
      </c>
      <c r="D144" s="16">
        <f>SUMIF(Table2[[#All],[month]],Table2[[#This Row],[month]],Table2[[#All],[Sales]])</f>
        <v>2749.1421000000009</v>
      </c>
      <c r="E144" s="17">
        <f>AVERAGEIFS(B:B,C:C,Table2[[#This Row],[month]],F:F,Table2[[#This Row],[week]])</f>
        <v>92.852450000000005</v>
      </c>
      <c r="F14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4" s="16">
        <v>23</v>
      </c>
    </row>
    <row r="145" spans="1:7" ht="15.75" customHeight="1" x14ac:dyDescent="0.3">
      <c r="A145" s="11">
        <v>43609</v>
      </c>
      <c r="B145" s="10">
        <v>65.586699999999993</v>
      </c>
      <c r="C145" s="16" t="str">
        <f t="shared" si="2"/>
        <v>05</v>
      </c>
      <c r="D145" s="16">
        <f>SUMIF(Table2[[#All],[month]],Table2[[#This Row],[month]],Table2[[#All],[Sales]])</f>
        <v>2749.1421000000009</v>
      </c>
      <c r="E145" s="17">
        <f>AVERAGEIFS(B:B,C:C,Table2[[#This Row],[month]],F:F,Table2[[#This Row],[week]])</f>
        <v>92.852450000000005</v>
      </c>
      <c r="F14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5" s="16">
        <v>24</v>
      </c>
    </row>
    <row r="146" spans="1:7" ht="15.75" customHeight="1" x14ac:dyDescent="0.3">
      <c r="A146" s="11">
        <v>43610</v>
      </c>
      <c r="B146" s="10">
        <v>67.001099999999994</v>
      </c>
      <c r="C146" s="16" t="str">
        <f t="shared" si="2"/>
        <v>05</v>
      </c>
      <c r="D146" s="16">
        <f>SUMIF(Table2[[#All],[month]],Table2[[#This Row],[month]],Table2[[#All],[Sales]])</f>
        <v>2749.1421000000009</v>
      </c>
      <c r="E146" s="17">
        <f>AVERAGEIFS(B:B,C:C,Table2[[#This Row],[month]],F:F,Table2[[#This Row],[week]])</f>
        <v>92.852450000000005</v>
      </c>
      <c r="F14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6" s="16">
        <v>25</v>
      </c>
    </row>
    <row r="147" spans="1:7" ht="15.75" customHeight="1" x14ac:dyDescent="0.3">
      <c r="A147" s="11">
        <v>43611</v>
      </c>
      <c r="B147" s="10">
        <v>85.614400000000003</v>
      </c>
      <c r="C147" s="16" t="str">
        <f t="shared" si="2"/>
        <v>05</v>
      </c>
      <c r="D147" s="16">
        <f>SUMIF(Table2[[#All],[month]],Table2[[#This Row],[month]],Table2[[#All],[Sales]])</f>
        <v>2749.1421000000009</v>
      </c>
      <c r="E147" s="17">
        <f>AVERAGEIFS(B:B,C:C,Table2[[#This Row],[month]],F:F,Table2[[#This Row],[week]])</f>
        <v>92.852450000000005</v>
      </c>
      <c r="F14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7" s="16">
        <v>26</v>
      </c>
    </row>
    <row r="148" spans="1:7" ht="15.75" customHeight="1" x14ac:dyDescent="0.3">
      <c r="A148" s="11">
        <v>43612</v>
      </c>
      <c r="B148" s="10">
        <v>96.775499999999994</v>
      </c>
      <c r="C148" s="16" t="str">
        <f t="shared" si="2"/>
        <v>05</v>
      </c>
      <c r="D148" s="16">
        <f>SUMIF(Table2[[#All],[month]],Table2[[#This Row],[month]],Table2[[#All],[Sales]])</f>
        <v>2749.1421000000009</v>
      </c>
      <c r="E148" s="17">
        <f>AVERAGEIFS(B:B,C:C,Table2[[#This Row],[month]],F:F,Table2[[#This Row],[week]])</f>
        <v>92.852450000000005</v>
      </c>
      <c r="F14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8" s="16">
        <v>27</v>
      </c>
    </row>
    <row r="149" spans="1:7" ht="15.75" customHeight="1" x14ac:dyDescent="0.3">
      <c r="A149" s="11">
        <v>43613</v>
      </c>
      <c r="B149" s="10">
        <v>101.8245</v>
      </c>
      <c r="C149" s="16" t="str">
        <f t="shared" si="2"/>
        <v>05</v>
      </c>
      <c r="D149" s="16">
        <f>SUMIF(Table2[[#All],[month]],Table2[[#This Row],[month]],Table2[[#All],[Sales]])</f>
        <v>2749.1421000000009</v>
      </c>
      <c r="E149" s="17">
        <f>AVERAGEIFS(B:B,C:C,Table2[[#This Row],[month]],F:F,Table2[[#This Row],[week]])</f>
        <v>92.852450000000005</v>
      </c>
      <c r="F14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49" s="16">
        <v>28</v>
      </c>
    </row>
    <row r="150" spans="1:7" ht="15.75" customHeight="1" x14ac:dyDescent="0.3">
      <c r="A150" s="11">
        <v>43614</v>
      </c>
      <c r="B150" s="10">
        <v>108.3343</v>
      </c>
      <c r="C150" s="16" t="str">
        <f t="shared" si="2"/>
        <v>05</v>
      </c>
      <c r="D150" s="16">
        <f>SUMIF(Table2[[#All],[month]],Table2[[#This Row],[month]],Table2[[#All],[Sales]])</f>
        <v>2749.1421000000009</v>
      </c>
      <c r="E150" s="17">
        <f>AVERAGEIFS(B:B,C:C,Table2[[#This Row],[month]],F:F,Table2[[#This Row],[week]])</f>
        <v>92.852450000000005</v>
      </c>
      <c r="F15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50" s="16">
        <v>29</v>
      </c>
    </row>
    <row r="151" spans="1:7" ht="15.75" customHeight="1" x14ac:dyDescent="0.3">
      <c r="A151" s="11">
        <v>43615</v>
      </c>
      <c r="B151" s="10">
        <v>128.84049999999999</v>
      </c>
      <c r="C151" s="16" t="str">
        <f t="shared" si="2"/>
        <v>05</v>
      </c>
      <c r="D151" s="16">
        <f>SUMIF(Table2[[#All],[month]],Table2[[#This Row],[month]],Table2[[#All],[Sales]])</f>
        <v>2749.1421000000009</v>
      </c>
      <c r="E151" s="17">
        <f>AVERAGEIFS(B:B,C:C,Table2[[#This Row],[month]],F:F,Table2[[#This Row],[week]])</f>
        <v>92.852450000000005</v>
      </c>
      <c r="F15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51" s="16">
        <v>30</v>
      </c>
    </row>
    <row r="152" spans="1:7" ht="15.75" customHeight="1" x14ac:dyDescent="0.3">
      <c r="A152" s="11">
        <v>43616</v>
      </c>
      <c r="B152" s="10">
        <v>125.12730000000001</v>
      </c>
      <c r="C152" s="16" t="str">
        <f t="shared" si="2"/>
        <v>05</v>
      </c>
      <c r="D152" s="16">
        <f>SUMIF(Table2[[#All],[month]],Table2[[#This Row],[month]],Table2[[#All],[Sales]])</f>
        <v>2749.1421000000009</v>
      </c>
      <c r="E152" s="17">
        <f>AVERAGEIFS(B:B,C:C,Table2[[#This Row],[month]],F:F,Table2[[#This Row],[week]])</f>
        <v>92.852450000000005</v>
      </c>
      <c r="F15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52" s="16">
        <v>31</v>
      </c>
    </row>
    <row r="153" spans="1:7" ht="15.75" customHeight="1" x14ac:dyDescent="0.3">
      <c r="A153" s="11">
        <v>43617</v>
      </c>
      <c r="B153" s="10">
        <v>116.6079</v>
      </c>
      <c r="C153" s="16" t="str">
        <f t="shared" si="2"/>
        <v>06</v>
      </c>
      <c r="D153" s="16">
        <f>SUMIF(Table2[[#All],[month]],Table2[[#This Row],[month]],Table2[[#All],[Sales]])</f>
        <v>2910.2596999999996</v>
      </c>
      <c r="E153" s="17">
        <f>AVERAGEIFS(B:B,C:C,Table2[[#This Row],[month]],F:F,Table2[[#This Row],[week]])</f>
        <v>89.843399999999988</v>
      </c>
      <c r="F15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3" s="16">
        <v>1</v>
      </c>
    </row>
    <row r="154" spans="1:7" ht="15.75" customHeight="1" x14ac:dyDescent="0.3">
      <c r="A154" s="11">
        <v>43618</v>
      </c>
      <c r="B154" s="10">
        <v>106.88849999999999</v>
      </c>
      <c r="C154" s="16" t="str">
        <f t="shared" si="2"/>
        <v>06</v>
      </c>
      <c r="D154" s="16">
        <f>SUMIF(Table2[[#All],[month]],Table2[[#This Row],[month]],Table2[[#All],[Sales]])</f>
        <v>2910.2596999999996</v>
      </c>
      <c r="E154" s="17">
        <f>AVERAGEIFS(B:B,C:C,Table2[[#This Row],[month]],F:F,Table2[[#This Row],[week]])</f>
        <v>89.843399999999988</v>
      </c>
      <c r="F15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4" s="16">
        <v>2</v>
      </c>
    </row>
    <row r="155" spans="1:7" ht="15.75" customHeight="1" x14ac:dyDescent="0.3">
      <c r="A155" s="11">
        <v>43619</v>
      </c>
      <c r="B155" s="10">
        <v>88.262699999999995</v>
      </c>
      <c r="C155" s="16" t="str">
        <f t="shared" si="2"/>
        <v>06</v>
      </c>
      <c r="D155" s="16">
        <f>SUMIF(Table2[[#All],[month]],Table2[[#This Row],[month]],Table2[[#All],[Sales]])</f>
        <v>2910.2596999999996</v>
      </c>
      <c r="E155" s="17">
        <f>AVERAGEIFS(B:B,C:C,Table2[[#This Row],[month]],F:F,Table2[[#This Row],[week]])</f>
        <v>89.843399999999988</v>
      </c>
      <c r="F15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5" s="16">
        <v>3</v>
      </c>
    </row>
    <row r="156" spans="1:7" ht="15.75" customHeight="1" x14ac:dyDescent="0.3">
      <c r="A156" s="11">
        <v>43620</v>
      </c>
      <c r="B156" s="10">
        <v>80.385499999999993</v>
      </c>
      <c r="C156" s="16" t="str">
        <f t="shared" si="2"/>
        <v>06</v>
      </c>
      <c r="D156" s="16">
        <f>SUMIF(Table2[[#All],[month]],Table2[[#This Row],[month]],Table2[[#All],[Sales]])</f>
        <v>2910.2596999999996</v>
      </c>
      <c r="E156" s="17">
        <f>AVERAGEIFS(B:B,C:C,Table2[[#This Row],[month]],F:F,Table2[[#This Row],[week]])</f>
        <v>89.843399999999988</v>
      </c>
      <c r="F15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6" s="16">
        <v>4</v>
      </c>
    </row>
    <row r="157" spans="1:7" ht="15.75" customHeight="1" x14ac:dyDescent="0.3">
      <c r="A157" s="11">
        <v>43621</v>
      </c>
      <c r="B157" s="10">
        <v>73.974000000000004</v>
      </c>
      <c r="C157" s="16" t="str">
        <f t="shared" si="2"/>
        <v>06</v>
      </c>
      <c r="D157" s="16">
        <f>SUMIF(Table2[[#All],[month]],Table2[[#This Row],[month]],Table2[[#All],[Sales]])</f>
        <v>2910.2596999999996</v>
      </c>
      <c r="E157" s="17">
        <f>AVERAGEIFS(B:B,C:C,Table2[[#This Row],[month]],F:F,Table2[[#This Row],[week]])</f>
        <v>89.843399999999988</v>
      </c>
      <c r="F15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7" s="16">
        <v>5</v>
      </c>
    </row>
    <row r="158" spans="1:7" ht="15.75" customHeight="1" x14ac:dyDescent="0.3">
      <c r="A158" s="11">
        <v>43622</v>
      </c>
      <c r="B158" s="10">
        <v>76.173599999999993</v>
      </c>
      <c r="C158" s="16" t="str">
        <f t="shared" si="2"/>
        <v>06</v>
      </c>
      <c r="D158" s="16">
        <f>SUMIF(Table2[[#All],[month]],Table2[[#This Row],[month]],Table2[[#All],[Sales]])</f>
        <v>2910.2596999999996</v>
      </c>
      <c r="E158" s="17">
        <f>AVERAGEIFS(B:B,C:C,Table2[[#This Row],[month]],F:F,Table2[[#This Row],[week]])</f>
        <v>89.843399999999988</v>
      </c>
      <c r="F15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8" s="16">
        <v>6</v>
      </c>
    </row>
    <row r="159" spans="1:7" ht="15.75" customHeight="1" x14ac:dyDescent="0.3">
      <c r="A159" s="11">
        <v>43623</v>
      </c>
      <c r="B159" s="10">
        <v>86.611599999999996</v>
      </c>
      <c r="C159" s="16" t="str">
        <f t="shared" si="2"/>
        <v>06</v>
      </c>
      <c r="D159" s="16">
        <f>SUMIF(Table2[[#All],[month]],Table2[[#This Row],[month]],Table2[[#All],[Sales]])</f>
        <v>2910.2596999999996</v>
      </c>
      <c r="E159" s="17">
        <f>AVERAGEIFS(B:B,C:C,Table2[[#This Row],[month]],F:F,Table2[[#This Row],[week]])</f>
        <v>89.843399999999988</v>
      </c>
      <c r="F15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59" s="16">
        <v>7</v>
      </c>
    </row>
    <row r="160" spans="1:7" ht="15.75" customHeight="1" x14ac:dyDescent="0.3">
      <c r="A160" s="11">
        <v>43624</v>
      </c>
      <c r="B160" s="10">
        <v>101.2354</v>
      </c>
      <c r="C160" s="16" t="str">
        <f t="shared" si="2"/>
        <v>06</v>
      </c>
      <c r="D160" s="16">
        <f>SUMIF(Table2[[#All],[month]],Table2[[#This Row],[month]],Table2[[#All],[Sales]])</f>
        <v>2910.2596999999996</v>
      </c>
      <c r="E160" s="17">
        <f>AVERAGEIFS(B:B,C:C,Table2[[#This Row],[month]],F:F,Table2[[#This Row],[week]])</f>
        <v>113.86364285714285</v>
      </c>
      <c r="F16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0" s="16">
        <v>8</v>
      </c>
    </row>
    <row r="161" spans="1:7" ht="15.75" customHeight="1" x14ac:dyDescent="0.3">
      <c r="A161" s="11">
        <v>43625</v>
      </c>
      <c r="B161" s="10">
        <v>104.86660000000001</v>
      </c>
      <c r="C161" s="16" t="str">
        <f t="shared" si="2"/>
        <v>06</v>
      </c>
      <c r="D161" s="16">
        <f>SUMIF(Table2[[#All],[month]],Table2[[#This Row],[month]],Table2[[#All],[Sales]])</f>
        <v>2910.2596999999996</v>
      </c>
      <c r="E161" s="17">
        <f>AVERAGEIFS(B:B,C:C,Table2[[#This Row],[month]],F:F,Table2[[#This Row],[week]])</f>
        <v>113.86364285714285</v>
      </c>
      <c r="F16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1" s="16">
        <v>9</v>
      </c>
    </row>
    <row r="162" spans="1:7" ht="15.75" customHeight="1" x14ac:dyDescent="0.3">
      <c r="A162" s="11">
        <v>43626</v>
      </c>
      <c r="B162" s="10">
        <v>114.318</v>
      </c>
      <c r="C162" s="16" t="str">
        <f t="shared" si="2"/>
        <v>06</v>
      </c>
      <c r="D162" s="16">
        <f>SUMIF(Table2[[#All],[month]],Table2[[#This Row],[month]],Table2[[#All],[Sales]])</f>
        <v>2910.2596999999996</v>
      </c>
      <c r="E162" s="17">
        <f>AVERAGEIFS(B:B,C:C,Table2[[#This Row],[month]],F:F,Table2[[#This Row],[week]])</f>
        <v>113.86364285714285</v>
      </c>
      <c r="F16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2" s="16">
        <v>10</v>
      </c>
    </row>
    <row r="163" spans="1:7" ht="15.75" customHeight="1" x14ac:dyDescent="0.3">
      <c r="A163" s="11">
        <v>43627</v>
      </c>
      <c r="B163" s="10">
        <v>130.5975</v>
      </c>
      <c r="C163" s="16" t="str">
        <f t="shared" si="2"/>
        <v>06</v>
      </c>
      <c r="D163" s="16">
        <f>SUMIF(Table2[[#All],[month]],Table2[[#This Row],[month]],Table2[[#All],[Sales]])</f>
        <v>2910.2596999999996</v>
      </c>
      <c r="E163" s="17">
        <f>AVERAGEIFS(B:B,C:C,Table2[[#This Row],[month]],F:F,Table2[[#This Row],[week]])</f>
        <v>113.86364285714285</v>
      </c>
      <c r="F16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3" s="16">
        <v>11</v>
      </c>
    </row>
    <row r="164" spans="1:7" ht="15.75" customHeight="1" x14ac:dyDescent="0.3">
      <c r="A164" s="11">
        <v>43628</v>
      </c>
      <c r="B164" s="10">
        <v>124.5167</v>
      </c>
      <c r="C164" s="16" t="str">
        <f t="shared" si="2"/>
        <v>06</v>
      </c>
      <c r="D164" s="16">
        <f>SUMIF(Table2[[#All],[month]],Table2[[#This Row],[month]],Table2[[#All],[Sales]])</f>
        <v>2910.2596999999996</v>
      </c>
      <c r="E164" s="17">
        <f>AVERAGEIFS(B:B,C:C,Table2[[#This Row],[month]],F:F,Table2[[#This Row],[week]])</f>
        <v>113.86364285714285</v>
      </c>
      <c r="F16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4" s="16">
        <v>12</v>
      </c>
    </row>
    <row r="165" spans="1:7" ht="15.75" customHeight="1" x14ac:dyDescent="0.3">
      <c r="A165" s="11">
        <v>43629</v>
      </c>
      <c r="B165" s="10">
        <v>117.44589999999999</v>
      </c>
      <c r="C165" s="16" t="str">
        <f t="shared" si="2"/>
        <v>06</v>
      </c>
      <c r="D165" s="16">
        <f>SUMIF(Table2[[#All],[month]],Table2[[#This Row],[month]],Table2[[#All],[Sales]])</f>
        <v>2910.2596999999996</v>
      </c>
      <c r="E165" s="17">
        <f>AVERAGEIFS(B:B,C:C,Table2[[#This Row],[month]],F:F,Table2[[#This Row],[week]])</f>
        <v>113.86364285714285</v>
      </c>
      <c r="F16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5" s="16">
        <v>13</v>
      </c>
    </row>
    <row r="166" spans="1:7" ht="15.75" customHeight="1" x14ac:dyDescent="0.3">
      <c r="A166" s="11">
        <v>43630</v>
      </c>
      <c r="B166" s="10">
        <v>104.0654</v>
      </c>
      <c r="C166" s="16" t="str">
        <f t="shared" si="2"/>
        <v>06</v>
      </c>
      <c r="D166" s="16">
        <f>SUMIF(Table2[[#All],[month]],Table2[[#This Row],[month]],Table2[[#All],[Sales]])</f>
        <v>2910.2596999999996</v>
      </c>
      <c r="E166" s="17">
        <f>AVERAGEIFS(B:B,C:C,Table2[[#This Row],[month]],F:F,Table2[[#This Row],[week]])</f>
        <v>113.86364285714285</v>
      </c>
      <c r="F16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66" s="16">
        <v>14</v>
      </c>
    </row>
    <row r="167" spans="1:7" ht="15.75" customHeight="1" x14ac:dyDescent="0.3">
      <c r="A167" s="11">
        <v>43631</v>
      </c>
      <c r="B167" s="10">
        <v>86.226200000000006</v>
      </c>
      <c r="C167" s="16" t="str">
        <f t="shared" si="2"/>
        <v>06</v>
      </c>
      <c r="D167" s="16">
        <f>SUMIF(Table2[[#All],[month]],Table2[[#This Row],[month]],Table2[[#All],[Sales]])</f>
        <v>2910.2596999999996</v>
      </c>
      <c r="E167" s="17">
        <f>AVERAGEIFS(B:B,C:C,Table2[[#This Row],[month]],F:F,Table2[[#This Row],[week]])</f>
        <v>85.495242857142856</v>
      </c>
      <c r="F16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67" s="16">
        <v>15</v>
      </c>
    </row>
    <row r="168" spans="1:7" ht="15.75" customHeight="1" x14ac:dyDescent="0.3">
      <c r="A168" s="11">
        <v>43632</v>
      </c>
      <c r="B168" s="10">
        <v>74.659199999999998</v>
      </c>
      <c r="C168" s="16" t="str">
        <f t="shared" si="2"/>
        <v>06</v>
      </c>
      <c r="D168" s="16">
        <f>SUMIF(Table2[[#All],[month]],Table2[[#This Row],[month]],Table2[[#All],[Sales]])</f>
        <v>2910.2596999999996</v>
      </c>
      <c r="E168" s="17">
        <f>AVERAGEIFS(B:B,C:C,Table2[[#This Row],[month]],F:F,Table2[[#This Row],[week]])</f>
        <v>85.495242857142856</v>
      </c>
      <c r="F16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68" s="16">
        <v>16</v>
      </c>
    </row>
    <row r="169" spans="1:7" ht="15.75" customHeight="1" x14ac:dyDescent="0.3">
      <c r="A169" s="11">
        <v>43633</v>
      </c>
      <c r="B169" s="10">
        <v>70.632900000000006</v>
      </c>
      <c r="C169" s="16" t="str">
        <f t="shared" si="2"/>
        <v>06</v>
      </c>
      <c r="D169" s="16">
        <f>SUMIF(Table2[[#All],[month]],Table2[[#This Row],[month]],Table2[[#All],[Sales]])</f>
        <v>2910.2596999999996</v>
      </c>
      <c r="E169" s="17">
        <f>AVERAGEIFS(B:B,C:C,Table2[[#This Row],[month]],F:F,Table2[[#This Row],[week]])</f>
        <v>85.495242857142856</v>
      </c>
      <c r="F16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69" s="16">
        <v>17</v>
      </c>
    </row>
    <row r="170" spans="1:7" ht="15.75" customHeight="1" x14ac:dyDescent="0.3">
      <c r="A170" s="11">
        <v>43634</v>
      </c>
      <c r="B170" s="10">
        <v>73.682000000000002</v>
      </c>
      <c r="C170" s="16" t="str">
        <f t="shared" si="2"/>
        <v>06</v>
      </c>
      <c r="D170" s="16">
        <f>SUMIF(Table2[[#All],[month]],Table2[[#This Row],[month]],Table2[[#All],[Sales]])</f>
        <v>2910.2596999999996</v>
      </c>
      <c r="E170" s="17">
        <f>AVERAGEIFS(B:B,C:C,Table2[[#This Row],[month]],F:F,Table2[[#This Row],[week]])</f>
        <v>85.495242857142856</v>
      </c>
      <c r="F17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70" s="16">
        <v>18</v>
      </c>
    </row>
    <row r="171" spans="1:7" ht="15.75" customHeight="1" x14ac:dyDescent="0.3">
      <c r="A171" s="11">
        <v>43635</v>
      </c>
      <c r="B171" s="10">
        <v>88.935500000000005</v>
      </c>
      <c r="C171" s="16" t="str">
        <f t="shared" si="2"/>
        <v>06</v>
      </c>
      <c r="D171" s="16">
        <f>SUMIF(Table2[[#All],[month]],Table2[[#This Row],[month]],Table2[[#All],[Sales]])</f>
        <v>2910.2596999999996</v>
      </c>
      <c r="E171" s="17">
        <f>AVERAGEIFS(B:B,C:C,Table2[[#This Row],[month]],F:F,Table2[[#This Row],[week]])</f>
        <v>85.495242857142856</v>
      </c>
      <c r="F17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71" s="16">
        <v>19</v>
      </c>
    </row>
    <row r="172" spans="1:7" ht="15.75" customHeight="1" x14ac:dyDescent="0.3">
      <c r="A172" s="11">
        <v>43636</v>
      </c>
      <c r="B172" s="10">
        <v>100.0295</v>
      </c>
      <c r="C172" s="16" t="str">
        <f t="shared" si="2"/>
        <v>06</v>
      </c>
      <c r="D172" s="16">
        <f>SUMIF(Table2[[#All],[month]],Table2[[#This Row],[month]],Table2[[#All],[Sales]])</f>
        <v>2910.2596999999996</v>
      </c>
      <c r="E172" s="17">
        <f>AVERAGEIFS(B:B,C:C,Table2[[#This Row],[month]],F:F,Table2[[#This Row],[week]])</f>
        <v>85.495242857142856</v>
      </c>
      <c r="F17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72" s="16">
        <v>20</v>
      </c>
    </row>
    <row r="173" spans="1:7" ht="15.75" customHeight="1" x14ac:dyDescent="0.3">
      <c r="A173" s="11">
        <v>43637</v>
      </c>
      <c r="B173" s="10">
        <v>104.3014</v>
      </c>
      <c r="C173" s="16" t="str">
        <f t="shared" si="2"/>
        <v>06</v>
      </c>
      <c r="D173" s="16">
        <f>SUMIF(Table2[[#All],[month]],Table2[[#This Row],[month]],Table2[[#All],[Sales]])</f>
        <v>2910.2596999999996</v>
      </c>
      <c r="E173" s="17">
        <f>AVERAGEIFS(B:B,C:C,Table2[[#This Row],[month]],F:F,Table2[[#This Row],[week]])</f>
        <v>85.495242857142856</v>
      </c>
      <c r="F17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73" s="16">
        <v>21</v>
      </c>
    </row>
    <row r="174" spans="1:7" ht="15.75" customHeight="1" x14ac:dyDescent="0.3">
      <c r="A174" s="11">
        <v>43638</v>
      </c>
      <c r="B174" s="10">
        <v>113.29640000000001</v>
      </c>
      <c r="C174" s="16" t="str">
        <f t="shared" si="2"/>
        <v>06</v>
      </c>
      <c r="D174" s="16">
        <f>SUMIF(Table2[[#All],[month]],Table2[[#This Row],[month]],Table2[[#All],[Sales]])</f>
        <v>2910.2596999999996</v>
      </c>
      <c r="E174" s="17">
        <f>AVERAGEIFS(B:B,C:C,Table2[[#This Row],[month]],F:F,Table2[[#This Row],[week]])</f>
        <v>98.427077777777782</v>
      </c>
      <c r="F17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4" s="16">
        <v>22</v>
      </c>
    </row>
    <row r="175" spans="1:7" ht="15.75" customHeight="1" x14ac:dyDescent="0.3">
      <c r="A175" s="11">
        <v>43639</v>
      </c>
      <c r="B175" s="10">
        <v>127.3228</v>
      </c>
      <c r="C175" s="16" t="str">
        <f t="shared" si="2"/>
        <v>06</v>
      </c>
      <c r="D175" s="16">
        <f>SUMIF(Table2[[#All],[month]],Table2[[#This Row],[month]],Table2[[#All],[Sales]])</f>
        <v>2910.2596999999996</v>
      </c>
      <c r="E175" s="17">
        <f>AVERAGEIFS(B:B,C:C,Table2[[#This Row],[month]],F:F,Table2[[#This Row],[week]])</f>
        <v>98.427077777777782</v>
      </c>
      <c r="F17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5" s="16">
        <v>23</v>
      </c>
    </row>
    <row r="176" spans="1:7" ht="15.75" customHeight="1" x14ac:dyDescent="0.3">
      <c r="A176" s="11">
        <v>43640</v>
      </c>
      <c r="B176" s="10">
        <v>121.32299999999999</v>
      </c>
      <c r="C176" s="16" t="str">
        <f t="shared" si="2"/>
        <v>06</v>
      </c>
      <c r="D176" s="16">
        <f>SUMIF(Table2[[#All],[month]],Table2[[#This Row],[month]],Table2[[#All],[Sales]])</f>
        <v>2910.2596999999996</v>
      </c>
      <c r="E176" s="17">
        <f>AVERAGEIFS(B:B,C:C,Table2[[#This Row],[month]],F:F,Table2[[#This Row],[week]])</f>
        <v>98.427077777777782</v>
      </c>
      <c r="F17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6" s="16">
        <v>24</v>
      </c>
    </row>
    <row r="177" spans="1:7" ht="15.75" customHeight="1" x14ac:dyDescent="0.3">
      <c r="A177" s="11">
        <v>43641</v>
      </c>
      <c r="B177" s="10">
        <v>119.07899999999999</v>
      </c>
      <c r="C177" s="16" t="str">
        <f t="shared" si="2"/>
        <v>06</v>
      </c>
      <c r="D177" s="16">
        <f>SUMIF(Table2[[#All],[month]],Table2[[#This Row],[month]],Table2[[#All],[Sales]])</f>
        <v>2910.2596999999996</v>
      </c>
      <c r="E177" s="17">
        <f>AVERAGEIFS(B:B,C:C,Table2[[#This Row],[month]],F:F,Table2[[#This Row],[week]])</f>
        <v>98.427077777777782</v>
      </c>
      <c r="F17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7" s="16">
        <v>25</v>
      </c>
    </row>
    <row r="178" spans="1:7" ht="15.75" customHeight="1" x14ac:dyDescent="0.3">
      <c r="A178" s="11">
        <v>43642</v>
      </c>
      <c r="B178" s="10">
        <v>96.870400000000004</v>
      </c>
      <c r="C178" s="16" t="str">
        <f t="shared" si="2"/>
        <v>06</v>
      </c>
      <c r="D178" s="16">
        <f>SUMIF(Table2[[#All],[month]],Table2[[#This Row],[month]],Table2[[#All],[Sales]])</f>
        <v>2910.2596999999996</v>
      </c>
      <c r="E178" s="17">
        <f>AVERAGEIFS(B:B,C:C,Table2[[#This Row],[month]],F:F,Table2[[#This Row],[week]])</f>
        <v>98.427077777777782</v>
      </c>
      <c r="F17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8" s="16">
        <v>26</v>
      </c>
    </row>
    <row r="179" spans="1:7" ht="15.75" customHeight="1" x14ac:dyDescent="0.3">
      <c r="A179" s="11">
        <v>43643</v>
      </c>
      <c r="B179" s="10">
        <v>86.412000000000006</v>
      </c>
      <c r="C179" s="16" t="str">
        <f t="shared" si="2"/>
        <v>06</v>
      </c>
      <c r="D179" s="16">
        <f>SUMIF(Table2[[#All],[month]],Table2[[#This Row],[month]],Table2[[#All],[Sales]])</f>
        <v>2910.2596999999996</v>
      </c>
      <c r="E179" s="17">
        <f>AVERAGEIFS(B:B,C:C,Table2[[#This Row],[month]],F:F,Table2[[#This Row],[week]])</f>
        <v>98.427077777777782</v>
      </c>
      <c r="F17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79" s="16">
        <v>27</v>
      </c>
    </row>
    <row r="180" spans="1:7" ht="15.75" customHeight="1" x14ac:dyDescent="0.3">
      <c r="A180" s="11">
        <v>43644</v>
      </c>
      <c r="B180" s="10">
        <v>76.971699999999998</v>
      </c>
      <c r="C180" s="16" t="str">
        <f t="shared" si="2"/>
        <v>06</v>
      </c>
      <c r="D180" s="16">
        <f>SUMIF(Table2[[#All],[month]],Table2[[#This Row],[month]],Table2[[#All],[Sales]])</f>
        <v>2910.2596999999996</v>
      </c>
      <c r="E180" s="17">
        <f>AVERAGEIFS(B:B,C:C,Table2[[#This Row],[month]],F:F,Table2[[#This Row],[week]])</f>
        <v>98.427077777777782</v>
      </c>
      <c r="F18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80" s="16">
        <v>28</v>
      </c>
    </row>
    <row r="181" spans="1:7" ht="15.75" customHeight="1" x14ac:dyDescent="0.3">
      <c r="A181" s="11">
        <v>43645</v>
      </c>
      <c r="B181" s="10">
        <v>70.620400000000004</v>
      </c>
      <c r="C181" s="16" t="str">
        <f t="shared" si="2"/>
        <v>06</v>
      </c>
      <c r="D181" s="16">
        <f>SUMIF(Table2[[#All],[month]],Table2[[#This Row],[month]],Table2[[#All],[Sales]])</f>
        <v>2910.2596999999996</v>
      </c>
      <c r="E181" s="17">
        <f>AVERAGEIFS(B:B,C:C,Table2[[#This Row],[month]],F:F,Table2[[#This Row],[week]])</f>
        <v>98.427077777777782</v>
      </c>
      <c r="F18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81" s="16">
        <v>29</v>
      </c>
    </row>
    <row r="182" spans="1:7" ht="15.75" customHeight="1" x14ac:dyDescent="0.3">
      <c r="A182" s="11">
        <v>43646</v>
      </c>
      <c r="B182" s="10">
        <v>73.947999999999993</v>
      </c>
      <c r="C182" s="16" t="str">
        <f t="shared" si="2"/>
        <v>06</v>
      </c>
      <c r="D182" s="16">
        <f>SUMIF(Table2[[#All],[month]],Table2[[#This Row],[month]],Table2[[#All],[Sales]])</f>
        <v>2910.2596999999996</v>
      </c>
      <c r="E182" s="17">
        <f>AVERAGEIFS(B:B,C:C,Table2[[#This Row],[month]],F:F,Table2[[#This Row],[week]])</f>
        <v>98.427077777777782</v>
      </c>
      <c r="F18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182" s="16">
        <v>30</v>
      </c>
    </row>
    <row r="183" spans="1:7" ht="15.75" customHeight="1" x14ac:dyDescent="0.3">
      <c r="A183" s="11">
        <v>43647</v>
      </c>
      <c r="B183" s="10">
        <v>94.537300000000002</v>
      </c>
      <c r="C183" s="16" t="str">
        <f t="shared" si="2"/>
        <v>07</v>
      </c>
      <c r="D183" s="16">
        <f>SUMIF(Table2[[#All],[month]],Table2[[#This Row],[month]],Table2[[#All],[Sales]])</f>
        <v>3491.6886999999997</v>
      </c>
      <c r="E183" s="17">
        <f>AVERAGEIFS(B:B,C:C,Table2[[#This Row],[month]],F:F,Table2[[#This Row],[week]])</f>
        <v>114.97945714285716</v>
      </c>
      <c r="F183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3" s="16">
        <v>1</v>
      </c>
    </row>
    <row r="184" spans="1:7" ht="15.75" customHeight="1" x14ac:dyDescent="0.3">
      <c r="A184" s="11">
        <v>43648</v>
      </c>
      <c r="B184" s="10">
        <v>103.6022</v>
      </c>
      <c r="C184" s="16" t="str">
        <f t="shared" si="2"/>
        <v>07</v>
      </c>
      <c r="D184" s="16">
        <f>SUMIF(Table2[[#All],[month]],Table2[[#This Row],[month]],Table2[[#All],[Sales]])</f>
        <v>3491.6886999999997</v>
      </c>
      <c r="E184" s="17">
        <f>AVERAGEIFS(B:B,C:C,Table2[[#This Row],[month]],F:F,Table2[[#This Row],[week]])</f>
        <v>114.97945714285716</v>
      </c>
      <c r="F18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4" s="16">
        <v>2</v>
      </c>
    </row>
    <row r="185" spans="1:7" ht="15.75" customHeight="1" x14ac:dyDescent="0.3">
      <c r="A185" s="11">
        <v>43649</v>
      </c>
      <c r="B185" s="10">
        <v>106.819</v>
      </c>
      <c r="C185" s="16" t="str">
        <f t="shared" si="2"/>
        <v>07</v>
      </c>
      <c r="D185" s="16">
        <f>SUMIF(Table2[[#All],[month]],Table2[[#This Row],[month]],Table2[[#All],[Sales]])</f>
        <v>3491.6886999999997</v>
      </c>
      <c r="E185" s="17">
        <f>AVERAGEIFS(B:B,C:C,Table2[[#This Row],[month]],F:F,Table2[[#This Row],[week]])</f>
        <v>114.97945714285716</v>
      </c>
      <c r="F18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5" s="16">
        <v>3</v>
      </c>
    </row>
    <row r="186" spans="1:7" ht="15.75" customHeight="1" x14ac:dyDescent="0.3">
      <c r="A186" s="11">
        <v>43650</v>
      </c>
      <c r="B186" s="10">
        <v>116.8105</v>
      </c>
      <c r="C186" s="16" t="str">
        <f t="shared" si="2"/>
        <v>07</v>
      </c>
      <c r="D186" s="16">
        <f>SUMIF(Table2[[#All],[month]],Table2[[#This Row],[month]],Table2[[#All],[Sales]])</f>
        <v>3491.6886999999997</v>
      </c>
      <c r="E186" s="17">
        <f>AVERAGEIFS(B:B,C:C,Table2[[#This Row],[month]],F:F,Table2[[#This Row],[week]])</f>
        <v>114.97945714285716</v>
      </c>
      <c r="F18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6" s="16">
        <v>4</v>
      </c>
    </row>
    <row r="187" spans="1:7" ht="15.75" customHeight="1" x14ac:dyDescent="0.3">
      <c r="A187" s="11">
        <v>43651</v>
      </c>
      <c r="B187" s="10">
        <v>132.00800000000001</v>
      </c>
      <c r="C187" s="16" t="str">
        <f t="shared" si="2"/>
        <v>07</v>
      </c>
      <c r="D187" s="16">
        <f>SUMIF(Table2[[#All],[month]],Table2[[#This Row],[month]],Table2[[#All],[Sales]])</f>
        <v>3491.6886999999997</v>
      </c>
      <c r="E187" s="17">
        <f>AVERAGEIFS(B:B,C:C,Table2[[#This Row],[month]],F:F,Table2[[#This Row],[week]])</f>
        <v>114.97945714285716</v>
      </c>
      <c r="F18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7" s="16">
        <v>5</v>
      </c>
    </row>
    <row r="188" spans="1:7" ht="15.75" customHeight="1" x14ac:dyDescent="0.3">
      <c r="A188" s="11">
        <v>43652</v>
      </c>
      <c r="B188" s="10">
        <v>127.4044</v>
      </c>
      <c r="C188" s="16" t="str">
        <f t="shared" si="2"/>
        <v>07</v>
      </c>
      <c r="D188" s="16">
        <f>SUMIF(Table2[[#All],[month]],Table2[[#This Row],[month]],Table2[[#All],[Sales]])</f>
        <v>3491.6886999999997</v>
      </c>
      <c r="E188" s="17">
        <f>AVERAGEIFS(B:B,C:C,Table2[[#This Row],[month]],F:F,Table2[[#This Row],[week]])</f>
        <v>114.97945714285716</v>
      </c>
      <c r="F18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8" s="16">
        <v>6</v>
      </c>
    </row>
    <row r="189" spans="1:7" ht="15.75" customHeight="1" x14ac:dyDescent="0.3">
      <c r="A189" s="11">
        <v>43653</v>
      </c>
      <c r="B189" s="10">
        <v>123.6748</v>
      </c>
      <c r="C189" s="16" t="str">
        <f t="shared" si="2"/>
        <v>07</v>
      </c>
      <c r="D189" s="16">
        <f>SUMIF(Table2[[#All],[month]],Table2[[#This Row],[month]],Table2[[#All],[Sales]])</f>
        <v>3491.6886999999997</v>
      </c>
      <c r="E189" s="17">
        <f>AVERAGEIFS(B:B,C:C,Table2[[#This Row],[month]],F:F,Table2[[#This Row],[week]])</f>
        <v>114.97945714285716</v>
      </c>
      <c r="F18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189" s="16">
        <v>7</v>
      </c>
    </row>
    <row r="190" spans="1:7" ht="15.75" customHeight="1" x14ac:dyDescent="0.3">
      <c r="A190" s="11">
        <v>43654</v>
      </c>
      <c r="B190" s="10">
        <v>106.72239999999999</v>
      </c>
      <c r="C190" s="16" t="str">
        <f t="shared" si="2"/>
        <v>07</v>
      </c>
      <c r="D190" s="16">
        <f>SUMIF(Table2[[#All],[month]],Table2[[#This Row],[month]],Table2[[#All],[Sales]])</f>
        <v>3491.6886999999997</v>
      </c>
      <c r="E190" s="17">
        <f>AVERAGEIFS(B:B,C:C,Table2[[#This Row],[month]],F:F,Table2[[#This Row],[week]])</f>
        <v>93.35260000000001</v>
      </c>
      <c r="F190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0" s="16">
        <v>8</v>
      </c>
    </row>
    <row r="191" spans="1:7" ht="15.75" customHeight="1" x14ac:dyDescent="0.3">
      <c r="A191" s="11">
        <v>43655</v>
      </c>
      <c r="B191" s="10">
        <v>89.403899999999993</v>
      </c>
      <c r="C191" s="16" t="str">
        <f t="shared" si="2"/>
        <v>07</v>
      </c>
      <c r="D191" s="16">
        <f>SUMIF(Table2[[#All],[month]],Table2[[#This Row],[month]],Table2[[#All],[Sales]])</f>
        <v>3491.6886999999997</v>
      </c>
      <c r="E191" s="17">
        <f>AVERAGEIFS(B:B,C:C,Table2[[#This Row],[month]],F:F,Table2[[#This Row],[week]])</f>
        <v>93.35260000000001</v>
      </c>
      <c r="F19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1" s="16">
        <v>9</v>
      </c>
    </row>
    <row r="192" spans="1:7" ht="15.75" customHeight="1" x14ac:dyDescent="0.3">
      <c r="A192" s="11">
        <v>43656</v>
      </c>
      <c r="B192" s="10">
        <v>84.629800000000003</v>
      </c>
      <c r="C192" s="16" t="str">
        <f t="shared" si="2"/>
        <v>07</v>
      </c>
      <c r="D192" s="16">
        <f>SUMIF(Table2[[#All],[month]],Table2[[#This Row],[month]],Table2[[#All],[Sales]])</f>
        <v>3491.6886999999997</v>
      </c>
      <c r="E192" s="17">
        <f>AVERAGEIFS(B:B,C:C,Table2[[#This Row],[month]],F:F,Table2[[#This Row],[week]])</f>
        <v>93.35260000000001</v>
      </c>
      <c r="F19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2" s="16">
        <v>10</v>
      </c>
    </row>
    <row r="193" spans="1:7" ht="15.75" customHeight="1" x14ac:dyDescent="0.3">
      <c r="A193" s="11">
        <v>43657</v>
      </c>
      <c r="B193" s="10">
        <v>79.702399999999997</v>
      </c>
      <c r="C193" s="16" t="str">
        <f t="shared" si="2"/>
        <v>07</v>
      </c>
      <c r="D193" s="16">
        <f>SUMIF(Table2[[#All],[month]],Table2[[#This Row],[month]],Table2[[#All],[Sales]])</f>
        <v>3491.6886999999997</v>
      </c>
      <c r="E193" s="17">
        <f>AVERAGEIFS(B:B,C:C,Table2[[#This Row],[month]],F:F,Table2[[#This Row],[week]])</f>
        <v>93.35260000000001</v>
      </c>
      <c r="F19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3" s="16">
        <v>11</v>
      </c>
    </row>
    <row r="194" spans="1:7" ht="15.75" customHeight="1" x14ac:dyDescent="0.3">
      <c r="A194" s="11">
        <v>43658</v>
      </c>
      <c r="B194" s="10">
        <v>79.900199999999998</v>
      </c>
      <c r="C194" s="16" t="str">
        <f t="shared" ref="C194:C257" si="3">TEXT(A194,"mm")</f>
        <v>07</v>
      </c>
      <c r="D194" s="16">
        <f>SUMIF(Table2[[#All],[month]],Table2[[#This Row],[month]],Table2[[#All],[Sales]])</f>
        <v>3491.6886999999997</v>
      </c>
      <c r="E194" s="17">
        <f>AVERAGEIFS(B:B,C:C,Table2[[#This Row],[month]],F:F,Table2[[#This Row],[week]])</f>
        <v>93.35260000000001</v>
      </c>
      <c r="F19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4" s="16">
        <v>12</v>
      </c>
    </row>
    <row r="195" spans="1:7" ht="15.75" customHeight="1" x14ac:dyDescent="0.3">
      <c r="A195" s="11">
        <v>43659</v>
      </c>
      <c r="B195" s="10">
        <v>98.017499999999998</v>
      </c>
      <c r="C195" s="16" t="str">
        <f t="shared" si="3"/>
        <v>07</v>
      </c>
      <c r="D195" s="16">
        <f>SUMIF(Table2[[#All],[month]],Table2[[#This Row],[month]],Table2[[#All],[Sales]])</f>
        <v>3491.6886999999997</v>
      </c>
      <c r="E195" s="17">
        <f>AVERAGEIFS(B:B,C:C,Table2[[#This Row],[month]],F:F,Table2[[#This Row],[week]])</f>
        <v>93.35260000000001</v>
      </c>
      <c r="F19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5" s="16">
        <v>13</v>
      </c>
    </row>
    <row r="196" spans="1:7" ht="15.75" customHeight="1" x14ac:dyDescent="0.3">
      <c r="A196" s="11">
        <v>43660</v>
      </c>
      <c r="B196" s="10">
        <v>115.092</v>
      </c>
      <c r="C196" s="16" t="str">
        <f t="shared" si="3"/>
        <v>07</v>
      </c>
      <c r="D196" s="16">
        <f>SUMIF(Table2[[#All],[month]],Table2[[#This Row],[month]],Table2[[#All],[Sales]])</f>
        <v>3491.6886999999997</v>
      </c>
      <c r="E196" s="17">
        <f>AVERAGEIFS(B:B,C:C,Table2[[#This Row],[month]],F:F,Table2[[#This Row],[week]])</f>
        <v>93.35260000000001</v>
      </c>
      <c r="F19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196" s="16">
        <v>14</v>
      </c>
    </row>
    <row r="197" spans="1:7" ht="15.75" customHeight="1" x14ac:dyDescent="0.3">
      <c r="A197" s="11">
        <v>43661</v>
      </c>
      <c r="B197" s="10">
        <v>119.3721</v>
      </c>
      <c r="C197" s="16" t="str">
        <f t="shared" si="3"/>
        <v>07</v>
      </c>
      <c r="D197" s="16">
        <f>SUMIF(Table2[[#All],[month]],Table2[[#This Row],[month]],Table2[[#All],[Sales]])</f>
        <v>3491.6886999999997</v>
      </c>
      <c r="E197" s="17">
        <f>AVERAGEIFS(B:B,C:C,Table2[[#This Row],[month]],F:F,Table2[[#This Row],[week]])</f>
        <v>129.14402857142858</v>
      </c>
      <c r="F197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97" s="16">
        <v>15</v>
      </c>
    </row>
    <row r="198" spans="1:7" ht="15.75" customHeight="1" x14ac:dyDescent="0.3">
      <c r="A198" s="11">
        <v>43662</v>
      </c>
      <c r="B198" s="10">
        <v>130.04140000000001</v>
      </c>
      <c r="C198" s="16" t="str">
        <f t="shared" si="3"/>
        <v>07</v>
      </c>
      <c r="D198" s="16">
        <f>SUMIF(Table2[[#All],[month]],Table2[[#This Row],[month]],Table2[[#All],[Sales]])</f>
        <v>3491.6886999999997</v>
      </c>
      <c r="E198" s="17">
        <f>AVERAGEIFS(B:B,C:C,Table2[[#This Row],[month]],F:F,Table2[[#This Row],[week]])</f>
        <v>129.14402857142858</v>
      </c>
      <c r="F19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98" s="16">
        <v>16</v>
      </c>
    </row>
    <row r="199" spans="1:7" ht="15.75" customHeight="1" x14ac:dyDescent="0.3">
      <c r="A199" s="11">
        <v>43663</v>
      </c>
      <c r="B199" s="10">
        <v>150.9298</v>
      </c>
      <c r="C199" s="16" t="str">
        <f t="shared" si="3"/>
        <v>07</v>
      </c>
      <c r="D199" s="16">
        <f>SUMIF(Table2[[#All],[month]],Table2[[#This Row],[month]],Table2[[#All],[Sales]])</f>
        <v>3491.6886999999997</v>
      </c>
      <c r="E199" s="17">
        <f>AVERAGEIFS(B:B,C:C,Table2[[#This Row],[month]],F:F,Table2[[#This Row],[week]])</f>
        <v>129.14402857142858</v>
      </c>
      <c r="F19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199" s="16">
        <v>17</v>
      </c>
    </row>
    <row r="200" spans="1:7" ht="15.75" customHeight="1" x14ac:dyDescent="0.3">
      <c r="A200" s="11">
        <v>43664</v>
      </c>
      <c r="B200" s="10">
        <v>145.44059999999999</v>
      </c>
      <c r="C200" s="16" t="str">
        <f t="shared" si="3"/>
        <v>07</v>
      </c>
      <c r="D200" s="16">
        <f>SUMIF(Table2[[#All],[month]],Table2[[#This Row],[month]],Table2[[#All],[Sales]])</f>
        <v>3491.6886999999997</v>
      </c>
      <c r="E200" s="17">
        <f>AVERAGEIFS(B:B,C:C,Table2[[#This Row],[month]],F:F,Table2[[#This Row],[week]])</f>
        <v>129.14402857142858</v>
      </c>
      <c r="F20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00" s="16">
        <v>18</v>
      </c>
    </row>
    <row r="201" spans="1:7" ht="15.75" customHeight="1" x14ac:dyDescent="0.3">
      <c r="A201" s="11">
        <v>43665</v>
      </c>
      <c r="B201" s="10">
        <v>140.7433</v>
      </c>
      <c r="C201" s="16" t="str">
        <f t="shared" si="3"/>
        <v>07</v>
      </c>
      <c r="D201" s="16">
        <f>SUMIF(Table2[[#All],[month]],Table2[[#This Row],[month]],Table2[[#All],[Sales]])</f>
        <v>3491.6886999999997</v>
      </c>
      <c r="E201" s="17">
        <f>AVERAGEIFS(B:B,C:C,Table2[[#This Row],[month]],F:F,Table2[[#This Row],[week]])</f>
        <v>129.14402857142858</v>
      </c>
      <c r="F20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01" s="16">
        <v>19</v>
      </c>
    </row>
    <row r="202" spans="1:7" ht="15.75" customHeight="1" x14ac:dyDescent="0.3">
      <c r="A202" s="11">
        <v>43666</v>
      </c>
      <c r="B202" s="10">
        <v>117.3826</v>
      </c>
      <c r="C202" s="16" t="str">
        <f t="shared" si="3"/>
        <v>07</v>
      </c>
      <c r="D202" s="16">
        <f>SUMIF(Table2[[#All],[month]],Table2[[#This Row],[month]],Table2[[#All],[Sales]])</f>
        <v>3491.6886999999997</v>
      </c>
      <c r="E202" s="17">
        <f>AVERAGEIFS(B:B,C:C,Table2[[#This Row],[month]],F:F,Table2[[#This Row],[week]])</f>
        <v>129.14402857142858</v>
      </c>
      <c r="F20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02" s="16">
        <v>20</v>
      </c>
    </row>
    <row r="203" spans="1:7" ht="15.75" customHeight="1" x14ac:dyDescent="0.3">
      <c r="A203" s="11">
        <v>43667</v>
      </c>
      <c r="B203" s="10">
        <v>100.0984</v>
      </c>
      <c r="C203" s="16" t="str">
        <f t="shared" si="3"/>
        <v>07</v>
      </c>
      <c r="D203" s="16">
        <f>SUMIF(Table2[[#All],[month]],Table2[[#This Row],[month]],Table2[[#All],[Sales]])</f>
        <v>3491.6886999999997</v>
      </c>
      <c r="E203" s="17">
        <f>AVERAGEIFS(B:B,C:C,Table2[[#This Row],[month]],F:F,Table2[[#This Row],[week]])</f>
        <v>129.14402857142858</v>
      </c>
      <c r="F20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03" s="16">
        <v>21</v>
      </c>
    </row>
    <row r="204" spans="1:7" ht="15.75" customHeight="1" x14ac:dyDescent="0.3">
      <c r="A204" s="11">
        <v>43668</v>
      </c>
      <c r="B204" s="10">
        <v>87.776300000000006</v>
      </c>
      <c r="C204" s="16" t="str">
        <f t="shared" si="3"/>
        <v>07</v>
      </c>
      <c r="D204" s="16">
        <f>SUMIF(Table2[[#All],[month]],Table2[[#This Row],[month]],Table2[[#All],[Sales]])</f>
        <v>3491.6886999999997</v>
      </c>
      <c r="E204" s="17">
        <f>AVERAGEIFS(B:B,C:C,Table2[[#This Row],[month]],F:F,Table2[[#This Row],[week]])</f>
        <v>112.93561</v>
      </c>
      <c r="F20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4" s="16">
        <v>22</v>
      </c>
    </row>
    <row r="205" spans="1:7" ht="15.75" customHeight="1" x14ac:dyDescent="0.3">
      <c r="A205" s="11">
        <v>43669</v>
      </c>
      <c r="B205" s="10">
        <v>83.095100000000002</v>
      </c>
      <c r="C205" s="16" t="str">
        <f t="shared" si="3"/>
        <v>07</v>
      </c>
      <c r="D205" s="16">
        <f>SUMIF(Table2[[#All],[month]],Table2[[#This Row],[month]],Table2[[#All],[Sales]])</f>
        <v>3491.6886999999997</v>
      </c>
      <c r="E205" s="17">
        <f>AVERAGEIFS(B:B,C:C,Table2[[#This Row],[month]],F:F,Table2[[#This Row],[week]])</f>
        <v>112.93561</v>
      </c>
      <c r="F20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5" s="16">
        <v>23</v>
      </c>
    </row>
    <row r="206" spans="1:7" ht="15.75" customHeight="1" x14ac:dyDescent="0.3">
      <c r="A206" s="11">
        <v>43670</v>
      </c>
      <c r="B206" s="10">
        <v>87.617699999999999</v>
      </c>
      <c r="C206" s="16" t="str">
        <f t="shared" si="3"/>
        <v>07</v>
      </c>
      <c r="D206" s="16">
        <f>SUMIF(Table2[[#All],[month]],Table2[[#This Row],[month]],Table2[[#All],[Sales]])</f>
        <v>3491.6886999999997</v>
      </c>
      <c r="E206" s="17">
        <f>AVERAGEIFS(B:B,C:C,Table2[[#This Row],[month]],F:F,Table2[[#This Row],[week]])</f>
        <v>112.93561</v>
      </c>
      <c r="F20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6" s="16">
        <v>24</v>
      </c>
    </row>
    <row r="207" spans="1:7" ht="15.75" customHeight="1" x14ac:dyDescent="0.3">
      <c r="A207" s="11">
        <v>43671</v>
      </c>
      <c r="B207" s="10">
        <v>104.3502</v>
      </c>
      <c r="C207" s="16" t="str">
        <f t="shared" si="3"/>
        <v>07</v>
      </c>
      <c r="D207" s="16">
        <f>SUMIF(Table2[[#All],[month]],Table2[[#This Row],[month]],Table2[[#All],[Sales]])</f>
        <v>3491.6886999999997</v>
      </c>
      <c r="E207" s="17">
        <f>AVERAGEIFS(B:B,C:C,Table2[[#This Row],[month]],F:F,Table2[[#This Row],[week]])</f>
        <v>112.93561</v>
      </c>
      <c r="F20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7" s="16">
        <v>25</v>
      </c>
    </row>
    <row r="208" spans="1:7" ht="15.75" customHeight="1" x14ac:dyDescent="0.3">
      <c r="A208" s="11">
        <v>43672</v>
      </c>
      <c r="B208" s="10">
        <v>115.434</v>
      </c>
      <c r="C208" s="16" t="str">
        <f t="shared" si="3"/>
        <v>07</v>
      </c>
      <c r="D208" s="16">
        <f>SUMIF(Table2[[#All],[month]],Table2[[#This Row],[month]],Table2[[#All],[Sales]])</f>
        <v>3491.6886999999997</v>
      </c>
      <c r="E208" s="17">
        <f>AVERAGEIFS(B:B,C:C,Table2[[#This Row],[month]],F:F,Table2[[#This Row],[week]])</f>
        <v>112.93561</v>
      </c>
      <c r="F20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8" s="16">
        <v>26</v>
      </c>
    </row>
    <row r="209" spans="1:7" ht="15.75" customHeight="1" x14ac:dyDescent="0.3">
      <c r="A209" s="11">
        <v>43673</v>
      </c>
      <c r="B209" s="10">
        <v>121.1818</v>
      </c>
      <c r="C209" s="16" t="str">
        <f t="shared" si="3"/>
        <v>07</v>
      </c>
      <c r="D209" s="16">
        <f>SUMIF(Table2[[#All],[month]],Table2[[#This Row],[month]],Table2[[#All],[Sales]])</f>
        <v>3491.6886999999997</v>
      </c>
      <c r="E209" s="17">
        <f>AVERAGEIFS(B:B,C:C,Table2[[#This Row],[month]],F:F,Table2[[#This Row],[week]])</f>
        <v>112.93561</v>
      </c>
      <c r="F20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09" s="16">
        <v>27</v>
      </c>
    </row>
    <row r="210" spans="1:7" ht="15.75" customHeight="1" x14ac:dyDescent="0.3">
      <c r="A210" s="11">
        <v>43674</v>
      </c>
      <c r="B210" s="10">
        <v>126.1014</v>
      </c>
      <c r="C210" s="16" t="str">
        <f t="shared" si="3"/>
        <v>07</v>
      </c>
      <c r="D210" s="16">
        <f>SUMIF(Table2[[#All],[month]],Table2[[#This Row],[month]],Table2[[#All],[Sales]])</f>
        <v>3491.6886999999997</v>
      </c>
      <c r="E210" s="17">
        <f>AVERAGEIFS(B:B,C:C,Table2[[#This Row],[month]],F:F,Table2[[#This Row],[week]])</f>
        <v>112.93561</v>
      </c>
      <c r="F21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10" s="16">
        <v>28</v>
      </c>
    </row>
    <row r="211" spans="1:7" ht="15.75" customHeight="1" x14ac:dyDescent="0.3">
      <c r="A211" s="11">
        <v>43675</v>
      </c>
      <c r="B211" s="10">
        <v>140.46950000000001</v>
      </c>
      <c r="C211" s="16" t="str">
        <f t="shared" si="3"/>
        <v>07</v>
      </c>
      <c r="D211" s="16">
        <f>SUMIF(Table2[[#All],[month]],Table2[[#This Row],[month]],Table2[[#All],[Sales]])</f>
        <v>3491.6886999999997</v>
      </c>
      <c r="E211" s="17">
        <f>AVERAGEIFS(B:B,C:C,Table2[[#This Row],[month]],F:F,Table2[[#This Row],[week]])</f>
        <v>112.93561</v>
      </c>
      <c r="F21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11" s="16">
        <v>29</v>
      </c>
    </row>
    <row r="212" spans="1:7" ht="15.75" customHeight="1" x14ac:dyDescent="0.3">
      <c r="A212" s="11">
        <v>43676</v>
      </c>
      <c r="B212" s="10">
        <v>135.05240000000001</v>
      </c>
      <c r="C212" s="16" t="str">
        <f t="shared" si="3"/>
        <v>07</v>
      </c>
      <c r="D212" s="16">
        <f>SUMIF(Table2[[#All],[month]],Table2[[#This Row],[month]],Table2[[#All],[Sales]])</f>
        <v>3491.6886999999997</v>
      </c>
      <c r="E212" s="17">
        <f>AVERAGEIFS(B:B,C:C,Table2[[#This Row],[month]],F:F,Table2[[#This Row],[week]])</f>
        <v>112.93561</v>
      </c>
      <c r="F21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12" s="16">
        <v>30</v>
      </c>
    </row>
    <row r="213" spans="1:7" ht="15.75" customHeight="1" x14ac:dyDescent="0.3">
      <c r="A213" s="11">
        <v>43677</v>
      </c>
      <c r="B213" s="10">
        <v>128.27770000000001</v>
      </c>
      <c r="C213" s="16" t="str">
        <f t="shared" si="3"/>
        <v>07</v>
      </c>
      <c r="D213" s="16">
        <f>SUMIF(Table2[[#All],[month]],Table2[[#This Row],[month]],Table2[[#All],[Sales]])</f>
        <v>3491.6886999999997</v>
      </c>
      <c r="E213" s="17">
        <f>AVERAGEIFS(B:B,C:C,Table2[[#This Row],[month]],F:F,Table2[[#This Row],[week]])</f>
        <v>112.93561</v>
      </c>
      <c r="F21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13" s="16">
        <v>31</v>
      </c>
    </row>
    <row r="214" spans="1:7" ht="15.75" customHeight="1" x14ac:dyDescent="0.3">
      <c r="A214" s="11">
        <v>43678</v>
      </c>
      <c r="B214" s="10">
        <v>110.49630000000001</v>
      </c>
      <c r="C214" s="16" t="str">
        <f t="shared" si="3"/>
        <v>08</v>
      </c>
      <c r="D214" s="16">
        <f>SUMIF(Table2[[#All],[month]],Table2[[#This Row],[month]],Table2[[#All],[Sales]])</f>
        <v>3467.9351999999999</v>
      </c>
      <c r="E214" s="17">
        <f>AVERAGEIFS(B:B,C:C,Table2[[#This Row],[month]],F:F,Table2[[#This Row],[week]])</f>
        <v>98.324414285714283</v>
      </c>
      <c r="F214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4" s="16">
        <v>1</v>
      </c>
    </row>
    <row r="215" spans="1:7" ht="15.75" customHeight="1" x14ac:dyDescent="0.3">
      <c r="A215" s="11">
        <v>43679</v>
      </c>
      <c r="B215" s="10">
        <v>97.427000000000007</v>
      </c>
      <c r="C215" s="16" t="str">
        <f t="shared" si="3"/>
        <v>08</v>
      </c>
      <c r="D215" s="16">
        <f>SUMIF(Table2[[#All],[month]],Table2[[#This Row],[month]],Table2[[#All],[Sales]])</f>
        <v>3467.9351999999999</v>
      </c>
      <c r="E215" s="17">
        <f>AVERAGEIFS(B:B,C:C,Table2[[#This Row],[month]],F:F,Table2[[#This Row],[week]])</f>
        <v>98.324414285714283</v>
      </c>
      <c r="F21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5" s="16">
        <v>2</v>
      </c>
    </row>
    <row r="216" spans="1:7" ht="15.75" customHeight="1" x14ac:dyDescent="0.3">
      <c r="A216" s="11">
        <v>43680</v>
      </c>
      <c r="B216" s="10">
        <v>90.738100000000003</v>
      </c>
      <c r="C216" s="16" t="str">
        <f t="shared" si="3"/>
        <v>08</v>
      </c>
      <c r="D216" s="16">
        <f>SUMIF(Table2[[#All],[month]],Table2[[#This Row],[month]],Table2[[#All],[Sales]])</f>
        <v>3467.9351999999999</v>
      </c>
      <c r="E216" s="17">
        <f>AVERAGEIFS(B:B,C:C,Table2[[#This Row],[month]],F:F,Table2[[#This Row],[week]])</f>
        <v>98.324414285714283</v>
      </c>
      <c r="F21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6" s="16">
        <v>3</v>
      </c>
    </row>
    <row r="217" spans="1:7" ht="15.75" customHeight="1" x14ac:dyDescent="0.3">
      <c r="A217" s="11">
        <v>43681</v>
      </c>
      <c r="B217" s="10">
        <v>86.014099999999999</v>
      </c>
      <c r="C217" s="16" t="str">
        <f t="shared" si="3"/>
        <v>08</v>
      </c>
      <c r="D217" s="16">
        <f>SUMIF(Table2[[#All],[month]],Table2[[#This Row],[month]],Table2[[#All],[Sales]])</f>
        <v>3467.9351999999999</v>
      </c>
      <c r="E217" s="17">
        <f>AVERAGEIFS(B:B,C:C,Table2[[#This Row],[month]],F:F,Table2[[#This Row],[week]])</f>
        <v>98.324414285714283</v>
      </c>
      <c r="F21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7" s="16">
        <v>4</v>
      </c>
    </row>
    <row r="218" spans="1:7" ht="15.75" customHeight="1" x14ac:dyDescent="0.3">
      <c r="A218" s="11">
        <v>43682</v>
      </c>
      <c r="B218" s="10">
        <v>82.5291</v>
      </c>
      <c r="C218" s="16" t="str">
        <f t="shared" si="3"/>
        <v>08</v>
      </c>
      <c r="D218" s="16">
        <f>SUMIF(Table2[[#All],[month]],Table2[[#This Row],[month]],Table2[[#All],[Sales]])</f>
        <v>3467.9351999999999</v>
      </c>
      <c r="E218" s="17">
        <f>AVERAGEIFS(B:B,C:C,Table2[[#This Row],[month]],F:F,Table2[[#This Row],[week]])</f>
        <v>98.324414285714283</v>
      </c>
      <c r="F21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8" s="16">
        <v>5</v>
      </c>
    </row>
    <row r="219" spans="1:7" ht="15.75" customHeight="1" x14ac:dyDescent="0.3">
      <c r="A219" s="11">
        <v>43683</v>
      </c>
      <c r="B219" s="10">
        <v>103.77760000000001</v>
      </c>
      <c r="C219" s="16" t="str">
        <f t="shared" si="3"/>
        <v>08</v>
      </c>
      <c r="D219" s="16">
        <f>SUMIF(Table2[[#All],[month]],Table2[[#This Row],[month]],Table2[[#All],[Sales]])</f>
        <v>3467.9351999999999</v>
      </c>
      <c r="E219" s="17">
        <f>AVERAGEIFS(B:B,C:C,Table2[[#This Row],[month]],F:F,Table2[[#This Row],[week]])</f>
        <v>98.324414285714283</v>
      </c>
      <c r="F21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19" s="16">
        <v>6</v>
      </c>
    </row>
    <row r="220" spans="1:7" ht="15.75" customHeight="1" x14ac:dyDescent="0.3">
      <c r="A220" s="11">
        <v>43684</v>
      </c>
      <c r="B220" s="10">
        <v>117.28870000000001</v>
      </c>
      <c r="C220" s="16" t="str">
        <f t="shared" si="3"/>
        <v>08</v>
      </c>
      <c r="D220" s="16">
        <f>SUMIF(Table2[[#All],[month]],Table2[[#This Row],[month]],Table2[[#All],[Sales]])</f>
        <v>3467.9351999999999</v>
      </c>
      <c r="E220" s="17">
        <f>AVERAGEIFS(B:B,C:C,Table2[[#This Row],[month]],F:F,Table2[[#This Row],[week]])</f>
        <v>98.324414285714283</v>
      </c>
      <c r="F220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20" s="16">
        <v>7</v>
      </c>
    </row>
    <row r="221" spans="1:7" ht="15.75" customHeight="1" x14ac:dyDescent="0.3">
      <c r="A221" s="11">
        <v>43685</v>
      </c>
      <c r="B221" s="10">
        <v>121.9508</v>
      </c>
      <c r="C221" s="16" t="str">
        <f t="shared" si="3"/>
        <v>08</v>
      </c>
      <c r="D221" s="16">
        <f>SUMIF(Table2[[#All],[month]],Table2[[#This Row],[month]],Table2[[#All],[Sales]])</f>
        <v>3467.9351999999999</v>
      </c>
      <c r="E221" s="17">
        <f>AVERAGEIFS(B:B,C:C,Table2[[#This Row],[month]],F:F,Table2[[#This Row],[week]])</f>
        <v>125.03005714285715</v>
      </c>
      <c r="F221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1" s="16">
        <v>8</v>
      </c>
    </row>
    <row r="222" spans="1:7" ht="15.75" customHeight="1" x14ac:dyDescent="0.3">
      <c r="A222" s="11">
        <v>43686</v>
      </c>
      <c r="B222" s="10">
        <v>126.5316</v>
      </c>
      <c r="C222" s="16" t="str">
        <f t="shared" si="3"/>
        <v>08</v>
      </c>
      <c r="D222" s="16">
        <f>SUMIF(Table2[[#All],[month]],Table2[[#This Row],[month]],Table2[[#All],[Sales]])</f>
        <v>3467.9351999999999</v>
      </c>
      <c r="E222" s="17">
        <f>AVERAGEIFS(B:B,C:C,Table2[[#This Row],[month]],F:F,Table2[[#This Row],[week]])</f>
        <v>125.03005714285715</v>
      </c>
      <c r="F22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2" s="16">
        <v>9</v>
      </c>
    </row>
    <row r="223" spans="1:7" ht="15.75" customHeight="1" x14ac:dyDescent="0.3">
      <c r="A223" s="11">
        <v>43687</v>
      </c>
      <c r="B223" s="10">
        <v>141.2775</v>
      </c>
      <c r="C223" s="16" t="str">
        <f t="shared" si="3"/>
        <v>08</v>
      </c>
      <c r="D223" s="16">
        <f>SUMIF(Table2[[#All],[month]],Table2[[#This Row],[month]],Table2[[#All],[Sales]])</f>
        <v>3467.9351999999999</v>
      </c>
      <c r="E223" s="17">
        <f>AVERAGEIFS(B:B,C:C,Table2[[#This Row],[month]],F:F,Table2[[#This Row],[week]])</f>
        <v>125.03005714285715</v>
      </c>
      <c r="F22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3" s="16">
        <v>10</v>
      </c>
    </row>
    <row r="224" spans="1:7" ht="15.75" customHeight="1" x14ac:dyDescent="0.3">
      <c r="A224" s="11">
        <v>43688</v>
      </c>
      <c r="B224" s="10">
        <v>143.62180000000001</v>
      </c>
      <c r="C224" s="16" t="str">
        <f t="shared" si="3"/>
        <v>08</v>
      </c>
      <c r="D224" s="16">
        <f>SUMIF(Table2[[#All],[month]],Table2[[#This Row],[month]],Table2[[#All],[Sales]])</f>
        <v>3467.9351999999999</v>
      </c>
      <c r="E224" s="17">
        <f>AVERAGEIFS(B:B,C:C,Table2[[#This Row],[month]],F:F,Table2[[#This Row],[week]])</f>
        <v>125.03005714285715</v>
      </c>
      <c r="F22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4" s="16">
        <v>11</v>
      </c>
    </row>
    <row r="225" spans="1:7" ht="15.75" customHeight="1" x14ac:dyDescent="0.3">
      <c r="A225" s="11">
        <v>43689</v>
      </c>
      <c r="B225" s="10">
        <v>129.0701</v>
      </c>
      <c r="C225" s="16" t="str">
        <f t="shared" si="3"/>
        <v>08</v>
      </c>
      <c r="D225" s="16">
        <f>SUMIF(Table2[[#All],[month]],Table2[[#This Row],[month]],Table2[[#All],[Sales]])</f>
        <v>3467.9351999999999</v>
      </c>
      <c r="E225" s="17">
        <f>AVERAGEIFS(B:B,C:C,Table2[[#This Row],[month]],F:F,Table2[[#This Row],[week]])</f>
        <v>125.03005714285715</v>
      </c>
      <c r="F22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5" s="16">
        <v>12</v>
      </c>
    </row>
    <row r="226" spans="1:7" ht="15.75" customHeight="1" x14ac:dyDescent="0.3">
      <c r="A226" s="11">
        <v>43690</v>
      </c>
      <c r="B226" s="10">
        <v>114.40560000000001</v>
      </c>
      <c r="C226" s="16" t="str">
        <f t="shared" si="3"/>
        <v>08</v>
      </c>
      <c r="D226" s="16">
        <f>SUMIF(Table2[[#All],[month]],Table2[[#This Row],[month]],Table2[[#All],[Sales]])</f>
        <v>3467.9351999999999</v>
      </c>
      <c r="E226" s="17">
        <f>AVERAGEIFS(B:B,C:C,Table2[[#This Row],[month]],F:F,Table2[[#This Row],[week]])</f>
        <v>125.03005714285715</v>
      </c>
      <c r="F22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6" s="16">
        <v>13</v>
      </c>
    </row>
    <row r="227" spans="1:7" ht="15.75" customHeight="1" x14ac:dyDescent="0.3">
      <c r="A227" s="11">
        <v>43691</v>
      </c>
      <c r="B227" s="10">
        <v>98.352999999999994</v>
      </c>
      <c r="C227" s="16" t="str">
        <f t="shared" si="3"/>
        <v>08</v>
      </c>
      <c r="D227" s="16">
        <f>SUMIF(Table2[[#All],[month]],Table2[[#This Row],[month]],Table2[[#All],[Sales]])</f>
        <v>3467.9351999999999</v>
      </c>
      <c r="E227" s="17">
        <f>AVERAGEIFS(B:B,C:C,Table2[[#This Row],[month]],F:F,Table2[[#This Row],[week]])</f>
        <v>125.03005714285715</v>
      </c>
      <c r="F227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27" s="16">
        <v>14</v>
      </c>
    </row>
    <row r="228" spans="1:7" ht="15.75" customHeight="1" x14ac:dyDescent="0.3">
      <c r="A228" s="11">
        <v>43692</v>
      </c>
      <c r="B228" s="10">
        <v>87.918899999999994</v>
      </c>
      <c r="C228" s="16" t="str">
        <f t="shared" si="3"/>
        <v>08</v>
      </c>
      <c r="D228" s="16">
        <f>SUMIF(Table2[[#All],[month]],Table2[[#This Row],[month]],Table2[[#All],[Sales]])</f>
        <v>3467.9351999999999</v>
      </c>
      <c r="E228" s="17">
        <f>AVERAGEIFS(B:B,C:C,Table2[[#This Row],[month]],F:F,Table2[[#This Row],[week]])</f>
        <v>104.69401428571427</v>
      </c>
      <c r="F228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28" s="16">
        <v>15</v>
      </c>
    </row>
    <row r="229" spans="1:7" ht="15.75" customHeight="1" x14ac:dyDescent="0.3">
      <c r="A229" s="11">
        <v>43693</v>
      </c>
      <c r="B229" s="10">
        <v>85.733800000000002</v>
      </c>
      <c r="C229" s="16" t="str">
        <f t="shared" si="3"/>
        <v>08</v>
      </c>
      <c r="D229" s="16">
        <f>SUMIF(Table2[[#All],[month]],Table2[[#This Row],[month]],Table2[[#All],[Sales]])</f>
        <v>3467.9351999999999</v>
      </c>
      <c r="E229" s="17">
        <f>AVERAGEIFS(B:B,C:C,Table2[[#This Row],[month]],F:F,Table2[[#This Row],[week]])</f>
        <v>104.69401428571427</v>
      </c>
      <c r="F22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29" s="16">
        <v>16</v>
      </c>
    </row>
    <row r="230" spans="1:7" ht="15.75" customHeight="1" x14ac:dyDescent="0.3">
      <c r="A230" s="11">
        <v>43694</v>
      </c>
      <c r="B230" s="10">
        <v>85.266499999999994</v>
      </c>
      <c r="C230" s="16" t="str">
        <f t="shared" si="3"/>
        <v>08</v>
      </c>
      <c r="D230" s="16">
        <f>SUMIF(Table2[[#All],[month]],Table2[[#This Row],[month]],Table2[[#All],[Sales]])</f>
        <v>3467.9351999999999</v>
      </c>
      <c r="E230" s="17">
        <f>AVERAGEIFS(B:B,C:C,Table2[[#This Row],[month]],F:F,Table2[[#This Row],[week]])</f>
        <v>104.69401428571427</v>
      </c>
      <c r="F23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30" s="16">
        <v>17</v>
      </c>
    </row>
    <row r="231" spans="1:7" ht="15.75" customHeight="1" x14ac:dyDescent="0.3">
      <c r="A231" s="11">
        <v>43695</v>
      </c>
      <c r="B231" s="10">
        <v>104.8588</v>
      </c>
      <c r="C231" s="16" t="str">
        <f t="shared" si="3"/>
        <v>08</v>
      </c>
      <c r="D231" s="16">
        <f>SUMIF(Table2[[#All],[month]],Table2[[#This Row],[month]],Table2[[#All],[Sales]])</f>
        <v>3467.9351999999999</v>
      </c>
      <c r="E231" s="17">
        <f>AVERAGEIFS(B:B,C:C,Table2[[#This Row],[month]],F:F,Table2[[#This Row],[week]])</f>
        <v>104.69401428571427</v>
      </c>
      <c r="F23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31" s="16">
        <v>18</v>
      </c>
    </row>
    <row r="232" spans="1:7" ht="15.75" customHeight="1" x14ac:dyDescent="0.3">
      <c r="A232" s="11">
        <v>43696</v>
      </c>
      <c r="B232" s="10">
        <v>118.11190000000001</v>
      </c>
      <c r="C232" s="16" t="str">
        <f t="shared" si="3"/>
        <v>08</v>
      </c>
      <c r="D232" s="16">
        <f>SUMIF(Table2[[#All],[month]],Table2[[#This Row],[month]],Table2[[#All],[Sales]])</f>
        <v>3467.9351999999999</v>
      </c>
      <c r="E232" s="17">
        <f>AVERAGEIFS(B:B,C:C,Table2[[#This Row],[month]],F:F,Table2[[#This Row],[week]])</f>
        <v>104.69401428571427</v>
      </c>
      <c r="F23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32" s="16">
        <v>19</v>
      </c>
    </row>
    <row r="233" spans="1:7" ht="15.75" customHeight="1" x14ac:dyDescent="0.3">
      <c r="A233" s="11">
        <v>43697</v>
      </c>
      <c r="B233" s="10">
        <v>123.0359</v>
      </c>
      <c r="C233" s="16" t="str">
        <f t="shared" si="3"/>
        <v>08</v>
      </c>
      <c r="D233" s="16">
        <f>SUMIF(Table2[[#All],[month]],Table2[[#This Row],[month]],Table2[[#All],[Sales]])</f>
        <v>3467.9351999999999</v>
      </c>
      <c r="E233" s="17">
        <f>AVERAGEIFS(B:B,C:C,Table2[[#This Row],[month]],F:F,Table2[[#This Row],[week]])</f>
        <v>104.69401428571427</v>
      </c>
      <c r="F23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33" s="16">
        <v>20</v>
      </c>
    </row>
    <row r="234" spans="1:7" ht="15.75" customHeight="1" x14ac:dyDescent="0.3">
      <c r="A234" s="11">
        <v>43698</v>
      </c>
      <c r="B234" s="10">
        <v>127.9323</v>
      </c>
      <c r="C234" s="16" t="str">
        <f t="shared" si="3"/>
        <v>08</v>
      </c>
      <c r="D234" s="16">
        <f>SUMIF(Table2[[#All],[month]],Table2[[#This Row],[month]],Table2[[#All],[Sales]])</f>
        <v>3467.9351999999999</v>
      </c>
      <c r="E234" s="17">
        <f>AVERAGEIFS(B:B,C:C,Table2[[#This Row],[month]],F:F,Table2[[#This Row],[week]])</f>
        <v>104.69401428571427</v>
      </c>
      <c r="F234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34" s="16">
        <v>21</v>
      </c>
    </row>
    <row r="235" spans="1:7" ht="15.75" customHeight="1" x14ac:dyDescent="0.3">
      <c r="A235" s="11">
        <v>43699</v>
      </c>
      <c r="B235" s="10">
        <v>157.4896</v>
      </c>
      <c r="C235" s="16" t="str">
        <f t="shared" si="3"/>
        <v>08</v>
      </c>
      <c r="D235" s="16">
        <f>SUMIF(Table2[[#All],[month]],Table2[[#This Row],[month]],Table2[[#All],[Sales]])</f>
        <v>3467.9351999999999</v>
      </c>
      <c r="E235" s="17">
        <f>AVERAGEIFS(B:B,C:C,Table2[[#This Row],[month]],F:F,Table2[[#This Row],[week]])</f>
        <v>117.15957999999998</v>
      </c>
      <c r="F23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5" s="16">
        <v>22</v>
      </c>
    </row>
    <row r="236" spans="1:7" ht="15.75" customHeight="1" x14ac:dyDescent="0.3">
      <c r="A236" s="11">
        <v>43700</v>
      </c>
      <c r="B236" s="10">
        <v>140.6807</v>
      </c>
      <c r="C236" s="16" t="str">
        <f t="shared" si="3"/>
        <v>08</v>
      </c>
      <c r="D236" s="16">
        <f>SUMIF(Table2[[#All],[month]],Table2[[#This Row],[month]],Table2[[#All],[Sales]])</f>
        <v>3467.9351999999999</v>
      </c>
      <c r="E236" s="17">
        <f>AVERAGEIFS(B:B,C:C,Table2[[#This Row],[month]],F:F,Table2[[#This Row],[week]])</f>
        <v>117.15957999999998</v>
      </c>
      <c r="F23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6" s="16">
        <v>23</v>
      </c>
    </row>
    <row r="237" spans="1:7" ht="15.75" customHeight="1" x14ac:dyDescent="0.3">
      <c r="A237" s="11">
        <v>43701</v>
      </c>
      <c r="B237" s="10">
        <v>135.6808</v>
      </c>
      <c r="C237" s="16" t="str">
        <f t="shared" si="3"/>
        <v>08</v>
      </c>
      <c r="D237" s="16">
        <f>SUMIF(Table2[[#All],[month]],Table2[[#This Row],[month]],Table2[[#All],[Sales]])</f>
        <v>3467.9351999999999</v>
      </c>
      <c r="E237" s="17">
        <f>AVERAGEIFS(B:B,C:C,Table2[[#This Row],[month]],F:F,Table2[[#This Row],[week]])</f>
        <v>117.15957999999998</v>
      </c>
      <c r="F23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7" s="16">
        <v>24</v>
      </c>
    </row>
    <row r="238" spans="1:7" ht="15.75" customHeight="1" x14ac:dyDescent="0.3">
      <c r="A238" s="11">
        <v>43702</v>
      </c>
      <c r="B238" s="10">
        <v>120.9914</v>
      </c>
      <c r="C238" s="16" t="str">
        <f t="shared" si="3"/>
        <v>08</v>
      </c>
      <c r="D238" s="16">
        <f>SUMIF(Table2[[#All],[month]],Table2[[#This Row],[month]],Table2[[#All],[Sales]])</f>
        <v>3467.9351999999999</v>
      </c>
      <c r="E238" s="17">
        <f>AVERAGEIFS(B:B,C:C,Table2[[#This Row],[month]],F:F,Table2[[#This Row],[week]])</f>
        <v>117.15957999999998</v>
      </c>
      <c r="F23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8" s="16">
        <v>25</v>
      </c>
    </row>
    <row r="239" spans="1:7" ht="15.75" customHeight="1" x14ac:dyDescent="0.3">
      <c r="A239" s="11">
        <v>43703</v>
      </c>
      <c r="B239" s="10">
        <v>103.76860000000001</v>
      </c>
      <c r="C239" s="16" t="str">
        <f t="shared" si="3"/>
        <v>08</v>
      </c>
      <c r="D239" s="16">
        <f>SUMIF(Table2[[#All],[month]],Table2[[#This Row],[month]],Table2[[#All],[Sales]])</f>
        <v>3467.9351999999999</v>
      </c>
      <c r="E239" s="17">
        <f>AVERAGEIFS(B:B,C:C,Table2[[#This Row],[month]],F:F,Table2[[#This Row],[week]])</f>
        <v>117.15957999999998</v>
      </c>
      <c r="F23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39" s="16">
        <v>26</v>
      </c>
    </row>
    <row r="240" spans="1:7" ht="15.75" customHeight="1" x14ac:dyDescent="0.3">
      <c r="A240" s="11">
        <v>43704</v>
      </c>
      <c r="B240" s="10">
        <v>91.882000000000005</v>
      </c>
      <c r="C240" s="16" t="str">
        <f t="shared" si="3"/>
        <v>08</v>
      </c>
      <c r="D240" s="16">
        <f>SUMIF(Table2[[#All],[month]],Table2[[#This Row],[month]],Table2[[#All],[Sales]])</f>
        <v>3467.9351999999999</v>
      </c>
      <c r="E240" s="17">
        <f>AVERAGEIFS(B:B,C:C,Table2[[#This Row],[month]],F:F,Table2[[#This Row],[week]])</f>
        <v>117.15957999999998</v>
      </c>
      <c r="F24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0" s="16">
        <v>27</v>
      </c>
    </row>
    <row r="241" spans="1:7" ht="15.75" customHeight="1" x14ac:dyDescent="0.3">
      <c r="A241" s="11">
        <v>43705</v>
      </c>
      <c r="B241" s="10">
        <v>89.001900000000006</v>
      </c>
      <c r="C241" s="16" t="str">
        <f t="shared" si="3"/>
        <v>08</v>
      </c>
      <c r="D241" s="16">
        <f>SUMIF(Table2[[#All],[month]],Table2[[#This Row],[month]],Table2[[#All],[Sales]])</f>
        <v>3467.9351999999999</v>
      </c>
      <c r="E241" s="17">
        <f>AVERAGEIFS(B:B,C:C,Table2[[#This Row],[month]],F:F,Table2[[#This Row],[week]])</f>
        <v>117.15957999999998</v>
      </c>
      <c r="F24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1" s="16">
        <v>28</v>
      </c>
    </row>
    <row r="242" spans="1:7" ht="15.75" customHeight="1" x14ac:dyDescent="0.3">
      <c r="A242" s="11">
        <v>43706</v>
      </c>
      <c r="B242" s="10">
        <v>90.224400000000003</v>
      </c>
      <c r="C242" s="16" t="str">
        <f t="shared" si="3"/>
        <v>08</v>
      </c>
      <c r="D242" s="16">
        <f>SUMIF(Table2[[#All],[month]],Table2[[#This Row],[month]],Table2[[#All],[Sales]])</f>
        <v>3467.9351999999999</v>
      </c>
      <c r="E242" s="17">
        <f>AVERAGEIFS(B:B,C:C,Table2[[#This Row],[month]],F:F,Table2[[#This Row],[week]])</f>
        <v>117.15957999999998</v>
      </c>
      <c r="F24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2" s="16">
        <v>29</v>
      </c>
    </row>
    <row r="243" spans="1:7" ht="15.75" customHeight="1" x14ac:dyDescent="0.3">
      <c r="A243" s="11">
        <v>43707</v>
      </c>
      <c r="B243" s="10">
        <v>110.4098</v>
      </c>
      <c r="C243" s="16" t="str">
        <f t="shared" si="3"/>
        <v>08</v>
      </c>
      <c r="D243" s="16">
        <f>SUMIF(Table2[[#All],[month]],Table2[[#This Row],[month]],Table2[[#All],[Sales]])</f>
        <v>3467.9351999999999</v>
      </c>
      <c r="E243" s="17">
        <f>AVERAGEIFS(B:B,C:C,Table2[[#This Row],[month]],F:F,Table2[[#This Row],[week]])</f>
        <v>117.15957999999998</v>
      </c>
      <c r="F24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3" s="16">
        <v>30</v>
      </c>
    </row>
    <row r="244" spans="1:7" ht="15.75" customHeight="1" x14ac:dyDescent="0.3">
      <c r="A244" s="11">
        <v>43708</v>
      </c>
      <c r="B244" s="10">
        <v>131.4666</v>
      </c>
      <c r="C244" s="16" t="str">
        <f t="shared" si="3"/>
        <v>08</v>
      </c>
      <c r="D244" s="16">
        <f>SUMIF(Table2[[#All],[month]],Table2[[#This Row],[month]],Table2[[#All],[Sales]])</f>
        <v>3467.9351999999999</v>
      </c>
      <c r="E244" s="17">
        <f>AVERAGEIFS(B:B,C:C,Table2[[#This Row],[month]],F:F,Table2[[#This Row],[week]])</f>
        <v>117.15957999999998</v>
      </c>
      <c r="F24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44" s="16">
        <v>31</v>
      </c>
    </row>
    <row r="245" spans="1:7" ht="15.75" customHeight="1" x14ac:dyDescent="0.3">
      <c r="A245" s="11">
        <v>43709</v>
      </c>
      <c r="B245" s="10">
        <v>135.2148</v>
      </c>
      <c r="C245" s="16" t="str">
        <f t="shared" si="3"/>
        <v>09</v>
      </c>
      <c r="D245" s="16">
        <f>SUMIF(Table2[[#All],[month]],Table2[[#This Row],[month]],Table2[[#All],[Sales]])</f>
        <v>3920.7029000000002</v>
      </c>
      <c r="E245" s="17">
        <f>AVERAGEIFS(B:B,C:C,Table2[[#This Row],[month]],F:F,Table2[[#This Row],[week]])</f>
        <v>137.69498571428571</v>
      </c>
      <c r="F24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45" s="16">
        <v>1</v>
      </c>
    </row>
    <row r="246" spans="1:7" ht="15.75" customHeight="1" x14ac:dyDescent="0.3">
      <c r="A246" s="11">
        <v>43710</v>
      </c>
      <c r="B246" s="10">
        <v>142.7928</v>
      </c>
      <c r="C246" s="16" t="str">
        <f t="shared" si="3"/>
        <v>09</v>
      </c>
      <c r="D246" s="16">
        <f>SUMIF(Table2[[#All],[month]],Table2[[#This Row],[month]],Table2[[#All],[Sales]])</f>
        <v>3920.7029000000002</v>
      </c>
      <c r="E246" s="17">
        <f>AVERAGEIFS(B:B,C:C,Table2[[#This Row],[month]],F:F,Table2[[#This Row],[week]])</f>
        <v>137.69498571428571</v>
      </c>
      <c r="F24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46" s="16">
        <v>2</v>
      </c>
    </row>
    <row r="247" spans="1:7" ht="15.75" customHeight="1" x14ac:dyDescent="0.3">
      <c r="A247" s="11">
        <v>43711</v>
      </c>
      <c r="B247" s="10">
        <v>158.28870000000001</v>
      </c>
      <c r="C247" s="16" t="str">
        <f t="shared" si="3"/>
        <v>09</v>
      </c>
      <c r="D247" s="16">
        <f>SUMIF(Table2[[#All],[month]],Table2[[#This Row],[month]],Table2[[#All],[Sales]])</f>
        <v>3920.7029000000002</v>
      </c>
      <c r="E247" s="17">
        <f>AVERAGEIFS(B:B,C:C,Table2[[#This Row],[month]],F:F,Table2[[#This Row],[week]])</f>
        <v>137.69498571428571</v>
      </c>
      <c r="F24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47" s="16">
        <v>3</v>
      </c>
    </row>
    <row r="248" spans="1:7" ht="15.75" customHeight="1" x14ac:dyDescent="0.3">
      <c r="A248" s="11">
        <v>43712</v>
      </c>
      <c r="B248" s="10">
        <v>147.0626</v>
      </c>
      <c r="C248" s="16" t="str">
        <f t="shared" si="3"/>
        <v>09</v>
      </c>
      <c r="D248" s="16">
        <f>SUMIF(Table2[[#All],[month]],Table2[[#This Row],[month]],Table2[[#All],[Sales]])</f>
        <v>3920.7029000000002</v>
      </c>
      <c r="E248" s="17">
        <f>AVERAGEIFS(B:B,C:C,Table2[[#This Row],[month]],F:F,Table2[[#This Row],[week]])</f>
        <v>137.69498571428571</v>
      </c>
      <c r="F24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48" s="16">
        <v>4</v>
      </c>
    </row>
    <row r="249" spans="1:7" ht="15.75" customHeight="1" x14ac:dyDescent="0.3">
      <c r="A249" s="11">
        <v>43713</v>
      </c>
      <c r="B249" s="10">
        <v>143.93450000000001</v>
      </c>
      <c r="C249" s="16" t="str">
        <f t="shared" si="3"/>
        <v>09</v>
      </c>
      <c r="D249" s="16">
        <f>SUMIF(Table2[[#All],[month]],Table2[[#This Row],[month]],Table2[[#All],[Sales]])</f>
        <v>3920.7029000000002</v>
      </c>
      <c r="E249" s="17">
        <f>AVERAGEIFS(B:B,C:C,Table2[[#This Row],[month]],F:F,Table2[[#This Row],[week]])</f>
        <v>137.69498571428571</v>
      </c>
      <c r="F24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49" s="16">
        <v>5</v>
      </c>
    </row>
    <row r="250" spans="1:7" ht="15.75" customHeight="1" x14ac:dyDescent="0.3">
      <c r="A250" s="11">
        <v>43714</v>
      </c>
      <c r="B250" s="10">
        <v>127.0568</v>
      </c>
      <c r="C250" s="16" t="str">
        <f t="shared" si="3"/>
        <v>09</v>
      </c>
      <c r="D250" s="16">
        <f>SUMIF(Table2[[#All],[month]],Table2[[#This Row],[month]],Table2[[#All],[Sales]])</f>
        <v>3920.7029000000002</v>
      </c>
      <c r="E250" s="17">
        <f>AVERAGEIFS(B:B,C:C,Table2[[#This Row],[month]],F:F,Table2[[#This Row],[week]])</f>
        <v>137.69498571428571</v>
      </c>
      <c r="F250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50" s="16">
        <v>6</v>
      </c>
    </row>
    <row r="251" spans="1:7" ht="15.75" customHeight="1" x14ac:dyDescent="0.3">
      <c r="A251" s="11">
        <v>43715</v>
      </c>
      <c r="B251" s="10">
        <v>109.5147</v>
      </c>
      <c r="C251" s="16" t="str">
        <f t="shared" si="3"/>
        <v>09</v>
      </c>
      <c r="D251" s="16">
        <f>SUMIF(Table2[[#All],[month]],Table2[[#This Row],[month]],Table2[[#All],[Sales]])</f>
        <v>3920.7029000000002</v>
      </c>
      <c r="E251" s="17">
        <f>AVERAGEIFS(B:B,C:C,Table2[[#This Row],[month]],F:F,Table2[[#This Row],[week]])</f>
        <v>137.69498571428571</v>
      </c>
      <c r="F251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51" s="16">
        <v>7</v>
      </c>
    </row>
    <row r="252" spans="1:7" ht="15.75" customHeight="1" x14ac:dyDescent="0.3">
      <c r="A252" s="11">
        <v>43716</v>
      </c>
      <c r="B252" s="10">
        <v>99.327600000000004</v>
      </c>
      <c r="C252" s="16" t="str">
        <f t="shared" si="3"/>
        <v>09</v>
      </c>
      <c r="D252" s="16">
        <f>SUMIF(Table2[[#All],[month]],Table2[[#This Row],[month]],Table2[[#All],[Sales]])</f>
        <v>3920.7029000000002</v>
      </c>
      <c r="E252" s="17">
        <f>AVERAGEIFS(B:B,C:C,Table2[[#This Row],[month]],F:F,Table2[[#This Row],[week]])</f>
        <v>119.43417142857145</v>
      </c>
      <c r="F25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2" s="16">
        <v>8</v>
      </c>
    </row>
    <row r="253" spans="1:7" ht="15.75" customHeight="1" x14ac:dyDescent="0.3">
      <c r="A253" s="11">
        <v>43717</v>
      </c>
      <c r="B253" s="10">
        <v>92.970299999999995</v>
      </c>
      <c r="C253" s="16" t="str">
        <f t="shared" si="3"/>
        <v>09</v>
      </c>
      <c r="D253" s="16">
        <f>SUMIF(Table2[[#All],[month]],Table2[[#This Row],[month]],Table2[[#All],[Sales]])</f>
        <v>3920.7029000000002</v>
      </c>
      <c r="E253" s="17">
        <f>AVERAGEIFS(B:B,C:C,Table2[[#This Row],[month]],F:F,Table2[[#This Row],[week]])</f>
        <v>119.43417142857145</v>
      </c>
      <c r="F25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3" s="16">
        <v>9</v>
      </c>
    </row>
    <row r="254" spans="1:7" ht="15.75" customHeight="1" x14ac:dyDescent="0.3">
      <c r="A254" s="11">
        <v>43718</v>
      </c>
      <c r="B254" s="10">
        <v>95.366500000000002</v>
      </c>
      <c r="C254" s="16" t="str">
        <f t="shared" si="3"/>
        <v>09</v>
      </c>
      <c r="D254" s="16">
        <f>SUMIF(Table2[[#All],[month]],Table2[[#This Row],[month]],Table2[[#All],[Sales]])</f>
        <v>3920.7029000000002</v>
      </c>
      <c r="E254" s="17">
        <f>AVERAGEIFS(B:B,C:C,Table2[[#This Row],[month]],F:F,Table2[[#This Row],[week]])</f>
        <v>119.43417142857145</v>
      </c>
      <c r="F25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4" s="16">
        <v>10</v>
      </c>
    </row>
    <row r="255" spans="1:7" ht="15.75" customHeight="1" x14ac:dyDescent="0.3">
      <c r="A255" s="11">
        <v>43719</v>
      </c>
      <c r="B255" s="10">
        <v>123.43770000000001</v>
      </c>
      <c r="C255" s="16" t="str">
        <f t="shared" si="3"/>
        <v>09</v>
      </c>
      <c r="D255" s="16">
        <f>SUMIF(Table2[[#All],[month]],Table2[[#This Row],[month]],Table2[[#All],[Sales]])</f>
        <v>3920.7029000000002</v>
      </c>
      <c r="E255" s="17">
        <f>AVERAGEIFS(B:B,C:C,Table2[[#This Row],[month]],F:F,Table2[[#This Row],[week]])</f>
        <v>119.43417142857145</v>
      </c>
      <c r="F25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5" s="16">
        <v>11</v>
      </c>
    </row>
    <row r="256" spans="1:7" ht="15.75" customHeight="1" x14ac:dyDescent="0.3">
      <c r="A256" s="11">
        <v>43720</v>
      </c>
      <c r="B256" s="10">
        <v>133.61590000000001</v>
      </c>
      <c r="C256" s="16" t="str">
        <f t="shared" si="3"/>
        <v>09</v>
      </c>
      <c r="D256" s="16">
        <f>SUMIF(Table2[[#All],[month]],Table2[[#This Row],[month]],Table2[[#All],[Sales]])</f>
        <v>3920.7029000000002</v>
      </c>
      <c r="E256" s="17">
        <f>AVERAGEIFS(B:B,C:C,Table2[[#This Row],[month]],F:F,Table2[[#This Row],[week]])</f>
        <v>119.43417142857145</v>
      </c>
      <c r="F25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6" s="16">
        <v>12</v>
      </c>
    </row>
    <row r="257" spans="1:7" ht="15.75" customHeight="1" x14ac:dyDescent="0.3">
      <c r="A257" s="11">
        <v>43721</v>
      </c>
      <c r="B257" s="10">
        <v>140.75970000000001</v>
      </c>
      <c r="C257" s="16" t="str">
        <f t="shared" si="3"/>
        <v>09</v>
      </c>
      <c r="D257" s="16">
        <f>SUMIF(Table2[[#All],[month]],Table2[[#This Row],[month]],Table2[[#All],[Sales]])</f>
        <v>3920.7029000000002</v>
      </c>
      <c r="E257" s="17">
        <f>AVERAGEIFS(B:B,C:C,Table2[[#This Row],[month]],F:F,Table2[[#This Row],[week]])</f>
        <v>119.43417142857145</v>
      </c>
      <c r="F257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7" s="16">
        <v>13</v>
      </c>
    </row>
    <row r="258" spans="1:7" ht="15.75" customHeight="1" x14ac:dyDescent="0.3">
      <c r="A258" s="11">
        <v>43722</v>
      </c>
      <c r="B258" s="10">
        <v>150.5615</v>
      </c>
      <c r="C258" s="16" t="str">
        <f t="shared" ref="C258:C321" si="4">TEXT(A258,"mm")</f>
        <v>09</v>
      </c>
      <c r="D258" s="16">
        <f>SUMIF(Table2[[#All],[month]],Table2[[#This Row],[month]],Table2[[#All],[Sales]])</f>
        <v>3920.7029000000002</v>
      </c>
      <c r="E258" s="17">
        <f>AVERAGEIFS(B:B,C:C,Table2[[#This Row],[month]],F:F,Table2[[#This Row],[week]])</f>
        <v>119.43417142857145</v>
      </c>
      <c r="F258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58" s="16">
        <v>14</v>
      </c>
    </row>
    <row r="259" spans="1:7" ht="15.75" customHeight="1" x14ac:dyDescent="0.3">
      <c r="A259" s="11">
        <v>43723</v>
      </c>
      <c r="B259" s="10">
        <v>165.08250000000001</v>
      </c>
      <c r="C259" s="16" t="str">
        <f t="shared" si="4"/>
        <v>09</v>
      </c>
      <c r="D259" s="16">
        <f>SUMIF(Table2[[#All],[month]],Table2[[#This Row],[month]],Table2[[#All],[Sales]])</f>
        <v>3920.7029000000002</v>
      </c>
      <c r="E259" s="17">
        <f>AVERAGEIFS(B:B,C:C,Table2[[#This Row],[month]],F:F,Table2[[#This Row],[week]])</f>
        <v>128.76825714285718</v>
      </c>
      <c r="F25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59" s="16">
        <v>15</v>
      </c>
    </row>
    <row r="260" spans="1:7" ht="15.75" customHeight="1" x14ac:dyDescent="0.3">
      <c r="A260" s="11">
        <v>43724</v>
      </c>
      <c r="B260" s="10">
        <v>159.3991</v>
      </c>
      <c r="C260" s="16" t="str">
        <f t="shared" si="4"/>
        <v>09</v>
      </c>
      <c r="D260" s="16">
        <f>SUMIF(Table2[[#All],[month]],Table2[[#This Row],[month]],Table2[[#All],[Sales]])</f>
        <v>3920.7029000000002</v>
      </c>
      <c r="E260" s="17">
        <f>AVERAGEIFS(B:B,C:C,Table2[[#This Row],[month]],F:F,Table2[[#This Row],[week]])</f>
        <v>128.76825714285718</v>
      </c>
      <c r="F26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0" s="16">
        <v>16</v>
      </c>
    </row>
    <row r="261" spans="1:7" ht="15.75" customHeight="1" x14ac:dyDescent="0.3">
      <c r="A261" s="11">
        <v>43725</v>
      </c>
      <c r="B261" s="10">
        <v>152.22059999999999</v>
      </c>
      <c r="C261" s="16" t="str">
        <f t="shared" si="4"/>
        <v>09</v>
      </c>
      <c r="D261" s="16">
        <f>SUMIF(Table2[[#All],[month]],Table2[[#This Row],[month]],Table2[[#All],[Sales]])</f>
        <v>3920.7029000000002</v>
      </c>
      <c r="E261" s="17">
        <f>AVERAGEIFS(B:B,C:C,Table2[[#This Row],[month]],F:F,Table2[[#This Row],[week]])</f>
        <v>128.76825714285718</v>
      </c>
      <c r="F26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1" s="16">
        <v>17</v>
      </c>
    </row>
    <row r="262" spans="1:7" ht="15.75" customHeight="1" x14ac:dyDescent="0.3">
      <c r="A262" s="11">
        <v>43726</v>
      </c>
      <c r="B262" s="10">
        <v>128.2921</v>
      </c>
      <c r="C262" s="16" t="str">
        <f t="shared" si="4"/>
        <v>09</v>
      </c>
      <c r="D262" s="16">
        <f>SUMIF(Table2[[#All],[month]],Table2[[#This Row],[month]],Table2[[#All],[Sales]])</f>
        <v>3920.7029000000002</v>
      </c>
      <c r="E262" s="17">
        <f>AVERAGEIFS(B:B,C:C,Table2[[#This Row],[month]],F:F,Table2[[#This Row],[week]])</f>
        <v>128.76825714285718</v>
      </c>
      <c r="F26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2" s="16">
        <v>18</v>
      </c>
    </row>
    <row r="263" spans="1:7" ht="15.75" customHeight="1" x14ac:dyDescent="0.3">
      <c r="A263" s="11">
        <v>43727</v>
      </c>
      <c r="B263" s="10">
        <v>109.5646</v>
      </c>
      <c r="C263" s="16" t="str">
        <f t="shared" si="4"/>
        <v>09</v>
      </c>
      <c r="D263" s="16">
        <f>SUMIF(Table2[[#All],[month]],Table2[[#This Row],[month]],Table2[[#All],[Sales]])</f>
        <v>3920.7029000000002</v>
      </c>
      <c r="E263" s="17">
        <f>AVERAGEIFS(B:B,C:C,Table2[[#This Row],[month]],F:F,Table2[[#This Row],[week]])</f>
        <v>128.76825714285718</v>
      </c>
      <c r="F26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3" s="16">
        <v>19</v>
      </c>
    </row>
    <row r="264" spans="1:7" ht="15.75" customHeight="1" x14ac:dyDescent="0.3">
      <c r="A264" s="11">
        <v>43728</v>
      </c>
      <c r="B264" s="10">
        <v>96.310900000000004</v>
      </c>
      <c r="C264" s="16" t="str">
        <f t="shared" si="4"/>
        <v>09</v>
      </c>
      <c r="D264" s="16">
        <f>SUMIF(Table2[[#All],[month]],Table2[[#This Row],[month]],Table2[[#All],[Sales]])</f>
        <v>3920.7029000000002</v>
      </c>
      <c r="E264" s="17">
        <f>AVERAGEIFS(B:B,C:C,Table2[[#This Row],[month]],F:F,Table2[[#This Row],[week]])</f>
        <v>128.76825714285718</v>
      </c>
      <c r="F264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4" s="16">
        <v>20</v>
      </c>
    </row>
    <row r="265" spans="1:7" ht="15.75" customHeight="1" x14ac:dyDescent="0.3">
      <c r="A265" s="11">
        <v>43729</v>
      </c>
      <c r="B265" s="10">
        <v>90.507999999999996</v>
      </c>
      <c r="C265" s="16" t="str">
        <f t="shared" si="4"/>
        <v>09</v>
      </c>
      <c r="D265" s="16">
        <f>SUMIF(Table2[[#All],[month]],Table2[[#This Row],[month]],Table2[[#All],[Sales]])</f>
        <v>3920.7029000000002</v>
      </c>
      <c r="E265" s="17">
        <f>AVERAGEIFS(B:B,C:C,Table2[[#This Row],[month]],F:F,Table2[[#This Row],[week]])</f>
        <v>128.76825714285718</v>
      </c>
      <c r="F265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65" s="16">
        <v>21</v>
      </c>
    </row>
    <row r="266" spans="1:7" ht="15.75" customHeight="1" x14ac:dyDescent="0.3">
      <c r="A266" s="11">
        <v>43730</v>
      </c>
      <c r="B266" s="10">
        <v>99.478099999999998</v>
      </c>
      <c r="C266" s="16" t="str">
        <f t="shared" si="4"/>
        <v>09</v>
      </c>
      <c r="D266" s="16">
        <f>SUMIF(Table2[[#All],[month]],Table2[[#This Row],[month]],Table2[[#All],[Sales]])</f>
        <v>3920.7029000000002</v>
      </c>
      <c r="E266" s="17">
        <f>AVERAGEIFS(B:B,C:C,Table2[[#This Row],[month]],F:F,Table2[[#This Row],[week]])</f>
        <v>135.49122222222223</v>
      </c>
      <c r="F26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66" s="16">
        <v>22</v>
      </c>
    </row>
    <row r="267" spans="1:7" ht="15.75" customHeight="1" x14ac:dyDescent="0.3">
      <c r="A267" s="11">
        <v>43731</v>
      </c>
      <c r="B267" s="10">
        <v>119.706</v>
      </c>
      <c r="C267" s="16" t="str">
        <f t="shared" si="4"/>
        <v>09</v>
      </c>
      <c r="D267" s="16">
        <f>SUMIF(Table2[[#All],[month]],Table2[[#This Row],[month]],Table2[[#All],[Sales]])</f>
        <v>3920.7029000000002</v>
      </c>
      <c r="E267" s="17">
        <f>AVERAGEIFS(B:B,C:C,Table2[[#This Row],[month]],F:F,Table2[[#This Row],[week]])</f>
        <v>135.49122222222223</v>
      </c>
      <c r="F26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67" s="16">
        <v>23</v>
      </c>
    </row>
    <row r="268" spans="1:7" ht="15.75" customHeight="1" x14ac:dyDescent="0.3">
      <c r="A268" s="11">
        <v>43732</v>
      </c>
      <c r="B268" s="10">
        <v>134.25040000000001</v>
      </c>
      <c r="C268" s="16" t="str">
        <f t="shared" si="4"/>
        <v>09</v>
      </c>
      <c r="D268" s="16">
        <f>SUMIF(Table2[[#All],[month]],Table2[[#This Row],[month]],Table2[[#All],[Sales]])</f>
        <v>3920.7029000000002</v>
      </c>
      <c r="E268" s="17">
        <f>AVERAGEIFS(B:B,C:C,Table2[[#This Row],[month]],F:F,Table2[[#This Row],[week]])</f>
        <v>135.49122222222223</v>
      </c>
      <c r="F26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68" s="16">
        <v>24</v>
      </c>
    </row>
    <row r="269" spans="1:7" ht="15.75" customHeight="1" x14ac:dyDescent="0.3">
      <c r="A269" s="11">
        <v>43733</v>
      </c>
      <c r="B269" s="10">
        <v>141.25880000000001</v>
      </c>
      <c r="C269" s="16" t="str">
        <f t="shared" si="4"/>
        <v>09</v>
      </c>
      <c r="D269" s="16">
        <f>SUMIF(Table2[[#All],[month]],Table2[[#This Row],[month]],Table2[[#All],[Sales]])</f>
        <v>3920.7029000000002</v>
      </c>
      <c r="E269" s="17">
        <f>AVERAGEIFS(B:B,C:C,Table2[[#This Row],[month]],F:F,Table2[[#This Row],[week]])</f>
        <v>135.49122222222223</v>
      </c>
      <c r="F26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69" s="16">
        <v>25</v>
      </c>
    </row>
    <row r="270" spans="1:7" ht="15.75" customHeight="1" x14ac:dyDescent="0.3">
      <c r="A270" s="11">
        <v>43734</v>
      </c>
      <c r="B270" s="10">
        <v>144.79130000000001</v>
      </c>
      <c r="C270" s="16" t="str">
        <f t="shared" si="4"/>
        <v>09</v>
      </c>
      <c r="D270" s="16">
        <f>SUMIF(Table2[[#All],[month]],Table2[[#This Row],[month]],Table2[[#All],[Sales]])</f>
        <v>3920.7029000000002</v>
      </c>
      <c r="E270" s="17">
        <f>AVERAGEIFS(B:B,C:C,Table2[[#This Row],[month]],F:F,Table2[[#This Row],[week]])</f>
        <v>135.49122222222223</v>
      </c>
      <c r="F27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0" s="16">
        <v>26</v>
      </c>
    </row>
    <row r="271" spans="1:7" ht="15.75" customHeight="1" x14ac:dyDescent="0.3">
      <c r="A271" s="11">
        <v>43735</v>
      </c>
      <c r="B271" s="10">
        <v>159.22800000000001</v>
      </c>
      <c r="C271" s="16" t="str">
        <f t="shared" si="4"/>
        <v>09</v>
      </c>
      <c r="D271" s="16">
        <f>SUMIF(Table2[[#All],[month]],Table2[[#This Row],[month]],Table2[[#All],[Sales]])</f>
        <v>3920.7029000000002</v>
      </c>
      <c r="E271" s="17">
        <f>AVERAGEIFS(B:B,C:C,Table2[[#This Row],[month]],F:F,Table2[[#This Row],[week]])</f>
        <v>135.49122222222223</v>
      </c>
      <c r="F27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1" s="16">
        <v>27</v>
      </c>
    </row>
    <row r="272" spans="1:7" ht="15.75" customHeight="1" x14ac:dyDescent="0.3">
      <c r="A272" s="11">
        <v>43736</v>
      </c>
      <c r="B272" s="10">
        <v>155.85140000000001</v>
      </c>
      <c r="C272" s="16" t="str">
        <f t="shared" si="4"/>
        <v>09</v>
      </c>
      <c r="D272" s="16">
        <f>SUMIF(Table2[[#All],[month]],Table2[[#This Row],[month]],Table2[[#All],[Sales]])</f>
        <v>3920.7029000000002</v>
      </c>
      <c r="E272" s="17">
        <f>AVERAGEIFS(B:B,C:C,Table2[[#This Row],[month]],F:F,Table2[[#This Row],[week]])</f>
        <v>135.49122222222223</v>
      </c>
      <c r="F27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2" s="16">
        <v>28</v>
      </c>
    </row>
    <row r="273" spans="1:7" ht="15.75" customHeight="1" x14ac:dyDescent="0.3">
      <c r="A273" s="11">
        <v>43737</v>
      </c>
      <c r="B273" s="10">
        <v>143.5421</v>
      </c>
      <c r="C273" s="16" t="str">
        <f t="shared" si="4"/>
        <v>09</v>
      </c>
      <c r="D273" s="16">
        <f>SUMIF(Table2[[#All],[month]],Table2[[#This Row],[month]],Table2[[#All],[Sales]])</f>
        <v>3920.7029000000002</v>
      </c>
      <c r="E273" s="17">
        <f>AVERAGEIFS(B:B,C:C,Table2[[#This Row],[month]],F:F,Table2[[#This Row],[week]])</f>
        <v>135.49122222222223</v>
      </c>
      <c r="F27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3" s="16">
        <v>29</v>
      </c>
    </row>
    <row r="274" spans="1:7" ht="15.75" customHeight="1" x14ac:dyDescent="0.3">
      <c r="A274" s="11">
        <v>43738</v>
      </c>
      <c r="B274" s="10">
        <v>121.31489999999999</v>
      </c>
      <c r="C274" s="16" t="str">
        <f t="shared" si="4"/>
        <v>09</v>
      </c>
      <c r="D274" s="16">
        <f>SUMIF(Table2[[#All],[month]],Table2[[#This Row],[month]],Table2[[#All],[Sales]])</f>
        <v>3920.7029000000002</v>
      </c>
      <c r="E274" s="17">
        <f>AVERAGEIFS(B:B,C:C,Table2[[#This Row],[month]],F:F,Table2[[#This Row],[week]])</f>
        <v>135.49122222222223</v>
      </c>
      <c r="F27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74" s="16">
        <v>30</v>
      </c>
    </row>
    <row r="275" spans="1:7" ht="15.75" customHeight="1" x14ac:dyDescent="0.3">
      <c r="A275" s="11">
        <v>43739</v>
      </c>
      <c r="B275" s="10">
        <v>109.92829999999999</v>
      </c>
      <c r="C275" s="16" t="str">
        <f t="shared" si="4"/>
        <v>10</v>
      </c>
      <c r="D275" s="16">
        <f>SUMIF(Table2[[#All],[month]],Table2[[#This Row],[month]],Table2[[#All],[Sales]])</f>
        <v>4098.8151999999991</v>
      </c>
      <c r="E275" s="17">
        <f>AVERAGEIFS(B:B,C:C,Table2[[#This Row],[month]],F:F,Table2[[#This Row],[week]])</f>
        <v>117.51445714285715</v>
      </c>
      <c r="F275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75" s="16">
        <v>1</v>
      </c>
    </row>
    <row r="276" spans="1:7" ht="15.75" customHeight="1" x14ac:dyDescent="0.3">
      <c r="A276" s="11">
        <v>43740</v>
      </c>
      <c r="B276" s="10">
        <v>102.0735</v>
      </c>
      <c r="C276" s="16" t="str">
        <f t="shared" si="4"/>
        <v>10</v>
      </c>
      <c r="D276" s="16">
        <f>SUMIF(Table2[[#All],[month]],Table2[[#This Row],[month]],Table2[[#All],[Sales]])</f>
        <v>4098.8151999999991</v>
      </c>
      <c r="E276" s="17">
        <f>AVERAGEIFS(B:B,C:C,Table2[[#This Row],[month]],F:F,Table2[[#This Row],[week]])</f>
        <v>117.51445714285715</v>
      </c>
      <c r="F27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76" s="16">
        <v>2</v>
      </c>
    </row>
    <row r="277" spans="1:7" ht="15.75" customHeight="1" x14ac:dyDescent="0.3">
      <c r="A277" s="11">
        <v>43741</v>
      </c>
      <c r="B277" s="10">
        <v>94.129599999999996</v>
      </c>
      <c r="C277" s="16" t="str">
        <f t="shared" si="4"/>
        <v>10</v>
      </c>
      <c r="D277" s="16">
        <f>SUMIF(Table2[[#All],[month]],Table2[[#This Row],[month]],Table2[[#All],[Sales]])</f>
        <v>4098.8151999999991</v>
      </c>
      <c r="E277" s="17">
        <f>AVERAGEIFS(B:B,C:C,Table2[[#This Row],[month]],F:F,Table2[[#This Row],[week]])</f>
        <v>117.51445714285715</v>
      </c>
      <c r="F27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77" s="16">
        <v>3</v>
      </c>
    </row>
    <row r="278" spans="1:7" ht="15.75" customHeight="1" x14ac:dyDescent="0.3">
      <c r="A278" s="11">
        <v>43742</v>
      </c>
      <c r="B278" s="10">
        <v>104.9496</v>
      </c>
      <c r="C278" s="16" t="str">
        <f t="shared" si="4"/>
        <v>10</v>
      </c>
      <c r="D278" s="16">
        <f>SUMIF(Table2[[#All],[month]],Table2[[#This Row],[month]],Table2[[#All],[Sales]])</f>
        <v>4098.8151999999991</v>
      </c>
      <c r="E278" s="17">
        <f>AVERAGEIFS(B:B,C:C,Table2[[#This Row],[month]],F:F,Table2[[#This Row],[week]])</f>
        <v>117.51445714285715</v>
      </c>
      <c r="F27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78" s="16">
        <v>4</v>
      </c>
    </row>
    <row r="279" spans="1:7" ht="15.75" customHeight="1" x14ac:dyDescent="0.3">
      <c r="A279" s="11">
        <v>43743</v>
      </c>
      <c r="B279" s="10">
        <v>122.59139999999999</v>
      </c>
      <c r="C279" s="16" t="str">
        <f t="shared" si="4"/>
        <v>10</v>
      </c>
      <c r="D279" s="16">
        <f>SUMIF(Table2[[#All],[month]],Table2[[#This Row],[month]],Table2[[#All],[Sales]])</f>
        <v>4098.8151999999991</v>
      </c>
      <c r="E279" s="17">
        <f>AVERAGEIFS(B:B,C:C,Table2[[#This Row],[month]],F:F,Table2[[#This Row],[week]])</f>
        <v>117.51445714285715</v>
      </c>
      <c r="F27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79" s="16">
        <v>5</v>
      </c>
    </row>
    <row r="280" spans="1:7" ht="15.75" customHeight="1" x14ac:dyDescent="0.3">
      <c r="A280" s="11">
        <v>43744</v>
      </c>
      <c r="B280" s="10">
        <v>138.87639999999999</v>
      </c>
      <c r="C280" s="16" t="str">
        <f t="shared" si="4"/>
        <v>10</v>
      </c>
      <c r="D280" s="16">
        <f>SUMIF(Table2[[#All],[month]],Table2[[#This Row],[month]],Table2[[#All],[Sales]])</f>
        <v>4098.8151999999991</v>
      </c>
      <c r="E280" s="17">
        <f>AVERAGEIFS(B:B,C:C,Table2[[#This Row],[month]],F:F,Table2[[#This Row],[week]])</f>
        <v>117.51445714285715</v>
      </c>
      <c r="F280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80" s="16">
        <v>6</v>
      </c>
    </row>
    <row r="281" spans="1:7" ht="15.75" customHeight="1" x14ac:dyDescent="0.3">
      <c r="A281" s="11">
        <v>43745</v>
      </c>
      <c r="B281" s="10">
        <v>150.05240000000001</v>
      </c>
      <c r="C281" s="16" t="str">
        <f t="shared" si="4"/>
        <v>10</v>
      </c>
      <c r="D281" s="16">
        <f>SUMIF(Table2[[#All],[month]],Table2[[#This Row],[month]],Table2[[#All],[Sales]])</f>
        <v>4098.8151999999991</v>
      </c>
      <c r="E281" s="17">
        <f>AVERAGEIFS(B:B,C:C,Table2[[#This Row],[month]],F:F,Table2[[#This Row],[week]])</f>
        <v>117.51445714285715</v>
      </c>
      <c r="F281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281" s="16">
        <v>7</v>
      </c>
    </row>
    <row r="282" spans="1:7" ht="15.75" customHeight="1" x14ac:dyDescent="0.3">
      <c r="A282" s="11">
        <v>43746</v>
      </c>
      <c r="B282" s="10">
        <v>148.70949999999999</v>
      </c>
      <c r="C282" s="16" t="str">
        <f t="shared" si="4"/>
        <v>10</v>
      </c>
      <c r="D282" s="16">
        <f>SUMIF(Table2[[#All],[month]],Table2[[#This Row],[month]],Table2[[#All],[Sales]])</f>
        <v>4098.8151999999991</v>
      </c>
      <c r="E282" s="17">
        <f>AVERAGEIFS(B:B,C:C,Table2[[#This Row],[month]],F:F,Table2[[#This Row],[week]])</f>
        <v>147.7064714285714</v>
      </c>
      <c r="F282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2" s="16">
        <v>8</v>
      </c>
    </row>
    <row r="283" spans="1:7" ht="15.75" customHeight="1" x14ac:dyDescent="0.3">
      <c r="A283" s="11">
        <v>43747</v>
      </c>
      <c r="B283" s="10">
        <v>174.4632</v>
      </c>
      <c r="C283" s="16" t="str">
        <f t="shared" si="4"/>
        <v>10</v>
      </c>
      <c r="D283" s="16">
        <f>SUMIF(Table2[[#All],[month]],Table2[[#This Row],[month]],Table2[[#All],[Sales]])</f>
        <v>4098.8151999999991</v>
      </c>
      <c r="E283" s="17">
        <f>AVERAGEIFS(B:B,C:C,Table2[[#This Row],[month]],F:F,Table2[[#This Row],[week]])</f>
        <v>147.7064714285714</v>
      </c>
      <c r="F28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3" s="16">
        <v>9</v>
      </c>
    </row>
    <row r="284" spans="1:7" ht="15.75" customHeight="1" x14ac:dyDescent="0.3">
      <c r="A284" s="11">
        <v>43748</v>
      </c>
      <c r="B284" s="10">
        <v>173.01589999999999</v>
      </c>
      <c r="C284" s="16" t="str">
        <f t="shared" si="4"/>
        <v>10</v>
      </c>
      <c r="D284" s="16">
        <f>SUMIF(Table2[[#All],[month]],Table2[[#This Row],[month]],Table2[[#All],[Sales]])</f>
        <v>4098.8151999999991</v>
      </c>
      <c r="E284" s="17">
        <f>AVERAGEIFS(B:B,C:C,Table2[[#This Row],[month]],F:F,Table2[[#This Row],[week]])</f>
        <v>147.7064714285714</v>
      </c>
      <c r="F28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4" s="16">
        <v>10</v>
      </c>
    </row>
    <row r="285" spans="1:7" ht="15.75" customHeight="1" x14ac:dyDescent="0.3">
      <c r="A285" s="11">
        <v>43749</v>
      </c>
      <c r="B285" s="10">
        <v>164.7302</v>
      </c>
      <c r="C285" s="16" t="str">
        <f t="shared" si="4"/>
        <v>10</v>
      </c>
      <c r="D285" s="16">
        <f>SUMIF(Table2[[#All],[month]],Table2[[#This Row],[month]],Table2[[#All],[Sales]])</f>
        <v>4098.8151999999991</v>
      </c>
      <c r="E285" s="17">
        <f>AVERAGEIFS(B:B,C:C,Table2[[#This Row],[month]],F:F,Table2[[#This Row],[week]])</f>
        <v>147.7064714285714</v>
      </c>
      <c r="F28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5" s="16">
        <v>11</v>
      </c>
    </row>
    <row r="286" spans="1:7" ht="15.75" customHeight="1" x14ac:dyDescent="0.3">
      <c r="A286" s="11">
        <v>43750</v>
      </c>
      <c r="B286" s="10">
        <v>137.94149999999999</v>
      </c>
      <c r="C286" s="16" t="str">
        <f t="shared" si="4"/>
        <v>10</v>
      </c>
      <c r="D286" s="16">
        <f>SUMIF(Table2[[#All],[month]],Table2[[#This Row],[month]],Table2[[#All],[Sales]])</f>
        <v>4098.8151999999991</v>
      </c>
      <c r="E286" s="17">
        <f>AVERAGEIFS(B:B,C:C,Table2[[#This Row],[month]],F:F,Table2[[#This Row],[week]])</f>
        <v>147.7064714285714</v>
      </c>
      <c r="F28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6" s="16">
        <v>12</v>
      </c>
    </row>
    <row r="287" spans="1:7" ht="15.75" customHeight="1" x14ac:dyDescent="0.3">
      <c r="A287" s="11">
        <v>43751</v>
      </c>
      <c r="B287" s="10">
        <v>127.0089</v>
      </c>
      <c r="C287" s="16" t="str">
        <f t="shared" si="4"/>
        <v>10</v>
      </c>
      <c r="D287" s="16">
        <f>SUMIF(Table2[[#All],[month]],Table2[[#This Row],[month]],Table2[[#All],[Sales]])</f>
        <v>4098.8151999999991</v>
      </c>
      <c r="E287" s="17">
        <f>AVERAGEIFS(B:B,C:C,Table2[[#This Row],[month]],F:F,Table2[[#This Row],[week]])</f>
        <v>147.7064714285714</v>
      </c>
      <c r="F287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7" s="16">
        <v>13</v>
      </c>
    </row>
    <row r="288" spans="1:7" ht="15.75" customHeight="1" x14ac:dyDescent="0.3">
      <c r="A288" s="11">
        <v>43752</v>
      </c>
      <c r="B288" s="10">
        <v>108.0761</v>
      </c>
      <c r="C288" s="16" t="str">
        <f t="shared" si="4"/>
        <v>10</v>
      </c>
      <c r="D288" s="16">
        <f>SUMIF(Table2[[#All],[month]],Table2[[#This Row],[month]],Table2[[#All],[Sales]])</f>
        <v>4098.8151999999991</v>
      </c>
      <c r="E288" s="17">
        <f>AVERAGEIFS(B:B,C:C,Table2[[#This Row],[month]],F:F,Table2[[#This Row],[week]])</f>
        <v>147.7064714285714</v>
      </c>
      <c r="F288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288" s="16">
        <v>14</v>
      </c>
    </row>
    <row r="289" spans="1:7" ht="15.75" customHeight="1" x14ac:dyDescent="0.3">
      <c r="A289" s="11">
        <v>43753</v>
      </c>
      <c r="B289" s="10">
        <v>95.769300000000001</v>
      </c>
      <c r="C289" s="16" t="str">
        <f t="shared" si="4"/>
        <v>10</v>
      </c>
      <c r="D289" s="16">
        <f>SUMIF(Table2[[#All],[month]],Table2[[#This Row],[month]],Table2[[#All],[Sales]])</f>
        <v>4098.8151999999991</v>
      </c>
      <c r="E289" s="17">
        <f>AVERAGEIFS(B:B,C:C,Table2[[#This Row],[month]],F:F,Table2[[#This Row],[week]])</f>
        <v>138.91585714285716</v>
      </c>
      <c r="F289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89" s="16">
        <v>15</v>
      </c>
    </row>
    <row r="290" spans="1:7" ht="15.75" customHeight="1" x14ac:dyDescent="0.3">
      <c r="A290" s="11">
        <v>43754</v>
      </c>
      <c r="B290" s="10">
        <v>108.7666</v>
      </c>
      <c r="C290" s="16" t="str">
        <f t="shared" si="4"/>
        <v>10</v>
      </c>
      <c r="D290" s="16">
        <f>SUMIF(Table2[[#All],[month]],Table2[[#This Row],[month]],Table2[[#All],[Sales]])</f>
        <v>4098.8151999999991</v>
      </c>
      <c r="E290" s="17">
        <f>AVERAGEIFS(B:B,C:C,Table2[[#This Row],[month]],F:F,Table2[[#This Row],[week]])</f>
        <v>138.91585714285716</v>
      </c>
      <c r="F29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0" s="16">
        <v>16</v>
      </c>
    </row>
    <row r="291" spans="1:7" ht="15.75" customHeight="1" x14ac:dyDescent="0.3">
      <c r="A291" s="11">
        <v>43755</v>
      </c>
      <c r="B291" s="10">
        <v>129.41630000000001</v>
      </c>
      <c r="C291" s="16" t="str">
        <f t="shared" si="4"/>
        <v>10</v>
      </c>
      <c r="D291" s="16">
        <f>SUMIF(Table2[[#All],[month]],Table2[[#This Row],[month]],Table2[[#All],[Sales]])</f>
        <v>4098.8151999999991</v>
      </c>
      <c r="E291" s="17">
        <f>AVERAGEIFS(B:B,C:C,Table2[[#This Row],[month]],F:F,Table2[[#This Row],[week]])</f>
        <v>138.91585714285716</v>
      </c>
      <c r="F29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1" s="16">
        <v>17</v>
      </c>
    </row>
    <row r="292" spans="1:7" ht="15.75" customHeight="1" x14ac:dyDescent="0.3">
      <c r="A292" s="11">
        <v>43756</v>
      </c>
      <c r="B292" s="10">
        <v>145.4127</v>
      </c>
      <c r="C292" s="16" t="str">
        <f t="shared" si="4"/>
        <v>10</v>
      </c>
      <c r="D292" s="16">
        <f>SUMIF(Table2[[#All],[month]],Table2[[#This Row],[month]],Table2[[#All],[Sales]])</f>
        <v>4098.8151999999991</v>
      </c>
      <c r="E292" s="17">
        <f>AVERAGEIFS(B:B,C:C,Table2[[#This Row],[month]],F:F,Table2[[#This Row],[week]])</f>
        <v>138.91585714285716</v>
      </c>
      <c r="F29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2" s="16">
        <v>18</v>
      </c>
    </row>
    <row r="293" spans="1:7" ht="15.75" customHeight="1" x14ac:dyDescent="0.3">
      <c r="A293" s="11">
        <v>43757</v>
      </c>
      <c r="B293" s="10">
        <v>151.9554</v>
      </c>
      <c r="C293" s="16" t="str">
        <f t="shared" si="4"/>
        <v>10</v>
      </c>
      <c r="D293" s="16">
        <f>SUMIF(Table2[[#All],[month]],Table2[[#This Row],[month]],Table2[[#All],[Sales]])</f>
        <v>4098.8151999999991</v>
      </c>
      <c r="E293" s="17">
        <f>AVERAGEIFS(B:B,C:C,Table2[[#This Row],[month]],F:F,Table2[[#This Row],[week]])</f>
        <v>138.91585714285716</v>
      </c>
      <c r="F29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3" s="16">
        <v>19</v>
      </c>
    </row>
    <row r="294" spans="1:7" ht="15.75" customHeight="1" x14ac:dyDescent="0.3">
      <c r="A294" s="11">
        <v>43758</v>
      </c>
      <c r="B294" s="10">
        <v>156.98140000000001</v>
      </c>
      <c r="C294" s="16" t="str">
        <f t="shared" si="4"/>
        <v>10</v>
      </c>
      <c r="D294" s="16">
        <f>SUMIF(Table2[[#All],[month]],Table2[[#This Row],[month]],Table2[[#All],[Sales]])</f>
        <v>4098.8151999999991</v>
      </c>
      <c r="E294" s="17">
        <f>AVERAGEIFS(B:B,C:C,Table2[[#This Row],[month]],F:F,Table2[[#This Row],[week]])</f>
        <v>138.91585714285716</v>
      </c>
      <c r="F294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4" s="16">
        <v>20</v>
      </c>
    </row>
    <row r="295" spans="1:7" ht="15.75" customHeight="1" x14ac:dyDescent="0.3">
      <c r="A295" s="11">
        <v>43759</v>
      </c>
      <c r="B295" s="10">
        <v>184.10929999999999</v>
      </c>
      <c r="C295" s="16" t="str">
        <f t="shared" si="4"/>
        <v>10</v>
      </c>
      <c r="D295" s="16">
        <f>SUMIF(Table2[[#All],[month]],Table2[[#This Row],[month]],Table2[[#All],[Sales]])</f>
        <v>4098.8151999999991</v>
      </c>
      <c r="E295" s="17">
        <f>AVERAGEIFS(B:B,C:C,Table2[[#This Row],[month]],F:F,Table2[[#This Row],[week]])</f>
        <v>138.91585714285716</v>
      </c>
      <c r="F295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295" s="16">
        <v>21</v>
      </c>
    </row>
    <row r="296" spans="1:7" ht="15.75" customHeight="1" x14ac:dyDescent="0.3">
      <c r="A296" s="11">
        <v>43760</v>
      </c>
      <c r="B296" s="10">
        <v>169.3725</v>
      </c>
      <c r="C296" s="16" t="str">
        <f t="shared" si="4"/>
        <v>10</v>
      </c>
      <c r="D296" s="16">
        <f>SUMIF(Table2[[#All],[month]],Table2[[#This Row],[month]],Table2[[#All],[Sales]])</f>
        <v>4098.8151999999991</v>
      </c>
      <c r="E296" s="17">
        <f>AVERAGEIFS(B:B,C:C,Table2[[#This Row],[month]],F:F,Table2[[#This Row],[week]])</f>
        <v>126.98576999999997</v>
      </c>
      <c r="F29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96" s="16">
        <v>22</v>
      </c>
    </row>
    <row r="297" spans="1:7" ht="15.75" customHeight="1" x14ac:dyDescent="0.3">
      <c r="A297" s="11">
        <v>43761</v>
      </c>
      <c r="B297" s="10">
        <v>152.8792</v>
      </c>
      <c r="C297" s="16" t="str">
        <f t="shared" si="4"/>
        <v>10</v>
      </c>
      <c r="D297" s="16">
        <f>SUMIF(Table2[[#All],[month]],Table2[[#This Row],[month]],Table2[[#All],[Sales]])</f>
        <v>4098.8151999999991</v>
      </c>
      <c r="E297" s="17">
        <f>AVERAGEIFS(B:B,C:C,Table2[[#This Row],[month]],F:F,Table2[[#This Row],[week]])</f>
        <v>126.98576999999997</v>
      </c>
      <c r="F29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97" s="16">
        <v>23</v>
      </c>
    </row>
    <row r="298" spans="1:7" ht="15.75" customHeight="1" x14ac:dyDescent="0.3">
      <c r="A298" s="11">
        <v>43762</v>
      </c>
      <c r="B298" s="10">
        <v>136.21780000000001</v>
      </c>
      <c r="C298" s="16" t="str">
        <f t="shared" si="4"/>
        <v>10</v>
      </c>
      <c r="D298" s="16">
        <f>SUMIF(Table2[[#All],[month]],Table2[[#This Row],[month]],Table2[[#All],[Sales]])</f>
        <v>4098.8151999999991</v>
      </c>
      <c r="E298" s="17">
        <f>AVERAGEIFS(B:B,C:C,Table2[[#This Row],[month]],F:F,Table2[[#This Row],[week]])</f>
        <v>126.98576999999997</v>
      </c>
      <c r="F29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98" s="16">
        <v>24</v>
      </c>
    </row>
    <row r="299" spans="1:7" ht="15.75" customHeight="1" x14ac:dyDescent="0.3">
      <c r="A299" s="11">
        <v>43763</v>
      </c>
      <c r="B299" s="10">
        <v>113.1833</v>
      </c>
      <c r="C299" s="16" t="str">
        <f t="shared" si="4"/>
        <v>10</v>
      </c>
      <c r="D299" s="16">
        <f>SUMIF(Table2[[#All],[month]],Table2[[#This Row],[month]],Table2[[#All],[Sales]])</f>
        <v>4098.8151999999991</v>
      </c>
      <c r="E299" s="17">
        <f>AVERAGEIFS(B:B,C:C,Table2[[#This Row],[month]],F:F,Table2[[#This Row],[week]])</f>
        <v>126.98576999999997</v>
      </c>
      <c r="F29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299" s="16">
        <v>25</v>
      </c>
    </row>
    <row r="300" spans="1:7" ht="15.75" customHeight="1" x14ac:dyDescent="0.3">
      <c r="A300" s="11">
        <v>43764</v>
      </c>
      <c r="B300" s="10">
        <v>97.418999999999997</v>
      </c>
      <c r="C300" s="16" t="str">
        <f t="shared" si="4"/>
        <v>10</v>
      </c>
      <c r="D300" s="16">
        <f>SUMIF(Table2[[#All],[month]],Table2[[#This Row],[month]],Table2[[#All],[Sales]])</f>
        <v>4098.8151999999991</v>
      </c>
      <c r="E300" s="17">
        <f>AVERAGEIFS(B:B,C:C,Table2[[#This Row],[month]],F:F,Table2[[#This Row],[week]])</f>
        <v>126.98576999999997</v>
      </c>
      <c r="F30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0" s="16">
        <v>26</v>
      </c>
    </row>
    <row r="301" spans="1:7" ht="15.75" customHeight="1" x14ac:dyDescent="0.3">
      <c r="A301" s="11">
        <v>43765</v>
      </c>
      <c r="B301" s="10">
        <v>94.432699999999997</v>
      </c>
      <c r="C301" s="16" t="str">
        <f t="shared" si="4"/>
        <v>10</v>
      </c>
      <c r="D301" s="16">
        <f>SUMIF(Table2[[#All],[month]],Table2[[#This Row],[month]],Table2[[#All],[Sales]])</f>
        <v>4098.8151999999991</v>
      </c>
      <c r="E301" s="17">
        <f>AVERAGEIFS(B:B,C:C,Table2[[#This Row],[month]],F:F,Table2[[#This Row],[week]])</f>
        <v>126.98576999999997</v>
      </c>
      <c r="F30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1" s="16">
        <v>27</v>
      </c>
    </row>
    <row r="302" spans="1:7" ht="15.75" customHeight="1" x14ac:dyDescent="0.3">
      <c r="A302" s="11">
        <v>43766</v>
      </c>
      <c r="B302" s="10">
        <v>103.5788</v>
      </c>
      <c r="C302" s="16" t="str">
        <f t="shared" si="4"/>
        <v>10</v>
      </c>
      <c r="D302" s="16">
        <f>SUMIF(Table2[[#All],[month]],Table2[[#This Row],[month]],Table2[[#All],[Sales]])</f>
        <v>4098.8151999999991</v>
      </c>
      <c r="E302" s="17">
        <f>AVERAGEIFS(B:B,C:C,Table2[[#This Row],[month]],F:F,Table2[[#This Row],[week]])</f>
        <v>126.98576999999997</v>
      </c>
      <c r="F30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2" s="16">
        <v>28</v>
      </c>
    </row>
    <row r="303" spans="1:7" ht="15.75" customHeight="1" x14ac:dyDescent="0.3">
      <c r="A303" s="11">
        <v>43767</v>
      </c>
      <c r="B303" s="10">
        <v>127.1437</v>
      </c>
      <c r="C303" s="16" t="str">
        <f t="shared" si="4"/>
        <v>10</v>
      </c>
      <c r="D303" s="16">
        <f>SUMIF(Table2[[#All],[month]],Table2[[#This Row],[month]],Table2[[#All],[Sales]])</f>
        <v>4098.8151999999991</v>
      </c>
      <c r="E303" s="17">
        <f>AVERAGEIFS(B:B,C:C,Table2[[#This Row],[month]],F:F,Table2[[#This Row],[week]])</f>
        <v>126.98576999999997</v>
      </c>
      <c r="F30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3" s="16">
        <v>29</v>
      </c>
    </row>
    <row r="304" spans="1:7" ht="15.75" customHeight="1" x14ac:dyDescent="0.3">
      <c r="A304" s="11">
        <v>43768</v>
      </c>
      <c r="B304" s="10">
        <v>138.08519999999999</v>
      </c>
      <c r="C304" s="16" t="str">
        <f t="shared" si="4"/>
        <v>10</v>
      </c>
      <c r="D304" s="16">
        <f>SUMIF(Table2[[#All],[month]],Table2[[#This Row],[month]],Table2[[#All],[Sales]])</f>
        <v>4098.8151999999991</v>
      </c>
      <c r="E304" s="17">
        <f>AVERAGEIFS(B:B,C:C,Table2[[#This Row],[month]],F:F,Table2[[#This Row],[week]])</f>
        <v>126.98576999999997</v>
      </c>
      <c r="F30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4" s="16">
        <v>30</v>
      </c>
    </row>
    <row r="305" spans="1:7" ht="15.75" customHeight="1" x14ac:dyDescent="0.3">
      <c r="A305" s="11">
        <v>43769</v>
      </c>
      <c r="B305" s="10">
        <v>137.5455</v>
      </c>
      <c r="C305" s="16" t="str">
        <f t="shared" si="4"/>
        <v>10</v>
      </c>
      <c r="D305" s="16">
        <f>SUMIF(Table2[[#All],[month]],Table2[[#This Row],[month]],Table2[[#All],[Sales]])</f>
        <v>4098.8151999999991</v>
      </c>
      <c r="E305" s="17">
        <f>AVERAGEIFS(B:B,C:C,Table2[[#This Row],[month]],F:F,Table2[[#This Row],[week]])</f>
        <v>126.98576999999997</v>
      </c>
      <c r="F30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05" s="16">
        <v>31</v>
      </c>
    </row>
    <row r="306" spans="1:7" ht="15.75" customHeight="1" x14ac:dyDescent="0.3">
      <c r="A306" s="11">
        <v>43770</v>
      </c>
      <c r="B306" s="10">
        <v>141.69720000000001</v>
      </c>
      <c r="C306" s="16" t="str">
        <f t="shared" si="4"/>
        <v>11</v>
      </c>
      <c r="D306" s="16">
        <f>SUMIF(Table2[[#All],[month]],Table2[[#This Row],[month]],Table2[[#All],[Sales]])</f>
        <v>3482.4175000000005</v>
      </c>
      <c r="E306" s="17">
        <f>AVERAGEIFS(B:B,C:C,Table2[[#This Row],[month]],F:F,Table2[[#This Row],[week]])</f>
        <v>128.64664285714287</v>
      </c>
      <c r="F30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06" s="16">
        <v>1</v>
      </c>
    </row>
    <row r="307" spans="1:7" ht="15.75" customHeight="1" x14ac:dyDescent="0.3">
      <c r="A307" s="11">
        <v>43771</v>
      </c>
      <c r="B307" s="10">
        <v>158.4195</v>
      </c>
      <c r="C307" s="16" t="str">
        <f t="shared" si="4"/>
        <v>11</v>
      </c>
      <c r="D307" s="16">
        <f>SUMIF(Table2[[#All],[month]],Table2[[#This Row],[month]],Table2[[#All],[Sales]])</f>
        <v>3482.4175000000005</v>
      </c>
      <c r="E307" s="17">
        <f>AVERAGEIFS(B:B,C:C,Table2[[#This Row],[month]],F:F,Table2[[#This Row],[week]])</f>
        <v>128.64664285714287</v>
      </c>
      <c r="F30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07" s="16">
        <v>2</v>
      </c>
    </row>
    <row r="308" spans="1:7" ht="15.75" customHeight="1" x14ac:dyDescent="0.3">
      <c r="A308" s="11">
        <v>43772</v>
      </c>
      <c r="B308" s="10">
        <v>146.35290000000001</v>
      </c>
      <c r="C308" s="16" t="str">
        <f t="shared" si="4"/>
        <v>11</v>
      </c>
      <c r="D308" s="16">
        <f>SUMIF(Table2[[#All],[month]],Table2[[#This Row],[month]],Table2[[#All],[Sales]])</f>
        <v>3482.4175000000005</v>
      </c>
      <c r="E308" s="17">
        <f>AVERAGEIFS(B:B,C:C,Table2[[#This Row],[month]],F:F,Table2[[#This Row],[week]])</f>
        <v>128.64664285714287</v>
      </c>
      <c r="F30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08" s="16">
        <v>3</v>
      </c>
    </row>
    <row r="309" spans="1:7" ht="15.75" customHeight="1" x14ac:dyDescent="0.3">
      <c r="A309" s="11">
        <v>43773</v>
      </c>
      <c r="B309" s="10">
        <v>137.55179999999999</v>
      </c>
      <c r="C309" s="16" t="str">
        <f t="shared" si="4"/>
        <v>11</v>
      </c>
      <c r="D309" s="16">
        <f>SUMIF(Table2[[#All],[month]],Table2[[#This Row],[month]],Table2[[#All],[Sales]])</f>
        <v>3482.4175000000005</v>
      </c>
      <c r="E309" s="17">
        <f>AVERAGEIFS(B:B,C:C,Table2[[#This Row],[month]],F:F,Table2[[#This Row],[week]])</f>
        <v>128.64664285714287</v>
      </c>
      <c r="F30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09" s="16">
        <v>4</v>
      </c>
    </row>
    <row r="310" spans="1:7" ht="15.75" customHeight="1" x14ac:dyDescent="0.3">
      <c r="A310" s="11">
        <v>43774</v>
      </c>
      <c r="B310" s="10">
        <v>116.50020000000001</v>
      </c>
      <c r="C310" s="16" t="str">
        <f t="shared" si="4"/>
        <v>11</v>
      </c>
      <c r="D310" s="16">
        <f>SUMIF(Table2[[#All],[month]],Table2[[#This Row],[month]],Table2[[#All],[Sales]])</f>
        <v>3482.4175000000005</v>
      </c>
      <c r="E310" s="17">
        <f>AVERAGEIFS(B:B,C:C,Table2[[#This Row],[month]],F:F,Table2[[#This Row],[week]])</f>
        <v>128.64664285714287</v>
      </c>
      <c r="F310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10" s="16">
        <v>5</v>
      </c>
    </row>
    <row r="311" spans="1:7" ht="15.75" customHeight="1" x14ac:dyDescent="0.3">
      <c r="A311" s="11">
        <v>43775</v>
      </c>
      <c r="B311" s="10">
        <v>105.4953</v>
      </c>
      <c r="C311" s="16" t="str">
        <f t="shared" si="4"/>
        <v>11</v>
      </c>
      <c r="D311" s="16">
        <f>SUMIF(Table2[[#All],[month]],Table2[[#This Row],[month]],Table2[[#All],[Sales]])</f>
        <v>3482.4175000000005</v>
      </c>
      <c r="E311" s="17">
        <f>AVERAGEIFS(B:B,C:C,Table2[[#This Row],[month]],F:F,Table2[[#This Row],[week]])</f>
        <v>128.64664285714287</v>
      </c>
      <c r="F311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11" s="16">
        <v>6</v>
      </c>
    </row>
    <row r="312" spans="1:7" ht="15.75" customHeight="1" x14ac:dyDescent="0.3">
      <c r="A312" s="11">
        <v>43776</v>
      </c>
      <c r="B312" s="10">
        <v>94.509600000000006</v>
      </c>
      <c r="C312" s="16" t="str">
        <f t="shared" si="4"/>
        <v>11</v>
      </c>
      <c r="D312" s="16">
        <f>SUMIF(Table2[[#All],[month]],Table2[[#This Row],[month]],Table2[[#All],[Sales]])</f>
        <v>3482.4175000000005</v>
      </c>
      <c r="E312" s="17">
        <f>AVERAGEIFS(B:B,C:C,Table2[[#This Row],[month]],F:F,Table2[[#This Row],[week]])</f>
        <v>128.64664285714287</v>
      </c>
      <c r="F31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12" s="16">
        <v>7</v>
      </c>
    </row>
    <row r="313" spans="1:7" ht="15.75" customHeight="1" x14ac:dyDescent="0.3">
      <c r="A313" s="11">
        <v>43777</v>
      </c>
      <c r="B313" s="10">
        <v>83.545900000000003</v>
      </c>
      <c r="C313" s="16" t="str">
        <f t="shared" si="4"/>
        <v>11</v>
      </c>
      <c r="D313" s="16">
        <f>SUMIF(Table2[[#All],[month]],Table2[[#This Row],[month]],Table2[[#All],[Sales]])</f>
        <v>3482.4175000000005</v>
      </c>
      <c r="E313" s="17">
        <f>AVERAGEIFS(B:B,C:C,Table2[[#This Row],[month]],F:F,Table2[[#This Row],[week]])</f>
        <v>121.68731428571429</v>
      </c>
      <c r="F31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3" s="16">
        <v>8</v>
      </c>
    </row>
    <row r="314" spans="1:7" ht="15.75" customHeight="1" x14ac:dyDescent="0.3">
      <c r="A314" s="11">
        <v>43778</v>
      </c>
      <c r="B314" s="10">
        <v>96.570099999999996</v>
      </c>
      <c r="C314" s="16" t="str">
        <f t="shared" si="4"/>
        <v>11</v>
      </c>
      <c r="D314" s="16">
        <f>SUMIF(Table2[[#All],[month]],Table2[[#This Row],[month]],Table2[[#All],[Sales]])</f>
        <v>3482.4175000000005</v>
      </c>
      <c r="E314" s="17">
        <f>AVERAGEIFS(B:B,C:C,Table2[[#This Row],[month]],F:F,Table2[[#This Row],[week]])</f>
        <v>121.68731428571429</v>
      </c>
      <c r="F31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4" s="16">
        <v>9</v>
      </c>
    </row>
    <row r="315" spans="1:7" ht="15.75" customHeight="1" x14ac:dyDescent="0.3">
      <c r="A315" s="11">
        <v>43779</v>
      </c>
      <c r="B315" s="10">
        <v>118.2285</v>
      </c>
      <c r="C315" s="16" t="str">
        <f t="shared" si="4"/>
        <v>11</v>
      </c>
      <c r="D315" s="16">
        <f>SUMIF(Table2[[#All],[month]],Table2[[#This Row],[month]],Table2[[#All],[Sales]])</f>
        <v>3482.4175000000005</v>
      </c>
      <c r="E315" s="17">
        <f>AVERAGEIFS(B:B,C:C,Table2[[#This Row],[month]],F:F,Table2[[#This Row],[week]])</f>
        <v>121.68731428571429</v>
      </c>
      <c r="F31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5" s="16">
        <v>10</v>
      </c>
    </row>
    <row r="316" spans="1:7" ht="15.75" customHeight="1" x14ac:dyDescent="0.3">
      <c r="A316" s="11">
        <v>43780</v>
      </c>
      <c r="B316" s="10">
        <v>129.35210000000001</v>
      </c>
      <c r="C316" s="16" t="str">
        <f t="shared" si="4"/>
        <v>11</v>
      </c>
      <c r="D316" s="16">
        <f>SUMIF(Table2[[#All],[month]],Table2[[#This Row],[month]],Table2[[#All],[Sales]])</f>
        <v>3482.4175000000005</v>
      </c>
      <c r="E316" s="17">
        <f>AVERAGEIFS(B:B,C:C,Table2[[#This Row],[month]],F:F,Table2[[#This Row],[week]])</f>
        <v>121.68731428571429</v>
      </c>
      <c r="F31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6" s="16">
        <v>11</v>
      </c>
    </row>
    <row r="317" spans="1:7" ht="15.75" customHeight="1" x14ac:dyDescent="0.3">
      <c r="A317" s="11">
        <v>43781</v>
      </c>
      <c r="B317" s="10">
        <v>134.34739999999999</v>
      </c>
      <c r="C317" s="16" t="str">
        <f t="shared" si="4"/>
        <v>11</v>
      </c>
      <c r="D317" s="16">
        <f>SUMIF(Table2[[#All],[month]],Table2[[#This Row],[month]],Table2[[#All],[Sales]])</f>
        <v>3482.4175000000005</v>
      </c>
      <c r="E317" s="17">
        <f>AVERAGEIFS(B:B,C:C,Table2[[#This Row],[month]],F:F,Table2[[#This Row],[week]])</f>
        <v>121.68731428571429</v>
      </c>
      <c r="F317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7" s="16">
        <v>12</v>
      </c>
    </row>
    <row r="318" spans="1:7" ht="15.75" customHeight="1" x14ac:dyDescent="0.3">
      <c r="A318" s="11">
        <v>43782</v>
      </c>
      <c r="B318" s="10">
        <v>140.5265</v>
      </c>
      <c r="C318" s="16" t="str">
        <f t="shared" si="4"/>
        <v>11</v>
      </c>
      <c r="D318" s="16">
        <f>SUMIF(Table2[[#All],[month]],Table2[[#This Row],[month]],Table2[[#All],[Sales]])</f>
        <v>3482.4175000000005</v>
      </c>
      <c r="E318" s="17">
        <f>AVERAGEIFS(B:B,C:C,Table2[[#This Row],[month]],F:F,Table2[[#This Row],[week]])</f>
        <v>121.68731428571429</v>
      </c>
      <c r="F318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8" s="16">
        <v>13</v>
      </c>
    </row>
    <row r="319" spans="1:7" ht="15.75" customHeight="1" x14ac:dyDescent="0.3">
      <c r="A319" s="11">
        <v>43783</v>
      </c>
      <c r="B319" s="10">
        <v>149.2407</v>
      </c>
      <c r="C319" s="16" t="str">
        <f t="shared" si="4"/>
        <v>11</v>
      </c>
      <c r="D319" s="16">
        <f>SUMIF(Table2[[#All],[month]],Table2[[#This Row],[month]],Table2[[#All],[Sales]])</f>
        <v>3482.4175000000005</v>
      </c>
      <c r="E319" s="17">
        <f>AVERAGEIFS(B:B,C:C,Table2[[#This Row],[month]],F:F,Table2[[#This Row],[week]])</f>
        <v>121.68731428571429</v>
      </c>
      <c r="F31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19" s="16">
        <v>14</v>
      </c>
    </row>
    <row r="320" spans="1:7" ht="15.75" customHeight="1" x14ac:dyDescent="0.3">
      <c r="A320" s="11">
        <v>43784</v>
      </c>
      <c r="B320" s="10">
        <v>139.25540000000001</v>
      </c>
      <c r="C320" s="16" t="str">
        <f t="shared" si="4"/>
        <v>11</v>
      </c>
      <c r="D320" s="16">
        <f>SUMIF(Table2[[#All],[month]],Table2[[#This Row],[month]],Table2[[#All],[Sales]])</f>
        <v>3482.4175000000005</v>
      </c>
      <c r="E320" s="17">
        <f>AVERAGEIFS(B:B,C:C,Table2[[#This Row],[month]],F:F,Table2[[#This Row],[week]])</f>
        <v>103.96668571428573</v>
      </c>
      <c r="F32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0" s="16">
        <v>15</v>
      </c>
    </row>
    <row r="321" spans="1:7" ht="15.75" customHeight="1" x14ac:dyDescent="0.3">
      <c r="A321" s="11">
        <v>43785</v>
      </c>
      <c r="B321" s="10">
        <v>129.8794</v>
      </c>
      <c r="C321" s="16" t="str">
        <f t="shared" si="4"/>
        <v>11</v>
      </c>
      <c r="D321" s="16">
        <f>SUMIF(Table2[[#All],[month]],Table2[[#This Row],[month]],Table2[[#All],[Sales]])</f>
        <v>3482.4175000000005</v>
      </c>
      <c r="E321" s="17">
        <f>AVERAGEIFS(B:B,C:C,Table2[[#This Row],[month]],F:F,Table2[[#This Row],[week]])</f>
        <v>103.96668571428573</v>
      </c>
      <c r="F32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1" s="16">
        <v>16</v>
      </c>
    </row>
    <row r="322" spans="1:7" ht="15.75" customHeight="1" x14ac:dyDescent="0.3">
      <c r="A322" s="11">
        <v>43786</v>
      </c>
      <c r="B322" s="10">
        <v>114.7175</v>
      </c>
      <c r="C322" s="16" t="str">
        <f t="shared" ref="C322:C366" si="5">TEXT(A322,"mm")</f>
        <v>11</v>
      </c>
      <c r="D322" s="16">
        <f>SUMIF(Table2[[#All],[month]],Table2[[#This Row],[month]],Table2[[#All],[Sales]])</f>
        <v>3482.4175000000005</v>
      </c>
      <c r="E322" s="17">
        <f>AVERAGEIFS(B:B,C:C,Table2[[#This Row],[month]],F:F,Table2[[#This Row],[week]])</f>
        <v>103.96668571428573</v>
      </c>
      <c r="F32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2" s="16">
        <v>17</v>
      </c>
    </row>
    <row r="323" spans="1:7" ht="15.75" customHeight="1" x14ac:dyDescent="0.3">
      <c r="A323" s="11">
        <v>43787</v>
      </c>
      <c r="B323" s="10">
        <v>96.584000000000003</v>
      </c>
      <c r="C323" s="16" t="str">
        <f t="shared" si="5"/>
        <v>11</v>
      </c>
      <c r="D323" s="16">
        <f>SUMIF(Table2[[#All],[month]],Table2[[#This Row],[month]],Table2[[#All],[Sales]])</f>
        <v>3482.4175000000005</v>
      </c>
      <c r="E323" s="17">
        <f>AVERAGEIFS(B:B,C:C,Table2[[#This Row],[month]],F:F,Table2[[#This Row],[week]])</f>
        <v>103.96668571428573</v>
      </c>
      <c r="F32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3" s="16">
        <v>18</v>
      </c>
    </row>
    <row r="324" spans="1:7" ht="15.75" customHeight="1" x14ac:dyDescent="0.3">
      <c r="A324" s="11">
        <v>43788</v>
      </c>
      <c r="B324" s="10">
        <v>82.253699999999995</v>
      </c>
      <c r="C324" s="16" t="str">
        <f t="shared" si="5"/>
        <v>11</v>
      </c>
      <c r="D324" s="16">
        <f>SUMIF(Table2[[#All],[month]],Table2[[#This Row],[month]],Table2[[#All],[Sales]])</f>
        <v>3482.4175000000005</v>
      </c>
      <c r="E324" s="17">
        <f>AVERAGEIFS(B:B,C:C,Table2[[#This Row],[month]],F:F,Table2[[#This Row],[week]])</f>
        <v>103.96668571428573</v>
      </c>
      <c r="F324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4" s="16">
        <v>19</v>
      </c>
    </row>
    <row r="325" spans="1:7" ht="15.75" customHeight="1" x14ac:dyDescent="0.3">
      <c r="A325" s="11">
        <v>43789</v>
      </c>
      <c r="B325" s="10">
        <v>78.681600000000003</v>
      </c>
      <c r="C325" s="16" t="str">
        <f t="shared" si="5"/>
        <v>11</v>
      </c>
      <c r="D325" s="16">
        <f>SUMIF(Table2[[#All],[month]],Table2[[#This Row],[month]],Table2[[#All],[Sales]])</f>
        <v>3482.4175000000005</v>
      </c>
      <c r="E325" s="17">
        <f>AVERAGEIFS(B:B,C:C,Table2[[#This Row],[month]],F:F,Table2[[#This Row],[week]])</f>
        <v>103.96668571428573</v>
      </c>
      <c r="F325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5" s="16">
        <v>20</v>
      </c>
    </row>
    <row r="326" spans="1:7" ht="15.75" customHeight="1" x14ac:dyDescent="0.3">
      <c r="A326" s="11">
        <v>43790</v>
      </c>
      <c r="B326" s="10">
        <v>86.395200000000003</v>
      </c>
      <c r="C326" s="16" t="str">
        <f t="shared" si="5"/>
        <v>11</v>
      </c>
      <c r="D326" s="16">
        <f>SUMIF(Table2[[#All],[month]],Table2[[#This Row],[month]],Table2[[#All],[Sales]])</f>
        <v>3482.4175000000005</v>
      </c>
      <c r="E326" s="17">
        <f>AVERAGEIFS(B:B,C:C,Table2[[#This Row],[month]],F:F,Table2[[#This Row],[week]])</f>
        <v>103.96668571428573</v>
      </c>
      <c r="F32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26" s="16">
        <v>21</v>
      </c>
    </row>
    <row r="327" spans="1:7" ht="15.75" customHeight="1" x14ac:dyDescent="0.3">
      <c r="A327" s="11">
        <v>43791</v>
      </c>
      <c r="B327" s="10">
        <v>100.6297</v>
      </c>
      <c r="C327" s="16" t="str">
        <f t="shared" si="5"/>
        <v>11</v>
      </c>
      <c r="D327" s="16">
        <f>SUMIF(Table2[[#All],[month]],Table2[[#This Row],[month]],Table2[[#All],[Sales]])</f>
        <v>3482.4175000000005</v>
      </c>
      <c r="E327" s="17">
        <f>AVERAGEIFS(B:B,C:C,Table2[[#This Row],[month]],F:F,Table2[[#This Row],[week]])</f>
        <v>111.36811111111111</v>
      </c>
      <c r="F32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27" s="16">
        <v>22</v>
      </c>
    </row>
    <row r="328" spans="1:7" ht="15.75" customHeight="1" x14ac:dyDescent="0.3">
      <c r="A328" s="11">
        <v>43792</v>
      </c>
      <c r="B328" s="10">
        <v>106.41330000000001</v>
      </c>
      <c r="C328" s="16" t="str">
        <f t="shared" si="5"/>
        <v>11</v>
      </c>
      <c r="D328" s="16">
        <f>SUMIF(Table2[[#All],[month]],Table2[[#This Row],[month]],Table2[[#All],[Sales]])</f>
        <v>3482.4175000000005</v>
      </c>
      <c r="E328" s="17">
        <f>AVERAGEIFS(B:B,C:C,Table2[[#This Row],[month]],F:F,Table2[[#This Row],[week]])</f>
        <v>111.36811111111111</v>
      </c>
      <c r="F32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28" s="16">
        <v>23</v>
      </c>
    </row>
    <row r="329" spans="1:7" ht="15.75" customHeight="1" x14ac:dyDescent="0.3">
      <c r="A329" s="11">
        <v>43793</v>
      </c>
      <c r="B329" s="10">
        <v>112.6711</v>
      </c>
      <c r="C329" s="16" t="str">
        <f t="shared" si="5"/>
        <v>11</v>
      </c>
      <c r="D329" s="16">
        <f>SUMIF(Table2[[#All],[month]],Table2[[#This Row],[month]],Table2[[#All],[Sales]])</f>
        <v>3482.4175000000005</v>
      </c>
      <c r="E329" s="17">
        <f>AVERAGEIFS(B:B,C:C,Table2[[#This Row],[month]],F:F,Table2[[#This Row],[week]])</f>
        <v>111.36811111111111</v>
      </c>
      <c r="F32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29" s="16">
        <v>24</v>
      </c>
    </row>
    <row r="330" spans="1:7" ht="15.75" customHeight="1" x14ac:dyDescent="0.3">
      <c r="A330" s="11">
        <v>43794</v>
      </c>
      <c r="B330" s="10">
        <v>116.28019999999999</v>
      </c>
      <c r="C330" s="16" t="str">
        <f t="shared" si="5"/>
        <v>11</v>
      </c>
      <c r="D330" s="16">
        <f>SUMIF(Table2[[#All],[month]],Table2[[#This Row],[month]],Table2[[#All],[Sales]])</f>
        <v>3482.4175000000005</v>
      </c>
      <c r="E330" s="17">
        <f>AVERAGEIFS(B:B,C:C,Table2[[#This Row],[month]],F:F,Table2[[#This Row],[week]])</f>
        <v>111.36811111111111</v>
      </c>
      <c r="F33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0" s="16">
        <v>25</v>
      </c>
    </row>
    <row r="331" spans="1:7" ht="15.75" customHeight="1" x14ac:dyDescent="0.3">
      <c r="A331" s="11">
        <v>43795</v>
      </c>
      <c r="B331" s="10">
        <v>128.8553</v>
      </c>
      <c r="C331" s="16" t="str">
        <f t="shared" si="5"/>
        <v>11</v>
      </c>
      <c r="D331" s="16">
        <f>SUMIF(Table2[[#All],[month]],Table2[[#This Row],[month]],Table2[[#All],[Sales]])</f>
        <v>3482.4175000000005</v>
      </c>
      <c r="E331" s="17">
        <f>AVERAGEIFS(B:B,C:C,Table2[[#This Row],[month]],F:F,Table2[[#This Row],[week]])</f>
        <v>111.36811111111111</v>
      </c>
      <c r="F33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1" s="16">
        <v>26</v>
      </c>
    </row>
    <row r="332" spans="1:7" ht="15.75" customHeight="1" x14ac:dyDescent="0.3">
      <c r="A332" s="11">
        <v>43796</v>
      </c>
      <c r="B332" s="10">
        <v>122.1347</v>
      </c>
      <c r="C332" s="16" t="str">
        <f t="shared" si="5"/>
        <v>11</v>
      </c>
      <c r="D332" s="16">
        <f>SUMIF(Table2[[#All],[month]],Table2[[#This Row],[month]],Table2[[#All],[Sales]])</f>
        <v>3482.4175000000005</v>
      </c>
      <c r="E332" s="17">
        <f>AVERAGEIFS(B:B,C:C,Table2[[#This Row],[month]],F:F,Table2[[#This Row],[week]])</f>
        <v>111.36811111111111</v>
      </c>
      <c r="F33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2" s="16">
        <v>27</v>
      </c>
    </row>
    <row r="333" spans="1:7" ht="15.75" customHeight="1" x14ac:dyDescent="0.3">
      <c r="A333" s="11">
        <v>43797</v>
      </c>
      <c r="B333" s="10">
        <v>119.6529</v>
      </c>
      <c r="C333" s="16" t="str">
        <f t="shared" si="5"/>
        <v>11</v>
      </c>
      <c r="D333" s="16">
        <f>SUMIF(Table2[[#All],[month]],Table2[[#This Row],[month]],Table2[[#All],[Sales]])</f>
        <v>3482.4175000000005</v>
      </c>
      <c r="E333" s="17">
        <f>AVERAGEIFS(B:B,C:C,Table2[[#This Row],[month]],F:F,Table2[[#This Row],[week]])</f>
        <v>111.36811111111111</v>
      </c>
      <c r="F33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3" s="16">
        <v>28</v>
      </c>
    </row>
    <row r="334" spans="1:7" ht="15.75" customHeight="1" x14ac:dyDescent="0.3">
      <c r="A334" s="11">
        <v>43798</v>
      </c>
      <c r="B334" s="10">
        <v>103.5391</v>
      </c>
      <c r="C334" s="16" t="str">
        <f t="shared" si="5"/>
        <v>11</v>
      </c>
      <c r="D334" s="16">
        <f>SUMIF(Table2[[#All],[month]],Table2[[#This Row],[month]],Table2[[#All],[Sales]])</f>
        <v>3482.4175000000005</v>
      </c>
      <c r="E334" s="17">
        <f>AVERAGEIFS(B:B,C:C,Table2[[#This Row],[month]],F:F,Table2[[#This Row],[week]])</f>
        <v>111.36811111111111</v>
      </c>
      <c r="F33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4" s="16">
        <v>29</v>
      </c>
    </row>
    <row r="335" spans="1:7" ht="15.75" customHeight="1" x14ac:dyDescent="0.3">
      <c r="A335" s="11">
        <v>43799</v>
      </c>
      <c r="B335" s="10">
        <v>92.136700000000005</v>
      </c>
      <c r="C335" s="16" t="str">
        <f t="shared" si="5"/>
        <v>11</v>
      </c>
      <c r="D335" s="16">
        <f>SUMIF(Table2[[#All],[month]],Table2[[#This Row],[month]],Table2[[#All],[Sales]])</f>
        <v>3482.4175000000005</v>
      </c>
      <c r="E335" s="17">
        <f>AVERAGEIFS(B:B,C:C,Table2[[#This Row],[month]],F:F,Table2[[#This Row],[week]])</f>
        <v>111.36811111111111</v>
      </c>
      <c r="F33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35" s="16">
        <v>30</v>
      </c>
    </row>
    <row r="336" spans="1:7" ht="15.75" customHeight="1" x14ac:dyDescent="0.3">
      <c r="A336" s="11">
        <v>43800</v>
      </c>
      <c r="B336" s="10">
        <v>84.338099999999997</v>
      </c>
      <c r="C336" s="16" t="str">
        <f t="shared" si="5"/>
        <v>12</v>
      </c>
      <c r="D336" s="16">
        <f>SUMIF(Table2[[#All],[month]],Table2[[#This Row],[month]],Table2[[#All],[Sales]])</f>
        <v>3843.9282999999996</v>
      </c>
      <c r="E336" s="17">
        <f>AVERAGEIFS(B:B,C:C,Table2[[#This Row],[month]],F:F,Table2[[#This Row],[week]])</f>
        <v>109.38811428571429</v>
      </c>
      <c r="F336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36" s="16">
        <v>1</v>
      </c>
    </row>
    <row r="337" spans="1:7" ht="15.75" customHeight="1" x14ac:dyDescent="0.3">
      <c r="A337" s="11">
        <v>43801</v>
      </c>
      <c r="B337" s="10">
        <v>79.526200000000003</v>
      </c>
      <c r="C337" s="16" t="str">
        <f t="shared" si="5"/>
        <v>12</v>
      </c>
      <c r="D337" s="16">
        <f>SUMIF(Table2[[#All],[month]],Table2[[#This Row],[month]],Table2[[#All],[Sales]])</f>
        <v>3843.9282999999996</v>
      </c>
      <c r="E337" s="17">
        <f>AVERAGEIFS(B:B,C:C,Table2[[#This Row],[month]],F:F,Table2[[#This Row],[week]])</f>
        <v>109.38811428571429</v>
      </c>
      <c r="F337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37" s="16">
        <v>2</v>
      </c>
    </row>
    <row r="338" spans="1:7" ht="15.75" customHeight="1" x14ac:dyDescent="0.3">
      <c r="A338" s="11">
        <v>43802</v>
      </c>
      <c r="B338" s="10">
        <v>93.350999999999999</v>
      </c>
      <c r="C338" s="16" t="str">
        <f t="shared" si="5"/>
        <v>12</v>
      </c>
      <c r="D338" s="16">
        <f>SUMIF(Table2[[#All],[month]],Table2[[#This Row],[month]],Table2[[#All],[Sales]])</f>
        <v>3843.9282999999996</v>
      </c>
      <c r="E338" s="17">
        <f>AVERAGEIFS(B:B,C:C,Table2[[#This Row],[month]],F:F,Table2[[#This Row],[week]])</f>
        <v>109.38811428571429</v>
      </c>
      <c r="F338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38" s="16">
        <v>3</v>
      </c>
    </row>
    <row r="339" spans="1:7" ht="15.75" customHeight="1" x14ac:dyDescent="0.3">
      <c r="A339" s="11">
        <v>43803</v>
      </c>
      <c r="B339" s="10">
        <v>111.2944</v>
      </c>
      <c r="C339" s="16" t="str">
        <f t="shared" si="5"/>
        <v>12</v>
      </c>
      <c r="D339" s="16">
        <f>SUMIF(Table2[[#All],[month]],Table2[[#This Row],[month]],Table2[[#All],[Sales]])</f>
        <v>3843.9282999999996</v>
      </c>
      <c r="E339" s="17">
        <f>AVERAGEIFS(B:B,C:C,Table2[[#This Row],[month]],F:F,Table2[[#This Row],[week]])</f>
        <v>109.38811428571429</v>
      </c>
      <c r="F339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39" s="16">
        <v>4</v>
      </c>
    </row>
    <row r="340" spans="1:7" ht="15.75" customHeight="1" x14ac:dyDescent="0.3">
      <c r="A340" s="11">
        <v>43804</v>
      </c>
      <c r="B340" s="10">
        <v>125.0698</v>
      </c>
      <c r="C340" s="16" t="str">
        <f t="shared" si="5"/>
        <v>12</v>
      </c>
      <c r="D340" s="16">
        <f>SUMIF(Table2[[#All],[month]],Table2[[#This Row],[month]],Table2[[#All],[Sales]])</f>
        <v>3843.9282999999996</v>
      </c>
      <c r="E340" s="17">
        <f>AVERAGEIFS(B:B,C:C,Table2[[#This Row],[month]],F:F,Table2[[#This Row],[week]])</f>
        <v>109.38811428571429</v>
      </c>
      <c r="F340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40" s="16">
        <v>5</v>
      </c>
    </row>
    <row r="341" spans="1:7" ht="15.75" customHeight="1" x14ac:dyDescent="0.3">
      <c r="A341" s="11">
        <v>43805</v>
      </c>
      <c r="B341" s="10">
        <v>136.5341</v>
      </c>
      <c r="C341" s="16" t="str">
        <f t="shared" si="5"/>
        <v>12</v>
      </c>
      <c r="D341" s="16">
        <f>SUMIF(Table2[[#All],[month]],Table2[[#This Row],[month]],Table2[[#All],[Sales]])</f>
        <v>3843.9282999999996</v>
      </c>
      <c r="E341" s="17">
        <f>AVERAGEIFS(B:B,C:C,Table2[[#This Row],[month]],F:F,Table2[[#This Row],[week]])</f>
        <v>109.38811428571429</v>
      </c>
      <c r="F341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41" s="16">
        <v>6</v>
      </c>
    </row>
    <row r="342" spans="1:7" ht="15.75" customHeight="1" x14ac:dyDescent="0.3">
      <c r="A342" s="11">
        <v>43806</v>
      </c>
      <c r="B342" s="10">
        <v>135.60319999999999</v>
      </c>
      <c r="C342" s="16" t="str">
        <f t="shared" si="5"/>
        <v>12</v>
      </c>
      <c r="D342" s="16">
        <f>SUMIF(Table2[[#All],[month]],Table2[[#This Row],[month]],Table2[[#All],[Sales]])</f>
        <v>3843.9282999999996</v>
      </c>
      <c r="E342" s="17">
        <f>AVERAGEIFS(B:B,C:C,Table2[[#This Row],[month]],F:F,Table2[[#This Row],[week]])</f>
        <v>109.38811428571429</v>
      </c>
      <c r="F342" s="13" t="str">
        <f>IF(Table3[[#This Row],[day]]&lt;=7,"week1",IF(AND(Table3[[#This Row],[day]]&lt;=14,Table3[[#This Row],[day]]&gt;7),"week2",IF(AND(Table3[[#This Row],[day]]&lt;=21,Table3[[#This Row],[day]]&gt;14),"week3","week4")))</f>
        <v>week1</v>
      </c>
      <c r="G342" s="16">
        <v>7</v>
      </c>
    </row>
    <row r="343" spans="1:7" ht="15.75" customHeight="1" x14ac:dyDescent="0.3">
      <c r="A343" s="11">
        <v>43807</v>
      </c>
      <c r="B343" s="10">
        <v>150.1199</v>
      </c>
      <c r="C343" s="16" t="str">
        <f t="shared" si="5"/>
        <v>12</v>
      </c>
      <c r="D343" s="16">
        <f>SUMIF(Table2[[#All],[month]],Table2[[#This Row],[month]],Table2[[#All],[Sales]])</f>
        <v>3843.9282999999996</v>
      </c>
      <c r="E343" s="17">
        <f>AVERAGEIFS(B:B,C:C,Table2[[#This Row],[month]],F:F,Table2[[#This Row],[week]])</f>
        <v>119.92055714285716</v>
      </c>
      <c r="F343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3" s="16">
        <v>8</v>
      </c>
    </row>
    <row r="344" spans="1:7" ht="15.75" customHeight="1" x14ac:dyDescent="0.3">
      <c r="A344" s="11">
        <v>43808</v>
      </c>
      <c r="B344" s="10">
        <v>145.4325</v>
      </c>
      <c r="C344" s="16" t="str">
        <f t="shared" si="5"/>
        <v>12</v>
      </c>
      <c r="D344" s="16">
        <f>SUMIF(Table2[[#All],[month]],Table2[[#This Row],[month]],Table2[[#All],[Sales]])</f>
        <v>3843.9282999999996</v>
      </c>
      <c r="E344" s="17">
        <f>AVERAGEIFS(B:B,C:C,Table2[[#This Row],[month]],F:F,Table2[[#This Row],[week]])</f>
        <v>119.92055714285716</v>
      </c>
      <c r="F344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4" s="16">
        <v>9</v>
      </c>
    </row>
    <row r="345" spans="1:7" ht="15.75" customHeight="1" x14ac:dyDescent="0.3">
      <c r="A345" s="11">
        <v>43809</v>
      </c>
      <c r="B345" s="10">
        <v>131.82929999999999</v>
      </c>
      <c r="C345" s="16" t="str">
        <f t="shared" si="5"/>
        <v>12</v>
      </c>
      <c r="D345" s="16">
        <f>SUMIF(Table2[[#All],[month]],Table2[[#This Row],[month]],Table2[[#All],[Sales]])</f>
        <v>3843.9282999999996</v>
      </c>
      <c r="E345" s="17">
        <f>AVERAGEIFS(B:B,C:C,Table2[[#This Row],[month]],F:F,Table2[[#This Row],[week]])</f>
        <v>119.92055714285716</v>
      </c>
      <c r="F345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5" s="16">
        <v>10</v>
      </c>
    </row>
    <row r="346" spans="1:7" ht="15.75" customHeight="1" x14ac:dyDescent="0.3">
      <c r="A346" s="11">
        <v>43810</v>
      </c>
      <c r="B346" s="10">
        <v>117.18049999999999</v>
      </c>
      <c r="C346" s="16" t="str">
        <f t="shared" si="5"/>
        <v>12</v>
      </c>
      <c r="D346" s="16">
        <f>SUMIF(Table2[[#All],[month]],Table2[[#This Row],[month]],Table2[[#All],[Sales]])</f>
        <v>3843.9282999999996</v>
      </c>
      <c r="E346" s="17">
        <f>AVERAGEIFS(B:B,C:C,Table2[[#This Row],[month]],F:F,Table2[[#This Row],[week]])</f>
        <v>119.92055714285716</v>
      </c>
      <c r="F346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6" s="16">
        <v>11</v>
      </c>
    </row>
    <row r="347" spans="1:7" ht="15.75" customHeight="1" x14ac:dyDescent="0.3">
      <c r="A347" s="11">
        <v>43811</v>
      </c>
      <c r="B347" s="10">
        <v>113.7341</v>
      </c>
      <c r="C347" s="16" t="str">
        <f t="shared" si="5"/>
        <v>12</v>
      </c>
      <c r="D347" s="16">
        <f>SUMIF(Table2[[#All],[month]],Table2[[#This Row],[month]],Table2[[#All],[Sales]])</f>
        <v>3843.9282999999996</v>
      </c>
      <c r="E347" s="17">
        <f>AVERAGEIFS(B:B,C:C,Table2[[#This Row],[month]],F:F,Table2[[#This Row],[week]])</f>
        <v>119.92055714285716</v>
      </c>
      <c r="F347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7" s="16">
        <v>12</v>
      </c>
    </row>
    <row r="348" spans="1:7" ht="15.75" customHeight="1" x14ac:dyDescent="0.3">
      <c r="A348" s="11">
        <v>43812</v>
      </c>
      <c r="B348" s="10">
        <v>92.6327</v>
      </c>
      <c r="C348" s="16" t="str">
        <f t="shared" si="5"/>
        <v>12</v>
      </c>
      <c r="D348" s="16">
        <f>SUMIF(Table2[[#All],[month]],Table2[[#This Row],[month]],Table2[[#All],[Sales]])</f>
        <v>3843.9282999999996</v>
      </c>
      <c r="E348" s="17">
        <f>AVERAGEIFS(B:B,C:C,Table2[[#This Row],[month]],F:F,Table2[[#This Row],[week]])</f>
        <v>119.92055714285716</v>
      </c>
      <c r="F348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8" s="16">
        <v>13</v>
      </c>
    </row>
    <row r="349" spans="1:7" ht="15.75" customHeight="1" x14ac:dyDescent="0.3">
      <c r="A349" s="11">
        <v>43813</v>
      </c>
      <c r="B349" s="10">
        <v>88.514899999999997</v>
      </c>
      <c r="C349" s="16" t="str">
        <f t="shared" si="5"/>
        <v>12</v>
      </c>
      <c r="D349" s="16">
        <f>SUMIF(Table2[[#All],[month]],Table2[[#This Row],[month]],Table2[[#All],[Sales]])</f>
        <v>3843.9282999999996</v>
      </c>
      <c r="E349" s="17">
        <f>AVERAGEIFS(B:B,C:C,Table2[[#This Row],[month]],F:F,Table2[[#This Row],[week]])</f>
        <v>119.92055714285716</v>
      </c>
      <c r="F349" s="13" t="str">
        <f>IF(Table3[[#This Row],[day]]&lt;=7,"week1",IF(AND(Table3[[#This Row],[day]]&lt;=14,Table3[[#This Row],[day]]&gt;7),"week2",IF(AND(Table3[[#This Row],[day]]&lt;=21,Table3[[#This Row],[day]]&gt;14),"week3","week4")))</f>
        <v>week2</v>
      </c>
      <c r="G349" s="16">
        <v>14</v>
      </c>
    </row>
    <row r="350" spans="1:7" ht="15.75" customHeight="1" x14ac:dyDescent="0.3">
      <c r="A350" s="11">
        <v>43814</v>
      </c>
      <c r="B350" s="10">
        <v>101.375</v>
      </c>
      <c r="C350" s="16" t="str">
        <f t="shared" si="5"/>
        <v>12</v>
      </c>
      <c r="D350" s="16">
        <f>SUMIF(Table2[[#All],[month]],Table2[[#This Row],[month]],Table2[[#All],[Sales]])</f>
        <v>3843.9282999999996</v>
      </c>
      <c r="E350" s="17">
        <f>AVERAGEIFS(B:B,C:C,Table2[[#This Row],[month]],F:F,Table2[[#This Row],[week]])</f>
        <v>128.04327142857144</v>
      </c>
      <c r="F350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0" s="16">
        <v>15</v>
      </c>
    </row>
    <row r="351" spans="1:7" ht="15.75" customHeight="1" x14ac:dyDescent="0.3">
      <c r="A351" s="11">
        <v>43815</v>
      </c>
      <c r="B351" s="10">
        <v>115.97450000000001</v>
      </c>
      <c r="C351" s="16" t="str">
        <f t="shared" si="5"/>
        <v>12</v>
      </c>
      <c r="D351" s="16">
        <f>SUMIF(Table2[[#All],[month]],Table2[[#This Row],[month]],Table2[[#All],[Sales]])</f>
        <v>3843.9282999999996</v>
      </c>
      <c r="E351" s="17">
        <f>AVERAGEIFS(B:B,C:C,Table2[[#This Row],[month]],F:F,Table2[[#This Row],[week]])</f>
        <v>128.04327142857144</v>
      </c>
      <c r="F351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1" s="16">
        <v>16</v>
      </c>
    </row>
    <row r="352" spans="1:7" ht="15.75" customHeight="1" x14ac:dyDescent="0.3">
      <c r="A352" s="11">
        <v>43816</v>
      </c>
      <c r="B352" s="10">
        <v>122.6815</v>
      </c>
      <c r="C352" s="16" t="str">
        <f t="shared" si="5"/>
        <v>12</v>
      </c>
      <c r="D352" s="16">
        <f>SUMIF(Table2[[#All],[month]],Table2[[#This Row],[month]],Table2[[#All],[Sales]])</f>
        <v>3843.9282999999996</v>
      </c>
      <c r="E352" s="17">
        <f>AVERAGEIFS(B:B,C:C,Table2[[#This Row],[month]],F:F,Table2[[#This Row],[week]])</f>
        <v>128.04327142857144</v>
      </c>
      <c r="F352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2" s="16">
        <v>17</v>
      </c>
    </row>
    <row r="353" spans="1:7" ht="15.75" customHeight="1" x14ac:dyDescent="0.3">
      <c r="A353" s="11">
        <v>43817</v>
      </c>
      <c r="B353" s="10">
        <v>134.38820000000001</v>
      </c>
      <c r="C353" s="16" t="str">
        <f t="shared" si="5"/>
        <v>12</v>
      </c>
      <c r="D353" s="16">
        <f>SUMIF(Table2[[#All],[month]],Table2[[#This Row],[month]],Table2[[#All],[Sales]])</f>
        <v>3843.9282999999996</v>
      </c>
      <c r="E353" s="17">
        <f>AVERAGEIFS(B:B,C:C,Table2[[#This Row],[month]],F:F,Table2[[#This Row],[week]])</f>
        <v>128.04327142857144</v>
      </c>
      <c r="F353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3" s="16">
        <v>18</v>
      </c>
    </row>
    <row r="354" spans="1:7" ht="15.75" customHeight="1" x14ac:dyDescent="0.3">
      <c r="A354" s="11">
        <v>43818</v>
      </c>
      <c r="B354" s="10">
        <v>131.9872</v>
      </c>
      <c r="C354" s="16" t="str">
        <f t="shared" si="5"/>
        <v>12</v>
      </c>
      <c r="D354" s="16">
        <f>SUMIF(Table2[[#All],[month]],Table2[[#This Row],[month]],Table2[[#All],[Sales]])</f>
        <v>3843.9282999999996</v>
      </c>
      <c r="E354" s="17">
        <f>AVERAGEIFS(B:B,C:C,Table2[[#This Row],[month]],F:F,Table2[[#This Row],[week]])</f>
        <v>128.04327142857144</v>
      </c>
      <c r="F354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4" s="16">
        <v>19</v>
      </c>
    </row>
    <row r="355" spans="1:7" ht="15.75" customHeight="1" x14ac:dyDescent="0.3">
      <c r="A355" s="11">
        <v>43819</v>
      </c>
      <c r="B355" s="10">
        <v>148.4196</v>
      </c>
      <c r="C355" s="16" t="str">
        <f t="shared" si="5"/>
        <v>12</v>
      </c>
      <c r="D355" s="16">
        <f>SUMIF(Table2[[#All],[month]],Table2[[#This Row],[month]],Table2[[#All],[Sales]])</f>
        <v>3843.9282999999996</v>
      </c>
      <c r="E355" s="17">
        <f>AVERAGEIFS(B:B,C:C,Table2[[#This Row],[month]],F:F,Table2[[#This Row],[week]])</f>
        <v>128.04327142857144</v>
      </c>
      <c r="F355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5" s="16">
        <v>20</v>
      </c>
    </row>
    <row r="356" spans="1:7" ht="15.75" customHeight="1" x14ac:dyDescent="0.3">
      <c r="A356" s="11">
        <v>43820</v>
      </c>
      <c r="B356" s="10">
        <v>141.4769</v>
      </c>
      <c r="C356" s="16" t="str">
        <f t="shared" si="5"/>
        <v>12</v>
      </c>
      <c r="D356" s="16">
        <f>SUMIF(Table2[[#All],[month]],Table2[[#This Row],[month]],Table2[[#All],[Sales]])</f>
        <v>3843.9282999999996</v>
      </c>
      <c r="E356" s="17">
        <f>AVERAGEIFS(B:B,C:C,Table2[[#This Row],[month]],F:F,Table2[[#This Row],[week]])</f>
        <v>128.04327142857144</v>
      </c>
      <c r="F356" s="13" t="str">
        <f>IF(Table3[[#This Row],[day]]&lt;=7,"week1",IF(AND(Table3[[#This Row],[day]]&lt;=14,Table3[[#This Row],[day]]&gt;7),"week2",IF(AND(Table3[[#This Row],[day]]&lt;=21,Table3[[#This Row],[day]]&gt;14),"week3","week4")))</f>
        <v>week3</v>
      </c>
      <c r="G356" s="16">
        <v>21</v>
      </c>
    </row>
    <row r="357" spans="1:7" ht="15.75" customHeight="1" x14ac:dyDescent="0.3">
      <c r="A357" s="11">
        <v>43821</v>
      </c>
      <c r="B357" s="10">
        <v>134.77529999999999</v>
      </c>
      <c r="C357" s="16" t="str">
        <f t="shared" si="5"/>
        <v>12</v>
      </c>
      <c r="D357" s="16">
        <f>SUMIF(Table2[[#All],[month]],Table2[[#This Row],[month]],Table2[[#All],[Sales]])</f>
        <v>3843.9282999999996</v>
      </c>
      <c r="E357" s="17">
        <f>AVERAGEIFS(B:B,C:C,Table2[[#This Row],[month]],F:F,Table2[[#This Row],[week]])</f>
        <v>134.24646999999999</v>
      </c>
      <c r="F357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57" s="16">
        <v>22</v>
      </c>
    </row>
    <row r="358" spans="1:7" ht="15.75" customHeight="1" x14ac:dyDescent="0.3">
      <c r="A358" s="11">
        <v>43822</v>
      </c>
      <c r="B358" s="10">
        <v>128.61959999999999</v>
      </c>
      <c r="C358" s="16" t="str">
        <f t="shared" si="5"/>
        <v>12</v>
      </c>
      <c r="D358" s="16">
        <f>SUMIF(Table2[[#All],[month]],Table2[[#This Row],[month]],Table2[[#All],[Sales]])</f>
        <v>3843.9282999999996</v>
      </c>
      <c r="E358" s="17">
        <f>AVERAGEIFS(B:B,C:C,Table2[[#This Row],[month]],F:F,Table2[[#This Row],[week]])</f>
        <v>134.24646999999999</v>
      </c>
      <c r="F358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58" s="16">
        <v>23</v>
      </c>
    </row>
    <row r="359" spans="1:7" ht="15.75" customHeight="1" x14ac:dyDescent="0.3">
      <c r="A359" s="11">
        <v>43823</v>
      </c>
      <c r="B359" s="10">
        <v>115.11360000000001</v>
      </c>
      <c r="C359" s="16" t="str">
        <f t="shared" si="5"/>
        <v>12</v>
      </c>
      <c r="D359" s="16">
        <f>SUMIF(Table2[[#All],[month]],Table2[[#This Row],[month]],Table2[[#All],[Sales]])</f>
        <v>3843.9282999999996</v>
      </c>
      <c r="E359" s="17">
        <f>AVERAGEIFS(B:B,C:C,Table2[[#This Row],[month]],F:F,Table2[[#This Row],[week]])</f>
        <v>134.24646999999999</v>
      </c>
      <c r="F359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59" s="16">
        <v>24</v>
      </c>
    </row>
    <row r="360" spans="1:7" ht="15.75" customHeight="1" x14ac:dyDescent="0.3">
      <c r="A360" s="11">
        <v>43824</v>
      </c>
      <c r="B360" s="10">
        <v>105.0913</v>
      </c>
      <c r="C360" s="16" t="str">
        <f t="shared" si="5"/>
        <v>12</v>
      </c>
      <c r="D360" s="16">
        <f>SUMIF(Table2[[#All],[month]],Table2[[#This Row],[month]],Table2[[#All],[Sales]])</f>
        <v>3843.9282999999996</v>
      </c>
      <c r="E360" s="17">
        <f>AVERAGEIFS(B:B,C:C,Table2[[#This Row],[month]],F:F,Table2[[#This Row],[week]])</f>
        <v>134.24646999999999</v>
      </c>
      <c r="F360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0" s="16">
        <v>25</v>
      </c>
    </row>
    <row r="361" spans="1:7" ht="15.75" customHeight="1" x14ac:dyDescent="0.3">
      <c r="A361" s="11">
        <v>43825</v>
      </c>
      <c r="B361" s="10">
        <v>104.6018</v>
      </c>
      <c r="C361" s="16" t="str">
        <f t="shared" si="5"/>
        <v>12</v>
      </c>
      <c r="D361" s="16">
        <f>SUMIF(Table2[[#All],[month]],Table2[[#This Row],[month]],Table2[[#All],[Sales]])</f>
        <v>3843.9282999999996</v>
      </c>
      <c r="E361" s="17">
        <f>AVERAGEIFS(B:B,C:C,Table2[[#This Row],[month]],F:F,Table2[[#This Row],[week]])</f>
        <v>134.24646999999999</v>
      </c>
      <c r="F361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1" s="16">
        <v>26</v>
      </c>
    </row>
    <row r="362" spans="1:7" ht="15.75" customHeight="1" x14ac:dyDescent="0.3">
      <c r="A362" s="11">
        <v>43826</v>
      </c>
      <c r="B362" s="10">
        <v>120.9601</v>
      </c>
      <c r="C362" s="16" t="str">
        <f t="shared" si="5"/>
        <v>12</v>
      </c>
      <c r="D362" s="16">
        <f>SUMIF(Table2[[#All],[month]],Table2[[#This Row],[month]],Table2[[#All],[Sales]])</f>
        <v>3843.9282999999996</v>
      </c>
      <c r="E362" s="17">
        <f>AVERAGEIFS(B:B,C:C,Table2[[#This Row],[month]],F:F,Table2[[#This Row],[week]])</f>
        <v>134.24646999999999</v>
      </c>
      <c r="F362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2" s="16">
        <v>27</v>
      </c>
    </row>
    <row r="363" spans="1:7" ht="15.75" customHeight="1" x14ac:dyDescent="0.3">
      <c r="A363" s="11">
        <v>43827</v>
      </c>
      <c r="B363" s="10">
        <v>143.68129999999999</v>
      </c>
      <c r="C363" s="16" t="str">
        <f t="shared" si="5"/>
        <v>12</v>
      </c>
      <c r="D363" s="16">
        <f>SUMIF(Table2[[#All],[month]],Table2[[#This Row],[month]],Table2[[#All],[Sales]])</f>
        <v>3843.9282999999996</v>
      </c>
      <c r="E363" s="17">
        <f>AVERAGEIFS(B:B,C:C,Table2[[#This Row],[month]],F:F,Table2[[#This Row],[week]])</f>
        <v>134.24646999999999</v>
      </c>
      <c r="F363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3" s="16">
        <v>28</v>
      </c>
    </row>
    <row r="364" spans="1:7" ht="15.75" customHeight="1" x14ac:dyDescent="0.3">
      <c r="A364" s="11">
        <v>43828</v>
      </c>
      <c r="B364" s="10">
        <v>155.20609999999999</v>
      </c>
      <c r="C364" s="16" t="str">
        <f t="shared" si="5"/>
        <v>12</v>
      </c>
      <c r="D364" s="16">
        <f>SUMIF(Table2[[#All],[month]],Table2[[#This Row],[month]],Table2[[#All],[Sales]])</f>
        <v>3843.9282999999996</v>
      </c>
      <c r="E364" s="17">
        <f>AVERAGEIFS(B:B,C:C,Table2[[#This Row],[month]],F:F,Table2[[#This Row],[week]])</f>
        <v>134.24646999999999</v>
      </c>
      <c r="F364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4" s="16">
        <v>29</v>
      </c>
    </row>
    <row r="365" spans="1:7" ht="15.75" customHeight="1" x14ac:dyDescent="0.3">
      <c r="A365" s="11">
        <v>43829</v>
      </c>
      <c r="B365" s="10">
        <v>169.21449999999999</v>
      </c>
      <c r="C365" s="16" t="str">
        <f t="shared" si="5"/>
        <v>12</v>
      </c>
      <c r="D365" s="16">
        <f>SUMIF(Table2[[#All],[month]],Table2[[#This Row],[month]],Table2[[#All],[Sales]])</f>
        <v>3843.9282999999996</v>
      </c>
      <c r="E365" s="17">
        <f>AVERAGEIFS(B:B,C:C,Table2[[#This Row],[month]],F:F,Table2[[#This Row],[week]])</f>
        <v>134.24646999999999</v>
      </c>
      <c r="F365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5" s="16">
        <v>30</v>
      </c>
    </row>
    <row r="366" spans="1:7" ht="15.75" customHeight="1" x14ac:dyDescent="0.3">
      <c r="A366" s="11">
        <v>43830</v>
      </c>
      <c r="B366" s="10">
        <v>165.2011</v>
      </c>
      <c r="C366" s="16" t="str">
        <f t="shared" si="5"/>
        <v>12</v>
      </c>
      <c r="D366" s="16">
        <f>SUMIF(Table2[[#All],[month]],Table2[[#This Row],[month]],Table2[[#All],[Sales]])</f>
        <v>3843.9282999999996</v>
      </c>
      <c r="E366" s="17">
        <f>AVERAGEIFS(B:B,C:C,Table2[[#This Row],[month]],F:F,Table2[[#This Row],[week]])</f>
        <v>134.24646999999999</v>
      </c>
      <c r="F366" s="13" t="str">
        <f>IF(Table3[[#This Row],[day]]&lt;=7,"week1",IF(AND(Table3[[#This Row],[day]]&lt;=14,Table3[[#This Row],[day]]&gt;7),"week2",IF(AND(Table3[[#This Row],[day]]&lt;=21,Table3[[#This Row],[day]]&gt;14),"week3","week4")))</f>
        <v>week4</v>
      </c>
      <c r="G366" s="16">
        <v>31</v>
      </c>
    </row>
  </sheetData>
  <phoneticPr fontId="6" type="noConversion"/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"/>
  <sheetViews>
    <sheetView tabSelected="1" zoomScale="80" zoomScaleNormal="80" workbookViewId="0">
      <selection activeCell="A7" sqref="A7"/>
    </sheetView>
  </sheetViews>
  <sheetFormatPr defaultRowHeight="14.4" x14ac:dyDescent="0.3"/>
  <cols>
    <col min="1" max="1" width="63.77734375" style="1" bestFit="1" customWidth="1"/>
    <col min="2" max="16384" width="8.88671875" style="1"/>
  </cols>
  <sheetData>
    <row r="1" spans="1:1" x14ac:dyDescent="0.3">
      <c r="A1" s="2"/>
    </row>
    <row r="2" spans="1:1" ht="31.2" x14ac:dyDescent="0.6">
      <c r="A2" s="3" t="s">
        <v>2</v>
      </c>
    </row>
    <row r="3" spans="1:1" ht="21" x14ac:dyDescent="0.4">
      <c r="A3" s="4" t="s">
        <v>61</v>
      </c>
    </row>
    <row r="4" spans="1:1" ht="21" x14ac:dyDescent="0.4">
      <c r="A4" s="4" t="s">
        <v>3</v>
      </c>
    </row>
    <row r="5" spans="1:1" ht="21" x14ac:dyDescent="0.4">
      <c r="A5" s="4" t="s">
        <v>62</v>
      </c>
    </row>
    <row r="6" spans="1:1" ht="21" x14ac:dyDescent="0.4">
      <c r="A6" s="4" t="s">
        <v>63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Group Box 3">
              <controlPr defaultSize="0" autoFill="0" autoPict="0">
                <anchor moveWithCells="1">
                  <from>
                    <xdr:col>1</xdr:col>
                    <xdr:colOff>297180</xdr:colOff>
                    <xdr:row>0</xdr:row>
                    <xdr:rowOff>91440</xdr:rowOff>
                  </from>
                  <to>
                    <xdr:col>21</xdr:col>
                    <xdr:colOff>266700</xdr:colOff>
                    <xdr:row>31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Viulization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Sara Mamdouh zain</cp:lastModifiedBy>
  <dcterms:created xsi:type="dcterms:W3CDTF">2015-06-05T18:17:20Z</dcterms:created>
  <dcterms:modified xsi:type="dcterms:W3CDTF">2022-09-22T13:21:48Z</dcterms:modified>
</cp:coreProperties>
</file>