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 Jr\Desktop\Assignments\Homework\Homework2020\"/>
    </mc:Choice>
  </mc:AlternateContent>
  <xr:revisionPtr revIDLastSave="0" documentId="13_ncr:1_{3D51D70D-A802-45FA-8433-99E646D703C8}" xr6:coauthVersionLast="45" xr6:coauthVersionMax="45" xr10:uidLastSave="{00000000-0000-0000-0000-000000000000}"/>
  <bookViews>
    <workbookView xWindow="-120" yWindow="-120" windowWidth="20730" windowHeight="11280" activeTab="5" xr2:uid="{00000000-000D-0000-FFFF-FFFF00000000}"/>
  </bookViews>
  <sheets>
    <sheet name="Data" sheetId="1" r:id="rId1"/>
    <sheet name="State Per Category" sheetId="2" r:id="rId2"/>
    <sheet name="State Per Sub-Category" sheetId="3" r:id="rId3"/>
    <sheet name="Sheet4" sheetId="4" r:id="rId4"/>
    <sheet name="Bonus " sheetId="5" r:id="rId5"/>
    <sheet name="Bonus Statistics" sheetId="6" r:id="rId6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5" l="1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<sst xmlns="http://schemas.openxmlformats.org/spreadsheetml/2006/main" count="36763" uniqueCount="8400">
  <si>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</si>
  <si>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</si>
  <si>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</si>
  <si>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</si>
  <si>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</si>
  <si>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</si>
  <si>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</si>
  <si>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</si>
  <si>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</si>
  <si>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</si>
  <si>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</si>
  <si>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</si>
  <si>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</si>
  <si>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</si>
  <si>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</si>
  <si>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</si>
  <si>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</si>
  <si>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</si>
  <si>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</si>
  <si>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</si>
  <si>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</si>
  <si>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</si>
  <si>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</si>
  <si>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</si>
  <si>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</si>
  <si>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</si>
  <si>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</si>
  <si>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</si>
  <si>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</si>
  <si>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</si>
  <si>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</si>
  <si>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</si>
  <si>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</si>
  <si>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</si>
  <si>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</si>
  <si>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</si>
  <si>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</si>
  <si>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</si>
  <si>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</si>
  <si>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</si>
  <si>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</si>
  <si>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</si>
  <si>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</si>
  <si>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</si>
  <si>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</si>
  <si>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</si>
  <si>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</si>
  <si>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</si>
  <si>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</si>
  <si>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</si>
  <si>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</si>
  <si>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</si>
  <si>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</si>
  <si>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</si>
  <si>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</si>
  <si>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</si>
  <si>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</si>
  <si>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</si>
  <si>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</si>
  <si>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</si>
  <si>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</si>
  <si>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</si>
  <si>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</si>
  <si>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</si>
  <si>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</si>
  <si>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</si>
  <si>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</si>
  <si>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</si>
  <si>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</si>
  <si>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</si>
  <si>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</si>
  <si>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</si>
  <si>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</si>
  <si>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</si>
  <si>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</si>
  <si>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</si>
  <si>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</si>
  <si>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</si>
  <si>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</si>
  <si>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</si>
  <si>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</si>
  <si>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</si>
  <si>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</si>
  <si>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</si>
  <si>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</si>
  <si>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</si>
  <si>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</si>
  <si>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</si>
  <si>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</si>
  <si>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</si>
  <si>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</si>
  <si>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</si>
  <si>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</si>
  <si>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</si>
  <si>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</si>
  <si>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</si>
  <si>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</si>
  <si>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</si>
  <si>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</si>
  <si>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</si>
  <si>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</si>
  <si>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</si>
  <si>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</si>
  <si>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</si>
  <si>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</si>
  <si>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</si>
  <si>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</si>
  <si>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</si>
  <si>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</si>
  <si>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</si>
  <si>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</si>
  <si>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</si>
  <si>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</si>
  <si>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</si>
  <si>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</si>
  <si>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</si>
  <si>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</si>
  <si>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</si>
  <si>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</si>
  <si>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</si>
  <si>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</si>
  <si>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</si>
  <si>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</si>
  <si>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</si>
  <si>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</si>
  <si>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</si>
  <si>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</si>
  <si>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</si>
  <si>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</si>
  <si>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</si>
  <si>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</si>
  <si>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</si>
  <si>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</si>
  <si>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</si>
  <si>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</si>
  <si>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</si>
  <si>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</si>
  <si>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</si>
  <si>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</si>
  <si>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</si>
  <si>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</si>
  <si>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</si>
  <si>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</si>
  <si>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</si>
  <si>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</si>
  <si>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</si>
  <si>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</si>
  <si>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</si>
  <si>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</si>
  <si>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</si>
  <si>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</si>
  <si>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</si>
  <si>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</si>
  <si>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</si>
  <si>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</si>
  <si>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</si>
  <si>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</si>
  <si>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</si>
  <si>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</si>
  <si>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</si>
  <si>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</si>
  <si>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</si>
  <si>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</si>
  <si>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</si>
  <si>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</si>
  <si>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</si>
  <si>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</si>
  <si>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</si>
  <si>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</si>
  <si>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</si>
  <si>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</si>
  <si>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</si>
  <si>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</si>
  <si>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</si>
  <si>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</si>
  <si>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</si>
  <si>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</si>
  <si>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</si>
  <si>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</si>
  <si>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</si>
  <si>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</si>
  <si>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</si>
  <si>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</si>
  <si>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</si>
  <si>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</si>
  <si>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</si>
  <si>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</si>
  <si>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</si>
  <si>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</si>
  <si>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</si>
  <si>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</si>
  <si>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</si>
  <si>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</si>
  <si>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</si>
  <si>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</si>
  <si>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</si>
  <si>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</si>
  <si>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</si>
  <si>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</si>
  <si>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</si>
  <si>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</si>
  <si>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</si>
  <si>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</si>
  <si>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</si>
  <si>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</si>
  <si>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</si>
  <si>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</si>
  <si>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</si>
  <si>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</si>
  <si>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</si>
  <si>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</si>
  <si>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</si>
  <si>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</si>
  <si>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</si>
  <si>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</si>
  <si>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</si>
  <si>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</si>
  <si>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</si>
  <si>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</si>
  <si>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</si>
  <si>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</si>
  <si>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</si>
  <si>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</si>
  <si>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</si>
  <si>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</si>
  <si>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</si>
  <si>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</si>
  <si>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</si>
  <si>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</si>
  <si>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</si>
  <si>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</si>
  <si>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</si>
  <si>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</si>
  <si>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</si>
  <si>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</si>
  <si>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</si>
  <si>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</si>
  <si>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</si>
  <si>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</si>
  <si>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</si>
  <si>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</si>
  <si>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</si>
  <si>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</si>
  <si>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</si>
  <si>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</si>
  <si>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</si>
  <si>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</si>
  <si>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</si>
  <si>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</si>
  <si>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</si>
  <si>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</si>
  <si>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</si>
  <si>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</si>
  <si>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</si>
  <si>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</si>
  <si>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</si>
  <si>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</si>
  <si>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</si>
  <si>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</si>
  <si>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</si>
  <si>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</si>
  <si>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</si>
  <si>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</si>
  <si>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</si>
  <si>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</si>
  <si>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</si>
  <si>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</si>
  <si>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</si>
  <si>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</si>
  <si>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</si>
  <si>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</si>
  <si>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</si>
  <si>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</si>
  <si>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</si>
  <si>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</si>
  <si>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</si>
  <si>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</si>
  <si>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</si>
  <si>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</si>
  <si>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</si>
  <si>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</si>
  <si>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</si>
  <si>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</si>
  <si>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</si>
  <si>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</si>
  <si>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</si>
  <si>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</si>
  <si>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</si>
  <si>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</si>
  <si>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</si>
  <si>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</si>
  <si>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</si>
  <si>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</si>
  <si>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</si>
  <si>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</si>
  <si>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</si>
  <si>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</si>
  <si>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</si>
  <si>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</si>
  <si>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</si>
  <si>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</si>
  <si>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</si>
  <si>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</si>
  <si>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</si>
  <si>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</si>
  <si>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</si>
  <si>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</si>
  <si>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</si>
  <si>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</si>
  <si>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</si>
  <si>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</si>
  <si>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</si>
  <si>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</si>
  <si>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</si>
  <si>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</si>
  <si>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</si>
  <si>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</si>
  <si>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</si>
  <si>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</si>
  <si>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</si>
  <si>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</si>
  <si>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</si>
  <si>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</si>
  <si>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</si>
  <si>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</si>
  <si>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</si>
  <si>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</si>
  <si>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</si>
  <si>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</si>
  <si>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</si>
  <si>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</si>
  <si>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</si>
  <si>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</si>
  <si>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</si>
  <si>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</si>
  <si>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</si>
  <si>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</si>
  <si>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</si>
  <si>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</si>
  <si>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</si>
  <si>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</si>
  <si>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</si>
  <si>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</si>
  <si>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</si>
  <si>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</si>
  <si>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</si>
  <si>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</si>
  <si>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</si>
  <si>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</si>
  <si>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</si>
  <si>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</si>
  <si>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</si>
  <si>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</si>
  <si>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</si>
  <si>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</si>
  <si>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</si>
  <si>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</si>
  <si>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</si>
  <si>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</si>
  <si>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</si>
  <si>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</si>
  <si>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</si>
  <si>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</si>
  <si>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</si>
  <si>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</si>
  <si>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</si>
  <si>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</si>
  <si>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</si>
  <si>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</si>
  <si>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</si>
  <si>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</si>
  <si>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</si>
  <si>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</si>
  <si>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</si>
  <si>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</si>
  <si>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</si>
  <si>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</si>
  <si>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</si>
  <si>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</si>
  <si>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</si>
  <si>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</si>
  <si>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</si>
  <si>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</si>
  <si>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</si>
  <si>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</si>
  <si>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</si>
  <si>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</si>
  <si>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</si>
  <si>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</si>
  <si>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</si>
  <si>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</si>
  <si>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</si>
  <si>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</si>
  <si>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</si>
  <si>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</si>
  <si>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</si>
  <si>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</si>
  <si>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</si>
  <si>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</si>
  <si>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</si>
  <si>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</si>
  <si>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</si>
  <si>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</si>
  <si>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</si>
  <si>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</si>
  <si>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</si>
  <si>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</si>
  <si>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</si>
  <si>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</si>
  <si>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</si>
  <si>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</si>
  <si>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</si>
  <si>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</si>
  <si>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</si>
  <si>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</si>
  <si>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</si>
  <si>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</si>
  <si>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</si>
  <si>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</si>
  <si>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</si>
  <si>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</si>
  <si>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</si>
  <si>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</si>
  <si>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</si>
  <si>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</si>
  <si>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</si>
  <si>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</si>
  <si>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</si>
  <si>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</si>
  <si>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</si>
  <si>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</si>
  <si>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</si>
  <si>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</si>
  <si>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</si>
  <si>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</si>
  <si>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</si>
  <si>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</si>
  <si>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</si>
  <si>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</si>
  <si>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</si>
  <si>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</si>
  <si>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</si>
  <si>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</si>
  <si>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</si>
  <si>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</si>
  <si>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</si>
  <si>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</si>
  <si>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</si>
  <si>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</si>
  <si>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</si>
  <si>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</si>
  <si>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</si>
  <si>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</si>
  <si>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</si>
  <si>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</si>
  <si>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</si>
  <si>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</si>
  <si>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</si>
  <si>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</si>
  <si>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</si>
  <si>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</si>
  <si>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</si>
  <si>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</si>
  <si>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</si>
  <si>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</si>
  <si>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</si>
  <si>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</si>
  <si>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</si>
  <si>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</si>
  <si>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</si>
  <si>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</si>
  <si>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</si>
  <si>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</si>
  <si>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</si>
  <si>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</si>
  <si>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</si>
  <si>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</si>
  <si>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</si>
  <si>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</si>
  <si>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</si>
  <si>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</si>
  <si>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</si>
  <si>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</si>
  <si>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</si>
  <si>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</si>
  <si>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</si>
  <si>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</si>
  <si>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</si>
  <si>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</si>
  <si>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</si>
  <si>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</si>
  <si>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</si>
  <si>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</si>
  <si>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</si>
  <si>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</si>
  <si>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</si>
  <si>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</si>
  <si>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</si>
  <si>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</si>
  <si>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</si>
  <si>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</si>
  <si>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</si>
  <si>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</si>
  <si>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</si>
  <si>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</si>
  <si>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</si>
  <si>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</si>
  <si>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</si>
  <si>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</si>
  <si>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</si>
  <si>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</si>
  <si>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</si>
  <si>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</si>
  <si>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</si>
  <si>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</si>
  <si>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</si>
  <si>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</si>
  <si>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</si>
  <si>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</si>
  <si>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</si>
  <si>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</si>
  <si>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</si>
  <si>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</si>
  <si>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</si>
  <si>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</si>
  <si>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</si>
  <si>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</si>
  <si>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</si>
  <si>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</si>
  <si>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</si>
  <si>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</si>
  <si>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</si>
  <si>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</si>
  <si>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</si>
  <si>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</si>
  <si>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</si>
  <si>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</si>
  <si>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</si>
  <si>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</si>
  <si>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</si>
  <si>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</si>
  <si>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</si>
  <si>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</si>
  <si>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</si>
  <si>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</si>
  <si>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</si>
  <si>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</si>
  <si>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</si>
  <si>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</si>
  <si>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</si>
  <si>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</si>
  <si>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</si>
  <si>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</si>
  <si>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</si>
  <si>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</si>
  <si>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</si>
  <si>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</si>
  <si>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</si>
  <si>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</si>
  <si>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</si>
  <si>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</si>
  <si>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</si>
  <si>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</si>
  <si>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</si>
  <si>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</si>
  <si>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</si>
  <si>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</si>
  <si>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</si>
  <si>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</si>
  <si>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</si>
  <si>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</si>
  <si>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</si>
  <si>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</si>
  <si>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</si>
  <si>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</si>
  <si>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</si>
  <si>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</si>
  <si>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</si>
  <si>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</si>
  <si>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</si>
  <si>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</si>
  <si>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</si>
  <si>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</si>
  <si>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</si>
  <si>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</si>
  <si>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</si>
  <si>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</si>
  <si>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</si>
  <si>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</si>
  <si>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</si>
  <si>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</si>
  <si>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</si>
  <si>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</si>
  <si>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</si>
  <si>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</si>
  <si>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</si>
  <si>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</si>
  <si>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</si>
  <si>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</si>
  <si>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</si>
  <si>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</si>
  <si>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</si>
  <si>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</si>
  <si>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</si>
  <si>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</si>
  <si>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</si>
  <si>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</si>
  <si>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</si>
  <si>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</si>
  <si>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</si>
  <si>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</si>
  <si>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</si>
  <si>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</si>
  <si>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</si>
  <si>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</si>
  <si>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</si>
  <si>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</si>
  <si>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</si>
  <si>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</si>
  <si>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</si>
  <si>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</si>
  <si>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</si>
  <si>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</si>
  <si>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</si>
  <si>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</si>
  <si>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</si>
  <si>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</si>
  <si>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</si>
  <si>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</si>
  <si>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</si>
  <si>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</si>
  <si>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</si>
  <si>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</si>
  <si>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</si>
  <si>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</si>
  <si>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</si>
  <si>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</si>
  <si>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</si>
  <si>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</si>
  <si>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</si>
  <si>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</si>
  <si>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</si>
  <si>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</si>
  <si>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</si>
  <si>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</si>
  <si>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</si>
  <si>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</si>
  <si>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</si>
  <si>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</si>
  <si>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</si>
  <si>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</si>
  <si>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</si>
  <si>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</si>
  <si>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</si>
  <si>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</si>
  <si>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</si>
  <si>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</si>
  <si>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</si>
  <si>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</si>
  <si>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</si>
  <si>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</si>
  <si>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</si>
  <si>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</si>
  <si>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</si>
  <si>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</si>
  <si>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</si>
  <si>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</si>
  <si>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</si>
  <si>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</si>
  <si>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</si>
  <si>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</si>
  <si>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</si>
  <si>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</si>
  <si>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</si>
  <si>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</si>
  <si>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</si>
  <si>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</si>
  <si>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</si>
  <si>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</si>
  <si>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</si>
  <si>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</si>
  <si>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</si>
  <si>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</si>
  <si>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</si>
  <si>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</si>
  <si>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</si>
  <si>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</si>
  <si>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</si>
  <si>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</si>
  <si>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</si>
  <si>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</si>
  <si>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</si>
  <si>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</si>
  <si>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</si>
  <si>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</si>
  <si>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</si>
  <si>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</si>
  <si>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</si>
  <si>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</si>
  <si>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</si>
  <si>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</si>
  <si>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</si>
  <si>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</si>
  <si>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</si>
  <si>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</si>
  <si>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</si>
  <si>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</si>
  <si>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</si>
  <si>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</si>
  <si>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</si>
  <si>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</si>
  <si>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</si>
  <si>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</si>
  <si>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</si>
  <si>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</si>
  <si>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</si>
  <si>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</si>
  <si>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</si>
  <si>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</si>
  <si>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</si>
  <si>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</si>
  <si>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</si>
  <si>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</si>
  <si>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</si>
  <si>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</si>
  <si>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</si>
  <si>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</si>
  <si>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</si>
  <si>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</si>
  <si>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</si>
  <si>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</si>
  <si>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</si>
  <si>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</si>
  <si>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</si>
  <si>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</si>
  <si>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</si>
  <si>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</si>
  <si>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</si>
  <si>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</si>
  <si>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</si>
  <si>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</si>
  <si>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</si>
  <si>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</si>
  <si>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</si>
  <si>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</si>
  <si>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</si>
  <si>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</si>
  <si>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</si>
  <si>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</si>
  <si>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</si>
  <si>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</si>
  <si>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</si>
  <si>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</si>
  <si>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</si>
  <si>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</si>
  <si>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</si>
  <si>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</si>
  <si>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</si>
  <si>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</si>
  <si>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</si>
  <si>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</si>
  <si>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</si>
  <si>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</si>
  <si>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</si>
  <si>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</si>
  <si>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</si>
  <si>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</si>
  <si>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</si>
  <si>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</si>
  <si>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</si>
  <si>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</si>
  <si>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</si>
  <si>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</si>
  <si>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</si>
  <si>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</si>
  <si>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</si>
  <si>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</si>
  <si>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</si>
  <si>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</si>
  <si>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</si>
  <si>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</si>
  <si>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</si>
  <si>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</si>
  <si>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</si>
  <si>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</si>
  <si>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</si>
  <si>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</si>
  <si>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</si>
  <si>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</si>
  <si>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</si>
  <si>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</si>
  <si>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</si>
  <si>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</si>
  <si>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</si>
  <si>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</si>
  <si>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</si>
  <si>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</si>
  <si>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</si>
  <si>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</si>
  <si>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</si>
  <si>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</si>
  <si>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</si>
  <si>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</si>
  <si>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</si>
  <si>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</si>
  <si>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</si>
  <si>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</si>
  <si>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</si>
  <si>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</si>
  <si>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</si>
  <si>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</si>
  <si>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</si>
  <si>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</si>
  <si>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</si>
  <si>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</si>
  <si>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</si>
  <si>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</si>
  <si>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</si>
  <si>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</si>
  <si>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</si>
  <si>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</si>
  <si>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</si>
  <si>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</si>
  <si>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</si>
  <si>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</si>
  <si>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</si>
  <si>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</si>
  <si>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</si>
  <si>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</si>
  <si>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</si>
  <si>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</si>
  <si>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</si>
  <si>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</si>
  <si>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</si>
  <si>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</si>
  <si>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</si>
  <si>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</si>
  <si>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</si>
  <si>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</si>
  <si>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</si>
  <si>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</si>
  <si>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</si>
  <si>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</si>
  <si>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</si>
  <si>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</si>
  <si>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</si>
  <si>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</si>
  <si>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</si>
  <si>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</si>
  <si>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</si>
  <si>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</si>
  <si>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</si>
  <si>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</si>
  <si>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</si>
  <si>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</si>
  <si>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</si>
  <si>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</si>
  <si>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</si>
  <si>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</si>
  <si>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</si>
  <si>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</si>
  <si>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</si>
  <si>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</si>
  <si>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</si>
  <si>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</si>
  <si>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</si>
  <si>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</si>
  <si>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</si>
  <si>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</si>
  <si>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</si>
  <si>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</si>
  <si>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</si>
  <si>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</si>
  <si>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</si>
  <si>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</si>
  <si>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</si>
  <si>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</si>
  <si>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</si>
  <si>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</si>
  <si>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</si>
  <si>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</si>
  <si>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</si>
  <si>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</si>
  <si>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</si>
  <si>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</si>
  <si>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</si>
  <si>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</si>
  <si>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</si>
  <si>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</si>
  <si>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</si>
  <si>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</si>
  <si>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</si>
  <si>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</si>
  <si>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</si>
  <si>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</si>
  <si>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</si>
  <si>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</si>
  <si>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</si>
  <si>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</si>
  <si>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</si>
  <si>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</si>
  <si>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</si>
  <si>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</si>
  <si>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</si>
  <si>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</si>
  <si>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</si>
  <si>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</si>
  <si>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</si>
  <si>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</si>
  <si>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</si>
  <si>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</si>
  <si>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</si>
  <si>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</si>
  <si>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</si>
  <si>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</si>
  <si>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</si>
  <si>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</si>
  <si>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</si>
  <si>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</si>
  <si>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</si>
  <si>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</si>
  <si>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</si>
  <si>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</si>
  <si>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</si>
  <si>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</si>
  <si>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</si>
  <si>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</si>
  <si>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</si>
  <si>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</si>
  <si>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</si>
  <si>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</si>
  <si>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</si>
  <si>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</si>
  <si>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</si>
  <si>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</si>
  <si>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</si>
  <si>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</si>
  <si>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</si>
  <si>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</si>
  <si>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</si>
  <si>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</si>
  <si>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</si>
  <si>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</si>
  <si>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</si>
  <si>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</si>
  <si>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</si>
  <si>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</si>
  <si>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</si>
  <si>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</si>
  <si>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</si>
  <si>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</si>
  <si>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</si>
  <si>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</si>
  <si>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</si>
  <si>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</si>
  <si>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</si>
  <si>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</si>
  <si>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</si>
  <si>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</si>
  <si>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</si>
  <si>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</si>
  <si>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</si>
  <si>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</si>
  <si>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</si>
  <si>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</si>
  <si>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</si>
  <si>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</si>
  <si>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</si>
  <si>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</si>
  <si>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</si>
  <si>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</si>
  <si>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</si>
  <si>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</si>
  <si>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</si>
  <si>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</si>
  <si>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</si>
  <si>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</si>
  <si>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</si>
  <si>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</si>
  <si>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</si>
  <si>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</si>
  <si>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</si>
  <si>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</si>
  <si>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</si>
  <si>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</si>
  <si>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</si>
  <si>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</si>
  <si>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</si>
  <si>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</si>
  <si>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</si>
  <si>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</si>
  <si>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</si>
  <si>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</si>
  <si>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</si>
  <si>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</si>
  <si>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</si>
  <si>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</si>
  <si>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</si>
  <si>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</si>
  <si>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</si>
  <si>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</si>
  <si>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</si>
  <si>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</si>
  <si>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</si>
  <si>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</si>
  <si>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</si>
  <si>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</si>
  <si>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</si>
  <si>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</si>
  <si>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</si>
  <si>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</si>
  <si>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</si>
  <si>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</si>
  <si>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</si>
  <si>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</si>
  <si>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</si>
  <si>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</si>
  <si>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</si>
  <si>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</si>
  <si>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</si>
  <si>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</si>
  <si>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</si>
  <si>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</si>
  <si>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</si>
  <si>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</si>
  <si>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</si>
  <si>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</si>
  <si>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</si>
  <si>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</si>
  <si>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</si>
  <si>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</si>
  <si>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</si>
  <si>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</si>
  <si>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</si>
  <si>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</si>
  <si>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</si>
  <si>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</si>
  <si>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</si>
  <si>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</si>
  <si>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</si>
  <si>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</si>
  <si>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</si>
  <si>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</si>
  <si>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</si>
  <si>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</si>
  <si>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</si>
  <si>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</si>
  <si>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</si>
  <si>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</si>
  <si>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</si>
  <si>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</si>
  <si>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</si>
  <si>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</si>
  <si>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</si>
  <si>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</si>
  <si>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</si>
  <si>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</si>
  <si>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</si>
  <si>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</si>
  <si>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</si>
  <si>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</si>
  <si>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</si>
  <si>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</si>
  <si>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</si>
  <si>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</si>
  <si>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</si>
  <si>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</si>
  <si>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</si>
  <si>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</si>
  <si>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</si>
  <si>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</si>
  <si>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</si>
  <si>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</si>
  <si>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</si>
  <si>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</si>
  <si>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</si>
  <si>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</si>
  <si>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</si>
  <si>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</si>
  <si>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</si>
  <si>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</si>
  <si>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</si>
  <si>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</si>
  <si>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</si>
  <si>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</si>
  <si>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</si>
  <si>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</si>
  <si>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</si>
  <si>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</si>
  <si>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</si>
  <si>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</si>
  <si>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</si>
  <si>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</si>
  <si>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</si>
  <si>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</si>
  <si>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</si>
  <si>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</si>
  <si>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</si>
  <si>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</si>
  <si>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</si>
  <si>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</si>
  <si>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</si>
  <si>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</si>
  <si>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</si>
  <si>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</si>
  <si>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</si>
  <si>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</si>
  <si>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</si>
  <si>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</si>
  <si>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</si>
  <si>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</si>
  <si>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</si>
  <si>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</si>
  <si>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</si>
  <si>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</si>
  <si>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</si>
  <si>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</si>
  <si>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</si>
  <si>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</si>
  <si>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</si>
  <si>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</si>
  <si>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</si>
  <si>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</si>
  <si>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</si>
  <si>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</si>
  <si>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</si>
  <si>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</si>
  <si>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</si>
  <si>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</si>
  <si>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</si>
  <si>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</si>
  <si>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</si>
  <si>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</si>
  <si>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</si>
  <si>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</si>
  <si>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</si>
  <si>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</si>
  <si>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</si>
  <si>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</si>
  <si>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</si>
  <si>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</si>
  <si>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</si>
  <si>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</si>
  <si>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</si>
  <si>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</si>
  <si>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</si>
  <si>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</si>
  <si>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</si>
  <si>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</si>
  <si>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</si>
  <si>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</si>
  <si>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</si>
  <si>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</si>
  <si>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</si>
  <si>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</si>
  <si>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</si>
  <si>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</si>
  <si>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</si>
  <si>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</si>
  <si>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</si>
  <si>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</si>
  <si>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</si>
  <si>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</si>
  <si>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</si>
  <si>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</si>
  <si>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</si>
  <si>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</si>
  <si>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</si>
  <si>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</si>
  <si>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</si>
  <si>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</si>
  <si>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</si>
  <si>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</si>
  <si>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</si>
  <si>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</si>
  <si>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</si>
  <si>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</si>
  <si>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</si>
  <si>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</si>
  <si>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</si>
  <si>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</si>
  <si>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</si>
  <si>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</si>
  <si>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</si>
  <si>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</si>
  <si>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</si>
  <si>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</si>
  <si>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</si>
  <si>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</si>
  <si>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</si>
  <si>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</si>
  <si>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</si>
  <si>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</si>
  <si>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</si>
  <si>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</si>
  <si>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</si>
  <si>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</si>
  <si>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</si>
  <si>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</si>
  <si>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</si>
  <si>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</si>
  <si>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</si>
  <si>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</si>
  <si>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</si>
  <si>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</si>
  <si>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</si>
  <si>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</si>
  <si>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</si>
  <si>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</si>
  <si>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</si>
  <si>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</si>
  <si>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</si>
  <si>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</si>
  <si>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</si>
  <si>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</si>
  <si>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</si>
  <si>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</si>
  <si>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</si>
  <si>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</si>
  <si>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</si>
  <si>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</si>
  <si>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</si>
  <si>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</si>
  <si>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</si>
  <si>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</si>
  <si>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</si>
  <si>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</si>
  <si>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</si>
  <si>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</si>
  <si>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</si>
  <si>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</si>
  <si>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</si>
  <si>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</si>
  <si>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</si>
  <si>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</si>
  <si>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</si>
  <si>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</si>
  <si>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</si>
  <si>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</si>
  <si>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</si>
  <si>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</si>
  <si>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</si>
  <si>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</si>
  <si>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</si>
  <si>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</si>
  <si>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</si>
  <si>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</si>
  <si>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</si>
  <si>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</si>
  <si>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</si>
  <si>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</si>
  <si>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</si>
  <si>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</si>
  <si>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</si>
  <si>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</si>
  <si>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</si>
  <si>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</si>
  <si>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</si>
  <si>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</si>
  <si>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</si>
  <si>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</si>
  <si>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</si>
  <si>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</si>
  <si>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</si>
  <si>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</si>
  <si>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</si>
  <si>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</si>
  <si>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</si>
  <si>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</si>
  <si>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</si>
  <si>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</si>
  <si>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</si>
  <si>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</si>
  <si>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</si>
  <si>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</si>
  <si>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</si>
  <si>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</si>
  <si>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</si>
  <si>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</si>
  <si>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</si>
  <si>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</si>
  <si>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</si>
  <si>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</si>
  <si>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</si>
  <si>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</si>
  <si>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</si>
  <si>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</si>
  <si>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</si>
  <si>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</si>
  <si>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</si>
  <si>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</si>
  <si>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</si>
  <si>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</si>
  <si>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</si>
  <si>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</si>
  <si>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</si>
  <si>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</si>
  <si>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</si>
  <si>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</si>
  <si>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</si>
  <si>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</si>
  <si>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</si>
  <si>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</si>
  <si>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</si>
  <si>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</si>
  <si>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</si>
  <si>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</si>
  <si>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</si>
  <si>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</si>
  <si>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</si>
  <si>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</si>
  <si>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</si>
  <si>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</si>
  <si>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</si>
  <si>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</si>
  <si>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</si>
  <si>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</si>
  <si>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</si>
  <si>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</si>
  <si>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</si>
  <si>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</si>
  <si>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</si>
  <si>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</si>
  <si>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</si>
  <si>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</si>
  <si>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</si>
  <si>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</si>
  <si>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</si>
  <si>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</si>
  <si>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</si>
  <si>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</si>
  <si>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</si>
  <si>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</si>
  <si>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</si>
  <si>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</si>
  <si>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</si>
  <si>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</si>
  <si>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</si>
  <si>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</si>
  <si>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</si>
  <si>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</si>
  <si>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</si>
  <si>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</si>
  <si>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</si>
  <si>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</si>
  <si>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</si>
  <si>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</si>
  <si>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</si>
  <si>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</si>
  <si>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</si>
  <si>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</si>
  <si>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</si>
  <si>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</si>
  <si>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</si>
  <si>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</si>
  <si>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</si>
  <si>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</si>
  <si>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</si>
  <si>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</si>
  <si>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</si>
  <si>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</si>
  <si>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</si>
  <si>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</si>
  <si>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</si>
  <si>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</si>
  <si>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</si>
  <si>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</si>
  <si>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</si>
  <si>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</si>
  <si>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</si>
  <si>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</si>
  <si>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</si>
  <si>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</si>
  <si>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</si>
  <si>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</si>
  <si>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</si>
  <si>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</si>
  <si>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</si>
  <si>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</si>
  <si>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</si>
  <si>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</si>
  <si>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</si>
  <si>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</si>
  <si>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</si>
  <si>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</si>
  <si>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</si>
  <si>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</si>
  <si>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</si>
  <si>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</si>
  <si>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</si>
  <si>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</si>
  <si>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</si>
  <si>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</si>
  <si>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</si>
  <si>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</si>
  <si>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</si>
  <si>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</si>
  <si>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</si>
  <si>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</si>
  <si>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</si>
  <si>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</si>
  <si>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</si>
  <si>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</si>
  <si>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</si>
  <si>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</si>
  <si>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</si>
  <si>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</si>
  <si>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</si>
  <si>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</si>
  <si>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</si>
  <si>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</si>
  <si>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</si>
  <si>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</si>
  <si>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</si>
  <si>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</si>
  <si>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</si>
  <si>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</si>
  <si>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</si>
  <si>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</si>
  <si>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</si>
  <si>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</si>
  <si>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</si>
  <si>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</si>
  <si>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</si>
  <si>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</si>
  <si>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</si>
  <si>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</si>
  <si>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</si>
  <si>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</si>
  <si>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</si>
  <si>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</si>
  <si>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</si>
  <si>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</si>
  <si>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</si>
  <si>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</si>
  <si>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</si>
  <si>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</si>
  <si>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</si>
  <si>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</si>
  <si>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</si>
  <si>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</si>
  <si>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</si>
  <si>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</si>
  <si>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</si>
  <si>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</si>
  <si>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</si>
  <si>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</si>
  <si>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</si>
  <si>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</si>
  <si>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</si>
  <si>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</si>
  <si>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</si>
  <si>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</si>
  <si>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</si>
  <si>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</si>
  <si>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</si>
  <si>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</si>
  <si>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</si>
  <si>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</si>
  <si>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</si>
  <si>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</si>
  <si>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</si>
  <si>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</si>
  <si>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</si>
  <si>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</si>
  <si>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</si>
  <si>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</si>
  <si>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</si>
  <si>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</si>
  <si>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</si>
  <si>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</si>
  <si>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</si>
  <si>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</si>
  <si>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</si>
  <si>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</si>
  <si>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</si>
  <si>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</si>
  <si>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</si>
  <si>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</si>
  <si>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</si>
  <si>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</si>
  <si>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</si>
  <si>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</si>
  <si>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</si>
  <si>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</si>
  <si>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</si>
  <si>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</si>
  <si>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</si>
  <si>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</si>
  <si>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</si>
  <si>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</si>
  <si>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</si>
  <si>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</si>
  <si>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</si>
  <si>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</si>
  <si>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</si>
  <si>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</si>
  <si>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</si>
  <si>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</si>
  <si>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</si>
  <si>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</si>
  <si>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</si>
  <si>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</si>
  <si>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</si>
  <si>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</si>
  <si>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</si>
  <si>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</si>
  <si>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</si>
  <si>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</si>
  <si>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</si>
  <si>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</si>
  <si>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</si>
  <si>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</si>
  <si>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</si>
  <si>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</si>
  <si>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</si>
  <si>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</si>
  <si>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</si>
  <si>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</si>
  <si>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</si>
  <si>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</si>
  <si>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</si>
  <si>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</si>
  <si>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</si>
  <si>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</si>
  <si>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</si>
  <si>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</si>
  <si>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</si>
  <si>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</si>
  <si>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</si>
  <si>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</si>
  <si>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</si>
  <si>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</si>
  <si>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</si>
  <si>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</si>
  <si>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</si>
  <si>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</si>
  <si>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</si>
  <si>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</si>
  <si>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</si>
  <si>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</si>
  <si>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</si>
  <si>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</si>
  <si>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</si>
  <si>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</si>
  <si>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</si>
  <si>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</si>
  <si>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</si>
  <si>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</si>
  <si>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</si>
  <si>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</si>
  <si>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</si>
  <si>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</si>
  <si>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</si>
  <si>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</si>
  <si>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</si>
  <si>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</si>
  <si>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</si>
  <si>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</si>
  <si>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</si>
  <si>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</si>
  <si>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</si>
  <si>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</si>
  <si>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</si>
  <si>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</si>
  <si>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</si>
  <si>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</si>
  <si>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</si>
  <si>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</si>
  <si>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</si>
  <si>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</si>
  <si>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</si>
  <si>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</si>
  <si>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</si>
  <si>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</si>
  <si>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</si>
  <si>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</si>
  <si>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</si>
  <si>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</si>
  <si>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</si>
  <si>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</si>
  <si>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</si>
  <si>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</si>
  <si>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</si>
  <si>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</si>
  <si>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</si>
  <si>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</si>
  <si>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</si>
  <si>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</si>
  <si>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</si>
  <si>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</si>
  <si>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</si>
  <si>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</si>
  <si>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</si>
  <si>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</si>
  <si>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</si>
  <si>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</si>
  <si>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</si>
  <si>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</si>
  <si>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</si>
  <si>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</si>
  <si>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</si>
  <si>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</si>
  <si>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</si>
  <si>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</si>
  <si>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</si>
  <si>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</si>
  <si>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</si>
  <si>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</si>
  <si>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</si>
  <si>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</si>
  <si>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</si>
  <si>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</si>
  <si>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</si>
  <si>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</si>
  <si>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</si>
  <si>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</si>
  <si>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</si>
  <si>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</si>
  <si>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</si>
  <si>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</si>
  <si>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</si>
  <si>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</si>
  <si>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</si>
  <si>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</si>
  <si>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</si>
  <si>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</si>
  <si>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</si>
  <si>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</si>
  <si>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</si>
  <si>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</si>
  <si>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</si>
  <si>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</si>
  <si>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</si>
  <si>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</si>
  <si>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</si>
  <si>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</si>
  <si>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</si>
  <si>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</si>
  <si>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</si>
  <si>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</si>
  <si>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</si>
  <si>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</si>
  <si>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</si>
  <si>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</si>
  <si>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</si>
  <si>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</si>
  <si>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</si>
  <si>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</si>
  <si>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</si>
  <si>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</si>
  <si>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</si>
  <si>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</si>
  <si>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</si>
  <si>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</si>
  <si>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</si>
  <si>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</si>
  <si>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</si>
  <si>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</si>
  <si>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</si>
  <si>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</si>
  <si>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</si>
  <si>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</si>
  <si>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</si>
  <si>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</si>
  <si>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</si>
  <si>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</si>
  <si>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</si>
  <si>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</si>
  <si>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</si>
  <si>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</si>
  <si>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</si>
  <si>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</si>
  <si>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</si>
  <si>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</si>
  <si>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</si>
  <si>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</si>
  <si>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</si>
  <si>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</si>
  <si>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</si>
  <si>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</si>
  <si>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</si>
  <si>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</si>
  <si>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</si>
  <si>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</si>
  <si>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</si>
  <si>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</si>
  <si>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</si>
  <si>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</si>
  <si>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</si>
  <si>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</si>
  <si>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</si>
  <si>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</si>
  <si>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</si>
  <si>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</si>
  <si>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</si>
  <si>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</si>
  <si>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</si>
  <si>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</si>
  <si>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</si>
  <si>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</si>
  <si>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</si>
  <si>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</si>
  <si>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</si>
  <si>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</si>
  <si>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</si>
  <si>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</si>
  <si>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</si>
  <si>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</si>
  <si>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</si>
  <si>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</si>
  <si>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</si>
  <si>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</si>
  <si>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</si>
  <si>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</si>
  <si>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</si>
  <si>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</si>
  <si>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</si>
  <si>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</si>
  <si>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</si>
  <si>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</si>
  <si>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</si>
  <si>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</si>
  <si>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</si>
  <si>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</si>
  <si>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</si>
  <si>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</si>
  <si>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</si>
  <si>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</si>
  <si>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</si>
  <si>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</si>
  <si>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</si>
  <si>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</si>
  <si>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</si>
  <si>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</si>
  <si>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</si>
  <si>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</si>
  <si>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</si>
  <si>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</si>
  <si>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</si>
  <si>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</si>
  <si>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</si>
  <si>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</si>
  <si>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</si>
  <si>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</si>
  <si>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</si>
  <si>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</si>
  <si>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</si>
  <si>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</si>
  <si>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</si>
  <si>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</si>
  <si>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</si>
  <si>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</si>
  <si>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</si>
  <si>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</si>
  <si>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</si>
  <si>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</si>
  <si>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</si>
  <si>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</si>
  <si>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</si>
  <si>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</si>
  <si>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</si>
  <si>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</si>
  <si>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</si>
  <si>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</si>
  <si>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</si>
  <si>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</si>
  <si>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</si>
  <si>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</si>
  <si>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</si>
  <si>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</si>
  <si>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</si>
  <si>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</si>
  <si>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</si>
  <si>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</si>
  <si>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</si>
  <si>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</si>
  <si>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</si>
  <si>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</si>
  <si>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</si>
  <si>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</si>
  <si>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</si>
  <si>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</si>
  <si>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</si>
  <si>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</si>
  <si>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</si>
  <si>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</si>
  <si>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</si>
  <si>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</si>
  <si>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</si>
  <si>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</si>
  <si>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</si>
  <si>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</si>
  <si>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</si>
  <si>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</si>
  <si>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</si>
  <si>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</si>
  <si>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</si>
  <si>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</si>
  <si>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</si>
  <si>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</si>
  <si>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</si>
  <si>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</si>
  <si>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</si>
  <si>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</si>
  <si>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</si>
  <si>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</si>
  <si>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</si>
  <si>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</si>
  <si>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</si>
  <si>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</si>
  <si>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</si>
  <si>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</si>
  <si>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</si>
  <si>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</si>
  <si>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</si>
  <si>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</si>
  <si>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</si>
  <si>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</si>
  <si>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</si>
  <si>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</si>
  <si>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</si>
  <si>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</si>
  <si>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</si>
  <si>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</si>
  <si>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</si>
  <si>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</si>
  <si>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</si>
  <si>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</si>
  <si>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</si>
  <si>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</si>
  <si>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</si>
  <si>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</si>
  <si>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</si>
  <si>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</si>
  <si>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</si>
  <si>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</si>
  <si>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</si>
  <si>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</si>
  <si>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</si>
  <si>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</si>
  <si>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</si>
  <si>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</si>
  <si>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</si>
  <si>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</si>
  <si>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</si>
  <si>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</si>
  <si>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</si>
  <si>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</si>
  <si>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</si>
  <si>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</si>
  <si>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</si>
  <si>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</si>
  <si>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</si>
  <si>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</si>
  <si>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</si>
  <si>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</si>
  <si>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</si>
  <si>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</si>
  <si>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</si>
  <si>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</si>
  <si>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</si>
  <si>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</si>
  <si>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</si>
  <si>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</si>
  <si>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</si>
  <si>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</si>
  <si>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</si>
  <si>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</si>
  <si>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</si>
  <si>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</si>
  <si>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</si>
  <si>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</si>
  <si>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</si>
  <si>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</si>
  <si>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</si>
  <si>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</si>
  <si>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</si>
  <si>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</si>
  <si>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</si>
  <si>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</si>
  <si>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</si>
  <si>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</si>
  <si>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</si>
  <si>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</si>
  <si>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</si>
  <si>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</si>
  <si>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</si>
  <si>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</si>
  <si>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</si>
  <si>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</si>
  <si>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</si>
  <si>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</si>
  <si>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</si>
  <si>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</si>
  <si>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</si>
  <si>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</si>
  <si>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</si>
  <si>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</si>
  <si>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</si>
  <si>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</si>
  <si>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</si>
  <si>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</si>
  <si>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</si>
  <si>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</si>
  <si>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</si>
  <si>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</si>
  <si>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</si>
  <si>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</si>
  <si>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</si>
  <si>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</si>
  <si>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</si>
  <si>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</si>
  <si>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</si>
  <si>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</si>
  <si>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</si>
  <si>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</si>
  <si>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</si>
  <si>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</si>
  <si>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</si>
  <si>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</si>
  <si>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</si>
  <si>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</si>
  <si>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</si>
  <si>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</si>
  <si>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</si>
  <si>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</si>
  <si>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</si>
  <si>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</si>
  <si>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</si>
  <si>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</si>
  <si>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</si>
  <si>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</si>
  <si>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</si>
  <si>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</si>
  <si>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</si>
  <si>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</si>
  <si>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</si>
  <si>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</si>
  <si>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</si>
  <si>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</si>
  <si>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</si>
  <si>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</si>
  <si>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</si>
  <si>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</si>
  <si>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</si>
  <si>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</si>
  <si>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</si>
  <si>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</si>
  <si>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</si>
  <si>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</si>
  <si>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</si>
  <si>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</si>
  <si>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</si>
  <si>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</si>
  <si>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</si>
  <si>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</si>
  <si>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</si>
  <si>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</si>
  <si>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</si>
  <si>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</si>
  <si>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</si>
  <si>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</si>
  <si>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</si>
  <si>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</si>
  <si>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</si>
  <si>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</si>
  <si>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</si>
  <si>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</si>
  <si>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</si>
  <si>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</si>
  <si>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</si>
  <si>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</si>
  <si>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</si>
  <si>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</si>
  <si>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</si>
  <si>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</si>
  <si>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</si>
  <si>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</si>
  <si>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</si>
  <si>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</si>
  <si>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</si>
  <si>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</si>
  <si>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</si>
  <si>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</si>
  <si>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</si>
  <si>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</si>
  <si>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</si>
  <si>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</si>
  <si>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</si>
  <si>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</si>
  <si>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</si>
  <si>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</si>
  <si>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</si>
  <si>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</si>
  <si>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</si>
  <si>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</si>
  <si>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</si>
  <si>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</si>
  <si>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</si>
  <si>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</si>
  <si>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</si>
  <si>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</si>
  <si>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</si>
  <si>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</si>
  <si>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</si>
  <si>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</si>
  <si>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</si>
  <si>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</si>
  <si>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</si>
  <si>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</si>
  <si>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</si>
  <si>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</si>
  <si>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</si>
  <si>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</si>
  <si>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</si>
  <si>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</si>
  <si>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</si>
  <si>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</si>
  <si>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</si>
  <si>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</si>
  <si>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</si>
  <si>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</si>
  <si>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</si>
  <si>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</si>
  <si>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</si>
  <si>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</si>
  <si>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</si>
  <si>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</si>
  <si>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</si>
  <si>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</si>
  <si>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</si>
  <si>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</si>
  <si>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</si>
  <si>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</si>
  <si>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</si>
  <si>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</si>
  <si>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</si>
  <si>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</si>
  <si>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</si>
  <si>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</si>
  <si>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</si>
  <si>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</si>
  <si>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</si>
  <si>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</si>
  <si>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</si>
  <si>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</si>
  <si>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</si>
  <si>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</si>
  <si>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</si>
  <si>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</si>
  <si>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</si>
  <si>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</si>
  <si>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</si>
  <si>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</si>
  <si>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</si>
  <si>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</si>
  <si>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</si>
  <si>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</si>
  <si>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</si>
  <si>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</si>
  <si>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</si>
  <si>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</si>
  <si>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</si>
  <si>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</si>
  <si>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</si>
  <si>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</si>
  <si>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</si>
  <si>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</si>
  <si>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</si>
  <si>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</si>
  <si>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</si>
  <si>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</si>
  <si>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</si>
  <si>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</si>
  <si>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</si>
  <si>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</si>
  <si>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</si>
  <si>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</si>
  <si>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</si>
  <si>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</si>
  <si>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</si>
  <si>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</si>
  <si>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</si>
  <si>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</si>
  <si>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</si>
  <si>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</si>
  <si>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</si>
  <si>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</si>
  <si>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</si>
  <si>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</si>
  <si>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</si>
  <si>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</si>
  <si>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</si>
  <si>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</si>
  <si>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</si>
  <si>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</si>
  <si>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</si>
  <si>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</si>
  <si>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</si>
  <si>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</si>
  <si>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</si>
  <si>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</si>
  <si>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</si>
  <si>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</si>
  <si>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</si>
  <si>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</si>
  <si>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</si>
  <si>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</si>
  <si>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</si>
  <si>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</si>
  <si>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</si>
  <si>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</si>
  <si>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</si>
  <si>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</si>
  <si>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</si>
  <si>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</si>
  <si>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</si>
  <si>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</si>
  <si>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</si>
  <si>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</si>
  <si>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</si>
  <si>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</si>
  <si>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</si>
  <si>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</si>
  <si>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</si>
  <si>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</si>
  <si>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</si>
  <si>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</si>
  <si>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</si>
  <si>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</si>
  <si>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</si>
  <si>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</si>
  <si>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</si>
  <si>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</si>
  <si>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</si>
  <si>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</si>
  <si>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</si>
  <si>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</si>
  <si>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</si>
  <si>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</si>
  <si>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</si>
  <si>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</si>
  <si>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</si>
  <si>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</si>
  <si>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</si>
  <si>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</si>
  <si>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</si>
  <si>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</si>
  <si>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</si>
  <si>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</si>
  <si>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</si>
  <si>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</si>
  <si>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</si>
  <si>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</si>
  <si>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</si>
  <si>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</si>
  <si>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</si>
  <si>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</si>
  <si>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</si>
  <si>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</si>
  <si>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</si>
  <si>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</si>
  <si>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</si>
  <si>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</si>
  <si>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</si>
  <si>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</si>
  <si>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</si>
  <si>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</si>
  <si>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</si>
  <si>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</si>
  <si>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</si>
  <si>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</si>
  <si>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</si>
  <si>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</si>
  <si>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</si>
  <si>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</si>
  <si>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</si>
  <si>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</si>
  <si>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</si>
  <si>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</si>
  <si>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</si>
  <si>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</si>
  <si>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</si>
  <si>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</si>
  <si>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</si>
  <si>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</si>
  <si>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</si>
  <si>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</si>
  <si>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</si>
  <si>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</si>
  <si>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</si>
  <si>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</si>
  <si>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</si>
  <si>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</si>
  <si>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</si>
  <si>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</si>
  <si>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</si>
  <si>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</si>
  <si>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</si>
  <si>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</si>
  <si>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</si>
  <si>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</si>
  <si>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</si>
  <si>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</si>
  <si>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</si>
  <si>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</si>
  <si>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</si>
  <si>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</si>
  <si>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</si>
  <si>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</si>
  <si>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</si>
  <si>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</si>
  <si>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</si>
  <si>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</si>
  <si>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</si>
  <si>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</si>
  <si>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</si>
  <si>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</si>
  <si>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</si>
  <si>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</si>
  <si>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</si>
  <si>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</si>
  <si>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</si>
  <si>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</si>
  <si>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</si>
  <si>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</si>
  <si>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</si>
  <si>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</si>
  <si>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</si>
  <si>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</si>
  <si>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</si>
  <si>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</si>
  <si>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</si>
  <si>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</si>
  <si>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</si>
  <si>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</si>
  <si>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</si>
  <si>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</si>
  <si>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</si>
  <si>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</si>
  <si>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</si>
  <si>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</si>
  <si>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</si>
  <si>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</si>
  <si>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</si>
  <si>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</si>
  <si>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</si>
  <si>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</si>
  <si>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</si>
  <si>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</si>
  <si>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</si>
  <si>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</si>
  <si>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</si>
  <si>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</si>
  <si>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</si>
  <si>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</si>
  <si>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</si>
  <si>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</si>
  <si>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</si>
  <si>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</si>
  <si>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</si>
  <si>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</si>
  <si>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</si>
  <si>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</si>
  <si>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</si>
  <si>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</si>
  <si>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</si>
  <si>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</si>
  <si>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</si>
  <si>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</si>
  <si>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</si>
  <si>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</si>
  <si>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</si>
  <si>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</si>
  <si>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</si>
  <si>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</si>
  <si>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</si>
  <si>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</si>
  <si>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</si>
  <si>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</si>
  <si>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</si>
  <si>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</si>
  <si>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</si>
  <si>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</si>
  <si>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</si>
  <si>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</si>
  <si>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</si>
  <si>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</si>
  <si>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</si>
  <si>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</si>
  <si>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</si>
  <si>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</si>
  <si>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</si>
  <si>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</si>
  <si>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</si>
  <si>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</si>
  <si>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</si>
  <si>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</si>
  <si>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</si>
  <si>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</si>
  <si>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</si>
  <si>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</si>
  <si>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</si>
  <si>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</si>
  <si>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</si>
  <si>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</si>
  <si>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</si>
  <si>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</si>
  <si>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</si>
  <si>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</si>
  <si>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</si>
  <si>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</si>
  <si>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</si>
  <si>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</si>
  <si>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</si>
  <si>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</si>
  <si>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</si>
  <si>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</si>
  <si>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</si>
  <si>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</si>
  <si>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</si>
  <si>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</si>
  <si>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</si>
  <si>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</si>
  <si>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</si>
  <si>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</si>
  <si>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</si>
  <si>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</si>
  <si>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</si>
  <si>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</si>
  <si>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</si>
  <si>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</si>
  <si>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</si>
  <si>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</si>
  <si>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</si>
  <si>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</si>
  <si>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</si>
  <si>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</si>
  <si>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</si>
  <si>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</si>
  <si>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</si>
  <si>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</si>
  <si>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</si>
  <si>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</si>
  <si>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</si>
  <si>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</si>
  <si>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</si>
  <si>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</si>
  <si>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</si>
  <si>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</si>
  <si>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</si>
  <si>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</si>
  <si>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</si>
  <si>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</si>
  <si>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</si>
  <si>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</si>
  <si>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</si>
  <si>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</si>
  <si>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</si>
  <si>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</si>
  <si>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</si>
  <si>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</si>
  <si>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</si>
  <si>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</si>
  <si>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</si>
  <si>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</si>
  <si>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</si>
  <si>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</si>
  <si>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</si>
  <si>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</si>
  <si>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</si>
  <si>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</si>
  <si>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</si>
  <si>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</si>
  <si>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</si>
  <si>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</si>
  <si>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</si>
  <si>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</si>
  <si>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</si>
  <si>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</si>
  <si>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</si>
  <si>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</si>
  <si>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</si>
  <si>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</si>
  <si>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</si>
  <si>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</si>
  <si>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</si>
  <si>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</si>
  <si>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</si>
  <si>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</si>
  <si>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</si>
  <si>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</si>
  <si>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</si>
  <si>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</si>
  <si>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</si>
  <si>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</si>
  <si>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</si>
  <si>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</si>
  <si>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</si>
  <si>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</si>
  <si>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</si>
  <si>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</si>
  <si>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</si>
  <si>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</si>
  <si>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</si>
  <si>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</si>
  <si>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</si>
  <si>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</si>
  <si>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</si>
  <si>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</si>
  <si>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</si>
  <si>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</si>
  <si>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</si>
  <si>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</si>
  <si>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</si>
  <si>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</si>
  <si>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</si>
  <si>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</si>
  <si>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</si>
  <si>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</si>
  <si>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</si>
  <si>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</si>
  <si>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</si>
  <si>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</si>
  <si>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</si>
  <si>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</si>
  <si>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</si>
  <si>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</si>
  <si>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</si>
  <si>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</si>
  <si>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</si>
  <si>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</si>
  <si>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</si>
  <si>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</si>
  <si>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</si>
  <si>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</si>
  <si>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</si>
  <si>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</si>
  <si>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</si>
  <si>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</si>
  <si>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</si>
  <si>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</si>
  <si>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</si>
  <si>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</si>
  <si>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</si>
  <si>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</si>
  <si>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</si>
  <si>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</si>
  <si>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</si>
  <si>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</si>
  <si>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</si>
  <si>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</si>
  <si>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</si>
  <si>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</si>
  <si>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</si>
  <si>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</si>
  <si>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</si>
  <si>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</si>
  <si>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</si>
  <si>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</si>
  <si>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</si>
  <si>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</si>
  <si>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</si>
  <si>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</si>
  <si>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</si>
  <si>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</si>
  <si>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</si>
  <si>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</si>
  <si>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</si>
  <si>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</si>
  <si>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</si>
  <si>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</si>
  <si>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</si>
  <si>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</si>
  <si>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</si>
  <si>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</si>
  <si>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</si>
  <si>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</si>
  <si>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</si>
  <si>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</si>
  <si>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</si>
  <si>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</si>
  <si>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</si>
  <si>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</si>
  <si>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</si>
  <si>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</si>
  <si>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</si>
  <si>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</si>
  <si>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</si>
  <si>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</si>
  <si>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</si>
  <si>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</si>
  <si>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</si>
  <si>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</si>
  <si>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</si>
  <si>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</si>
  <si>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</si>
  <si>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</si>
  <si>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</si>
  <si>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</si>
  <si>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</si>
  <si>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</si>
  <si>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</si>
  <si>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</si>
  <si>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</si>
  <si>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</si>
  <si>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</si>
  <si>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</si>
  <si>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</si>
  <si>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</si>
  <si>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</si>
  <si>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</si>
  <si>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</si>
  <si>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</si>
  <si>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</si>
  <si>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</si>
  <si>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</si>
  <si>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</si>
  <si>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</si>
  <si>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</si>
  <si>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</si>
  <si>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</si>
  <si>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</si>
  <si>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</si>
  <si>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</si>
  <si>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</si>
  <si>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</si>
  <si>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</si>
  <si>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</si>
  <si>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</si>
  <si>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</si>
  <si>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</si>
  <si>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</si>
  <si>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</si>
  <si>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</si>
  <si>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</si>
  <si>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</si>
  <si>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</si>
  <si>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</si>
  <si>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</si>
  <si>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</si>
  <si>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</si>
  <si>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</si>
  <si>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</si>
  <si>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</si>
  <si>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</si>
  <si>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</si>
  <si>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</si>
  <si>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</si>
  <si>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</si>
  <si>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</si>
  <si>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</si>
  <si>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</si>
  <si>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</si>
  <si>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</si>
  <si>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</si>
  <si>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</si>
  <si>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</si>
  <si>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</si>
  <si>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</si>
  <si>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</si>
  <si>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</si>
  <si>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</si>
  <si>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</si>
  <si>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</si>
  <si>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</si>
  <si>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</si>
  <si>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</si>
  <si>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</si>
  <si>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</si>
  <si>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</si>
  <si>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</si>
  <si>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</si>
  <si>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</si>
  <si>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</si>
  <si>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</si>
  <si>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</si>
  <si>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</si>
  <si>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</si>
  <si>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</si>
  <si>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</si>
  <si>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</si>
  <si>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</si>
  <si>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</si>
  <si>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</si>
  <si>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</si>
  <si>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</si>
  <si>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</si>
  <si>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</si>
  <si>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</si>
  <si>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</si>
  <si>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</si>
  <si>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</si>
  <si>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</si>
  <si>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</si>
  <si>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</si>
  <si>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</si>
  <si>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</si>
  <si>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</si>
  <si>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</si>
  <si>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</si>
  <si>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</si>
  <si>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</si>
  <si>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</si>
  <si>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</si>
  <si>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</si>
  <si>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</si>
  <si>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</si>
  <si>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</si>
  <si>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</si>
  <si>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</si>
  <si>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</si>
  <si>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</si>
  <si>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</si>
  <si>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</si>
  <si>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</si>
  <si>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</si>
  <si>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</si>
  <si>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</si>
  <si>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</si>
  <si>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</si>
  <si>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</si>
  <si>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</si>
  <si>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</si>
  <si>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</si>
  <si>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</si>
  <si>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</si>
  <si>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</si>
  <si>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</si>
  <si>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</si>
  <si>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</si>
  <si>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</si>
  <si>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</si>
  <si>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</si>
  <si>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</si>
  <si>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</si>
  <si>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</si>
  <si>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</si>
  <si>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</si>
  <si>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</si>
  <si>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</si>
  <si>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</si>
  <si>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</si>
  <si>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</si>
  <si>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</si>
  <si>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</si>
  <si>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</si>
  <si>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</si>
  <si>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</si>
  <si>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</si>
  <si>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</si>
  <si>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</si>
  <si>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</si>
  <si>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</si>
  <si>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</si>
  <si>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</si>
  <si>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</si>
  <si>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</si>
  <si>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</si>
  <si>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</si>
  <si>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</si>
  <si>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</si>
  <si>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</si>
  <si>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</si>
  <si>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</si>
  <si>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</si>
  <si>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</si>
  <si>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</si>
  <si>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</si>
  <si>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</si>
  <si>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</si>
  <si>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</si>
  <si>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</si>
  <si>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</si>
  <si>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</si>
  <si>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</si>
  <si>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</si>
  <si>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</si>
  <si>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</si>
  <si>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</si>
  <si>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</si>
  <si>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</si>
  <si>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</si>
  <si>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</si>
  <si>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</si>
  <si>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</si>
  <si>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</si>
  <si>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</si>
  <si>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</si>
  <si>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</si>
  <si>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</si>
  <si>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</si>
  <si>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</si>
  <si>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</si>
  <si>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</si>
  <si>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</si>
  <si>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</si>
  <si>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</si>
  <si>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</si>
  <si>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</si>
  <si>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</si>
  <si>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</si>
  <si>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</si>
  <si>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</si>
  <si>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</si>
  <si>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</si>
  <si>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</si>
  <si>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</si>
  <si>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</si>
  <si>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</si>
  <si>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</si>
  <si>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</si>
  <si>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</si>
  <si>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</si>
  <si>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</si>
  <si>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</si>
  <si>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</si>
  <si>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</si>
  <si>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</si>
  <si>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</si>
  <si>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</si>
  <si>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</si>
  <si>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</si>
  <si>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</si>
  <si>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</si>
  <si>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</si>
  <si>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</si>
  <si>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</si>
  <si>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</si>
  <si>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</si>
  <si>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</si>
  <si>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</si>
  <si>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</si>
  <si>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</si>
  <si>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</si>
  <si>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</si>
  <si>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</si>
  <si>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</si>
  <si>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</si>
  <si>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</si>
  <si>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</si>
  <si>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</si>
  <si>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</si>
  <si>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</si>
  <si>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</si>
  <si>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</si>
  <si>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</si>
  <si>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</si>
  <si>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</si>
  <si>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</si>
  <si>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</si>
  <si>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</si>
  <si>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</si>
  <si>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</si>
  <si>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</si>
  <si>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</si>
  <si>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</si>
  <si>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</si>
  <si>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</si>
  <si>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</si>
  <si>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</si>
  <si>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</si>
  <si>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</si>
  <si>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</si>
  <si>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</si>
  <si>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</si>
  <si>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</si>
  <si>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</si>
  <si>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</si>
  <si>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</si>
  <si>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</si>
  <si>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</si>
  <si>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</si>
  <si>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</si>
  <si>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</si>
  <si>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</si>
  <si>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</si>
  <si>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</si>
  <si>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</si>
  <si>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</si>
  <si>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</si>
  <si>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</si>
  <si>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</si>
  <si>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</si>
  <si>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</si>
  <si>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</si>
  <si>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</si>
  <si>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</si>
  <si>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</si>
  <si>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</si>
  <si>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</si>
  <si>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</si>
  <si>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</si>
  <si>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</si>
  <si>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</si>
  <si>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</si>
  <si>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</si>
  <si>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</si>
  <si>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</si>
  <si>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</si>
  <si>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</si>
  <si>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</si>
  <si>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</si>
  <si>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</si>
  <si>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</si>
  <si>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</si>
  <si>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</si>
  <si>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</si>
  <si>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</si>
  <si>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</si>
  <si>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</si>
  <si>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</si>
  <si>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</si>
  <si>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</si>
  <si>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</si>
  <si>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</si>
  <si>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</si>
  <si>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</si>
  <si>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</si>
  <si>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</si>
  <si>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</si>
  <si>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</si>
  <si>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</si>
  <si>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</si>
  <si>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</si>
  <si>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</si>
  <si>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</si>
  <si>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</si>
  <si>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</si>
  <si>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</si>
  <si>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</si>
  <si>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</si>
  <si>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</si>
  <si>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</si>
  <si>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</si>
  <si>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</si>
  <si>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</si>
  <si>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</si>
  <si>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</si>
  <si>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</si>
  <si>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</si>
  <si>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</si>
  <si>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</si>
  <si>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</si>
  <si>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</si>
  <si>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</si>
  <si>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</si>
  <si>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</si>
  <si>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</si>
  <si>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</si>
  <si>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</si>
  <si>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</si>
  <si>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</si>
  <si>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</si>
  <si>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</si>
  <si>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</si>
  <si>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</si>
  <si>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</si>
  <si>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</si>
  <si>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</si>
  <si>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</si>
  <si>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</si>
  <si>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</si>
  <si>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</si>
  <si>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</si>
  <si>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</si>
  <si>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</si>
  <si>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</si>
  <si>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</si>
  <si>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</si>
  <si>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</si>
  <si>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</si>
  <si>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</si>
  <si>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</si>
  <si>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</si>
  <si>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</si>
  <si>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</si>
  <si>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</si>
  <si>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</si>
  <si>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</si>
  <si>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</si>
  <si>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</si>
  <si>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</si>
  <si>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</si>
  <si>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</si>
  <si>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</si>
  <si>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</si>
  <si>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</si>
  <si>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</si>
  <si>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</si>
  <si>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</si>
  <si>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</si>
  <si>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</si>
  <si>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</si>
  <si>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</si>
  <si>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</si>
  <si>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</si>
  <si>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</si>
  <si>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</si>
  <si>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</si>
  <si>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</si>
  <si>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</si>
  <si>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</si>
  <si>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</si>
  <si>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</si>
  <si>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</si>
  <si>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</si>
  <si>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</si>
  <si>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</si>
  <si>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</si>
  <si>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</si>
  <si>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</si>
  <si>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</si>
  <si>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</si>
  <si>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</si>
  <si>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</si>
  <si>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</si>
  <si>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</si>
  <si>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</si>
  <si>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</si>
  <si>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</si>
  <si>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</si>
  <si>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</si>
  <si>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</si>
  <si>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</si>
  <si>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</si>
  <si>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</si>
  <si>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</si>
  <si>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</si>
  <si>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</si>
  <si>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</si>
  <si>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</si>
  <si>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</si>
  <si>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</si>
  <si>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</si>
  <si>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</si>
  <si>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</si>
  <si>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</si>
  <si>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</si>
  <si>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</si>
  <si>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</si>
  <si>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</si>
  <si>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</si>
  <si>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</si>
  <si>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</si>
  <si>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</si>
  <si>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</si>
  <si>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</si>
  <si>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</si>
  <si>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</si>
  <si>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</si>
  <si>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</si>
  <si>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</si>
  <si>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</si>
  <si>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</si>
  <si>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</si>
  <si>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</si>
  <si>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</si>
  <si>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</si>
  <si>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</si>
  <si>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</si>
  <si>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</si>
  <si>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</si>
  <si>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</si>
  <si>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</si>
  <si>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</si>
  <si>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</si>
  <si>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</si>
  <si>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</si>
  <si>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</si>
  <si>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</si>
  <si>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</si>
  <si>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</si>
  <si>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</si>
  <si>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</si>
  <si>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</si>
  <si>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</si>
  <si>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</si>
  <si>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</si>
  <si>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</si>
  <si>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</si>
  <si>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</si>
  <si>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</si>
  <si>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</si>
  <si>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</si>
  <si>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</si>
  <si>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</si>
  <si>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</si>
  <si>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</si>
  <si>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</si>
  <si>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</si>
  <si>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</si>
  <si>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</si>
  <si>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</si>
  <si>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</si>
  <si>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</si>
  <si>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</si>
  <si>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</si>
  <si>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</si>
  <si>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</si>
  <si>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</si>
  <si>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</si>
  <si>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</si>
  <si>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</si>
  <si>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</si>
  <si>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</si>
  <si>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</si>
  <si>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</si>
  <si>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</si>
  <si>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</si>
  <si>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</si>
  <si>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</si>
  <si>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</si>
  <si>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</si>
  <si>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</si>
  <si>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</si>
  <si>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</si>
  <si>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</si>
  <si>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</si>
  <si>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</si>
  <si>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</si>
  <si>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</si>
  <si>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</si>
  <si>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</si>
  <si>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</si>
  <si>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</si>
  <si>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</si>
  <si>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</si>
  <si>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</si>
  <si>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</si>
  <si>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</si>
  <si>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</si>
  <si>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</si>
  <si>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</si>
  <si>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</si>
  <si>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</si>
  <si>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</si>
  <si>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</si>
  <si>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</si>
  <si>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</si>
  <si>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</si>
  <si>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</si>
  <si>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</si>
  <si>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</si>
  <si>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</si>
  <si>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</si>
  <si>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</si>
  <si>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</si>
  <si>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</si>
  <si>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</si>
  <si>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</si>
  <si>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</si>
  <si>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</si>
  <si>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</si>
  <si>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</si>
  <si>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</si>
  <si>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</si>
  <si>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</si>
  <si>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</si>
  <si>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</si>
  <si>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</si>
  <si>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</si>
  <si>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</si>
  <si>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</si>
  <si>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</si>
  <si>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</si>
  <si>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</si>
  <si>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</si>
  <si>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</si>
  <si>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</si>
  <si>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</si>
  <si>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</si>
  <si>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</si>
  <si>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</si>
  <si>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</si>
  <si>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</si>
  <si>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</si>
  <si>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</si>
  <si>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</si>
  <si>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</si>
  <si>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</si>
  <si>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</si>
  <si>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</si>
  <si>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</si>
  <si>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</si>
  <si>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</si>
  <si>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</si>
  <si>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</si>
  <si>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</si>
  <si>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</si>
  <si>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</si>
  <si>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</si>
  <si>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</si>
  <si>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</si>
  <si>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</si>
  <si>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</si>
  <si>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</si>
  <si>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</si>
  <si>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</si>
  <si>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</si>
  <si>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</si>
  <si>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</si>
  <si>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</si>
  <si>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</si>
  <si>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</si>
  <si>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</si>
  <si>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</si>
  <si>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</si>
  <si>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</si>
  <si>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</si>
  <si>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</si>
  <si>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</si>
  <si>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</si>
  <si>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</si>
  <si>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</si>
  <si>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</si>
  <si>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</si>
  <si>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</si>
  <si>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</si>
  <si>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</si>
  <si>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</si>
  <si>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</si>
  <si>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</si>
  <si>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</si>
  <si>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</si>
  <si>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</si>
  <si>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</si>
  <si>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</si>
  <si>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</si>
  <si>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</si>
  <si>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</si>
  <si>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</si>
  <si>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</si>
  <si>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</si>
  <si>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</si>
  <si>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</si>
  <si>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</si>
  <si>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</si>
  <si>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</si>
  <si>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</si>
  <si>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</si>
  <si>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</si>
  <si>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</si>
  <si>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</si>
  <si>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</si>
  <si>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</si>
  <si>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</si>
  <si>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</si>
  <si>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</si>
  <si>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</si>
  <si>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</si>
  <si>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</si>
  <si>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</si>
  <si>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</si>
  <si>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</si>
  <si>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</si>
  <si>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</si>
  <si>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</si>
  <si>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</si>
  <si>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</si>
  <si>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</si>
  <si>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</si>
  <si>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</si>
  <si>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</si>
  <si>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</si>
  <si>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</si>
  <si>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</si>
  <si>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</si>
  <si>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</si>
  <si>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</si>
  <si>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</si>
  <si>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</si>
  <si>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</si>
  <si>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</si>
  <si>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</si>
  <si>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</si>
  <si>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</si>
  <si>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</si>
  <si>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</si>
  <si>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</si>
  <si>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</si>
  <si>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</si>
  <si>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</si>
  <si>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</si>
  <si>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</si>
  <si>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</si>
  <si>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</si>
  <si>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</si>
  <si>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</si>
  <si>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</si>
  <si>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</si>
  <si>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</si>
  <si>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</si>
  <si>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</si>
  <si>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</si>
  <si>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</si>
  <si>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</si>
  <si>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</si>
  <si>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</si>
  <si>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</si>
  <si>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</si>
  <si>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</si>
  <si>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</si>
  <si>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</si>
  <si>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</si>
  <si>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</si>
  <si>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</si>
  <si>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</si>
  <si>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</si>
  <si>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</si>
  <si>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</si>
  <si>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</si>
  <si>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</si>
  <si>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</si>
  <si>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</si>
  <si>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</si>
  <si>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</si>
  <si>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</si>
  <si>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</si>
  <si>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</si>
  <si>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</si>
  <si>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</si>
  <si>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</si>
  <si>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</si>
  <si>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</si>
  <si>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</si>
  <si>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</si>
  <si>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</si>
  <si>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</si>
  <si>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</si>
  <si>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</si>
  <si>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</si>
  <si>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</si>
  <si>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</si>
  <si>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</si>
  <si>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</si>
  <si>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</si>
  <si>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</si>
  <si>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</si>
  <si>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</si>
  <si>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</si>
  <si>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</si>
  <si>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</si>
  <si>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</si>
  <si>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</si>
  <si>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</si>
  <si>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</si>
  <si>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</si>
  <si>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</si>
  <si>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</si>
  <si>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</si>
  <si>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</si>
  <si>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</si>
  <si>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</si>
  <si>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</si>
  <si>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</si>
  <si>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</si>
  <si>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</si>
  <si>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</si>
  <si>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</si>
  <si>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</si>
  <si>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</si>
  <si>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</si>
  <si>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</si>
  <si>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</si>
  <si>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</si>
  <si>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</si>
  <si>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</si>
  <si>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</si>
  <si>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</si>
  <si>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</si>
  <si>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</si>
  <si>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</si>
  <si>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</si>
  <si>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</si>
  <si>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</si>
  <si>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</si>
  <si>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</si>
  <si>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</si>
  <si>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</si>
  <si>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</si>
  <si>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</si>
  <si>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</si>
  <si>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</si>
  <si>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</si>
  <si>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</si>
  <si>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</si>
  <si>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</si>
  <si>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</si>
  <si>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</si>
  <si>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</si>
  <si>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</si>
  <si>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</si>
  <si>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</si>
  <si>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</si>
  <si>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</si>
  <si>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</si>
  <si>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</si>
  <si>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</si>
  <si>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</si>
  <si>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</si>
  <si>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</si>
  <si>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</si>
  <si>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</si>
  <si>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</si>
  <si>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</si>
  <si>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</si>
  <si>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</si>
  <si>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</si>
  <si>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</si>
  <si>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</si>
  <si>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</si>
  <si>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</si>
  <si>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</si>
  <si>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</si>
  <si>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</si>
  <si>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</si>
  <si>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</si>
  <si>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</si>
  <si>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</si>
  <si>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</si>
  <si>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</si>
  <si>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</si>
  <si>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</si>
  <si>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</si>
  <si>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</si>
  <si>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</si>
  <si>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</si>
  <si>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</si>
  <si>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</si>
  <si>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</si>
  <si>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</si>
  <si>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</si>
  <si>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</si>
  <si>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</si>
  <si>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</si>
  <si>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</si>
  <si>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</si>
  <si>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</si>
  <si>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</si>
  <si>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</si>
  <si>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</si>
  <si>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</si>
  <si>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</si>
  <si>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</si>
  <si>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</si>
  <si>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</si>
  <si>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</si>
  <si>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</si>
  <si>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</si>
  <si>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</si>
  <si>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</si>
  <si>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</si>
  <si>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</si>
  <si>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</si>
  <si>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</si>
  <si>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</si>
  <si>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</si>
  <si>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</si>
  <si>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</si>
  <si>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</si>
  <si>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</si>
  <si>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</si>
  <si>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</si>
  <si>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</si>
  <si>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</si>
  <si>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</si>
  <si>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</si>
  <si>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</si>
  <si>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</si>
  <si>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</si>
  <si>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</si>
  <si>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</si>
  <si>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</si>
  <si>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</si>
  <si>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</si>
  <si>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</si>
  <si>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</si>
  <si>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</si>
  <si>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</si>
  <si>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</si>
  <si>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</si>
  <si>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</si>
  <si>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</si>
  <si>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</si>
  <si>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</si>
  <si>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</si>
  <si>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</si>
  <si>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</si>
  <si>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</si>
  <si>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</si>
  <si>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</si>
  <si>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</si>
  <si>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</si>
  <si>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</si>
  <si>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</si>
  <si>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</si>
  <si>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</si>
  <si>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</si>
  <si>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</si>
  <si>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</si>
  <si>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</si>
  <si>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</si>
  <si>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</si>
  <si>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</si>
  <si>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</si>
  <si>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</si>
  <si>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</si>
  <si>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</si>
  <si>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</si>
  <si>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</si>
  <si>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</si>
  <si>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</si>
  <si>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</si>
  <si>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</si>
  <si>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</si>
  <si>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</si>
  <si>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</si>
  <si>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</si>
  <si>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</si>
  <si>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</si>
  <si>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</si>
  <si>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</si>
  <si>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</si>
  <si>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</si>
  <si>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</si>
  <si>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</si>
  <si>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</si>
  <si>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</si>
  <si>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</si>
  <si>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</si>
  <si>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</si>
  <si>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</si>
  <si>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</si>
  <si>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</si>
  <si>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</si>
  <si>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</si>
  <si>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</si>
  <si>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</si>
  <si>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</si>
  <si>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</si>
  <si>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</si>
  <si>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</si>
  <si>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</si>
  <si>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</si>
  <si>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</si>
  <si>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</si>
  <si>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</si>
  <si>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</si>
  <si>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</si>
  <si>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</si>
  <si>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</si>
  <si>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</si>
  <si>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</si>
  <si>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</si>
  <si>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</si>
  <si>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</si>
  <si>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</si>
  <si>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</si>
  <si>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</si>
  <si>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</si>
  <si>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</si>
  <si>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</si>
  <si>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</si>
  <si>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</si>
  <si>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</si>
  <si>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</si>
  <si>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</si>
  <si>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</si>
  <si>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</si>
  <si>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</si>
  <si>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</si>
  <si>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</si>
  <si>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</si>
  <si>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</si>
  <si>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</si>
  <si>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</si>
  <si>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</si>
  <si>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</si>
  <si>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</si>
  <si>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</si>
  <si>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</si>
  <si>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</si>
  <si>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</si>
  <si>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</si>
  <si>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</si>
  <si>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</si>
  <si>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</si>
  <si>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</si>
  <si>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</si>
  <si>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</si>
  <si>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</si>
  <si>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</si>
  <si>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</si>
  <si>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</si>
  <si>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</si>
  <si>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</si>
  <si>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</si>
  <si>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</si>
  <si>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</si>
  <si>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</si>
  <si>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</si>
  <si>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</si>
  <si>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</si>
  <si>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</si>
  <si>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</si>
  <si>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</si>
  <si>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</si>
  <si>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</si>
  <si>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</si>
  <si>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</si>
  <si>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</si>
  <si>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</si>
  <si>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</si>
  <si>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</si>
  <si>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</si>
  <si>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</si>
  <si>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</si>
  <si>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</si>
  <si>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</si>
  <si>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</si>
  <si>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</si>
  <si>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</si>
  <si>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</si>
  <si>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</si>
  <si>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</si>
  <si>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</si>
  <si>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</si>
  <si>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</si>
  <si>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</si>
  <si>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</si>
  <si>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</si>
  <si>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</si>
  <si>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</si>
  <si>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</si>
  <si>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</si>
  <si>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</si>
  <si>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</si>
  <si>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</si>
  <si>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</si>
  <si>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</si>
  <si>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</si>
  <si>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</si>
  <si>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</si>
  <si>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</si>
  <si>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</si>
  <si>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</si>
  <si>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</si>
  <si>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</si>
  <si>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</si>
  <si>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</si>
  <si>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</si>
  <si>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</si>
  <si>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</si>
  <si>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</si>
  <si>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</si>
  <si>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</si>
  <si>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</si>
  <si>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</si>
  <si>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</si>
  <si>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</si>
  <si>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</si>
  <si>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</si>
  <si>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</si>
  <si>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</si>
  <si>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</si>
  <si>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</si>
  <si>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</si>
  <si>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</si>
  <si>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</si>
  <si>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</si>
  <si>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</si>
  <si>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</si>
  <si>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</si>
  <si>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</si>
  <si>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</si>
  <si>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</si>
  <si>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</si>
  <si>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</si>
  <si>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</si>
  <si>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</si>
  <si>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</si>
  <si>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</si>
  <si>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</si>
  <si>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</si>
  <si>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</si>
  <si>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</si>
  <si>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</si>
  <si>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</si>
  <si>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</si>
  <si>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</si>
  <si>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</si>
  <si>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</si>
  <si>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</si>
  <si>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</si>
  <si>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</si>
  <si>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</si>
  <si>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</si>
  <si>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</si>
  <si>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</si>
  <si>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</si>
  <si>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</si>
  <si>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</si>
  <si>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</si>
  <si>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</si>
  <si>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</si>
  <si>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</si>
  <si>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</si>
  <si>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</si>
  <si>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</si>
  <si>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</si>
  <si>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</si>
  <si>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</si>
  <si>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</si>
  <si>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</si>
  <si>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</si>
  <si>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</si>
  <si>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</si>
  <si>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</si>
  <si>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</si>
  <si>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</si>
  <si>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</si>
  <si>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</si>
  <si>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</si>
  <si>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</si>
  <si>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</si>
  <si>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</si>
  <si>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</si>
  <si>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</si>
  <si>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</si>
  <si>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</si>
  <si>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</si>
  <si>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</si>
  <si>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</si>
  <si>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</si>
  <si>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</si>
  <si>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</si>
  <si>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</si>
  <si>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</si>
  <si>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</si>
  <si>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</si>
  <si>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</si>
  <si>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</si>
  <si>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</si>
  <si>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</si>
  <si>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</si>
  <si>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</si>
  <si>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</si>
  <si>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</si>
  <si>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</si>
  <si>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</si>
  <si>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</si>
  <si>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</si>
  <si>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</si>
  <si>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</si>
  <si>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</si>
  <si>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</si>
  <si>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</si>
  <si>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</si>
  <si>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</si>
  <si>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</si>
  <si>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</si>
  <si>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</si>
  <si>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</si>
  <si>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</si>
  <si>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</si>
  <si>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</si>
  <si>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</si>
  <si>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</si>
  <si>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</si>
  <si>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</si>
  <si>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</si>
  <si>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</si>
  <si>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</si>
  <si>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</si>
  <si>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</si>
  <si>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</si>
  <si>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</si>
  <si>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</si>
  <si>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</si>
  <si>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</si>
  <si>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</si>
  <si>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</si>
  <si>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</si>
  <si>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</si>
  <si>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</si>
  <si>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</si>
  <si>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</si>
  <si>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</si>
  <si>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</si>
  <si>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</si>
  <si>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</si>
  <si>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</si>
  <si>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</si>
  <si>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</si>
  <si>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</si>
  <si>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</si>
  <si>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</si>
  <si>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</si>
  <si>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</si>
  <si>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</si>
  <si>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</si>
  <si>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</si>
  <si>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</si>
  <si>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</si>
  <si>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</si>
  <si>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</si>
  <si>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</si>
  <si>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</si>
  <si>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</si>
  <si>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</si>
  <si>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</si>
  <si>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</si>
  <si>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</si>
  <si>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</si>
  <si>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</si>
  <si>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</si>
  <si>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</si>
  <si>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</si>
  <si>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</si>
  <si>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</si>
  <si>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</si>
  <si>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</si>
  <si>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</si>
  <si>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</si>
  <si>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</si>
  <si>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</si>
  <si>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</si>
  <si>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</si>
  <si>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</si>
  <si>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</si>
  <si>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</si>
  <si>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</si>
  <si>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</si>
  <si>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</si>
  <si>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</si>
  <si>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</si>
  <si>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</si>
  <si>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</si>
  <si>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</si>
  <si>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</si>
  <si>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</si>
  <si>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</si>
  <si>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</si>
  <si>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</si>
  <si>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</si>
  <si>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</si>
  <si>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</si>
  <si>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</si>
  <si>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</si>
  <si>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</si>
  <si>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</si>
  <si>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</si>
  <si>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</si>
  <si>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</si>
  <si>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</si>
  <si>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</si>
  <si>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</si>
  <si>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</si>
  <si>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</si>
  <si>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</si>
  <si>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</si>
  <si>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</si>
  <si>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</si>
  <si>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</si>
  <si>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</si>
  <si>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</si>
  <si>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</si>
  <si>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</si>
  <si>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</si>
  <si>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</si>
  <si>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</si>
  <si>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</si>
  <si>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</si>
  <si>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</si>
  <si>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</si>
  <si>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</si>
  <si>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</si>
  <si>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</si>
  <si>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</si>
  <si>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</si>
  <si>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</si>
  <si>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</si>
  <si>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</si>
  <si>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</si>
  <si>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</si>
  <si>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</si>
  <si>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</si>
  <si>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</si>
  <si>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</si>
  <si>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</si>
  <si>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</si>
  <si>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</si>
  <si>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</si>
  <si>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</si>
  <si>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</si>
  <si>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</si>
  <si>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</si>
  <si>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</si>
  <si>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</si>
  <si>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</si>
  <si>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</si>
  <si>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</si>
  <si>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</si>
  <si>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</si>
  <si>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</si>
  <si>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</si>
  <si>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</si>
  <si>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</si>
  <si>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</si>
  <si>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</si>
  <si>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</si>
  <si>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</si>
  <si>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</si>
  <si>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</si>
  <si>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</si>
  <si>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</si>
  <si>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</si>
  <si>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</si>
  <si>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</si>
  <si>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</si>
  <si>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</si>
  <si>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</si>
  <si>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</si>
  <si>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</si>
  <si>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</si>
  <si>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</si>
  <si>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</si>
  <si>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</si>
  <si>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</si>
  <si>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</si>
  <si>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</si>
  <si>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</si>
  <si>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</si>
  <si>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</si>
  <si>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</si>
  <si>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</si>
  <si>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</si>
  <si>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</si>
  <si>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</si>
  <si>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</si>
  <si>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</si>
  <si>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</si>
  <si>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</si>
  <si>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</si>
  <si>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</si>
  <si>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</si>
  <si>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</si>
  <si>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</si>
  <si>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</si>
  <si>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</si>
  <si>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</si>
  <si>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</si>
  <si>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</si>
  <si>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</si>
  <si>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</si>
  <si>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</si>
  <si>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</si>
  <si>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</si>
  <si>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</si>
  <si>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</si>
  <si>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</si>
  <si>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</si>
  <si>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</si>
  <si>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</si>
  <si>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</si>
  <si>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</si>
  <si>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</si>
  <si>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</si>
  <si>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</si>
  <si>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</si>
  <si>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</si>
  <si>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</si>
  <si>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</si>
  <si>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</si>
  <si>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</si>
  <si>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</si>
  <si>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</si>
  <si>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</si>
  <si>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</si>
  <si>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</si>
  <si>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</si>
  <si>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</si>
  <si>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</si>
  <si>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</si>
  <si>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</si>
  <si>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</si>
  <si>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</si>
  <si>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</si>
  <si>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</si>
  <si>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</si>
  <si>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</si>
  <si>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</si>
  <si>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</si>
  <si>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</si>
  <si>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</si>
  <si>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</si>
  <si>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</si>
  <si>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</si>
  <si>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</si>
  <si>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</si>
  <si>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</si>
  <si>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</si>
  <si>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</si>
  <si>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</si>
  <si>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</si>
  <si>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</si>
  <si>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</si>
  <si>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</si>
  <si>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</si>
  <si>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</si>
  <si>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</si>
  <si>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</si>
  <si>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</si>
  <si>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</si>
  <si>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</si>
  <si>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</si>
  <si>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</si>
  <si>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</si>
  <si>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</si>
  <si>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</si>
  <si>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</si>
  <si>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</si>
  <si>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</si>
  <si>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</si>
  <si>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</si>
  <si>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</si>
  <si>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</si>
  <si>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</si>
  <si>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</si>
  <si>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</si>
  <si>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</si>
  <si>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</si>
  <si>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</si>
  <si>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</si>
  <si>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</si>
  <si>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</si>
  <si>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</si>
  <si>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</si>
  <si>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</si>
  <si>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</si>
  <si>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</si>
  <si>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</si>
  <si>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</si>
  <si>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</si>
  <si>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</si>
  <si>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</si>
  <si>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</si>
  <si>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</si>
  <si>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</si>
  <si>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</si>
  <si>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</si>
  <si>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</si>
  <si>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</si>
  <si>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</si>
  <si>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</si>
  <si>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</si>
  <si>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</si>
  <si>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</si>
  <si>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</si>
  <si>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</si>
  <si>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</si>
  <si>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</si>
  <si>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</si>
  <si>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</si>
  <si>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</si>
  <si>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</si>
  <si>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</si>
  <si>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</si>
  <si>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</si>
  <si>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</si>
  <si>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</si>
  <si>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</si>
  <si>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</si>
  <si>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</si>
  <si>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</si>
  <si>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</si>
  <si>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</si>
  <si>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</si>
  <si>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</si>
  <si>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</si>
  <si>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</si>
  <si>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</si>
  <si>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</si>
  <si>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</si>
  <si>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</si>
  <si>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</si>
  <si>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</si>
  <si>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</si>
  <si>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</si>
  <si>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</si>
  <si>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</si>
  <si>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</si>
  <si>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</si>
  <si>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</si>
  <si>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</si>
  <si>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</si>
  <si>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</si>
  <si>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</si>
  <si>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</si>
  <si>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</si>
  <si>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</si>
  <si>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</si>
  <si>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</si>
  <si>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</si>
  <si>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</si>
  <si>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</si>
  <si>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</si>
  <si>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</si>
  <si>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</si>
  <si>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</si>
  <si>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</si>
  <si>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</si>
  <si>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</si>
  <si>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</si>
  <si>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</si>
  <si>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</si>
  <si>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</si>
  <si>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</si>
  <si>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</si>
  <si>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</si>
  <si>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</si>
  <si>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</si>
  <si>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</si>
  <si>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</si>
  <si>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</si>
  <si>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</si>
  <si>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</si>
  <si>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</si>
  <si>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</si>
  <si>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</si>
  <si>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</si>
  <si>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</si>
  <si>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</si>
  <si>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</si>
  <si>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</si>
  <si>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</si>
  <si>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</si>
  <si>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</si>
  <si>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</si>
  <si>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</si>
  <si>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</si>
  <si>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</si>
  <si>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</si>
  <si>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</si>
  <si>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</si>
  <si>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</si>
  <si>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</si>
  <si>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</si>
  <si>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</si>
  <si>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</si>
  <si>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</si>
  <si>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</si>
  <si>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</si>
  <si>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</si>
  <si>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</si>
  <si>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</si>
  <si>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</si>
  <si>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</si>
  <si>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</si>
  <si>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</si>
  <si>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</si>
  <si>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</si>
  <si>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</si>
  <si>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</si>
  <si>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</si>
  <si>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</si>
  <si>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</si>
  <si>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</si>
  <si>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</si>
  <si>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</si>
  <si>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</si>
  <si>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</si>
  <si>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</si>
  <si>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</si>
  <si>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</si>
  <si>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</si>
  <si>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</si>
  <si>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</si>
  <si>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</si>
  <si>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</si>
  <si>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</si>
  <si>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</si>
  <si>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</si>
  <si>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</si>
  <si>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</si>
  <si>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</si>
  <si>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</si>
  <si>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</si>
  <si>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</si>
  <si>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</si>
  <si>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</si>
  <si>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</si>
  <si>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</si>
  <si>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</si>
  <si>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</si>
  <si>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</si>
  <si>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</si>
  <si>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</si>
  <si>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</si>
  <si>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</si>
  <si>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</si>
  <si>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</si>
  <si>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</si>
  <si>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</si>
  <si>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</si>
  <si>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</si>
  <si>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</si>
  <si>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</si>
  <si>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</si>
  <si>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</si>
  <si>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</si>
  <si>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</si>
  <si>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</si>
  <si>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</si>
  <si>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</si>
  <si>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</si>
  <si>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</si>
  <si>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</si>
  <si>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</si>
  <si>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</si>
  <si>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</si>
  <si>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</si>
  <si>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</si>
  <si>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</si>
  <si>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</si>
  <si>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</si>
  <si>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</si>
  <si>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</si>
  <si>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</si>
  <si>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</si>
  <si>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</si>
  <si>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</si>
  <si>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</si>
  <si>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</si>
  <si>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</si>
  <si>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</si>
  <si>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</si>
  <si>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</si>
  <si>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</si>
  <si>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</si>
  <si>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</si>
  <si>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</si>
  <si>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</si>
  <si>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</si>
  <si>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</si>
  <si>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</si>
  <si>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</si>
  <si>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</si>
  <si>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</si>
  <si>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</si>
  <si>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</si>
  <si>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</si>
  <si>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</si>
  <si>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</si>
  <si>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</si>
  <si>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</si>
  <si>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</si>
  <si>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</si>
  <si>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</si>
  <si>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</si>
  <si>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</si>
  <si>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</si>
  <si>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</si>
  <si>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</si>
  <si>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</si>
  <si>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</si>
  <si>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</si>
  <si>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</si>
  <si>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</si>
  <si>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</si>
  <si>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</si>
  <si>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</si>
  <si>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</si>
  <si>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</si>
  <si>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</si>
  <si>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</si>
  <si>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</si>
  <si>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</si>
  <si>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</si>
  <si>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</si>
  <si>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</si>
  <si>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</si>
  <si>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</si>
  <si>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</si>
  <si>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</si>
  <si>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</si>
  <si>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</si>
  <si>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</si>
  <si>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</si>
  <si>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</si>
  <si>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</si>
  <si>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</si>
  <si>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</si>
  <si>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</si>
  <si>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</si>
  <si>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</si>
  <si>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</si>
  <si>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</si>
  <si>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</si>
  <si>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</si>
  <si>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</si>
  <si>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</si>
  <si>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</si>
  <si>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</si>
  <si>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</si>
  <si>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</si>
  <si>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</si>
  <si>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</si>
  <si>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</si>
  <si>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</si>
  <si>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</si>
  <si>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</si>
  <si>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</si>
  <si>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</si>
  <si>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</si>
  <si>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</si>
  <si>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</si>
  <si>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</si>
  <si>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</si>
  <si>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</si>
  <si>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</si>
  <si>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</si>
  <si>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</si>
  <si>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</si>
  <si>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</si>
  <si>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</si>
  <si>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</si>
  <si>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</si>
  <si>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</si>
  <si>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</si>
  <si>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</si>
  <si>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</si>
  <si>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</si>
  <si>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</si>
  <si>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</si>
  <si>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</si>
  <si>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</si>
  <si>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</si>
  <si>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</si>
  <si>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</si>
  <si>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</si>
  <si>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</si>
  <si>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</si>
  <si>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</si>
  <si>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</si>
  <si>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</si>
  <si>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</si>
  <si>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</si>
  <si>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</si>
  <si>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</si>
  <si>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</si>
  <si>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</si>
  <si>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</si>
  <si>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</si>
  <si>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</si>
  <si>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</si>
  <si>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</si>
  <si>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</si>
  <si>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</si>
  <si>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</si>
  <si>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</si>
  <si>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</si>
  <si>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</si>
  <si>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</si>
  <si>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</si>
  <si>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</si>
  <si>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</si>
  <si>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</si>
  <si>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</si>
  <si>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</si>
  <si>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</si>
  <si>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</si>
  <si>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</si>
  <si>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</si>
  <si>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</si>
  <si>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</si>
  <si>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</si>
  <si>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</si>
  <si>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</si>
  <si>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</si>
  <si>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</si>
  <si>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</si>
  <si>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</si>
  <si>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</si>
  <si>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</si>
  <si>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</si>
  <si>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</si>
  <si>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</si>
  <si>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</si>
  <si>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</si>
  <si>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</si>
  <si>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</si>
  <si>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</si>
  <si>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</si>
  <si>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</si>
  <si>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</si>
  <si>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</si>
  <si>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</si>
  <si>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</si>
  <si>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</si>
  <si>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</si>
  <si>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</si>
  <si>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</si>
  <si>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</si>
  <si>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</si>
  <si>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</si>
  <si>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</si>
  <si>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</si>
  <si>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</si>
  <si>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</si>
  <si>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</si>
  <si>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</si>
  <si>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</si>
  <si>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</si>
  <si>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</si>
  <si>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</si>
  <si>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</si>
  <si>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</si>
  <si>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</si>
  <si>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</si>
  <si>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</si>
  <si>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</si>
  <si>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</si>
  <si>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</si>
  <si>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</si>
  <si>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</si>
  <si>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</si>
  <si>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</si>
  <si>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</si>
  <si>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</si>
  <si>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</si>
  <si>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</si>
  <si>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</si>
  <si>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</si>
  <si>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</si>
  <si>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</si>
  <si>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</si>
  <si>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</si>
  <si>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</si>
  <si>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</si>
  <si>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</si>
  <si>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</si>
  <si>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</si>
  <si>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</si>
  <si>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</si>
  <si>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</si>
  <si>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</si>
  <si>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</si>
  <si>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</si>
  <si>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</si>
  <si>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</si>
  <si>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</si>
  <si>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</si>
  <si>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</si>
  <si>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</si>
  <si>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</si>
  <si>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</si>
  <si>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</si>
  <si>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</si>
  <si>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</si>
  <si>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</si>
  <si>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</si>
  <si>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</si>
  <si>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</si>
  <si>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</si>
  <si>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</si>
  <si>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</si>
  <si>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</si>
  <si>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</si>
  <si>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</si>
  <si>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</si>
  <si>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</si>
  <si>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</si>
  <si>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</si>
  <si>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</si>
  <si>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</si>
  <si>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</si>
  <si>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</si>
  <si>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</si>
  <si>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</si>
  <si>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</si>
  <si>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</si>
  <si>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</si>
  <si>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</si>
  <si>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</si>
  <si>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</si>
  <si>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</si>
  <si>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</si>
  <si>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</si>
  <si>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</si>
  <si>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</si>
  <si>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</si>
  <si>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</si>
  <si>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</si>
  <si>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</si>
  <si>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</si>
  <si>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</si>
  <si>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</si>
  <si>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</si>
  <si>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</si>
  <si>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</si>
  <si>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</si>
  <si>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</si>
  <si>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</si>
  <si>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</si>
  <si>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</si>
  <si>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</si>
  <si>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</si>
  <si>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</si>
  <si>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</si>
  <si>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</si>
  <si>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</si>
  <si>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</si>
  <si>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</si>
  <si>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</si>
  <si>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</si>
  <si>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</si>
  <si>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</si>
  <si>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</si>
  <si>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</si>
  <si>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</si>
  <si>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</si>
  <si>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</si>
  <si>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</si>
  <si>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</si>
  <si>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</si>
  <si>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</si>
  <si>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</si>
  <si>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</si>
  <si>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</si>
  <si>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</si>
  <si>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</si>
  <si>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</si>
  <si>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</si>
  <si>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</si>
  <si>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</si>
  <si>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</si>
  <si>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</si>
  <si>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</si>
  <si>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</si>
  <si>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</si>
  <si>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</si>
  <si>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</si>
  <si>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</si>
  <si>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</si>
  <si>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</si>
  <si>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</si>
  <si>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</si>
  <si>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</si>
  <si>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</si>
  <si>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</si>
  <si>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</si>
  <si>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</si>
  <si>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</si>
  <si>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</si>
  <si>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</si>
  <si>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</si>
  <si>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</si>
  <si>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</si>
  <si>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</si>
  <si>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</si>
  <si>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</si>
  <si>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</si>
  <si>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</si>
  <si>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</si>
  <si>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</si>
  <si>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</si>
  <si>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</si>
  <si>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</si>
  <si>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</si>
  <si>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</si>
  <si>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</si>
  <si>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</si>
  <si>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</si>
  <si>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</si>
  <si>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</si>
  <si>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</si>
  <si>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</si>
  <si>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</si>
  <si>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</si>
  <si>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</si>
  <si>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</si>
  <si>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</si>
  <si>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</si>
  <si>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</si>
  <si>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</si>
  <si>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</si>
  <si>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</si>
  <si>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</si>
  <si>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</si>
  <si>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</si>
  <si>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</si>
  <si>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</si>
  <si>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</si>
  <si>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</si>
  <si>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</si>
  <si>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</si>
  <si>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</si>
  <si>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</si>
  <si>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</si>
  <si>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</si>
  <si>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</si>
  <si>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</si>
  <si>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</si>
  <si>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</si>
  <si>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</si>
  <si>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</si>
  <si>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</si>
  <si>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</si>
  <si>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</si>
  <si>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</si>
  <si>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</si>
  <si>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</si>
  <si>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</si>
  <si>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</si>
  <si>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</si>
  <si>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</si>
  <si>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</si>
  <si>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</si>
  <si>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</si>
  <si>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</si>
  <si>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</si>
  <si>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</si>
  <si>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</si>
  <si>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</si>
  <si>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</si>
  <si>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</si>
  <si>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</si>
  <si>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</si>
  <si>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</si>
  <si>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</si>
  <si>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</si>
  <si>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</si>
  <si>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</si>
  <si>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</si>
  <si>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</si>
  <si>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</si>
  <si>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</si>
  <si>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</si>
  <si>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</si>
  <si>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</si>
  <si>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</si>
  <si>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</si>
  <si>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</si>
  <si>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</si>
  <si>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</si>
  <si>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</si>
  <si>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</si>
  <si>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</si>
  <si>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</si>
  <si>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</si>
  <si>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</si>
  <si>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</si>
  <si>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</si>
  <si>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</si>
  <si>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</si>
  <si>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</si>
  <si>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</si>
  <si>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</si>
  <si>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</si>
  <si>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</si>
  <si>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</si>
  <si>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</si>
  <si>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</si>
  <si>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</si>
  <si>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</si>
  <si>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</si>
  <si>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</si>
  <si>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</si>
  <si>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</si>
  <si>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</si>
  <si>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</si>
  <si>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</si>
  <si>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</si>
  <si>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</si>
  <si>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</si>
  <si>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</si>
  <si>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</si>
  <si>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</si>
  <si>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</si>
  <si>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</si>
  <si>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</si>
  <si>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</si>
  <si>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</si>
  <si>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</si>
  <si>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</si>
  <si>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</si>
  <si>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</si>
  <si>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</si>
  <si>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</si>
  <si>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</si>
  <si>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</si>
  <si>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</si>
  <si>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</si>
  <si>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</si>
  <si>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</si>
  <si>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</si>
  <si>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</si>
  <si>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</si>
  <si>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</si>
  <si>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</si>
  <si>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</si>
  <si>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</si>
  <si>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</si>
  <si>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</si>
  <si>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</si>
  <si>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</si>
  <si>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</si>
  <si>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</si>
  <si>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</si>
  <si>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</si>
  <si>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</si>
  <si>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</si>
  <si>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</si>
  <si>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</si>
  <si>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</si>
  <si>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</si>
  <si>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</si>
  <si>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</si>
  <si>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</si>
  <si>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</si>
  <si>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</si>
  <si>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</si>
  <si>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</si>
  <si>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</si>
  <si>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</si>
  <si>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</si>
  <si>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</si>
  <si>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</si>
  <si>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</si>
  <si>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</si>
  <si>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</si>
  <si>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</si>
  <si>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</si>
  <si>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</si>
  <si>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</si>
  <si>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</si>
  <si>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</si>
  <si>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</si>
  <si>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</si>
  <si>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</si>
  <si>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</si>
  <si>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</si>
  <si>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</si>
  <si>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</si>
  <si>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</si>
  <si>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</si>
  <si>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</si>
  <si>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</si>
  <si>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</si>
  <si>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</si>
  <si>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</si>
  <si>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</si>
  <si>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</si>
  <si>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</si>
  <si>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</si>
  <si>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</si>
  <si>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</si>
  <si>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</si>
  <si>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</si>
  <si>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</si>
  <si>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</si>
  <si>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</si>
  <si>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</si>
  <si>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</si>
  <si>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</si>
  <si>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</si>
  <si>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</si>
  <si>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</si>
  <si>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</si>
  <si>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</si>
  <si>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</si>
  <si>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</si>
  <si>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</si>
  <si>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</si>
  <si>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</si>
  <si>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</si>
  <si>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</si>
  <si>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</si>
  <si>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</si>
  <si>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</si>
  <si>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</si>
  <si>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</si>
  <si>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</si>
  <si>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</si>
  <si>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</si>
  <si>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</si>
  <si>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</si>
  <si>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</si>
  <si>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</si>
  <si>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</si>
  <si>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</si>
  <si>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</si>
  <si>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</si>
  <si>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</si>
  <si>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</si>
  <si>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</si>
  <si>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</si>
  <si>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</si>
  <si>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</si>
  <si>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</si>
  <si>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</si>
  <si>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</si>
  <si>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</si>
  <si>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</si>
  <si>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</si>
  <si>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</si>
  <si>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</si>
  <si>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</si>
  <si>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</si>
  <si>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</si>
  <si>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</si>
  <si>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</si>
  <si>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</si>
  <si>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</si>
  <si>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</si>
  <si>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</si>
  <si>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</si>
  <si>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</si>
  <si>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</si>
  <si>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</si>
  <si>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</si>
  <si>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</si>
  <si>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</si>
  <si>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</si>
  <si>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</si>
  <si>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</si>
  <si>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</si>
  <si>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</si>
  <si>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</si>
  <si>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</si>
  <si>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</si>
  <si>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</si>
  <si>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</si>
  <si>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</si>
  <si>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</si>
  <si>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</si>
  <si>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</si>
  <si>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</si>
  <si>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</si>
  <si>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</si>
  <si>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</si>
  <si>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</si>
  <si>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</si>
  <si>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</si>
  <si>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</si>
  <si>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</si>
  <si>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</si>
  <si>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</si>
  <si>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</si>
  <si>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</si>
  <si>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</si>
  <si>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</si>
  <si>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</si>
  <si>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</si>
  <si>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</si>
  <si>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</si>
  <si>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</si>
  <si>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</si>
  <si>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</si>
  <si>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</si>
  <si>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</si>
  <si>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</si>
  <si>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</si>
  <si>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</si>
  <si>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</si>
  <si>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</si>
  <si>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</si>
  <si>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</si>
  <si>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</si>
  <si>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</si>
  <si>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</si>
  <si>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</si>
  <si>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</si>
  <si>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</si>
  <si>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</si>
  <si>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</si>
  <si>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</si>
  <si>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</si>
  <si>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</si>
  <si>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</si>
  <si>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</si>
  <si>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</si>
  <si>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</si>
  <si>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</si>
  <si>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</si>
  <si>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</si>
  <si>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</si>
  <si>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</si>
  <si>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</si>
  <si>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</si>
  <si>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</si>
  <si>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</si>
  <si>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</si>
  <si>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</si>
  <si>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</si>
  <si>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</si>
  <si>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</si>
  <si>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</si>
  <si>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</si>
  <si>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</si>
  <si>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</si>
  <si>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</si>
  <si>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</si>
  <si>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</si>
  <si>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</si>
  <si>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</si>
  <si>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</si>
  <si>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</si>
  <si>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</si>
  <si>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</si>
  <si>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</si>
  <si>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</si>
  <si>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</si>
  <si>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</si>
  <si>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</si>
  <si>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</si>
  <si>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</si>
  <si>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</si>
  <si>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</si>
  <si>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</si>
  <si>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</si>
  <si>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</si>
  <si>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</si>
  <si>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</si>
  <si>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</si>
  <si>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</si>
  <si>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</si>
  <si>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</si>
  <si>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</si>
  <si>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</si>
  <si>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</si>
  <si>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</si>
  <si>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</si>
  <si>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</si>
  <si>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</si>
  <si>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</si>
  <si>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</si>
  <si>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</si>
  <si>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</si>
  <si>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</si>
  <si>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</si>
  <si>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</si>
  <si>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</si>
  <si>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</si>
  <si>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</si>
  <si>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</si>
  <si>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</si>
  <si>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</si>
  <si>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</si>
  <si>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</si>
  <si>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</si>
  <si>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</si>
  <si>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</si>
  <si>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</si>
  <si>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</si>
  <si>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</si>
  <si>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</si>
  <si>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</si>
  <si>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</si>
  <si>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</si>
  <si>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</si>
  <si>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</si>
  <si>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</si>
  <si>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</si>
  <si>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</si>
  <si>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</si>
  <si>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</si>
  <si>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</si>
  <si>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</si>
  <si>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</si>
  <si>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</si>
  <si>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</si>
  <si>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</si>
  <si>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</si>
  <si>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</si>
  <si>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</si>
  <si>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</si>
  <si>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</si>
  <si>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</si>
  <si>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</si>
  <si>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</si>
  <si>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</si>
  <si>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</si>
  <si>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</si>
  <si>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</si>
  <si>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</si>
  <si>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</si>
  <si>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</si>
  <si>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</si>
  <si>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</si>
  <si>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</si>
  <si>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</si>
  <si>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</si>
  <si>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</si>
  <si>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</si>
  <si>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</si>
  <si>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</si>
  <si>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</si>
  <si>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</si>
  <si>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</si>
  <si>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</si>
  <si>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</si>
  <si>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</si>
  <si>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</si>
  <si>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</si>
  <si>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</si>
  <si>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</si>
  <si>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</si>
  <si>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</si>
  <si>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</si>
  <si>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</si>
  <si>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</si>
  <si>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</si>
  <si>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</si>
  <si>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</si>
  <si>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</si>
  <si>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</si>
  <si>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</si>
  <si>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</si>
  <si>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</si>
  <si>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</si>
  <si>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</si>
  <si>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</si>
  <si>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</si>
  <si>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</si>
  <si>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</si>
  <si>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</si>
  <si>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</si>
  <si>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</si>
  <si>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</si>
  <si>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</si>
  <si>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</si>
  <si>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</si>
  <si>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</si>
  <si>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</si>
  <si>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</si>
  <si>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</si>
  <si>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</si>
  <si>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</si>
  <si>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</si>
  <si>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</si>
  <si>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</si>
  <si>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</si>
  <si>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</si>
  <si>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</si>
  <si>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</si>
  <si>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</si>
  <si>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</si>
  <si>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</si>
  <si>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</si>
  <si>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</si>
  <si>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</si>
  <si>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</si>
  <si>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</si>
  <si>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</si>
  <si>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</si>
  <si>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</si>
  <si>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</si>
  <si>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</si>
  <si>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</si>
  <si>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</si>
  <si>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</si>
  <si>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</si>
  <si>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</si>
  <si>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</si>
  <si>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</si>
  <si>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</si>
  <si>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</si>
  <si>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</si>
  <si>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</si>
  <si>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</si>
  <si>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</si>
  <si>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</si>
  <si>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</si>
  <si>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</si>
  <si>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</si>
  <si>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</si>
  <si>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</si>
  <si>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</si>
  <si>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</si>
  <si>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</si>
  <si>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</si>
  <si>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</si>
  <si>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</si>
  <si>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</si>
  <si>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</si>
  <si>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</si>
  <si>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</si>
  <si>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</si>
  <si>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</si>
  <si>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</si>
  <si>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</si>
  <si>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</si>
  <si>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</si>
  <si>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</si>
  <si>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</si>
  <si>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</si>
  <si>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</si>
  <si>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</si>
  <si>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</si>
  <si>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</si>
  <si>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</si>
  <si>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</si>
  <si>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</si>
  <si>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</si>
  <si>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</si>
  <si>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</si>
  <si>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</si>
  <si>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</si>
  <si>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</si>
  <si>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</si>
  <si>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</si>
  <si>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</si>
  <si>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</si>
  <si>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</si>
  <si>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</si>
  <si>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</si>
  <si>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</si>
  <si>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</si>
  <si>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</si>
  <si>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</si>
  <si>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</si>
  <si>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</si>
  <si>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</si>
  <si>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</si>
  <si>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</si>
  <si>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</si>
  <si>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</si>
  <si>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</si>
  <si>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</si>
  <si>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</si>
  <si>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</si>
  <si>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</si>
  <si>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</si>
  <si>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</si>
  <si>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</si>
  <si>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</si>
  <si>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</si>
  <si>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</si>
  <si>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</si>
  <si>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</si>
  <si>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</si>
  <si>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</si>
  <si>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</si>
  <si>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</si>
  <si>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</si>
  <si>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</si>
  <si>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</si>
  <si>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</si>
  <si>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</si>
  <si>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</si>
  <si>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</si>
  <si>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</si>
  <si>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</si>
  <si>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</si>
  <si>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</si>
  <si>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</si>
  <si>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</si>
  <si>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</si>
  <si>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</si>
  <si>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</si>
  <si>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</si>
  <si>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</si>
  <si>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</si>
  <si>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</si>
  <si>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</si>
  <si>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</si>
  <si>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</si>
  <si>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</si>
  <si>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</si>
  <si>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</si>
  <si>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</si>
  <si>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</si>
  <si>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</si>
  <si>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</si>
  <si>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</si>
  <si>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</si>
  <si>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</si>
  <si>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</si>
  <si>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</si>
  <si>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</si>
  <si>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</si>
  <si>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</si>
  <si>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</si>
  <si>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</si>
  <si>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</si>
  <si>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</si>
  <si>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</si>
  <si>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</si>
  <si>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</si>
  <si>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</si>
  <si>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</si>
  <si>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</si>
  <si>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</si>
  <si>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</si>
  <si>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</si>
  <si>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</si>
  <si>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</si>
  <si>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</si>
  <si>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</si>
  <si>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</si>
  <si>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</si>
  <si>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</si>
  <si>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</si>
  <si>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</si>
  <si>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</si>
  <si>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</si>
  <si>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</si>
  <si>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</si>
  <si>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</si>
  <si>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</si>
  <si>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</si>
  <si>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</si>
  <si>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</si>
  <si>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</si>
  <si>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</si>
  <si>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</si>
  <si>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</si>
  <si>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</si>
  <si>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</si>
  <si>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</si>
  <si>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</si>
  <si>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</si>
  <si>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</si>
  <si>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</si>
  <si>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</si>
  <si>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</si>
  <si>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</si>
  <si>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</si>
  <si>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</si>
  <si>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</si>
  <si>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</si>
  <si>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</si>
  <si>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</si>
  <si>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</si>
  <si>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</si>
  <si>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</si>
  <si>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</si>
  <si>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</si>
  <si>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</si>
  <si>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</si>
  <si>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</si>
  <si>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</si>
  <si>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</si>
  <si>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</si>
  <si>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</si>
  <si>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</si>
  <si>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</si>
  <si>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</si>
  <si>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</si>
  <si>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</si>
  <si>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</si>
  <si>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</si>
  <si>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</si>
  <si>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</si>
  <si>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</si>
  <si>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</si>
  <si>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</si>
  <si>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</si>
  <si>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</si>
  <si>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</si>
  <si>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</si>
  <si>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</si>
  <si>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</si>
  <si>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</si>
  <si>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</si>
  <si>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</si>
  <si>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</si>
  <si>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</si>
  <si>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</si>
  <si>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</si>
  <si>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</si>
  <si>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</si>
  <si>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</si>
  <si>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</si>
  <si>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</si>
  <si>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</si>
  <si>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</si>
  <si>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</si>
  <si>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</si>
  <si>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</si>
  <si>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</si>
  <si>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</si>
  <si>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</si>
  <si>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</si>
  <si>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</si>
  <si>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</si>
  <si>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</si>
  <si>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</si>
  <si>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</si>
  <si>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</si>
  <si>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</si>
  <si>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</si>
  <si>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</si>
  <si>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</si>
  <si>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</si>
  <si>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</si>
  <si>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</si>
  <si>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</si>
  <si>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</si>
  <si>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</si>
  <si>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</si>
  <si>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</si>
  <si>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</si>
  <si>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</si>
  <si>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</si>
  <si>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</si>
  <si>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</si>
  <si>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</si>
  <si>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</si>
  <si>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</si>
  <si>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</si>
  <si>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</si>
  <si>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</si>
  <si>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</si>
  <si>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</si>
  <si>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</si>
  <si>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</si>
  <si>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</si>
  <si>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</si>
  <si>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</si>
  <si>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</si>
  <si>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</si>
  <si>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</si>
  <si>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</si>
  <si>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</si>
  <si>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</si>
  <si>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</si>
  <si>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</si>
  <si>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</si>
  <si>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</si>
  <si>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</si>
  <si>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</si>
  <si>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</si>
  <si>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</si>
  <si>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</si>
  <si>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</si>
  <si>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</si>
  <si>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</si>
  <si>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</si>
  <si>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</si>
  <si>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</si>
  <si>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</si>
  <si>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</si>
  <si>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</si>
  <si>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</si>
  <si>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</si>
  <si>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</si>
  <si>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</si>
  <si>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</si>
  <si>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</si>
  <si>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</si>
  <si>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</si>
  <si>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</si>
  <si>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</si>
  <si>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</si>
  <si>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</si>
  <si>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</si>
  <si>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</si>
  <si>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</si>
  <si>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</si>
  <si>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</si>
  <si>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</si>
  <si>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</si>
  <si>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</si>
  <si>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</si>
  <si>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</si>
  <si>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</si>
  <si>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</si>
  <si>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</si>
  <si>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</si>
  <si>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</si>
  <si>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</si>
  <si>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</si>
  <si>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</si>
  <si>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</si>
  <si>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</si>
  <si>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</si>
  <si>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</si>
  <si>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</si>
  <si>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</si>
  <si>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</si>
  <si>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</si>
  <si>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</si>
  <si>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</si>
  <si>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</si>
  <si>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</si>
  <si>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</si>
  <si>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</si>
  <si>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</si>
  <si>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</si>
  <si>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</si>
  <si>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</si>
  <si>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</si>
  <si>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</si>
  <si>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</si>
  <si>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</si>
  <si>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</si>
  <si>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</si>
  <si>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</si>
  <si>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</si>
  <si>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</si>
  <si>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</si>
  <si>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</si>
  <si>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</si>
  <si>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</si>
  <si>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</si>
  <si>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</si>
  <si>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</si>
  <si>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</si>
  <si>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</si>
  <si>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</si>
  <si>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</si>
  <si>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</si>
  <si>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</si>
  <si>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</si>
  <si>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</si>
  <si>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</si>
  <si>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</si>
  <si>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</si>
  <si>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</si>
  <si>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</si>
  <si>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</si>
  <si>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</si>
  <si>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</si>
  <si>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</si>
  <si>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</si>
  <si>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</si>
  <si>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</si>
  <si>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</si>
  <si>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</si>
  <si>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</si>
  <si>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</si>
  <si>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</si>
  <si>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</si>
  <si>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</si>
  <si>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</si>
  <si>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</si>
  <si>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</si>
  <si>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</si>
  <si>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</si>
  <si>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</si>
  <si>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</si>
  <si>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</si>
  <si>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</si>
  <si>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</si>
  <si>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</si>
  <si>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</si>
  <si>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</si>
  <si>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</si>
  <si>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</si>
  <si>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</si>
  <si>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</si>
  <si>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</si>
  <si>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</si>
  <si>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</si>
  <si>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</si>
  <si>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</si>
  <si>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</si>
  <si>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</si>
  <si>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</si>
  <si>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</si>
  <si>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</si>
  <si>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</si>
  <si>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</si>
  <si>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</si>
  <si>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</si>
  <si>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</si>
  <si>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</si>
  <si>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</si>
  <si>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</si>
  <si>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</si>
  <si>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</si>
  <si>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</si>
  <si>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</si>
  <si>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</si>
  <si>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</si>
  <si>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</si>
  <si>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</si>
  <si>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</si>
  <si>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</si>
  <si>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</si>
  <si>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</si>
  <si>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</si>
  <si>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</si>
  <si>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</si>
  <si>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</si>
  <si>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</si>
  <si>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</si>
  <si>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</si>
  <si>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</si>
  <si>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</si>
  <si>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</si>
  <si>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</si>
  <si>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</si>
  <si>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</si>
  <si>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</si>
  <si>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</si>
  <si>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</si>
  <si>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</si>
  <si>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</si>
  <si>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</si>
  <si>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</si>
  <si>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</si>
  <si>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</si>
  <si>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</si>
  <si>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</si>
  <si>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</si>
  <si>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</si>
  <si>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</si>
  <si>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</si>
  <si>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</si>
  <si>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</si>
  <si>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</si>
  <si>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</si>
  <si>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</si>
  <si>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</si>
  <si>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</si>
  <si>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</si>
  <si>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</si>
  <si>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</si>
  <si>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</si>
  <si>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</si>
  <si>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</si>
  <si>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</si>
  <si>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</si>
  <si>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</si>
  <si>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</si>
  <si>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</si>
  <si>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</si>
  <si>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</si>
  <si>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</si>
  <si>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</si>
  <si>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</si>
  <si>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</si>
  <si>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</si>
  <si>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</si>
  <si>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</si>
  <si>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</si>
  <si>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</si>
  <si>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</si>
  <si>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</si>
  <si>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</si>
  <si>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</si>
  <si>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</si>
  <si>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</si>
  <si>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</si>
  <si>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</si>
  <si>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</si>
  <si>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</si>
  <si>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</si>
  <si>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</si>
  <si>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</si>
  <si>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</si>
  <si>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</si>
  <si>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</si>
  <si>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</si>
  <si>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</si>
  <si>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</si>
  <si>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</si>
  <si>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</si>
  <si>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</si>
  <si>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</si>
  <si>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</si>
  <si>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</si>
  <si>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</si>
  <si>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</si>
  <si>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</si>
  <si>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</si>
  <si>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</si>
  <si>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</si>
  <si>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</si>
  <si>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</si>
  <si>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</si>
  <si>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</si>
  <si>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</si>
  <si>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</si>
  <si>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</si>
  <si>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</si>
  <si>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</si>
  <si>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</si>
  <si>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</si>
  <si>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</si>
  <si>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</si>
  <si>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</si>
  <si>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</si>
  <si>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</si>
  <si>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</si>
  <si>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</si>
  <si>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</si>
  <si>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</si>
  <si>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</si>
  <si>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</si>
  <si>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</si>
  <si>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</si>
  <si>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</si>
  <si>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</si>
  <si>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</si>
  <si>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</si>
  <si>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</si>
  <si>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</si>
  <si>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</si>
  <si>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</si>
  <si>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</si>
  <si>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</si>
  <si>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</si>
  <si>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</si>
  <si>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</si>
  <si>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</si>
  <si>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</si>
  <si>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</si>
  <si>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</si>
  <si>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</si>
  <si>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</si>
  <si>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</si>
  <si>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</si>
  <si>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</si>
  <si>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</si>
  <si>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</si>
  <si>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</si>
  <si>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</si>
  <si>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</si>
  <si>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</si>
  <si>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</si>
  <si>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</si>
  <si>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</si>
  <si>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</si>
  <si>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</si>
  <si>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</si>
  <si>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</si>
  <si>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</si>
  <si>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</si>
  <si>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</si>
  <si>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</si>
  <si>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</si>
  <si>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</si>
  <si>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</si>
  <si>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</si>
  <si>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</si>
  <si>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</si>
  <si>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</si>
  <si>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</si>
  <si>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</si>
  <si>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</si>
  <si>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</si>
  <si>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</si>
  <si>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</si>
  <si>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</si>
  <si>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</si>
  <si>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</si>
  <si>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</si>
  <si>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</si>
  <si>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</si>
  <si>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</si>
  <si>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</si>
  <si>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</si>
  <si>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</si>
  <si>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</si>
  <si>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</si>
  <si>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</si>
  <si>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</si>
  <si>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</si>
  <si>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</si>
  <si>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</si>
  <si>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</si>
  <si>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</si>
  <si>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</si>
  <si>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</si>
  <si>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</si>
  <si>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</si>
  <si>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</si>
  <si>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</si>
  <si>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</si>
  <si>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</si>
  <si>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</si>
  <si>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</si>
  <si>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</si>
  <si>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</si>
  <si>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</si>
  <si>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</si>
  <si>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</si>
  <si>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</si>
  <si>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</si>
  <si>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</si>
  <si>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</si>
  <si>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</si>
  <si>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</si>
  <si>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</si>
  <si>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</si>
  <si>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</si>
  <si>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</si>
  <si>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</si>
  <si>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</si>
  <si>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</si>
  <si>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</si>
  <si>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</si>
  <si>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</si>
  <si>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</si>
  <si>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</si>
  <si>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</si>
  <si>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</si>
  <si>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</si>
  <si>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</si>
  <si>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</si>
  <si>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</si>
  <si>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</si>
  <si>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</si>
  <si>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</si>
  <si>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</si>
  <si>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</si>
  <si>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</si>
  <si>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</si>
  <si>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</si>
  <si>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</si>
  <si>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</si>
  <si>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</si>
  <si>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</si>
  <si>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</si>
  <si>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</si>
  <si>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</si>
  <si>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</si>
  <si>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</si>
  <si>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</si>
  <si>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</si>
  <si>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</si>
  <si>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</si>
  <si>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</si>
  <si>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</si>
  <si>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</si>
  <si>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</si>
  <si>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</si>
  <si>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</si>
  <si>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</si>
  <si>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</si>
  <si>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</si>
  <si>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</si>
  <si>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</si>
  <si>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</si>
  <si>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</si>
  <si>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</si>
  <si>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</si>
  <si>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</si>
  <si>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</si>
  <si>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</si>
  <si>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</si>
  <si>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</si>
  <si>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</si>
  <si>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</si>
  <si>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</si>
  <si>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</si>
  <si>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</si>
  <si>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</si>
  <si>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</si>
  <si>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</si>
  <si>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</si>
  <si>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</si>
  <si>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</si>
  <si>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</si>
  <si>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</si>
  <si>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</si>
  <si>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</si>
  <si>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</si>
  <si>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</si>
  <si>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</si>
  <si>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</si>
  <si>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</si>
  <si>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</si>
  <si>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</si>
  <si>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</si>
  <si>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</si>
  <si>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</si>
  <si>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</si>
  <si>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</si>
  <si>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</si>
  <si>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</si>
  <si>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</si>
  <si>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</si>
  <si>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</si>
  <si>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</si>
  <si>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</si>
  <si>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</si>
  <si>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</si>
  <si>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</si>
  <si>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</si>
  <si>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</si>
  <si>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</si>
  <si>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</si>
  <si>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</si>
  <si>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</si>
  <si>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</si>
  <si>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</si>
  <si>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</si>
  <si>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</si>
  <si>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</si>
  <si>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</si>
  <si>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</si>
  <si>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</si>
  <si>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</si>
  <si>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</si>
  <si>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</si>
  <si>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</si>
  <si>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</si>
  <si>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</si>
  <si>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</si>
  <si>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</si>
  <si>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</si>
  <si>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</si>
  <si>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</si>
  <si>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</si>
  <si>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</si>
  <si>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</si>
  <si>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</si>
  <si>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</si>
  <si>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</si>
  <si>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</si>
  <si>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</si>
  <si>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</si>
  <si>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</si>
  <si>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</si>
  <si>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</si>
  <si>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</si>
  <si>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</si>
  <si>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</si>
  <si>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</si>
  <si>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</si>
  <si>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</si>
  <si>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</si>
  <si>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</si>
  <si>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</si>
  <si>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</si>
  <si>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</si>
  <si>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</si>
  <si>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</si>
  <si>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</si>
  <si>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</si>
  <si>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</si>
  <si>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</si>
  <si>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</si>
  <si>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</si>
  <si>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</si>
  <si>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</si>
  <si>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</si>
  <si>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</si>
  <si>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</si>
  <si>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</si>
  <si>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</si>
  <si>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</si>
  <si>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</si>
  <si>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</si>
  <si>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</si>
  <si>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</si>
  <si>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</si>
  <si>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</si>
  <si>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</si>
  <si>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</si>
  <si>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</si>
  <si>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</si>
  <si>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</si>
  <si>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</si>
  <si>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</si>
  <si>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</si>
  <si>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</si>
  <si>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</si>
  <si>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</si>
  <si>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</si>
  <si>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</si>
  <si>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</si>
  <si>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</si>
  <si>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</si>
  <si>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</si>
  <si>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</si>
  <si>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</si>
  <si>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</si>
  <si>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</si>
  <si>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</si>
  <si>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</si>
  <si>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</si>
  <si>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</si>
  <si>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</si>
  <si>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</si>
  <si>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</si>
  <si>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</si>
  <si>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</si>
  <si>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</si>
  <si>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</si>
  <si>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</si>
  <si>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</si>
  <si>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</si>
  <si>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</si>
  <si>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</si>
  <si>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</si>
  <si>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</si>
  <si>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</si>
  <si>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</si>
  <si>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</si>
  <si>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</si>
  <si>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</si>
  <si>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</si>
  <si>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</si>
  <si>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</si>
  <si>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</si>
  <si>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</si>
  <si>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</si>
  <si>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</si>
  <si>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</si>
  <si>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</si>
  <si>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</si>
  <si>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</si>
  <si>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</si>
  <si>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</si>
  <si>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</si>
  <si>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</si>
  <si>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</si>
  <si>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</si>
  <si>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</si>
  <si>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</si>
  <si>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</si>
  <si>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</si>
  <si>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</si>
  <si>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</si>
  <si>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</si>
  <si>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</si>
  <si>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</si>
  <si>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</si>
  <si>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</si>
  <si>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</si>
  <si>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</si>
  <si>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</si>
  <si>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</si>
  <si>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</si>
  <si>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</si>
  <si>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</si>
  <si>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</si>
  <si>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</si>
  <si>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</si>
  <si>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</si>
  <si>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</si>
  <si>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</si>
  <si>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</si>
  <si>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</si>
  <si>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</si>
  <si>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</si>
  <si>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</si>
  <si>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</si>
  <si>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</si>
  <si>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</si>
  <si>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</si>
  <si>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</si>
  <si>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</si>
  <si>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</si>
  <si>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</si>
  <si>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</si>
  <si>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</si>
  <si>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</si>
  <si>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</si>
  <si>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</si>
  <si>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</si>
  <si>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</si>
  <si>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</si>
  <si>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</si>
  <si>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</si>
  <si>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</si>
  <si>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</si>
  <si>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</si>
  <si>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</si>
  <si>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</si>
  <si>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</si>
  <si>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</si>
  <si>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</si>
  <si>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</si>
  <si>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</si>
  <si>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</si>
  <si>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</si>
  <si>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</si>
  <si>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</si>
  <si>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</si>
  <si>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</si>
  <si>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</si>
  <si>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</si>
  <si>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</si>
  <si>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</si>
  <si>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</si>
  <si>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</si>
  <si>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</si>
  <si>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</si>
  <si>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</si>
  <si>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</si>
  <si>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</si>
  <si>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</si>
  <si>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</si>
  <si>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</si>
  <si>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</si>
  <si>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</si>
  <si>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</si>
  <si>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</si>
  <si>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</si>
  <si>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</si>
  <si>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</si>
  <si>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</si>
  <si>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</si>
  <si>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</si>
  <si>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</si>
  <si>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</si>
  <si>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</si>
  <si>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</si>
  <si>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</si>
  <si>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</si>
  <si>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</si>
  <si>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</si>
  <si>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</si>
  <si>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</si>
  <si>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</si>
  <si>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</si>
  <si>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</si>
  <si>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</si>
  <si>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</si>
  <si>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</si>
  <si>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</si>
  <si>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</si>
  <si>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</si>
  <si>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</si>
  <si>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</si>
  <si>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</si>
  <si>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</si>
  <si>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</si>
  <si>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</si>
  <si>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</si>
  <si>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</si>
  <si>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</si>
  <si>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</si>
  <si>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</si>
  <si>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</si>
  <si>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</si>
  <si>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</si>
  <si>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</si>
  <si>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</si>
  <si>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</si>
  <si>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</si>
  <si>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</si>
  <si>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</si>
  <si>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</si>
  <si>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</si>
  <si>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</si>
  <si>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</si>
  <si>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</si>
  <si>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</si>
  <si>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</si>
  <si>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</si>
  <si>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</si>
  <si>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</si>
  <si>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</si>
  <si>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</si>
  <si>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</si>
  <si>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</si>
  <si>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</si>
  <si>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</si>
  <si>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</si>
  <si>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</si>
  <si>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</si>
  <si>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</si>
  <si>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</si>
  <si>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</si>
  <si>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</si>
  <si>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</si>
  <si>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</si>
  <si>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</si>
  <si>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</si>
  <si>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</si>
  <si>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</si>
  <si>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</si>
  <si>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</si>
  <si>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</si>
  <si>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</si>
  <si>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</si>
  <si>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</si>
  <si>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</si>
  <si>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</si>
  <si>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</si>
  <si>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</si>
  <si>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</si>
  <si>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</si>
  <si>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</si>
  <si>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</si>
  <si>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</si>
  <si>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</si>
  <si>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</si>
  <si>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</si>
  <si>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</si>
  <si>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</si>
  <si>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</si>
  <si>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</si>
  <si>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</si>
  <si>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</si>
  <si>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</si>
  <si>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</si>
  <si>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</si>
  <si>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</si>
  <si>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</si>
  <si>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</si>
  <si>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</si>
  <si>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</si>
  <si>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</si>
  <si>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</si>
  <si>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</si>
  <si>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</si>
  <si>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</si>
  <si>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</si>
  <si>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</si>
  <si>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</si>
  <si>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</si>
  <si>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</si>
  <si>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</si>
  <si>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</si>
  <si>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</si>
  <si>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</si>
  <si>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</si>
  <si>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</si>
  <si>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</si>
  <si>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</si>
  <si>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</si>
  <si>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</si>
  <si>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</si>
  <si>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</si>
  <si>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</si>
  <si>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</si>
  <si>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</si>
  <si>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</si>
  <si>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</si>
  <si>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</si>
  <si>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</si>
  <si>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</si>
  <si>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</si>
  <si>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</si>
  <si>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</si>
  <si>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</si>
  <si>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</si>
  <si>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</si>
  <si>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</si>
  <si>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</si>
  <si>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</si>
  <si>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</si>
  <si>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</si>
  <si>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</si>
  <si>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</si>
  <si>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</si>
  <si>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</si>
  <si>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</si>
  <si>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</si>
  <si>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</si>
  <si>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</si>
  <si>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</si>
  <si>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</si>
  <si>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</si>
  <si>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</si>
  <si>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</si>
  <si>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</si>
  <si>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</si>
  <si>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</si>
  <si>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</si>
  <si>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</si>
  <si>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</si>
  <si>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</si>
  <si>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</si>
  <si>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</si>
  <si>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</si>
  <si>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</si>
  <si>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</si>
  <si>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</si>
  <si>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</si>
  <si>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</si>
  <si>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</si>
  <si>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</si>
  <si>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</si>
  <si>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</si>
  <si>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</si>
  <si>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</si>
  <si>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</si>
  <si>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</si>
  <si>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</si>
  <si>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</si>
  <si>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</si>
  <si>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</si>
  <si>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</si>
  <si>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</si>
  <si>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</si>
  <si>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</si>
  <si>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</si>
  <si>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</si>
  <si>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</si>
  <si>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</si>
  <si>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</si>
  <si>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</si>
  <si>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</si>
  <si>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</si>
  <si>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</si>
  <si>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</si>
  <si>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</si>
  <si>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</si>
  <si>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</si>
  <si>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</si>
  <si>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</si>
  <si>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</si>
  <si>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</si>
  <si>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</si>
  <si>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</si>
  <si>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</si>
  <si>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</si>
  <si>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</si>
  <si>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</si>
  <si>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</si>
  <si>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</si>
  <si>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</si>
  <si>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</si>
  <si>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</si>
  <si>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</si>
  <si>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</si>
  <si>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</si>
  <si>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</si>
  <si>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</si>
  <si>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</si>
  <si>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</si>
  <si>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</si>
  <si>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</si>
  <si>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</si>
  <si>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</si>
  <si>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</si>
  <si>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</si>
  <si>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</si>
  <si>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</si>
  <si>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</si>
  <si>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</si>
  <si>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</si>
  <si>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</si>
  <si>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</si>
  <si>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</si>
  <si>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</si>
  <si>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</si>
  <si>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</si>
  <si>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</si>
  <si>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</si>
  <si>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</si>
  <si>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</si>
  <si>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</si>
  <si>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</si>
  <si>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</si>
  <si>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</si>
  <si>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</si>
  <si>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</si>
  <si>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</si>
  <si>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</si>
  <si>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</si>
  <si>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</si>
  <si>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</si>
  <si>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</si>
  <si>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</si>
  <si>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</si>
  <si>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</si>
  <si>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</si>
  <si>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</si>
  <si>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</si>
  <si>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</si>
  <si>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</si>
  <si>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</si>
  <si>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</si>
  <si>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</si>
  <si>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</si>
  <si>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</si>
  <si>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</si>
  <si>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</si>
  <si>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</si>
  <si>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</si>
  <si>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</si>
  <si>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</si>
  <si>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</si>
  <si>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</si>
  <si>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</si>
  <si>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</si>
  <si>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</si>
  <si>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</si>
  <si>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</si>
  <si>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</si>
  <si>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</si>
  <si>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</si>
  <si>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</si>
  <si>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</si>
  <si>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</si>
  <si>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</si>
  <si>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</si>
  <si>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</si>
  <si>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</si>
  <si>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</si>
  <si>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</si>
  <si>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</si>
  <si>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</si>
  <si>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</si>
  <si>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</si>
  <si>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</si>
  <si>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</si>
  <si>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</si>
  <si>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</si>
  <si>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</si>
  <si>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</si>
  <si>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</si>
  <si>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</si>
  <si>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</si>
  <si>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</si>
  <si>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</si>
  <si>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</si>
  <si>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</si>
  <si>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</si>
  <si>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</si>
  <si>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</si>
  <si>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</si>
  <si>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</si>
  <si>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</si>
  <si>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</si>
  <si>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</si>
  <si>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</si>
  <si>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</si>
  <si>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</si>
  <si>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</si>
  <si>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</si>
  <si>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</si>
  <si>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</si>
  <si>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</si>
  <si>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</si>
  <si>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</si>
  <si>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</si>
  <si>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</si>
  <si>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</si>
  <si>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</si>
  <si>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</si>
  <si>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</si>
  <si>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</si>
  <si>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</si>
  <si>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</si>
  <si>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</si>
  <si>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</si>
  <si>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</si>
  <si>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</si>
  <si>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</si>
  <si>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</si>
  <si>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</si>
  <si>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</si>
  <si>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</si>
  <si>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</si>
  <si>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</si>
  <si>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</si>
  <si>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</si>
  <si>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</si>
  <si>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</si>
  <si>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</si>
  <si>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</si>
  <si>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</si>
  <si>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</si>
  <si>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</si>
  <si>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</si>
  <si>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</si>
  <si>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</si>
  <si>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</si>
  <si>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</si>
  <si>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</si>
  <si>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</si>
  <si>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</si>
  <si>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</si>
  <si>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</si>
  <si>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</si>
  <si>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</si>
  <si>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</si>
  <si>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</si>
  <si>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</si>
  <si>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</si>
  <si>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</si>
  <si>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</si>
  <si>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</si>
  <si>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</si>
  <si>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</si>
  <si>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</si>
  <si>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</si>
  <si>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</si>
  <si>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</si>
  <si>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</si>
  <si>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</si>
  <si>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</si>
  <si>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</si>
  <si>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</si>
  <si>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</si>
  <si>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</si>
  <si>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</si>
  <si>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</si>
  <si>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</si>
  <si>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</si>
  <si>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</si>
  <si>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</si>
  <si>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</si>
  <si>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</si>
  <si>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</si>
  <si>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</si>
  <si>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</si>
  <si>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</si>
  <si>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</si>
  <si>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</si>
  <si>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</si>
  <si>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</si>
  <si>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</si>
  <si>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</si>
  <si>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</si>
  <si>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</si>
  <si>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</si>
  <si>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</si>
  <si>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</si>
  <si>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</si>
  <si>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</si>
  <si>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</si>
  <si>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</si>
  <si>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</si>
  <si>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</si>
  <si>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</si>
  <si>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</si>
  <si>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</si>
  <si>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</si>
  <si>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</si>
  <si>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</si>
  <si>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</si>
  <si>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</si>
  <si>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</si>
  <si>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</si>
  <si>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</si>
  <si>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</si>
  <si>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</si>
  <si>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</si>
  <si>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</si>
  <si>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</si>
  <si>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</si>
  <si>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</si>
  <si>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</si>
  <si>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</si>
  <si>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</si>
  <si>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</si>
  <si>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</si>
  <si>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</si>
  <si>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</si>
  <si>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</si>
  <si>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</si>
  <si>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</si>
  <si>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</si>
  <si>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</si>
  <si>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</si>
  <si>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</si>
  <si>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</si>
  <si>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</si>
  <si>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</si>
  <si>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</si>
  <si>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</si>
  <si>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</si>
  <si>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</si>
  <si>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</si>
  <si>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</si>
  <si>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</si>
  <si>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</si>
  <si>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</si>
  <si>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</si>
  <si>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</si>
  <si>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</si>
  <si>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</si>
  <si>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</si>
  <si>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</si>
  <si>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</si>
  <si>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</si>
  <si>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</si>
  <si>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</si>
  <si>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</si>
  <si>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</si>
  <si>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</si>
  <si>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</si>
  <si>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</si>
  <si>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</si>
  <si>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</si>
  <si>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</si>
  <si>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</si>
  <si>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</si>
  <si>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</si>
  <si>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</si>
  <si>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</si>
  <si>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</si>
  <si>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</si>
  <si>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</si>
  <si>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</si>
  <si>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</si>
  <si>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</si>
  <si>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</si>
  <si>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</si>
  <si>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</si>
  <si>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</si>
  <si>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</si>
  <si>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</si>
  <si>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</si>
  <si>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</si>
  <si>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</si>
  <si>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</si>
  <si>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</si>
  <si>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</si>
  <si>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</si>
  <si>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</si>
  <si>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</si>
  <si>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</si>
  <si>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</si>
  <si>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</si>
  <si>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</si>
  <si>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</si>
  <si>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</si>
  <si>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</si>
  <si>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</si>
  <si>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</si>
  <si>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</si>
  <si>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</si>
  <si>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</si>
  <si>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</si>
  <si>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</si>
  <si>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</si>
  <si>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</si>
  <si>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</si>
  <si>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</si>
  <si>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</si>
  <si>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</si>
  <si>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</si>
  <si>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</si>
  <si>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</si>
  <si>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</si>
  <si>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</si>
  <si>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</si>
  <si>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</si>
  <si>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</si>
  <si>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</si>
  <si>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</si>
  <si>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</si>
  <si>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</si>
  <si>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</si>
  <si>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</si>
  <si>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</si>
  <si>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</si>
  <si>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</si>
  <si>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</si>
  <si>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</si>
  <si>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</si>
  <si>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</si>
  <si>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</si>
  <si>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</si>
  <si>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</si>
  <si>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</si>
  <si>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</si>
  <si>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</si>
  <si>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</si>
  <si>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</si>
  <si>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</si>
  <si>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</si>
  <si>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</si>
  <si>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</si>
  <si>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</si>
  <si>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</si>
  <si>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</si>
  <si>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</si>
  <si>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</si>
  <si>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</si>
  <si>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</si>
  <si>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</si>
  <si>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</si>
  <si>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</si>
  <si>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</si>
  <si>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</si>
  <si>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</si>
  <si>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</si>
  <si>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</si>
  <si>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</si>
  <si>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</si>
  <si>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</si>
  <si>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</si>
  <si>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</si>
  <si>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</si>
  <si>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</si>
  <si>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</si>
  <si>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</si>
  <si>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</si>
  <si>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</si>
  <si>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</si>
  <si>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</si>
  <si>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</si>
  <si>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</si>
  <si>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</si>
  <si>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</si>
  <si>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</si>
  <si>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</si>
  <si>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</si>
  <si>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</si>
  <si>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</si>
  <si>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</si>
  <si>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</si>
  <si>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</si>
  <si>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</si>
  <si>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</si>
  <si>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</si>
  <si>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</si>
  <si>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</si>
  <si>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</si>
  <si>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</si>
  <si>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</si>
  <si>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</si>
  <si>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</si>
  <si>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</si>
  <si>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</si>
  <si>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</si>
  <si>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</si>
  <si>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</si>
  <si>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</si>
  <si>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</si>
  <si>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</si>
  <si>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</si>
  <si>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</si>
  <si>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</si>
  <si>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</si>
  <si>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</si>
  <si>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</si>
  <si>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</si>
  <si>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</si>
  <si>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</si>
  <si>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</si>
  <si>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</si>
  <si>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</si>
  <si>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</si>
  <si>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</si>
  <si>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</si>
  <si>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</si>
  <si>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</si>
  <si>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</si>
  <si>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</si>
  <si>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</si>
  <si>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</si>
  <si>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</si>
  <si>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</si>
  <si>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</si>
  <si>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</si>
  <si>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</si>
  <si>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</si>
  <si>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</si>
  <si>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</si>
  <si>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</si>
  <si>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</si>
  <si>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</si>
  <si>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</si>
  <si>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</si>
  <si>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</si>
  <si>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</si>
  <si>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</si>
  <si>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</si>
  <si>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</si>
  <si>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</si>
  <si>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</si>
  <si>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</si>
  <si>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</si>
  <si>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</si>
  <si>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</si>
  <si>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</si>
  <si>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</si>
  <si>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</si>
  <si>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</si>
  <si>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</si>
  <si>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</si>
  <si>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</si>
  <si>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</si>
  <si>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</si>
  <si>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</si>
  <si>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</si>
  <si>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</si>
  <si>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</si>
  <si>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</si>
  <si>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</si>
  <si>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</si>
  <si>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</si>
  <si>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</si>
  <si>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</si>
  <si>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</si>
  <si>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</si>
  <si>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</si>
  <si>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</si>
  <si>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</si>
  <si>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</si>
  <si>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</si>
  <si>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</si>
  <si>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</si>
  <si>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</si>
  <si>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</si>
  <si>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</si>
  <si>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</si>
  <si>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</si>
  <si>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</si>
  <si>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</si>
  <si>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</si>
  <si>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</si>
  <si>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</si>
  <si>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</si>
  <si>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</si>
  <si>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</si>
  <si>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</si>
  <si>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</si>
  <si>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</si>
  <si>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</si>
  <si>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</si>
  <si>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</si>
  <si>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</si>
  <si>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</si>
  <si>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</si>
  <si>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</si>
  <si>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</si>
  <si>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</si>
  <si>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</si>
  <si>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</si>
  <si>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</si>
  <si>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</si>
  <si>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</si>
  <si>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</si>
  <si>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</si>
  <si>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</si>
  <si>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</si>
  <si>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</si>
  <si>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</si>
  <si>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</si>
  <si>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</si>
  <si>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</si>
  <si>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</si>
  <si>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</si>
  <si>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</si>
  <si>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</si>
  <si>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</si>
  <si>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</si>
  <si>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</si>
  <si>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</si>
  <si>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</si>
  <si>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</si>
  <si>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</si>
  <si>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</si>
  <si>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</si>
  <si>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</si>
  <si>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</si>
  <si>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</si>
  <si>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</si>
  <si>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</si>
  <si>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</si>
  <si>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</si>
  <si>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</si>
  <si>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</si>
  <si>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</si>
  <si>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</si>
  <si>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</si>
  <si>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</si>
  <si>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</si>
  <si>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</si>
  <si>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</si>
  <si>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</si>
  <si>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</si>
  <si>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</si>
  <si>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</si>
  <si>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</si>
  <si>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</si>
  <si>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</si>
  <si>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</si>
  <si>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</si>
  <si>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</si>
  <si>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</si>
  <si>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</si>
  <si>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</si>
  <si>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</si>
  <si>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</si>
  <si>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</si>
  <si>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</si>
  <si>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</si>
  <si>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</si>
  <si>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</si>
  <si>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</si>
  <si>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</si>
  <si>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</si>
  <si>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</si>
  <si>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</si>
  <si>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</si>
  <si>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</si>
  <si>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</si>
  <si>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</si>
  <si>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</si>
  <si>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</si>
  <si>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</si>
  <si>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</si>
  <si>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</si>
  <si>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</si>
  <si>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</si>
  <si>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</si>
  <si>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</si>
  <si>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</si>
  <si>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</si>
  <si>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</si>
  <si>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</si>
  <si>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</si>
  <si>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</si>
  <si>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</si>
  <si>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</si>
  <si>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</si>
  <si>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</si>
  <si>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</si>
  <si>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</si>
  <si>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</si>
  <si>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</si>
  <si>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</si>
  <si>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</si>
  <si>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</si>
  <si>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</si>
  <si>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</si>
  <si>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</si>
  <si>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</si>
  <si>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</si>
  <si>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</si>
  <si>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</si>
  <si>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</si>
  <si>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</si>
  <si>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</si>
  <si>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</si>
  <si>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</si>
  <si>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</si>
  <si>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</si>
  <si>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</si>
  <si>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</si>
  <si>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</si>
  <si>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</si>
  <si>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</si>
  <si>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</si>
  <si>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</si>
  <si>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</si>
  <si>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</si>
  <si>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</si>
  <si>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</si>
  <si>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</si>
  <si>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</si>
  <si>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</si>
  <si>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</si>
  <si>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</si>
  <si>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</si>
  <si>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</si>
  <si>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</si>
  <si>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</si>
  <si>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</si>
  <si>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</si>
  <si>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</si>
  <si>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</si>
  <si>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</si>
  <si>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</si>
  <si>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</si>
  <si>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</si>
  <si>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</si>
  <si>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</si>
  <si>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</si>
  <si>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</si>
  <si>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</si>
  <si>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</si>
  <si>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</si>
  <si>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</si>
  <si>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</si>
  <si>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</si>
  <si>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</si>
  <si>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</si>
  <si>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</si>
  <si>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</si>
  <si>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</si>
  <si>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</si>
  <si>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</si>
  <si>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</si>
  <si>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</si>
  <si>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</si>
  <si>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</si>
  <si>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</si>
  <si>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</si>
  <si>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</si>
  <si>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</si>
  <si>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</si>
  <si>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</si>
  <si>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</si>
  <si>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</si>
  <si>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</si>
  <si>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</si>
  <si>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</si>
  <si>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</si>
  <si>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</si>
  <si>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</si>
  <si>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</si>
  <si>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</si>
  <si>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</si>
  <si>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</si>
  <si>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</si>
  <si>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</si>
  <si>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</si>
  <si>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</si>
  <si>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</si>
  <si>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</si>
  <si>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</si>
  <si>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</si>
  <si>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</si>
  <si>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</si>
  <si>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</si>
  <si>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</si>
  <si>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</si>
  <si>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</si>
  <si>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</si>
  <si>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</si>
  <si>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</si>
  <si>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</si>
  <si>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</si>
  <si>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</si>
  <si>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</si>
  <si>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</si>
  <si>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</si>
  <si>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</si>
  <si>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</si>
  <si>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</si>
  <si>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</si>
  <si>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</si>
  <si>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</si>
  <si>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</si>
  <si>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</si>
  <si>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</si>
  <si>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</si>
  <si>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</si>
  <si>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</si>
  <si>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</si>
  <si>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</si>
  <si>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</si>
  <si>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</si>
  <si>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</si>
  <si>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</si>
  <si>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</si>
  <si>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</si>
  <si>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</si>
  <si>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</si>
  <si>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</si>
  <si>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</si>
  <si>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</si>
  <si>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</si>
  <si>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</si>
  <si>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</si>
  <si>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</si>
  <si>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</si>
  <si>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</si>
  <si>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</si>
  <si>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</si>
  <si>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</si>
  <si>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</si>
  <si>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</si>
  <si>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</si>
  <si>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</si>
  <si>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</si>
  <si>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</si>
  <si>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</si>
  <si>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</si>
  <si>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</si>
  <si>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</si>
  <si>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</si>
  <si>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</si>
  <si>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</si>
  <si>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</si>
  <si>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</si>
  <si>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</si>
  <si>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</si>
  <si>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</si>
  <si>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</si>
  <si>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</si>
  <si>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</si>
  <si>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</si>
  <si>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</si>
  <si>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</si>
  <si>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</si>
  <si>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</si>
  <si>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</si>
  <si>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</si>
  <si>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</si>
  <si>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</si>
  <si>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</si>
  <si>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</si>
  <si>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</si>
  <si>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</si>
  <si>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</si>
  <si>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</si>
  <si>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</si>
  <si>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</si>
  <si>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</si>
  <si>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</si>
  <si>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</si>
  <si>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</si>
  <si>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</si>
  <si>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</si>
  <si>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</si>
  <si>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</si>
  <si>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</si>
  <si>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</si>
  <si>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</si>
  <si>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</si>
  <si>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</si>
  <si>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</si>
  <si>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</si>
  <si>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</si>
  <si>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</si>
  <si>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</si>
  <si>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</si>
  <si>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</si>
  <si>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</si>
  <si>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</si>
  <si>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</si>
  <si>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</si>
  <si>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</si>
  <si>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</si>
  <si>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</si>
  <si>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</si>
  <si>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</si>
  <si>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</si>
  <si>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</si>
  <si>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</si>
  <si>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</si>
  <si>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</si>
  <si>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</si>
  <si>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</si>
  <si>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</si>
  <si>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</si>
  <si>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</si>
  <si>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</si>
  <si>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</si>
  <si>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</si>
  <si>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</si>
  <si>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</si>
  <si>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</si>
  <si>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</si>
  <si>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</si>
  <si>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</si>
  <si>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</si>
  <si>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</si>
  <si>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</si>
  <si>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</si>
  <si>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</si>
  <si>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</si>
  <si>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</si>
  <si>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</si>
  <si>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</si>
  <si>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</si>
  <si>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</si>
  <si>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</si>
  <si>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</si>
  <si>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</si>
  <si>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</si>
  <si>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</si>
  <si>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</si>
  <si>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</si>
  <si>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</si>
  <si>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</si>
  <si>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</si>
  <si>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</si>
  <si>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</si>
  <si>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</si>
  <si>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</si>
  <si>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</si>
  <si>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</si>
  <si>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</si>
  <si>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</si>
  <si>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</si>
  <si>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</si>
  <si>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</si>
  <si>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</si>
  <si>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</si>
  <si>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</si>
  <si>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</si>
  <si>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</si>
  <si>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</si>
  <si>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</si>
  <si>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</si>
  <si>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</si>
  <si>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</si>
  <si>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</si>
  <si>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</si>
  <si>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</si>
  <si>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</si>
  <si>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</si>
  <si>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</si>
  <si>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</si>
  <si>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</si>
  <si>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</si>
  <si>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</si>
  <si>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</si>
  <si>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</si>
  <si>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</si>
  <si>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</si>
  <si>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</si>
  <si>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</si>
  <si>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</si>
  <si>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</si>
  <si>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</si>
  <si>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</si>
  <si>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</si>
  <si>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</si>
  <si>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</si>
  <si>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</si>
  <si>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</si>
  <si>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</si>
  <si>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</si>
  <si>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</si>
  <si>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</si>
  <si>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</si>
  <si>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</si>
  <si>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</si>
  <si>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</si>
  <si>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</si>
  <si>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</si>
  <si>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</si>
  <si>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</si>
  <si>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</si>
  <si>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</si>
  <si>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</si>
  <si>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</si>
  <si>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</si>
  <si>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</si>
  <si>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</si>
  <si>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</si>
  <si>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</si>
  <si>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</si>
  <si>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</si>
  <si>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</si>
  <si>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</si>
  <si>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</si>
  <si>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</si>
  <si>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</si>
  <si>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</si>
  <si>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</si>
  <si>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</si>
  <si>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</si>
  <si>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</si>
  <si>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</si>
  <si>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</si>
  <si>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</si>
  <si>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</si>
  <si>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</si>
  <si>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</si>
  <si>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</si>
  <si>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</si>
  <si>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</si>
  <si>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</si>
  <si>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</si>
  <si>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</si>
  <si>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</si>
  <si>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</si>
  <si>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</si>
  <si>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</si>
  <si>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</si>
  <si>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</si>
  <si>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</si>
  <si>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</si>
  <si>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</si>
  <si>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</si>
  <si>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</si>
  <si>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</si>
  <si>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</si>
  <si>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</si>
  <si>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</si>
  <si>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</si>
  <si>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</si>
  <si>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</si>
  <si>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</si>
  <si>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</si>
  <si>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</si>
  <si>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</si>
  <si>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</si>
  <si>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</si>
  <si>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</si>
  <si>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</si>
  <si>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</si>
  <si>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</si>
  <si>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</si>
  <si>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</si>
  <si>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</si>
  <si>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</si>
  <si>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</si>
  <si>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</si>
  <si>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</si>
  <si>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</si>
  <si>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</si>
  <si>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</si>
  <si>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</si>
  <si>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</si>
  <si>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</si>
  <si>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</si>
  <si>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</si>
  <si>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</si>
  <si>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</si>
  <si>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</si>
  <si>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</si>
  <si>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</si>
  <si>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</si>
  <si>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</si>
  <si>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</si>
  <si>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</si>
  <si>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</si>
  <si>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</si>
  <si>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</si>
  <si>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</si>
  <si>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</si>
  <si>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</si>
  <si>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</si>
  <si>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</si>
  <si>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</si>
  <si>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</si>
  <si>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</si>
  <si>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</si>
  <si>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</si>
  <si>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</si>
  <si>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</si>
  <si>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</si>
  <si>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</si>
  <si>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</si>
  <si>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</si>
  <si>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</si>
  <si>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</si>
  <si>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</si>
  <si>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</si>
  <si>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</si>
  <si>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</si>
  <si>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</si>
  <si>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</si>
  <si>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</si>
  <si>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</si>
  <si>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</si>
  <si>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</si>
  <si>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</si>
  <si>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</si>
  <si>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</si>
  <si>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</si>
  <si>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</si>
  <si>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</si>
  <si>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</si>
  <si>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</si>
  <si>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</si>
  <si>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</si>
  <si>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</si>
  <si>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</si>
  <si>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</si>
  <si>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</si>
  <si>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</si>
  <si>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</si>
  <si>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</si>
  <si>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</si>
  <si>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</si>
  <si>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</si>
  <si>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</si>
  <si>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</si>
  <si>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</si>
  <si>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</si>
  <si>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</si>
  <si>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</si>
  <si>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</si>
  <si>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</si>
  <si>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</si>
  <si>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</si>
  <si>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</si>
  <si>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</si>
  <si>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</si>
  <si>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</si>
  <si>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</si>
  <si>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</si>
  <si>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</si>
  <si>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</si>
  <si>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</si>
  <si>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</si>
  <si>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</si>
  <si>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</si>
  <si>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</si>
  <si>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</si>
  <si>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</si>
  <si>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</si>
  <si>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</si>
  <si>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</si>
  <si>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</si>
  <si>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</si>
  <si>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</si>
  <si>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</si>
  <si>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</si>
  <si>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</si>
  <si>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</si>
  <si>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</si>
  <si>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</si>
  <si>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</si>
  <si>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</si>
  <si>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</si>
  <si>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</si>
  <si>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</si>
  <si>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</si>
  <si>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</si>
  <si>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</si>
  <si>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</si>
  <si>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</si>
  <si>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</si>
  <si>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</si>
  <si>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</si>
  <si>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</si>
  <si>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</si>
  <si>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</si>
  <si>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</si>
  <si>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</si>
  <si>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</si>
  <si>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</si>
  <si>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</si>
  <si>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</si>
  <si>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</si>
  <si>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</si>
  <si>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</si>
  <si>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</si>
  <si>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</si>
  <si>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</si>
  <si>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</si>
  <si>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</si>
  <si>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</si>
  <si>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</si>
  <si>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</si>
  <si>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</si>
  <si>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</si>
  <si>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</si>
  <si>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</si>
  <si>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</si>
  <si>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</si>
  <si>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</si>
  <si>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</si>
  <si>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</si>
  <si>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</si>
  <si>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</si>
  <si>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</si>
  <si>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</si>
  <si>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</si>
  <si>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</si>
  <si>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</si>
  <si>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</si>
  <si>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</si>
  <si>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</si>
  <si>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</si>
  <si>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</si>
  <si>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</si>
  <si>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</si>
  <si>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</si>
  <si>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</si>
  <si>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</si>
  <si>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</si>
  <si>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</si>
  <si>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</si>
  <si>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</si>
  <si>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</si>
  <si>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</si>
  <si>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</si>
  <si>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</si>
  <si>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</si>
  <si>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</si>
  <si>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</si>
  <si>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</si>
  <si>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</si>
  <si>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</si>
  <si>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</si>
  <si>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</si>
  <si>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</si>
  <si>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</si>
  <si>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</si>
  <si>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</si>
  <si>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</si>
  <si>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</si>
  <si>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</si>
  <si>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</si>
  <si>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</si>
  <si>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</si>
  <si>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</si>
  <si>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</si>
  <si>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</si>
  <si>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</si>
  <si>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</si>
  <si>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</si>
  <si>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</si>
  <si>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</si>
  <si>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</si>
  <si>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</si>
  <si>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</si>
  <si>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</si>
  <si>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</si>
  <si>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</si>
  <si>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</si>
  <si>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</si>
  <si>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</si>
  <si>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</si>
  <si>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</si>
  <si>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</si>
  <si>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</si>
  <si>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</si>
  <si>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</si>
  <si>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</si>
  <si>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</si>
  <si>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</si>
  <si>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</si>
  <si>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</si>
  <si>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</si>
  <si>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</si>
  <si>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</si>
  <si>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</si>
  <si>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</si>
  <si>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</si>
  <si>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</si>
  <si>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</si>
  <si>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</si>
  <si>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</si>
  <si>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</si>
  <si>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</si>
  <si>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</si>
  <si>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</si>
  <si>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</si>
  <si>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</si>
  <si>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</si>
  <si>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</si>
  <si>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</si>
  <si>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</si>
  <si>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</si>
  <si>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</si>
  <si>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</si>
  <si>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</si>
  <si>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</si>
  <si>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</si>
  <si>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</si>
  <si>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</si>
  <si>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</si>
  <si>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</si>
  <si>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</si>
  <si>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</si>
  <si>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</si>
  <si>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</si>
  <si>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</si>
  <si>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</si>
  <si>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</si>
  <si>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</si>
  <si>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</si>
  <si>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</si>
  <si>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</si>
  <si>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</si>
  <si>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</si>
  <si>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</si>
  <si>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</si>
  <si>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</si>
  <si>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</si>
  <si>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</si>
  <si>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</si>
  <si>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</si>
  <si>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</si>
  <si>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</si>
  <si>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</si>
  <si>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</si>
  <si>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</si>
  <si>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</si>
  <si>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</si>
  <si>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</si>
  <si>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</si>
  <si>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</si>
  <si>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</si>
  <si>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</si>
  <si>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</si>
  <si>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</si>
  <si>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</si>
  <si>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</si>
  <si>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</si>
  <si>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</si>
  <si>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</si>
  <si>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</si>
  <si>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</si>
  <si>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</si>
  <si>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</si>
  <si>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</si>
  <si>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</si>
  <si>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</si>
  <si>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</si>
  <si>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</si>
  <si>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</si>
  <si>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</si>
  <si>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</si>
  <si>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</si>
  <si>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</si>
  <si>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</si>
  <si>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</si>
  <si>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</si>
  <si>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</si>
  <si>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</si>
  <si>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</si>
  <si>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</si>
  <si>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</si>
  <si>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</si>
  <si>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</si>
  <si>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</si>
  <si>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</si>
  <si>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</si>
  <si>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</si>
  <si>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</si>
  <si>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</si>
  <si>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</si>
  <si>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</si>
  <si>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</si>
  <si>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</si>
  <si>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</si>
  <si>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</si>
  <si>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</si>
  <si>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</si>
  <si>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</si>
  <si>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</si>
  <si>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</si>
  <si>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</si>
  <si>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</si>
  <si>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</si>
  <si>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</si>
  <si>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</si>
  <si>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</si>
  <si>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</si>
  <si>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</si>
  <si>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</si>
  <si>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</si>
  <si>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</si>
  <si>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</si>
  <si>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</si>
  <si>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</si>
  <si>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</si>
  <si>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</si>
  <si>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</si>
  <si>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</si>
  <si>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</si>
  <si>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</si>
  <si>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</si>
  <si>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</si>
  <si>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</si>
  <si>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</si>
  <si>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</si>
  <si>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</si>
  <si>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</si>
  <si>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</si>
  <si>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</si>
  <si>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</si>
  <si>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</si>
  <si>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</si>
  <si>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</si>
  <si>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</si>
  <si>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</si>
  <si>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</si>
  <si>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</si>
  <si>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</si>
  <si>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</si>
  <si>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</si>
  <si>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</si>
  <si>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</si>
  <si>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</si>
  <si>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</si>
  <si>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</si>
  <si>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</si>
  <si>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</si>
  <si>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</si>
  <si>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</si>
  <si>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</si>
  <si>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</si>
  <si>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</si>
  <si>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</si>
  <si>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</si>
  <si>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</si>
  <si>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</si>
  <si>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</si>
  <si>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</si>
  <si>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</si>
  <si>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</si>
  <si>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</si>
  <si>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</si>
  <si>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</si>
  <si>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</si>
  <si>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</si>
  <si>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</si>
  <si>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</si>
  <si>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</si>
  <si>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</si>
  <si>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</si>
  <si>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</si>
  <si>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</si>
  <si>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</si>
  <si>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</si>
  <si>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</si>
  <si>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</si>
  <si>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</si>
  <si>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</si>
  <si>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</si>
  <si>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</si>
  <si>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</si>
  <si>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</si>
  <si>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</si>
  <si>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</si>
  <si>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</si>
  <si>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</si>
  <si>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</si>
  <si>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</si>
  <si>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</si>
  <si>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</si>
  <si>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</si>
  <si>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</si>
  <si>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</si>
  <si>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</si>
  <si>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</si>
  <si>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</si>
  <si>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</si>
  <si>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</si>
  <si>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</si>
  <si>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</si>
  <si>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</si>
  <si>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</si>
  <si>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</si>
  <si>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</si>
  <si>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</si>
  <si>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</si>
  <si>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</si>
  <si>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</si>
  <si>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</si>
  <si>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</si>
  <si>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</si>
  <si>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</si>
  <si>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</si>
  <si>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</si>
  <si>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</si>
  <si>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</si>
  <si>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</si>
  <si>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</si>
  <si>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</si>
  <si>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</si>
  <si>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</si>
  <si>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</si>
  <si>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</si>
  <si>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</si>
  <si>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</si>
  <si>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</si>
  <si>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</si>
  <si>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</si>
  <si>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</si>
  <si>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</si>
  <si>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</si>
  <si>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</si>
  <si>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</si>
  <si>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</si>
  <si>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</si>
  <si>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</si>
  <si>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</si>
  <si>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</si>
  <si>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</si>
  <si>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</si>
  <si>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</si>
  <si>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</si>
  <si>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</si>
  <si>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</si>
  <si>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</si>
  <si>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</si>
  <si>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</si>
  <si>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</si>
  <si>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</si>
  <si>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</si>
  <si>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</si>
  <si>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</si>
  <si>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</si>
  <si>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</si>
  <si>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</si>
  <si>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</si>
  <si>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</si>
  <si>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</si>
  <si>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</si>
  <si>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</si>
  <si>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</si>
  <si>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</si>
  <si>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</si>
  <si>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</si>
  <si>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</si>
  <si>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</si>
  <si>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</si>
  <si>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</si>
  <si>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</si>
  <si>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</si>
  <si>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</si>
  <si>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</si>
  <si>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</si>
  <si>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</si>
  <si>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</si>
  <si>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</si>
  <si>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</si>
  <si>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</si>
  <si>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</si>
  <si>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</si>
  <si>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</si>
  <si>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</si>
  <si>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</si>
  <si>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</si>
  <si>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</si>
  <si>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</si>
  <si>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</si>
  <si>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</si>
  <si>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</si>
  <si>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</si>
  <si>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</si>
  <si>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</si>
  <si>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</si>
  <si>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</si>
  <si>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</si>
  <si>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</si>
  <si>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</si>
  <si>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</si>
  <si>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</si>
  <si>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</si>
  <si>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</si>
  <si>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</si>
  <si>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</si>
  <si>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</si>
  <si>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</si>
  <si>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</si>
  <si>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</si>
  <si>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</si>
  <si>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</si>
  <si>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</si>
  <si>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</si>
  <si>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</si>
  <si>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</si>
  <si>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</si>
  <si>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</si>
  <si>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</si>
  <si>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</si>
  <si>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</si>
  <si>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</si>
  <si>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</si>
  <si>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</si>
  <si>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</si>
  <si>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</si>
  <si>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</si>
  <si>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</si>
  <si>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</si>
  <si>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</si>
  <si>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</si>
  <si>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</si>
  <si>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</si>
  <si>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</si>
  <si>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</si>
  <si>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</si>
  <si>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</si>
  <si>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</si>
  <si>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</si>
  <si>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</si>
  <si>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</si>
  <si>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</si>
  <si>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</si>
  <si>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</si>
  <si>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</si>
  <si>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</si>
  <si>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</si>
  <si>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</si>
  <si>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</si>
  <si>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</si>
  <si>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</si>
  <si>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</si>
  <si>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</si>
  <si>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</si>
  <si>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</si>
  <si>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</si>
  <si>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</si>
  <si>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</si>
  <si>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</si>
  <si>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</si>
  <si>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</si>
  <si>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</si>
  <si>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</si>
  <si>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</si>
  <si>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</si>
  <si>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</si>
  <si>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</si>
  <si>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</si>
  <si>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</si>
  <si>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</si>
  <si>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</si>
  <si>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</si>
  <si>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</si>
  <si>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</si>
  <si>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</si>
  <si>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</si>
  <si>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</si>
  <si>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</si>
  <si>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</si>
  <si>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</si>
  <si>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</si>
  <si>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</si>
  <si>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</si>
  <si>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</si>
  <si>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</si>
  <si>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</si>
  <si>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</si>
  <si>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</si>
  <si>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</si>
  <si>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</si>
  <si>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</si>
  <si>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</si>
  <si>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</si>
  <si>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</si>
  <si>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</si>
  <si>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</si>
  <si>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</si>
  <si>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</si>
  <si>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</si>
  <si>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</si>
  <si>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</si>
  <si>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</si>
  <si>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</si>
  <si>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</si>
  <si>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</si>
  <si>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</si>
  <si>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</si>
  <si>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</si>
  <si>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</si>
  <si>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</si>
  <si>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</si>
  <si>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</si>
  <si>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</si>
  <si>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</si>
  <si>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</si>
  <si>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</si>
  <si>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</si>
  <si>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</si>
  <si>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</si>
  <si>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</si>
  <si>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</si>
  <si>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</si>
  <si>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</si>
  <si>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</si>
  <si>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</si>
  <si>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</si>
  <si>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</si>
  <si>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</si>
  <si>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</si>
  <si>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</si>
  <si>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</si>
  <si>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</si>
  <si>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</si>
  <si>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</si>
  <si>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</si>
  <si>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</si>
  <si>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</si>
  <si>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</si>
  <si>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</si>
  <si>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</si>
  <si>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</si>
  <si>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</si>
  <si>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</si>
  <si>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</si>
  <si>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</si>
  <si>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</si>
  <si>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</si>
  <si>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</si>
  <si>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</si>
  <si>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</si>
  <si>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</si>
  <si>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</si>
  <si>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</si>
  <si>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</si>
  <si>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</si>
  <si>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</si>
  <si>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</si>
  <si>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</si>
  <si>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</si>
  <si>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</si>
  <si>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</si>
  <si>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</si>
  <si>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</si>
  <si>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</si>
  <si>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</si>
  <si>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</si>
  <si>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</si>
  <si>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</si>
  <si>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</si>
  <si>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</si>
  <si>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</si>
  <si>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</si>
  <si>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</si>
  <si>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</si>
  <si>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</si>
  <si>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</si>
  <si>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</si>
  <si>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</si>
  <si>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</si>
  <si>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</si>
  <si>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</si>
  <si>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</si>
  <si>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</si>
  <si>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</si>
  <si>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</si>
  <si>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</si>
  <si>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</si>
  <si>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</si>
  <si>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</si>
  <si>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</si>
  <si>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</si>
  <si>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</si>
  <si>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</si>
  <si>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</si>
  <si>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</si>
  <si>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</si>
  <si>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</si>
  <si>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</si>
  <si>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</si>
  <si>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</si>
  <si>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</si>
  <si>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</si>
  <si>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</si>
  <si>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</si>
  <si>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</si>
  <si>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</si>
  <si>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</si>
  <si>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</si>
  <si>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</si>
  <si>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</si>
  <si>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</si>
  <si>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</si>
  <si>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</si>
  <si>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</si>
  <si>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</si>
  <si>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</si>
  <si>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</si>
  <si>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</si>
  <si>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</si>
  <si>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</si>
  <si>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</si>
  <si>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</si>
  <si>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</si>
  <si>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</si>
  <si>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</si>
  <si>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</si>
  <si>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</si>
  <si>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</si>
  <si>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</si>
  <si>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</si>
  <si>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</si>
  <si>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</si>
  <si>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</si>
  <si>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</si>
  <si>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</si>
  <si>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</si>
  <si>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</si>
  <si>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</si>
  <si>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</si>
  <si>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</si>
  <si>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</si>
  <si>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</si>
  <si>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</si>
  <si>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</si>
  <si>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</si>
  <si>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</si>
  <si>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</si>
  <si>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</si>
  <si>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</si>
  <si>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</si>
  <si>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</si>
  <si>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</si>
  <si>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</si>
  <si>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</si>
  <si>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</si>
  <si>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</si>
  <si>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</si>
  <si>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</si>
  <si>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</si>
  <si>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</si>
  <si>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</si>
  <si>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</si>
  <si>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</si>
  <si>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</si>
  <si>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</si>
  <si>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</si>
  <si>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</si>
  <si>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</si>
  <si>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</si>
  <si>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</si>
  <si>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</si>
  <si>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</si>
  <si>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</si>
  <si>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</si>
  <si>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</si>
  <si>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</si>
  <si>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</si>
  <si>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</si>
  <si>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</si>
  <si>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</si>
  <si>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</si>
  <si>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</si>
  <si>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</si>
  <si>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</si>
  <si>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</si>
  <si>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</si>
  <si>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</si>
  <si>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</si>
  <si>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</si>
  <si>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</si>
  <si>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</si>
  <si>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</si>
  <si>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</si>
  <si>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</si>
  <si>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</si>
  <si>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</si>
  <si>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</si>
  <si>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</si>
  <si>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</si>
  <si>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</si>
  <si>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</si>
  <si>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</si>
  <si>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</si>
  <si>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</si>
  <si>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</si>
  <si>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</si>
  <si>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</si>
  <si>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</si>
  <si>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</si>
  <si>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</si>
  <si>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</si>
  <si>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</si>
  <si>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</si>
  <si>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</si>
  <si>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</si>
  <si>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</si>
  <si>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</si>
  <si>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</si>
  <si>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</si>
  <si>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</si>
  <si>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</si>
  <si>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</si>
  <si>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</si>
  <si>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</si>
  <si>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</si>
  <si>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</si>
  <si>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</si>
  <si>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</si>
  <si>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</si>
  <si>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</si>
  <si>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</si>
  <si>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</si>
  <si>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</si>
  <si>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</si>
  <si>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</si>
  <si>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</si>
  <si>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</si>
  <si>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</si>
  <si>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</si>
  <si>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</si>
  <si>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</si>
  <si>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</si>
  <si>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</si>
  <si>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</si>
  <si>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</si>
  <si>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</si>
  <si>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</si>
  <si>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</si>
  <si>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</si>
  <si>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</si>
  <si>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</si>
  <si>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</si>
  <si>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</si>
  <si>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</si>
  <si>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</si>
  <si>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</si>
  <si>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</si>
  <si>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</si>
  <si>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</si>
  <si>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</si>
  <si>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</si>
  <si>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</si>
  <si>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</si>
  <si>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</si>
  <si>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</si>
  <si>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</si>
  <si>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</si>
  <si>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</si>
  <si>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</si>
  <si>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</si>
  <si>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</si>
  <si>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</si>
  <si>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</si>
  <si>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</si>
  <si>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</si>
  <si>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</si>
  <si>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</si>
  <si>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</si>
  <si>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</si>
  <si>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</si>
  <si>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</si>
  <si>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</si>
  <si>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</si>
  <si>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</si>
  <si>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</si>
  <si>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</si>
  <si>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</si>
  <si>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</si>
  <si>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</si>
  <si>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</si>
  <si>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</si>
  <si>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</si>
  <si>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</si>
  <si>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</si>
  <si>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</si>
  <si>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</si>
  <si>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</si>
  <si>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</si>
  <si>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</si>
  <si>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</si>
  <si>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</si>
  <si>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</si>
  <si>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</si>
  <si>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</si>
  <si>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</si>
  <si>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</si>
  <si>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</si>
  <si>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</si>
  <si>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</si>
  <si>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</si>
  <si>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</si>
  <si>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</si>
  <si>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</si>
  <si>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</si>
  <si>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</si>
  <si>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</si>
  <si>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</si>
  <si>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</si>
  <si>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</si>
  <si>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</si>
  <si>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</si>
  <si>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</si>
  <si>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</si>
  <si>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</si>
  <si>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</si>
  <si>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</si>
  <si>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</si>
  <si>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</si>
  <si>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</si>
  <si>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</si>
  <si>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</si>
  <si>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</si>
  <si>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</si>
  <si>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</si>
  <si>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</si>
  <si>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</si>
  <si>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</si>
  <si>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</si>
  <si>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</si>
  <si>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</si>
  <si>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</si>
  <si>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</si>
  <si>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</si>
  <si>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</si>
  <si>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</si>
  <si>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</si>
  <si>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</si>
  <si>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</si>
  <si>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</si>
  <si>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</si>
  <si>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</si>
  <si>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</si>
  <si>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</si>
  <si>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</si>
  <si>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</si>
  <si>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</si>
  <si>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</si>
  <si>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</si>
  <si>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</si>
  <si>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</si>
  <si>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</si>
  <si>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</si>
  <si>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</si>
  <si>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</si>
  <si>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</si>
  <si>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</si>
  <si>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</si>
  <si>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</si>
  <si>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</si>
  <si>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</si>
  <si>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</si>
  <si>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</si>
  <si>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</si>
  <si>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</si>
  <si>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</si>
  <si>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</si>
  <si>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</si>
  <si>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</si>
  <si>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</si>
  <si>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</si>
  <si>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</si>
  <si>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</si>
  <si>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</si>
  <si>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</si>
  <si>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</si>
  <si>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</si>
  <si>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</si>
  <si>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</si>
  <si>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</si>
  <si>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</si>
  <si>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</si>
  <si>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</si>
  <si>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</si>
  <si>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</si>
  <si>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</si>
  <si>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</si>
  <si>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</si>
  <si>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</si>
  <si>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</si>
  <si>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</si>
  <si>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</si>
  <si>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</si>
  <si>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</si>
  <si>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</si>
  <si>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</si>
  <si>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</si>
  <si>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</si>
  <si>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</si>
  <si>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</si>
  <si>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</si>
  <si>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</si>
  <si>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</si>
  <si>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</si>
  <si>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</si>
  <si>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</si>
  <si>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</si>
  <si>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</si>
  <si>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</si>
  <si>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</si>
  <si>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</si>
  <si>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</si>
  <si>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</si>
  <si>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</si>
  <si>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</si>
  <si>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</si>
  <si>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</si>
  <si>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</si>
  <si>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</si>
  <si>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</si>
  <si>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</si>
  <si>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</si>
  <si>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</si>
  <si>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</si>
  <si>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</si>
  <si>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</si>
  <si>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</si>
  <si>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</si>
  <si>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</si>
  <si>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</si>
  <si>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</si>
  <si>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</si>
  <si>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</si>
  <si>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</si>
  <si>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</si>
  <si>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</si>
  <si>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</si>
  <si>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</si>
  <si>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</si>
  <si>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</si>
  <si>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</si>
  <si>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</si>
  <si>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</si>
  <si>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</si>
  <si>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</si>
  <si>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</si>
  <si>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</si>
  <si>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</si>
  <si>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</si>
  <si>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</si>
  <si>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</si>
  <si>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</si>
  <si>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</si>
  <si>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</si>
  <si>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</si>
  <si>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</si>
  <si>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</si>
  <si>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</si>
  <si>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</si>
  <si>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</si>
  <si>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</si>
  <si>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</si>
  <si>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</si>
  <si>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</si>
  <si>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</si>
  <si>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</si>
  <si>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</si>
  <si>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</si>
  <si>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</si>
  <si>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</si>
  <si>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</si>
  <si>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</si>
  <si>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</si>
  <si>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</si>
  <si>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</si>
  <si>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</si>
  <si>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</si>
  <si>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</si>
  <si>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</si>
  <si>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</si>
  <si>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</si>
  <si>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</si>
  <si>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</si>
  <si>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</si>
  <si>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</si>
  <si>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</si>
  <si>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</si>
  <si>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</si>
  <si>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</si>
  <si>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</si>
  <si>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</si>
  <si>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</si>
  <si>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</si>
  <si>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</si>
  <si>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</si>
  <si>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</si>
  <si>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</si>
  <si>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</si>
  <si>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</si>
  <si>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</si>
  <si>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</si>
  <si>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</si>
  <si>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</si>
  <si>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</si>
  <si>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</si>
  <si>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</si>
  <si>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</si>
  <si>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</si>
  <si>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</si>
  <si>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</si>
  <si>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</si>
  <si>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</si>
  <si>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</si>
  <si>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</si>
  <si>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</si>
  <si>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</si>
  <si>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</si>
  <si>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</si>
  <si>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</si>
  <si>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</si>
  <si>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</si>
  <si>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</si>
  <si>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</si>
  <si>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</si>
  <si>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</si>
  <si>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</si>
  <si>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</si>
  <si>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</si>
  <si>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</si>
  <si>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</si>
  <si>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</si>
  <si>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</si>
  <si>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</si>
  <si>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</si>
  <si>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</si>
  <si>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</si>
  <si>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</si>
  <si>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</si>
  <si>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</si>
  <si>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</si>
  <si>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</si>
  <si>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</si>
  <si>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</si>
  <si>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</si>
  <si>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</si>
  <si>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</si>
  <si>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</si>
  <si>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</si>
  <si>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</si>
  <si>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</si>
  <si>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</si>
  <si>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</si>
  <si>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</si>
  <si>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</si>
  <si>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</si>
  <si>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</si>
  <si>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</si>
  <si>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</si>
  <si>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</si>
  <si>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</si>
  <si>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</si>
  <si>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</si>
  <si>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</si>
  <si>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</si>
  <si>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</si>
  <si>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</si>
  <si>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</si>
  <si>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</si>
  <si>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</si>
  <si>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</si>
  <si>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</si>
  <si>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</si>
  <si>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</si>
  <si>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</si>
  <si>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</si>
  <si>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</si>
  <si>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</si>
  <si>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</si>
  <si>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</si>
  <si>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</si>
  <si>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</si>
  <si>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</si>
  <si>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</si>
  <si>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</si>
  <si>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</si>
  <si>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</si>
  <si>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</si>
  <si>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</si>
  <si>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</si>
  <si>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</si>
  <si>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</si>
  <si>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</si>
  <si>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</si>
  <si>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</si>
  <si>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</si>
  <si>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</si>
  <si>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</si>
  <si>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</si>
  <si>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</si>
  <si>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</si>
  <si>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</si>
  <si>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</si>
  <si>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</si>
  <si>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</si>
  <si>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</si>
  <si>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</si>
  <si>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</si>
  <si>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</si>
  <si>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</si>
  <si>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</si>
  <si>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</si>
  <si>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</si>
  <si>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</si>
  <si>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</si>
  <si>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</si>
  <si>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</si>
  <si>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</si>
  <si>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</si>
  <si>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</si>
  <si>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</si>
  <si>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</si>
  <si>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</si>
  <si>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</si>
  <si>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</si>
  <si>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</si>
  <si>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</si>
  <si>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</si>
  <si>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</si>
  <si>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</si>
  <si>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</si>
  <si>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</si>
  <si>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</si>
  <si>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</si>
  <si>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</si>
  <si>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</si>
  <si>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</si>
  <si>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</si>
  <si>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</si>
  <si>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</si>
  <si>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</si>
  <si>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</si>
  <si>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</si>
  <si>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</si>
  <si>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</si>
  <si>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 per Category</t>
  </si>
  <si>
    <t>State Per Sub-Category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</si>
  <si>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</si>
  <si>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</si>
  <si>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</si>
  <si>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</si>
  <si>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</si>
  <si>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</si>
  <si>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</si>
  <si>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</si>
  <si>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</si>
  <si>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</si>
  <si>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</si>
  <si>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</si>
  <si>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</si>
  <si>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</si>
  <si>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</si>
  <si>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</si>
  <si>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</si>
  <si>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</si>
  <si>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</si>
  <si>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</si>
  <si>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40,000 to 44,999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</si>
  <si>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</si>
  <si>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</si>
  <si>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</si>
  <si>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</si>
  <si>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</si>
  <si>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</si>
  <si>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</si>
  <si>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</si>
  <si>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</si>
  <si>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</si>
  <si>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50,000+</t>
  </si>
  <si>
    <t>Outcome</t>
  </si>
  <si>
    <t>Backers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</si>
</sst>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7-428A-9595-B47FAFA5969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7-428A-9595-B47FAFA5969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7-428A-9595-B47FAFA5969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7-428A-9595-B47FAFA5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1008"/>
        <c:axId val="345346416"/>
      </c:barChart>
      <c:catAx>
        <c:axId val="345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46416"/>
        <c:crosses val="autoZero"/>
        <c:auto val="1"/>
        <c:lblAlgn val="ctr"/>
        <c:lblOffset val="100"/>
        <c:noMultiLvlLbl val="0"/>
      </c:catAx>
      <c:valAx>
        <c:axId val="3453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D-485F-AE0B-2617599639ED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D-485F-AE0B-2617599639ED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D-485F-AE0B-2617599639ED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D-485F-AE0B-26175996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4616"/>
        <c:axId val="345356256"/>
      </c:barChart>
      <c:catAx>
        <c:axId val="3453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6256"/>
        <c:crosses val="autoZero"/>
        <c:auto val="1"/>
        <c:lblAlgn val="ctr"/>
        <c:lblOffset val="100"/>
        <c:noMultiLvlLbl val="0"/>
      </c:catAx>
      <c:valAx>
        <c:axId val="3453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of Success Per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1-48BC-AF22-333B6A0E35B7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1-48BC-AF22-333B6A0E35B7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1-48BC-AF22-333B6A0E3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154168"/>
        <c:axId val="414157448"/>
      </c:lineChart>
      <c:catAx>
        <c:axId val="4141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7448"/>
        <c:crosses val="autoZero"/>
        <c:auto val="1"/>
        <c:lblAlgn val="ctr"/>
        <c:lblOffset val="100"/>
        <c:noMultiLvlLbl val="0"/>
      </c:catAx>
      <c:valAx>
        <c:axId val="4141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</xdr:rowOff>
    </xdr:from>
    <xdr:to>
      <xdr:col>17</xdr:col>
      <xdr:colOff>590550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DEA32-FE6B-480F-83C7-C8750C00B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14286</xdr:rowOff>
    </xdr:from>
    <xdr:to>
      <xdr:col>20</xdr:col>
      <xdr:colOff>571500</xdr:colOff>
      <xdr:row>25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D749-0230-45C7-93E0-1E8BF04E6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4761</xdr:rowOff>
    </xdr:from>
    <xdr:to>
      <xdr:col>8</xdr:col>
      <xdr:colOff>9525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A36F7-C7CB-45F4-ACE9-D9A22F8C0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2589976852" createdVersion="6" refreshedVersion="6" minRefreshableVersion="3" recordCount="4114" xr:uid="{D725DDCF-302F-4616-A316-C7B63FFFAE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4122974537" createdVersion="6" refreshedVersion="6" minRefreshableVersion="3" recordCount="4114" xr:uid="{E36730B2-8A62-43DB-93F4-E328DCC083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7F8A-CE8A-4D8A-A97E-F91800C622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per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D2E77-7894-4C12-A887-B68892C46D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Per Sub-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9768-ABE7-4B60-9276-72BAD9BE880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105" zoomScale="60" zoomScaleNormal="60" workbookViewId="0">
      <selection activeCell="L162" sqref="L162:L4115"/>
    </sheetView>
  </sheetViews>
  <sheetFormatPr defaultRowHeight="15" x14ac:dyDescent="0.2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15.85546875" bestFit="1" customWidth="1"/>
    <col min="7" max="7" width="18.710937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7.7109375" bestFit="1" customWidth="1"/>
    <col min="13" max="13" width="20.42578125" bestFit="1" customWidth="1"/>
    <col min="14" max="14" width="41.140625" customWidth="1"/>
    <col min="15" max="15" width="41.140625" style="5" customWidth="1"/>
    <col min="16" max="16" width="24.42578125" bestFit="1" customWidth="1"/>
    <col min="17" max="17" width="25.7109375" customWidth="1"/>
    <col min="18" max="18" width="28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8367</v>
      </c>
      <c r="T1" s="6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7C43169-3D87-4E01-8114-F1D00C79ED20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1A71-E4C3-4326-8727-321CE9A3166C}">
  <sheetPr>
    <tabColor rgb="FFFFFF00"/>
  </sheetPr>
  <dimension ref="A1:F14"/>
  <sheetViews>
    <sheetView workbookViewId="0"/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7F4A4-D25A-4ACD-9148-65C0CFA6365F}">
  <sheetPr>
    <tabColor rgb="FFFFFF00"/>
  </sheetPr>
  <dimension ref="A1:F47"/>
  <sheetViews>
    <sheetView zoomScale="90" zoomScaleNormal="90" workbookViewId="0">
      <selection activeCell="A4" sqref="A4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2" spans="1:6" x14ac:dyDescent="0.25">
      <c r="A2" s="9" t="s">
        <v>8308</v>
      </c>
      <c r="B2" t="s">
        <v>8366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42F7-9C15-4B08-AA54-058EDE8F0FB7}">
  <sheetPr>
    <tabColor rgb="FFFFFF00"/>
  </sheetPr>
  <dimension ref="A2:F15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8308</v>
      </c>
      <c r="B2" t="s">
        <v>8366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8369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25">
      <c r="A7" s="10" t="s">
        <v>8370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25">
      <c r="A8" s="10" t="s">
        <v>8371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25">
      <c r="A9" s="10" t="s">
        <v>8372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25">
      <c r="A10" s="10" t="s">
        <v>8373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25">
      <c r="A11" s="10" t="s">
        <v>8374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25">
      <c r="A12" s="10" t="s">
        <v>8375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25">
      <c r="A13" s="10" t="s">
        <v>8376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25">
      <c r="A14" s="10" t="s">
        <v>8377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25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4EB0-253D-4A56-BCC9-61B7BC899565}">
  <sheetPr>
    <tabColor rgb="FFFFFF00"/>
  </sheetPr>
  <dimension ref="A1:H13"/>
  <sheetViews>
    <sheetView workbookViewId="0">
      <selection activeCell="I5" sqref="I5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5">
      <c r="A2" t="s">
        <v>8387</v>
      </c>
      <c r="B2">
        <f>COUNTIFS(Goal, "&lt;1000",State,"successful")</f>
        <v>322</v>
      </c>
      <c r="C2">
        <f>COUNTIFS(Goal, "&lt;1000",State,"failed")</f>
        <v>113</v>
      </c>
      <c r="D2">
        <f>COUNTIFS(Goal, "&lt;1000",State,"canceled")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8388</v>
      </c>
      <c r="B3">
        <f>COUNTIFS(Goal,"&gt;=1000",Goal, "&lt;=4999",State,"successful")</f>
        <v>932</v>
      </c>
      <c r="C3">
        <f>COUNTIFS(Goal,"&gt;=1000",Goal, "&lt;=4999",State,"failed")</f>
        <v>420</v>
      </c>
      <c r="D3">
        <f>COUNTIFS(Goal,"&gt;=1000",Goal, "&lt;=4999",State,"canceled")</f>
        <v>60</v>
      </c>
      <c r="E3">
        <f>SUM(B3:D3)</f>
        <v>1412</v>
      </c>
      <c r="F3" s="13">
        <f t="shared" ref="F3:F13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 x14ac:dyDescent="0.25">
      <c r="A4" t="s">
        <v>8389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ref="E4:E13" si="3">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25">
      <c r="A5" t="s">
        <v>8390</v>
      </c>
      <c r="B5">
        <f>COUNTIFS(Goal,"&gt;=10000",Goal, "&lt;=14999",State,"successful")</f>
        <v>168</v>
      </c>
      <c r="C5">
        <f>COUNTIFS(Goal,"&gt;=10000",Goal, "&lt;=14999",State,"failed")</f>
        <v>144</v>
      </c>
      <c r="D5">
        <f>COUNTIFS(Goal,"&gt;=10000",Goal, "&lt;=14999",State,"canceled")</f>
        <v>40</v>
      </c>
      <c r="E5">
        <f t="shared" si="3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5">
      <c r="A6" t="s">
        <v>8391</v>
      </c>
      <c r="B6">
        <f>COUNTIFS(Goal,"&gt;=15000",Goal, "&lt;=19999",State,"successful")</f>
        <v>94</v>
      </c>
      <c r="C6">
        <f>COUNTIFS(Goal,"&gt;=15000",Goal, "&lt;=19999",State,"failed")</f>
        <v>90</v>
      </c>
      <c r="D6">
        <f>COUNTIFS(Goal,"&gt;=15000",Goal, "&lt;=19999",State,"canceled")</f>
        <v>17</v>
      </c>
      <c r="E6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5">
      <c r="A7" t="s">
        <v>8392</v>
      </c>
      <c r="B7">
        <f>COUNTIFS(Goal,"&gt;=20000",Goal, "&lt;=24999",State,"successful")</f>
        <v>62</v>
      </c>
      <c r="C7">
        <f>COUNTIFS(Goal,"&gt;=20000",Goal, "&lt;=24999",State,"failed")</f>
        <v>72</v>
      </c>
      <c r="D7">
        <f>COUNTIFS(Goal,"&gt;=20000",Goal, "&lt;=24999",State,"canceled")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5">
      <c r="A8" t="s">
        <v>8393</v>
      </c>
      <c r="B8">
        <f>COUNTIFS(Goal,"&gt;=25000",Goal, "&lt;=29999",State,"successful")</f>
        <v>55</v>
      </c>
      <c r="C8">
        <f>COUNTIFS(Goal,"&gt;=25000",Goal, "&lt;=29999",State,"failed")</f>
        <v>64</v>
      </c>
      <c r="D8">
        <f>COUNTIFS(Goal,"&gt;=25000",Goal, "&lt;=29999",State,"canceled")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5">
      <c r="A9" t="s">
        <v>8394</v>
      </c>
      <c r="B9">
        <f>COUNTIFS(Goal,"&gt;=30000",Goal, "&lt;=34999",State,"successful")</f>
        <v>32</v>
      </c>
      <c r="C9">
        <f>COUNTIFS(Goal,"&gt;=30000",Goal, "&lt;=34999",State,"failed")</f>
        <v>37</v>
      </c>
      <c r="D9">
        <f>COUNTIFS(Goal,"&gt;=30000",Goal, "&lt;=34999",State,"canceled")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25">
      <c r="A10" t="s">
        <v>8395</v>
      </c>
      <c r="B10">
        <f>COUNTIFS(Goal,"&gt;=35000",Goal, "&lt;=39999",State,"successful")</f>
        <v>26</v>
      </c>
      <c r="C10">
        <f>COUNTIFS(Goal,"&gt;=35000",Goal, "&lt;=39999",State,"failed")</f>
        <v>22</v>
      </c>
      <c r="D10">
        <f>COUNTIFS(Goal,"&gt;=35000",Goal, "&lt;=39999",State,"canceled")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25">
      <c r="A11" t="s">
        <v>8386</v>
      </c>
      <c r="B11">
        <f>COUNTIFS(Goal,"&gt;=40000",Goal, "&lt;=44999",State,"successful")</f>
        <v>21</v>
      </c>
      <c r="C11">
        <f>COUNTIFS(Goal,"&gt;=40000",Goal, "&lt;=44999",State,"failed")</f>
        <v>16</v>
      </c>
      <c r="D11">
        <f>COUNTIFS(Goal,"&gt;=40000",Goal, "&lt;=44999",State,"canceled")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25">
      <c r="A12" t="s">
        <v>8396</v>
      </c>
      <c r="B12">
        <f>COUNTIFS(Goal,"&gt;=45000",Goal, "&lt;=49999",State,"successful")</f>
        <v>6</v>
      </c>
      <c r="C12">
        <f>COUNTIFS(Goal,"&gt;=45000",Goal, "&lt;=49999",State,"failed")</f>
        <v>11</v>
      </c>
      <c r="D12">
        <f>COUNTIFS(Goal,"&gt;=45000",Goal, "&lt;=49999",State,"canceled")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25">
      <c r="A13" t="s">
        <v>8397</v>
      </c>
      <c r="B13">
        <f>COUNTIFS(Goal, "&gt;=50000",State,"successful")</f>
        <v>86</v>
      </c>
      <c r="C13">
        <f>COUNTIFS(Goal, "&gt;=50000",State,"failed")</f>
        <v>258</v>
      </c>
      <c r="D13">
        <f>COUNTIFS(Goal, "&gt;=50000",State,"canceled")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DA63-0E59-4234-8D2E-5C7B15B119D7}">
  <sheetPr>
    <tabColor rgb="FFFFFF00"/>
  </sheetPr>
  <dimension ref="A1:E2186"/>
  <sheetViews>
    <sheetView tabSelected="1" workbookViewId="0">
      <selection activeCell="I6" sqref="I6"/>
    </sheetView>
  </sheetViews>
  <sheetFormatPr defaultRowHeight="15" x14ac:dyDescent="0.25"/>
  <cols>
    <col min="2" max="2" width="13.5703125" bestFit="1" customWidth="1"/>
    <col min="5" max="5" width="13.5703125" bestFit="1" customWidth="1"/>
  </cols>
  <sheetData>
    <row r="1" spans="1:5" x14ac:dyDescent="0.25">
      <c r="A1" t="s">
        <v>8398</v>
      </c>
      <c r="B1" t="s">
        <v>8399</v>
      </c>
      <c r="D1" t="s">
        <v>8398</v>
      </c>
      <c r="E1" t="s">
        <v>8399</v>
      </c>
    </row>
    <row r="2" spans="1:5" x14ac:dyDescent="0.25">
      <c r="A2" t="s">
        <v>8219</v>
      </c>
      <c r="B2">
        <v>182</v>
      </c>
      <c r="D2" t="s">
        <v>8221</v>
      </c>
      <c r="E2">
        <v>0</v>
      </c>
    </row>
    <row r="3" spans="1:5" x14ac:dyDescent="0.25">
      <c r="A3" t="s">
        <v>8219</v>
      </c>
      <c r="B3">
        <v>79</v>
      </c>
      <c r="D3" t="s">
        <v>8221</v>
      </c>
      <c r="E3">
        <v>1</v>
      </c>
    </row>
    <row r="4" spans="1:5" x14ac:dyDescent="0.25">
      <c r="A4" t="s">
        <v>8219</v>
      </c>
      <c r="B4">
        <v>35</v>
      </c>
      <c r="D4" t="s">
        <v>8221</v>
      </c>
      <c r="E4">
        <v>10</v>
      </c>
    </row>
    <row r="5" spans="1:5" x14ac:dyDescent="0.25">
      <c r="A5" t="s">
        <v>8219</v>
      </c>
      <c r="B5">
        <v>150</v>
      </c>
      <c r="D5" t="s">
        <v>8221</v>
      </c>
      <c r="E5">
        <v>0</v>
      </c>
    </row>
    <row r="6" spans="1:5" x14ac:dyDescent="0.25">
      <c r="A6" t="s">
        <v>8219</v>
      </c>
      <c r="B6">
        <v>284</v>
      </c>
      <c r="D6" t="s">
        <v>8221</v>
      </c>
      <c r="E6">
        <v>7</v>
      </c>
    </row>
    <row r="7" spans="1:5" x14ac:dyDescent="0.25">
      <c r="A7" t="s">
        <v>8219</v>
      </c>
      <c r="B7">
        <v>47</v>
      </c>
      <c r="D7" t="s">
        <v>8221</v>
      </c>
      <c r="E7">
        <v>0</v>
      </c>
    </row>
    <row r="8" spans="1:5" x14ac:dyDescent="0.25">
      <c r="A8" t="s">
        <v>8219</v>
      </c>
      <c r="B8">
        <v>58</v>
      </c>
      <c r="D8" t="s">
        <v>8221</v>
      </c>
      <c r="E8">
        <v>1</v>
      </c>
    </row>
    <row r="9" spans="1:5" x14ac:dyDescent="0.25">
      <c r="A9" t="s">
        <v>8219</v>
      </c>
      <c r="B9">
        <v>57</v>
      </c>
      <c r="D9" t="s">
        <v>8221</v>
      </c>
      <c r="E9">
        <v>2</v>
      </c>
    </row>
    <row r="10" spans="1:5" x14ac:dyDescent="0.25">
      <c r="A10" t="s">
        <v>8219</v>
      </c>
      <c r="B10">
        <v>12</v>
      </c>
      <c r="D10" t="s">
        <v>8221</v>
      </c>
      <c r="E10">
        <v>3</v>
      </c>
    </row>
    <row r="11" spans="1:5" x14ac:dyDescent="0.25">
      <c r="A11" t="s">
        <v>8219</v>
      </c>
      <c r="B11">
        <v>20</v>
      </c>
      <c r="D11" t="s">
        <v>8221</v>
      </c>
      <c r="E11">
        <v>10</v>
      </c>
    </row>
    <row r="12" spans="1:5" x14ac:dyDescent="0.25">
      <c r="A12" t="s">
        <v>8219</v>
      </c>
      <c r="B12">
        <v>19</v>
      </c>
      <c r="D12" t="s">
        <v>8221</v>
      </c>
      <c r="E12">
        <v>10</v>
      </c>
    </row>
    <row r="13" spans="1:5" x14ac:dyDescent="0.25">
      <c r="A13" t="s">
        <v>8219</v>
      </c>
      <c r="B13">
        <v>75</v>
      </c>
      <c r="D13" t="s">
        <v>8221</v>
      </c>
      <c r="E13">
        <v>1</v>
      </c>
    </row>
    <row r="14" spans="1:5" x14ac:dyDescent="0.25">
      <c r="A14" t="s">
        <v>8219</v>
      </c>
      <c r="B14">
        <v>827</v>
      </c>
      <c r="D14" t="s">
        <v>8221</v>
      </c>
      <c r="E14">
        <v>0</v>
      </c>
    </row>
    <row r="15" spans="1:5" x14ac:dyDescent="0.25">
      <c r="A15" t="s">
        <v>8219</v>
      </c>
      <c r="B15">
        <v>51</v>
      </c>
      <c r="D15" t="s">
        <v>8221</v>
      </c>
      <c r="E15">
        <v>0</v>
      </c>
    </row>
    <row r="16" spans="1:5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State Per Category</vt:lpstr>
      <vt:lpstr>State Per Sub-Category</vt:lpstr>
      <vt:lpstr>Sheet4</vt:lpstr>
      <vt:lpstr>Bonus </vt:lpstr>
      <vt:lpstr>Bonus Statistics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Jr</cp:lastModifiedBy>
  <dcterms:created xsi:type="dcterms:W3CDTF">2017-04-20T15:17:24Z</dcterms:created>
  <dcterms:modified xsi:type="dcterms:W3CDTF">2020-09-12T22:18:31Z</dcterms:modified>
</cp:coreProperties>
</file>