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235FF973-41C1-4A08-8178-D53BA365B934}" xr6:coauthVersionLast="45" xr6:coauthVersionMax="45" xr10:uidLastSave="{00000000-0000-0000-0000-000000000000}"/>
  <bookViews>
    <workbookView xWindow="-120" yWindow="-120" windowWidth="20730" windowHeight="11280" activeTab="3" xr2:uid="{00000000-000D-0000-FFFF-FFFF00000000}"/>
  </bookViews>
  <sheets>
    <sheet name="Data" sheetId="1" r:id="rId1"/>
    <sheet name="State Per Category" sheetId="2" r:id="rId2"/>
    <sheet name="State Per Sub-Category" sheetId="3" r:id="rId3"/>
    <sheet name="State Over Time" sheetId="4" r:id="rId4"/>
    <sheet name="Bonus " sheetId="5" r:id="rId5"/>
    <sheet name="Bonus Statistics" sheetId="6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6" l="1"/>
  <c r="J6" i="6"/>
  <c r="J5" i="6"/>
  <c r="J4" i="6"/>
  <c r="J3" i="6"/>
  <c r="J2" i="6"/>
  <c r="I7" i="6"/>
  <c r="I6" i="6"/>
  <c r="I5" i="6"/>
  <c r="I4" i="6"/>
  <c r="I3" i="6"/>
  <c r="I2" i="6"/>
  <c r="D3" i="5"/>
  <c r="B3" i="5"/>
  <c r="C3" i="5"/>
  <c r="D4" i="5"/>
  <c r="B4" i="5"/>
  <c r="C4" i="5"/>
  <c r="D5" i="5"/>
  <c r="B5" i="5"/>
  <c r="C5" i="5"/>
  <c r="D6" i="5"/>
  <c r="B6" i="5"/>
  <c r="C6" i="5"/>
  <c r="D7" i="5"/>
  <c r="B7" i="5"/>
  <c r="C7" i="5"/>
  <c r="D8" i="5"/>
  <c r="B8" i="5"/>
  <c r="C8" i="5"/>
  <c r="D9" i="5"/>
  <c r="B9" i="5"/>
  <c r="C9" i="5"/>
  <c r="E9" i="5"/>
  <c r="H9" i="5" s="1"/>
  <c r="D10" i="5"/>
  <c r="B10" i="5"/>
  <c r="C10" i="5"/>
  <c r="E10" i="5" s="1"/>
  <c r="D11" i="5"/>
  <c r="B11" i="5"/>
  <c r="C11" i="5"/>
  <c r="D12" i="5"/>
  <c r="B12" i="5"/>
  <c r="E12" i="5" s="1"/>
  <c r="C12" i="5"/>
  <c r="D13" i="5"/>
  <c r="B13" i="5"/>
  <c r="C13" i="5"/>
  <c r="D2" i="5"/>
  <c r="B2" i="5"/>
  <c r="C2" i="5"/>
  <c r="E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H13" i="5" s="1"/>
  <c r="F9" i="5"/>
  <c r="E6" i="5"/>
  <c r="G9" i="5"/>
  <c r="E3" i="5"/>
  <c r="F3" i="5" s="1"/>
  <c r="E8" i="5"/>
  <c r="H8" i="5" s="1"/>
  <c r="E5" i="5"/>
  <c r="E4" i="5"/>
  <c r="H4" i="5" s="1"/>
  <c r="H6" i="5"/>
  <c r="F6" i="5"/>
  <c r="H2" i="5"/>
  <c r="F2" i="5"/>
  <c r="H12" i="5"/>
  <c r="G12" i="5"/>
  <c r="F12" i="5"/>
  <c r="H10" i="5"/>
  <c r="F10" i="5"/>
  <c r="H5" i="5"/>
  <c r="G5" i="5"/>
  <c r="F5" i="5"/>
  <c r="G2" i="5"/>
  <c r="G10" i="5"/>
  <c r="G6" i="5"/>
  <c r="E11" i="5"/>
  <c r="H11" i="5" s="1"/>
  <c r="E7" i="5"/>
  <c r="F13" i="5"/>
  <c r="F8" i="5" l="1"/>
  <c r="G8" i="5"/>
  <c r="G3" i="5"/>
  <c r="G13" i="5"/>
  <c r="F4" i="5"/>
  <c r="G4" i="5"/>
  <c r="H3" i="5"/>
  <c r="F11" i="5"/>
  <c r="H7" i="5"/>
  <c r="G7" i="5"/>
  <c r="F7" i="5"/>
  <c r="G11" i="5"/>
</calcChain>
</file>

<file path=xl/sharedStrings.xml><?xml version="1.0" encoding="utf-8"?>
<sst xmlns="http://schemas.openxmlformats.org/spreadsheetml/2006/main" count="36776" uniqueCount="8413">
  <si>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</si>
  <si>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</si>
  <si>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</si>
  <si>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</si>
  <si>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</si>
  <si>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</si>
  <si>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</si>
  <si>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</si>
  <si>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</si>
  <si>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</si>
  <si>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</si>
  <si>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</si>
  <si>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</si>
  <si>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</si>
  <si>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</si>
  <si>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</si>
  <si>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</si>
  <si>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</si>
  <si>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</si>
  <si>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</si>
  <si>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</si>
  <si>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</si>
  <si>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</si>
  <si>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</si>
  <si>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</si>
  <si>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</si>
  <si>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</si>
  <si>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</si>
  <si>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</si>
  <si>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</si>
  <si>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</si>
  <si>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</si>
  <si>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</si>
  <si>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</si>
  <si>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</si>
  <si>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</si>
  <si>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</si>
  <si>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</si>
  <si>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</si>
  <si>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</si>
  <si>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</si>
  <si>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</si>
  <si>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</si>
  <si>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</si>
  <si>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</si>
  <si>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</si>
  <si>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</si>
  <si>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</si>
  <si>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</si>
  <si>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</si>
  <si>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</si>
  <si>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</si>
  <si>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</si>
  <si>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</si>
  <si>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</si>
  <si>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</si>
  <si>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</si>
  <si>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</si>
  <si>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</si>
  <si>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</si>
  <si>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</si>
  <si>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</si>
  <si>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</si>
  <si>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</si>
  <si>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</si>
  <si>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</si>
  <si>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</si>
  <si>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</si>
  <si>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</si>
  <si>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</si>
  <si>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</si>
  <si>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</si>
  <si>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</si>
  <si>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</si>
  <si>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</si>
  <si>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</si>
  <si>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</si>
  <si>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</si>
  <si>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</si>
  <si>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</si>
  <si>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</si>
  <si>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</si>
  <si>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</si>
  <si>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</si>
  <si>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</si>
  <si>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</si>
  <si>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</si>
  <si>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</si>
  <si>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</si>
  <si>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</si>
  <si>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</si>
  <si>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</si>
  <si>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</si>
  <si>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</si>
  <si>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</si>
  <si>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</si>
  <si>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</si>
  <si>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</si>
  <si>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</si>
  <si>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</si>
  <si>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</si>
  <si>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</si>
  <si>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</si>
  <si>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</si>
  <si>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</si>
  <si>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</si>
  <si>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</si>
  <si>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</si>
  <si>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</si>
  <si>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</si>
  <si>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</si>
  <si>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</si>
  <si>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</si>
  <si>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</si>
  <si>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</si>
  <si>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</si>
  <si>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</si>
  <si>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</si>
  <si>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</si>
  <si>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</si>
  <si>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</si>
  <si>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</si>
  <si>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</si>
  <si>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</si>
  <si>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</si>
  <si>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</si>
  <si>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</si>
  <si>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</si>
  <si>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</si>
  <si>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</si>
  <si>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</si>
  <si>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</si>
  <si>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</si>
  <si>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</si>
  <si>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</si>
  <si>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</si>
  <si>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</si>
  <si>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</si>
  <si>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</si>
  <si>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</si>
  <si>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</si>
  <si>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</si>
  <si>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</si>
  <si>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</si>
  <si>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</si>
  <si>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</si>
  <si>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</si>
  <si>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</si>
  <si>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</si>
  <si>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</si>
  <si>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</si>
  <si>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</si>
  <si>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</si>
  <si>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</si>
  <si>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</si>
  <si>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</si>
  <si>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</si>
  <si>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</si>
  <si>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</si>
  <si>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</si>
  <si>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</si>
  <si>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</si>
  <si>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</si>
  <si>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</si>
  <si>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</si>
  <si>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</si>
  <si>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</si>
  <si>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</si>
  <si>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</si>
  <si>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</si>
  <si>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</si>
  <si>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</si>
  <si>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</si>
  <si>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</si>
  <si>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</si>
  <si>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</si>
  <si>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</si>
  <si>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</si>
  <si>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</si>
  <si>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</si>
  <si>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</si>
  <si>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</si>
  <si>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</si>
  <si>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</si>
  <si>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</si>
  <si>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</si>
  <si>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</si>
  <si>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</si>
  <si>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</si>
  <si>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</si>
  <si>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</si>
  <si>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</si>
  <si>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</si>
  <si>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</si>
  <si>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</si>
  <si>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</si>
  <si>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</si>
  <si>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</si>
  <si>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</si>
  <si>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</si>
  <si>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</si>
  <si>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</si>
  <si>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</si>
  <si>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</si>
  <si>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</si>
  <si>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</si>
  <si>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</si>
  <si>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</si>
  <si>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</si>
  <si>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</si>
  <si>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</si>
  <si>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</si>
  <si>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</si>
  <si>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</si>
  <si>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</si>
  <si>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</si>
  <si>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</si>
  <si>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</si>
  <si>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</si>
  <si>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</si>
  <si>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</si>
  <si>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</si>
  <si>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</si>
  <si>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</si>
  <si>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</si>
  <si>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</si>
  <si>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</si>
  <si>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</si>
  <si>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</si>
  <si>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</si>
  <si>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</si>
  <si>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</si>
  <si>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</si>
  <si>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</si>
  <si>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</si>
  <si>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</si>
  <si>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</si>
  <si>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</si>
  <si>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</si>
  <si>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</si>
  <si>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</si>
  <si>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</si>
  <si>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</si>
  <si>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</si>
  <si>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</si>
  <si>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</si>
  <si>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</si>
  <si>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</si>
  <si>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</si>
  <si>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</si>
  <si>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</si>
  <si>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</si>
  <si>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</si>
  <si>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</si>
  <si>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</si>
  <si>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</si>
  <si>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</si>
  <si>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</si>
  <si>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</si>
  <si>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</si>
  <si>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</si>
  <si>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</si>
  <si>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</si>
  <si>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</si>
  <si>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</si>
  <si>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</si>
  <si>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</si>
  <si>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</si>
  <si>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</si>
  <si>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</si>
  <si>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</si>
  <si>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</si>
  <si>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</si>
  <si>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</si>
  <si>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</si>
  <si>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</si>
  <si>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</si>
  <si>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</si>
  <si>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</si>
  <si>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</si>
  <si>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</si>
  <si>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</si>
  <si>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</si>
  <si>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</si>
  <si>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</si>
  <si>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</si>
  <si>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</si>
  <si>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</si>
  <si>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</si>
  <si>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</si>
  <si>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</si>
  <si>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</si>
  <si>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</si>
  <si>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</si>
  <si>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</si>
  <si>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</si>
  <si>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</si>
  <si>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</si>
  <si>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</si>
  <si>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</si>
  <si>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</si>
  <si>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</si>
  <si>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</si>
  <si>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</si>
  <si>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</si>
  <si>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</si>
  <si>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</si>
  <si>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</si>
  <si>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</si>
  <si>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</si>
  <si>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</si>
  <si>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</si>
  <si>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</si>
  <si>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</si>
  <si>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</si>
  <si>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</si>
  <si>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</si>
  <si>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</si>
  <si>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</si>
  <si>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</si>
  <si>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</si>
  <si>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</si>
  <si>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</si>
  <si>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</si>
  <si>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</si>
  <si>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</si>
  <si>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</si>
  <si>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</si>
  <si>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</si>
  <si>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</si>
  <si>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</si>
  <si>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</si>
  <si>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</si>
  <si>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</si>
  <si>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</si>
  <si>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</si>
  <si>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</si>
  <si>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</si>
  <si>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</si>
  <si>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</si>
  <si>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</si>
  <si>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</si>
  <si>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</si>
  <si>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</si>
  <si>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</si>
  <si>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</si>
  <si>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</si>
  <si>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</si>
  <si>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</si>
  <si>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</si>
  <si>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</si>
  <si>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</si>
  <si>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</si>
  <si>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</si>
  <si>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</si>
  <si>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</si>
  <si>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</si>
  <si>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</si>
  <si>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</si>
  <si>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</si>
  <si>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</si>
  <si>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</si>
  <si>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</si>
  <si>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</si>
  <si>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</si>
  <si>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</si>
  <si>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</si>
  <si>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</si>
  <si>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</si>
  <si>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</si>
  <si>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</si>
  <si>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</si>
  <si>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</si>
  <si>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</si>
  <si>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</si>
  <si>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</si>
  <si>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</si>
  <si>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</si>
  <si>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</si>
  <si>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</si>
  <si>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</si>
  <si>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</si>
  <si>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</si>
  <si>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</si>
  <si>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</si>
  <si>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</si>
  <si>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</si>
  <si>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</si>
  <si>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</si>
  <si>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</si>
  <si>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</si>
  <si>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</si>
  <si>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</si>
  <si>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</si>
  <si>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</si>
  <si>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</si>
  <si>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</si>
  <si>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</si>
  <si>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</si>
  <si>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</si>
  <si>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</si>
  <si>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</si>
  <si>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</si>
  <si>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</si>
  <si>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</si>
  <si>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</si>
  <si>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</si>
  <si>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</si>
  <si>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</si>
  <si>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</si>
  <si>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</si>
  <si>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</si>
  <si>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</si>
  <si>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</si>
  <si>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</si>
  <si>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</si>
  <si>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</si>
  <si>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</si>
  <si>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</si>
  <si>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</si>
  <si>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</si>
  <si>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</si>
  <si>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</si>
  <si>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</si>
  <si>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</si>
  <si>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</si>
  <si>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</si>
  <si>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</si>
  <si>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</si>
  <si>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</si>
  <si>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</si>
  <si>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</si>
  <si>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</si>
  <si>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</si>
  <si>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</si>
  <si>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</si>
  <si>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</si>
  <si>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</si>
  <si>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</si>
  <si>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</si>
  <si>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</si>
  <si>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</si>
  <si>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</si>
  <si>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</si>
  <si>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</si>
  <si>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</si>
  <si>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</si>
  <si>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</si>
  <si>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</si>
  <si>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</si>
  <si>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</si>
  <si>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</si>
  <si>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</si>
  <si>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</si>
  <si>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</si>
  <si>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</si>
  <si>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</si>
  <si>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</si>
  <si>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</si>
  <si>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</si>
  <si>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</si>
  <si>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</si>
  <si>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</si>
  <si>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</si>
  <si>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</si>
  <si>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</si>
  <si>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</si>
  <si>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</si>
  <si>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</si>
  <si>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</si>
  <si>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</si>
  <si>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</si>
  <si>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</si>
  <si>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</si>
  <si>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</si>
  <si>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</si>
  <si>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</si>
  <si>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</si>
  <si>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</si>
  <si>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</si>
  <si>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</si>
  <si>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</si>
  <si>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</si>
  <si>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</si>
  <si>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</si>
  <si>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</si>
  <si>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</si>
  <si>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</si>
  <si>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</si>
  <si>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</si>
  <si>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</si>
  <si>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</si>
  <si>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</si>
  <si>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</si>
  <si>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</si>
  <si>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</si>
  <si>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</si>
  <si>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</si>
  <si>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</si>
  <si>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</si>
  <si>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</si>
  <si>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</si>
  <si>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</si>
  <si>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</si>
  <si>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</si>
  <si>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</si>
  <si>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</si>
  <si>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</si>
  <si>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</si>
  <si>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</si>
  <si>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</si>
  <si>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</si>
  <si>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</si>
  <si>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</si>
  <si>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</si>
  <si>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</si>
  <si>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</si>
  <si>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</si>
  <si>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</si>
  <si>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</si>
  <si>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</si>
  <si>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</si>
  <si>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</si>
  <si>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</si>
  <si>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</si>
  <si>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</si>
  <si>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</si>
  <si>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</si>
  <si>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</si>
  <si>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</si>
  <si>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</si>
  <si>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</si>
  <si>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</si>
  <si>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</si>
  <si>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</si>
  <si>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</si>
  <si>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</si>
  <si>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</si>
  <si>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</si>
  <si>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</si>
  <si>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</si>
  <si>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</si>
  <si>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</si>
  <si>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</si>
  <si>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</si>
  <si>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</si>
  <si>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</si>
  <si>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</si>
  <si>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</si>
  <si>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</si>
  <si>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</si>
  <si>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</si>
  <si>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</si>
  <si>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</si>
  <si>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</si>
  <si>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</si>
  <si>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</si>
  <si>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</si>
  <si>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</si>
  <si>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</si>
  <si>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</si>
  <si>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</si>
  <si>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</si>
  <si>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</si>
  <si>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</si>
  <si>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</si>
  <si>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</si>
  <si>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</si>
  <si>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</si>
  <si>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</si>
  <si>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</si>
  <si>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</si>
  <si>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</si>
  <si>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</si>
  <si>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</si>
  <si>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</si>
  <si>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</si>
  <si>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</si>
  <si>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</si>
  <si>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</si>
  <si>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</si>
  <si>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</si>
  <si>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</si>
  <si>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</si>
  <si>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</si>
  <si>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</si>
  <si>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</si>
  <si>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</si>
  <si>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</si>
  <si>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</si>
  <si>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</si>
  <si>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</si>
  <si>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</si>
  <si>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</si>
  <si>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</si>
  <si>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</si>
  <si>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</si>
  <si>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</si>
  <si>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</si>
  <si>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</si>
  <si>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</si>
  <si>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</si>
  <si>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</si>
  <si>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</si>
  <si>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</si>
  <si>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</si>
  <si>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</si>
  <si>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</si>
  <si>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</si>
  <si>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</si>
  <si>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</si>
  <si>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</si>
  <si>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</si>
  <si>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</si>
  <si>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</si>
  <si>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</si>
  <si>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</si>
  <si>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</si>
  <si>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</si>
  <si>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</si>
  <si>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</si>
  <si>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</si>
  <si>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</si>
  <si>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</si>
  <si>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</si>
  <si>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</si>
  <si>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</si>
  <si>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</si>
  <si>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</si>
  <si>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</si>
  <si>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</si>
  <si>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</si>
  <si>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</si>
  <si>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</si>
  <si>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</si>
  <si>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</si>
  <si>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</si>
  <si>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</si>
  <si>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</si>
  <si>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</si>
  <si>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</si>
  <si>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</si>
  <si>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</si>
  <si>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</si>
  <si>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</si>
  <si>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</si>
  <si>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</si>
  <si>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</si>
  <si>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</si>
  <si>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</si>
  <si>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</si>
  <si>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</si>
  <si>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</si>
  <si>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</si>
  <si>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</si>
  <si>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</si>
  <si>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</si>
  <si>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</si>
  <si>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</si>
  <si>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</si>
  <si>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</si>
  <si>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</si>
  <si>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</si>
  <si>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</si>
  <si>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</si>
  <si>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</si>
  <si>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</si>
  <si>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</si>
  <si>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</si>
  <si>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</si>
  <si>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</si>
  <si>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</si>
  <si>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</si>
  <si>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</si>
  <si>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</si>
  <si>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</si>
  <si>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</si>
  <si>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</si>
  <si>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</si>
  <si>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</si>
  <si>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</si>
  <si>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</si>
  <si>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</si>
  <si>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</si>
  <si>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</si>
  <si>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</si>
  <si>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</si>
  <si>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</si>
  <si>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</si>
  <si>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</si>
  <si>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</si>
  <si>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</si>
  <si>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</si>
  <si>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</si>
  <si>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</si>
  <si>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</si>
  <si>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</si>
  <si>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</si>
  <si>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</si>
  <si>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</si>
  <si>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</si>
  <si>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</si>
  <si>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</si>
  <si>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</si>
  <si>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</si>
  <si>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</si>
  <si>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</si>
  <si>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</si>
  <si>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</si>
  <si>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</si>
  <si>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</si>
  <si>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</si>
  <si>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</si>
  <si>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</si>
  <si>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</si>
  <si>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</si>
  <si>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</si>
  <si>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</si>
  <si>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</si>
  <si>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</si>
  <si>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</si>
  <si>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</si>
  <si>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</si>
  <si>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</si>
  <si>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</si>
  <si>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</si>
  <si>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</si>
  <si>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</si>
  <si>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</si>
  <si>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</si>
  <si>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</si>
  <si>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</si>
  <si>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</si>
  <si>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</si>
  <si>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</si>
  <si>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</si>
  <si>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</si>
  <si>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</si>
  <si>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</si>
  <si>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</si>
  <si>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</si>
  <si>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</si>
  <si>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</si>
  <si>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</si>
  <si>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</si>
  <si>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</si>
  <si>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</si>
  <si>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</si>
  <si>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</si>
  <si>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</si>
  <si>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</si>
  <si>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</si>
  <si>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</si>
  <si>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</si>
  <si>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</si>
  <si>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</si>
  <si>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</si>
  <si>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</si>
  <si>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</si>
  <si>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</si>
  <si>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</si>
  <si>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</si>
  <si>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</si>
  <si>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</si>
  <si>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</si>
  <si>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</si>
  <si>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</si>
  <si>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</si>
  <si>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</si>
  <si>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</si>
  <si>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</si>
  <si>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</si>
  <si>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</si>
  <si>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</si>
  <si>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</si>
  <si>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</si>
  <si>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</si>
  <si>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</si>
  <si>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</si>
  <si>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</si>
  <si>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</si>
  <si>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</si>
  <si>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</si>
  <si>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</si>
  <si>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</si>
  <si>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</si>
  <si>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</si>
  <si>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</si>
  <si>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</si>
  <si>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</si>
  <si>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</si>
  <si>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</si>
  <si>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</si>
  <si>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</si>
  <si>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</si>
  <si>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</si>
  <si>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</si>
  <si>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</si>
  <si>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</si>
  <si>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</si>
  <si>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</si>
  <si>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</si>
  <si>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</si>
  <si>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</si>
  <si>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</si>
  <si>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</si>
  <si>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</si>
  <si>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</si>
  <si>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</si>
  <si>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</si>
  <si>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</si>
  <si>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</si>
  <si>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</si>
  <si>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</si>
  <si>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</si>
  <si>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</si>
  <si>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</si>
  <si>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</si>
  <si>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</si>
  <si>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</si>
  <si>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</si>
  <si>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</si>
  <si>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</si>
  <si>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</si>
  <si>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</si>
  <si>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</si>
  <si>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</si>
  <si>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</si>
  <si>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</si>
  <si>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</si>
  <si>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</si>
  <si>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</si>
  <si>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</si>
  <si>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</si>
  <si>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</si>
  <si>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</si>
  <si>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</si>
  <si>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</si>
  <si>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</si>
  <si>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</si>
  <si>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</si>
  <si>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</si>
  <si>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</si>
  <si>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</si>
  <si>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</si>
  <si>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</si>
  <si>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</si>
  <si>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</si>
  <si>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</si>
  <si>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</si>
  <si>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</si>
  <si>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</si>
  <si>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</si>
  <si>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</si>
  <si>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</si>
  <si>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</si>
  <si>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</si>
  <si>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</si>
  <si>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</si>
  <si>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</si>
  <si>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</si>
  <si>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</si>
  <si>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</si>
  <si>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</si>
  <si>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</si>
  <si>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</si>
  <si>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</si>
  <si>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</si>
  <si>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</si>
  <si>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</si>
  <si>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</si>
  <si>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</si>
  <si>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</si>
  <si>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</si>
  <si>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</si>
  <si>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</si>
  <si>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</si>
  <si>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</si>
  <si>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</si>
  <si>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</si>
  <si>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</si>
  <si>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</si>
  <si>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</si>
  <si>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</si>
  <si>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</si>
  <si>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</si>
  <si>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</si>
  <si>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</si>
  <si>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</si>
  <si>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</si>
  <si>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</si>
  <si>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</si>
  <si>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</si>
  <si>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</si>
  <si>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</si>
  <si>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</si>
  <si>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</si>
  <si>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</si>
  <si>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</si>
  <si>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</si>
  <si>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</si>
  <si>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</si>
  <si>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</si>
  <si>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</si>
  <si>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</si>
  <si>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</si>
  <si>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</si>
  <si>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</si>
  <si>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</si>
  <si>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</si>
  <si>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</si>
  <si>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</si>
  <si>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</si>
  <si>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</si>
  <si>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</si>
  <si>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</si>
  <si>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</si>
  <si>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</si>
  <si>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</si>
  <si>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</si>
  <si>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</si>
  <si>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</si>
  <si>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</si>
  <si>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</si>
  <si>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</si>
  <si>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</si>
  <si>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</si>
  <si>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</si>
  <si>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</si>
  <si>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</si>
  <si>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</si>
  <si>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</si>
  <si>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</si>
  <si>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</si>
  <si>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</si>
  <si>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</si>
  <si>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</si>
  <si>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</si>
  <si>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</si>
  <si>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</si>
  <si>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</si>
  <si>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</si>
  <si>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</si>
  <si>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</si>
  <si>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</si>
  <si>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</si>
  <si>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</si>
  <si>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</si>
  <si>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</si>
  <si>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</si>
  <si>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</si>
  <si>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</si>
  <si>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</si>
  <si>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</si>
  <si>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</si>
  <si>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</si>
  <si>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</si>
  <si>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</si>
  <si>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</si>
  <si>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</si>
  <si>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</si>
  <si>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</si>
  <si>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</si>
  <si>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</si>
  <si>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</si>
  <si>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</si>
  <si>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</si>
  <si>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</si>
  <si>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</si>
  <si>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</si>
  <si>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</si>
  <si>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</si>
  <si>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</si>
  <si>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</si>
  <si>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</si>
  <si>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</si>
  <si>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</si>
  <si>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</si>
  <si>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</si>
  <si>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</si>
  <si>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</si>
  <si>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</si>
  <si>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</si>
  <si>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</si>
  <si>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</si>
  <si>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</si>
  <si>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</si>
  <si>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</si>
  <si>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</si>
  <si>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</si>
  <si>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</si>
  <si>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</si>
  <si>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</si>
  <si>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</si>
  <si>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</si>
  <si>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</si>
  <si>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</si>
  <si>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</si>
  <si>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</si>
  <si>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</si>
  <si>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</si>
  <si>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</si>
  <si>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</si>
  <si>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</si>
  <si>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</si>
  <si>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</si>
  <si>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</si>
  <si>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</si>
  <si>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</si>
  <si>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</si>
  <si>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</si>
  <si>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</si>
  <si>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</si>
  <si>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</si>
  <si>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</si>
  <si>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</si>
  <si>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</si>
  <si>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</si>
  <si>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</si>
  <si>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</si>
  <si>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</si>
  <si>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</si>
  <si>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</si>
  <si>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</si>
  <si>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</si>
  <si>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</si>
  <si>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</si>
  <si>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</si>
  <si>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</si>
  <si>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</si>
  <si>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</si>
  <si>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</si>
  <si>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</si>
  <si>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</si>
  <si>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</si>
  <si>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</si>
  <si>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</si>
  <si>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</si>
  <si>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</si>
  <si>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</si>
  <si>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</si>
  <si>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</si>
  <si>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</si>
  <si>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</si>
  <si>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</si>
  <si>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</si>
  <si>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</si>
  <si>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</si>
  <si>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</si>
  <si>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</si>
  <si>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</si>
  <si>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</si>
  <si>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</si>
  <si>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</si>
  <si>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</si>
  <si>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</si>
  <si>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</si>
  <si>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</si>
  <si>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</si>
  <si>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</si>
  <si>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</si>
  <si>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</si>
  <si>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</si>
  <si>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</si>
  <si>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</si>
  <si>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</si>
  <si>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</si>
  <si>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</si>
  <si>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</si>
  <si>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</si>
  <si>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</si>
  <si>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</si>
  <si>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</si>
  <si>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</si>
  <si>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</si>
  <si>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</si>
  <si>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</si>
  <si>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</si>
  <si>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</si>
  <si>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</si>
  <si>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</si>
  <si>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</si>
  <si>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</si>
  <si>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</si>
  <si>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</si>
  <si>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</si>
  <si>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</si>
  <si>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</si>
  <si>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</si>
  <si>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</si>
  <si>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</si>
  <si>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</si>
  <si>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</si>
  <si>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</si>
  <si>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</si>
  <si>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</si>
  <si>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</si>
  <si>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</si>
  <si>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</si>
  <si>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</si>
  <si>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</si>
  <si>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</si>
  <si>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</si>
  <si>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</si>
  <si>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</si>
  <si>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</si>
  <si>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</si>
  <si>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</si>
  <si>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</si>
  <si>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</si>
  <si>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</si>
  <si>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</si>
  <si>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</si>
  <si>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</si>
  <si>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</si>
  <si>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</si>
  <si>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</si>
  <si>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</si>
  <si>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</si>
  <si>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</si>
  <si>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</si>
  <si>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</si>
  <si>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</si>
  <si>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</si>
  <si>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</si>
  <si>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</si>
  <si>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</si>
  <si>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</si>
  <si>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</si>
  <si>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</si>
  <si>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</si>
  <si>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</si>
  <si>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</si>
  <si>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</si>
  <si>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</si>
  <si>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</si>
  <si>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</si>
  <si>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</si>
  <si>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</si>
  <si>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</si>
  <si>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</si>
  <si>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</si>
  <si>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</si>
  <si>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</si>
  <si>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</si>
  <si>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</si>
  <si>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</si>
  <si>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</si>
  <si>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</si>
  <si>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</si>
  <si>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</si>
  <si>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</si>
  <si>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</si>
  <si>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</si>
  <si>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</si>
  <si>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</si>
  <si>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</si>
  <si>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</si>
  <si>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</si>
  <si>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</si>
  <si>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</si>
  <si>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</si>
  <si>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</si>
  <si>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</si>
  <si>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</si>
  <si>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</si>
  <si>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</si>
  <si>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</si>
  <si>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</si>
  <si>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</si>
  <si>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</si>
  <si>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</si>
  <si>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</si>
  <si>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</si>
  <si>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</si>
  <si>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</si>
  <si>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</si>
  <si>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</si>
  <si>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</si>
  <si>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</si>
  <si>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</si>
  <si>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</si>
  <si>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</si>
  <si>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</si>
  <si>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</si>
  <si>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</si>
  <si>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</si>
  <si>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</si>
  <si>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</si>
  <si>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</si>
  <si>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</si>
  <si>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</si>
  <si>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</si>
  <si>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</si>
  <si>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</si>
  <si>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</si>
  <si>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</si>
  <si>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</si>
  <si>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</si>
  <si>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</si>
  <si>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</si>
  <si>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</si>
  <si>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</si>
  <si>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</si>
  <si>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</si>
  <si>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</si>
  <si>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</si>
  <si>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</si>
  <si>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</si>
  <si>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</si>
  <si>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</si>
  <si>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</si>
  <si>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</si>
  <si>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</si>
  <si>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</si>
  <si>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</si>
  <si>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</si>
  <si>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</si>
  <si>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</si>
  <si>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</si>
  <si>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</si>
  <si>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</si>
  <si>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</si>
  <si>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</si>
  <si>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</si>
  <si>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</si>
  <si>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</si>
  <si>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</si>
  <si>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</si>
  <si>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</si>
  <si>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</si>
  <si>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</si>
  <si>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</si>
  <si>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</si>
  <si>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</si>
  <si>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</si>
  <si>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</si>
  <si>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</si>
  <si>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</si>
  <si>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</si>
  <si>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</si>
  <si>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</si>
  <si>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</si>
  <si>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</si>
  <si>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</si>
  <si>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</si>
  <si>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</si>
  <si>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</si>
  <si>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</si>
  <si>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</si>
  <si>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</si>
  <si>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</si>
  <si>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</si>
  <si>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</si>
  <si>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</si>
  <si>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</si>
  <si>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</si>
  <si>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</si>
  <si>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</si>
  <si>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</si>
  <si>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</si>
  <si>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</si>
  <si>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</si>
  <si>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</si>
  <si>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</si>
  <si>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</si>
  <si>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</si>
  <si>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</si>
  <si>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</si>
  <si>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</si>
  <si>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</si>
  <si>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</si>
  <si>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</si>
  <si>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</si>
  <si>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</si>
  <si>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</si>
  <si>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</si>
  <si>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</si>
  <si>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</si>
  <si>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</si>
  <si>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</si>
  <si>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</si>
  <si>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</si>
  <si>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</si>
  <si>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</si>
  <si>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</si>
  <si>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</si>
  <si>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</si>
  <si>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</si>
  <si>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</si>
  <si>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</si>
  <si>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</si>
  <si>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</si>
  <si>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</si>
  <si>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</si>
  <si>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</si>
  <si>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</si>
  <si>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</si>
  <si>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</si>
  <si>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</si>
  <si>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</si>
  <si>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</si>
  <si>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</si>
  <si>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</si>
  <si>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</si>
  <si>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</si>
  <si>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</si>
  <si>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</si>
  <si>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</si>
  <si>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</si>
  <si>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</si>
  <si>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</si>
  <si>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</si>
  <si>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</si>
  <si>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</si>
  <si>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</si>
  <si>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</si>
  <si>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</si>
  <si>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</si>
  <si>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</si>
  <si>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</si>
  <si>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</si>
  <si>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</si>
  <si>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</si>
  <si>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</si>
  <si>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</si>
  <si>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</si>
  <si>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</si>
  <si>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</si>
  <si>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</si>
  <si>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</si>
  <si>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</si>
  <si>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</si>
  <si>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</si>
  <si>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</si>
  <si>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</si>
  <si>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</si>
  <si>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</si>
  <si>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</si>
  <si>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</si>
  <si>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</si>
  <si>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</si>
  <si>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</si>
  <si>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</si>
  <si>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</si>
  <si>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</si>
  <si>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</si>
  <si>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</si>
  <si>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</si>
  <si>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</si>
  <si>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</si>
  <si>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</si>
  <si>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</si>
  <si>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</si>
  <si>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</si>
  <si>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</si>
  <si>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</si>
  <si>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</si>
  <si>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</si>
  <si>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</si>
  <si>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</si>
  <si>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</si>
  <si>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</si>
  <si>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</si>
  <si>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</si>
  <si>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</si>
  <si>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</si>
  <si>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</si>
  <si>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</si>
  <si>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</si>
  <si>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</si>
  <si>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</si>
  <si>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</si>
  <si>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</si>
  <si>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</si>
  <si>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</si>
  <si>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</si>
  <si>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</si>
  <si>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</si>
  <si>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</si>
  <si>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</si>
  <si>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</si>
  <si>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</si>
  <si>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</si>
  <si>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</si>
  <si>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</si>
  <si>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</si>
  <si>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</si>
  <si>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</si>
  <si>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</si>
  <si>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</si>
  <si>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</si>
  <si>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</si>
  <si>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</si>
  <si>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</si>
  <si>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</si>
  <si>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</si>
  <si>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</si>
  <si>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</si>
  <si>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</si>
  <si>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</si>
  <si>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</si>
  <si>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</si>
  <si>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</si>
  <si>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</si>
  <si>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</si>
  <si>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</si>
  <si>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</si>
  <si>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</si>
  <si>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</si>
  <si>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</si>
  <si>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</si>
  <si>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</si>
  <si>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</si>
  <si>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</si>
  <si>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</si>
  <si>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</si>
  <si>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</si>
  <si>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</si>
  <si>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</si>
  <si>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</si>
  <si>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</si>
  <si>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</si>
  <si>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</si>
  <si>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</si>
  <si>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</si>
  <si>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</si>
  <si>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</si>
  <si>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</si>
  <si>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</si>
  <si>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</si>
  <si>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</si>
  <si>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</si>
  <si>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</si>
  <si>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</si>
  <si>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</si>
  <si>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</si>
  <si>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</si>
  <si>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</si>
  <si>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</si>
  <si>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</si>
  <si>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</si>
  <si>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</si>
  <si>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</si>
  <si>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</si>
  <si>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</si>
  <si>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</si>
  <si>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</si>
  <si>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</si>
  <si>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</si>
  <si>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</si>
  <si>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</si>
  <si>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</si>
  <si>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</si>
  <si>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</si>
  <si>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</si>
  <si>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</si>
  <si>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</si>
  <si>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</si>
  <si>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</si>
  <si>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</si>
  <si>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</si>
  <si>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</si>
  <si>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</si>
  <si>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</si>
  <si>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</si>
  <si>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</si>
  <si>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</si>
  <si>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</si>
  <si>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</si>
  <si>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</si>
  <si>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</si>
  <si>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</si>
  <si>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</si>
  <si>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</si>
  <si>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</si>
  <si>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</si>
  <si>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</si>
  <si>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</si>
  <si>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</si>
  <si>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</si>
  <si>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</si>
  <si>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</si>
  <si>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</si>
  <si>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</si>
  <si>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</si>
  <si>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</si>
  <si>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</si>
  <si>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</si>
  <si>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</si>
  <si>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</si>
  <si>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</si>
  <si>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</si>
  <si>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</si>
  <si>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</si>
  <si>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</si>
  <si>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</si>
  <si>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</si>
  <si>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</si>
  <si>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</si>
  <si>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</si>
  <si>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</si>
  <si>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</si>
  <si>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</si>
  <si>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</si>
  <si>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</si>
  <si>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</si>
  <si>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</si>
  <si>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</si>
  <si>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</si>
  <si>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</si>
  <si>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</si>
  <si>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</si>
  <si>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</si>
  <si>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</si>
  <si>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</si>
  <si>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</si>
  <si>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</si>
  <si>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</si>
  <si>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</si>
  <si>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</si>
  <si>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</si>
  <si>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</si>
  <si>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</si>
  <si>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</si>
  <si>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</si>
  <si>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</si>
  <si>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</si>
  <si>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</si>
  <si>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</si>
  <si>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</si>
  <si>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</si>
  <si>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</si>
  <si>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</si>
  <si>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</si>
  <si>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</si>
  <si>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</si>
  <si>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</si>
  <si>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</si>
  <si>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</si>
  <si>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</si>
  <si>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</si>
  <si>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</si>
  <si>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</si>
  <si>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</si>
  <si>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</si>
  <si>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</si>
  <si>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</si>
  <si>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</si>
  <si>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</si>
  <si>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</si>
  <si>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</si>
  <si>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</si>
  <si>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</si>
  <si>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</si>
  <si>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</si>
  <si>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</si>
  <si>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</si>
  <si>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</si>
  <si>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</si>
  <si>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</si>
  <si>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</si>
  <si>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</si>
  <si>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</si>
  <si>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</si>
  <si>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</si>
  <si>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</si>
  <si>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</si>
  <si>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</si>
  <si>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</si>
  <si>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</si>
  <si>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</si>
  <si>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</si>
  <si>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</si>
  <si>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</si>
  <si>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</si>
  <si>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</si>
  <si>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</si>
  <si>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</si>
  <si>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</si>
  <si>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</si>
  <si>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</si>
  <si>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</si>
  <si>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</si>
  <si>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</si>
  <si>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</si>
  <si>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</si>
  <si>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</si>
  <si>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</si>
  <si>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</si>
  <si>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</si>
  <si>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</si>
  <si>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</si>
  <si>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</si>
  <si>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</si>
  <si>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</si>
  <si>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</si>
  <si>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</si>
  <si>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</si>
  <si>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</si>
  <si>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</si>
  <si>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</si>
  <si>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</si>
  <si>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</si>
  <si>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</si>
  <si>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</si>
  <si>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</si>
  <si>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</si>
  <si>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</si>
  <si>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</si>
  <si>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</si>
  <si>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</si>
  <si>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</si>
  <si>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</si>
  <si>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</si>
  <si>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</si>
  <si>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</si>
  <si>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</si>
  <si>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</si>
  <si>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</si>
  <si>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</si>
  <si>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</si>
  <si>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</si>
  <si>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</si>
  <si>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</si>
  <si>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</si>
  <si>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</si>
  <si>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</si>
  <si>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</si>
  <si>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</si>
  <si>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</si>
  <si>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</si>
  <si>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</si>
  <si>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</si>
  <si>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</si>
  <si>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</si>
  <si>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</si>
  <si>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</si>
  <si>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</si>
  <si>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</si>
  <si>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</si>
  <si>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</si>
  <si>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</si>
  <si>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</si>
  <si>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</si>
  <si>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</si>
  <si>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</si>
  <si>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</si>
  <si>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</si>
  <si>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</si>
  <si>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</si>
  <si>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</si>
  <si>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</si>
  <si>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</si>
  <si>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</si>
  <si>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</si>
  <si>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</si>
  <si>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</si>
  <si>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</si>
  <si>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</si>
  <si>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</si>
  <si>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</si>
  <si>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</si>
  <si>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</si>
  <si>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</si>
  <si>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</si>
  <si>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</si>
  <si>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</si>
  <si>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</si>
  <si>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</si>
  <si>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</si>
  <si>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</si>
  <si>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</si>
  <si>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</si>
  <si>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</si>
  <si>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</si>
  <si>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</si>
  <si>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</si>
  <si>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</si>
  <si>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</si>
  <si>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</si>
  <si>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</si>
  <si>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</si>
  <si>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</si>
  <si>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</si>
  <si>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</si>
  <si>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</si>
  <si>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</si>
  <si>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</si>
  <si>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</si>
  <si>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</si>
  <si>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</si>
  <si>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</si>
  <si>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</si>
  <si>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</si>
  <si>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</si>
  <si>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</si>
  <si>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</si>
  <si>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</si>
  <si>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</si>
  <si>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</si>
  <si>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</si>
  <si>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</si>
  <si>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</si>
  <si>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</si>
  <si>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</si>
  <si>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</si>
  <si>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</si>
  <si>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</si>
  <si>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</si>
  <si>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</si>
  <si>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</si>
  <si>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</si>
  <si>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</si>
  <si>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</si>
  <si>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</si>
  <si>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</si>
  <si>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</si>
  <si>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</si>
  <si>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</si>
  <si>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</si>
  <si>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</si>
  <si>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</si>
  <si>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</si>
  <si>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</si>
  <si>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</si>
  <si>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</si>
  <si>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</si>
  <si>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</si>
  <si>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</si>
  <si>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</si>
  <si>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</si>
  <si>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</si>
  <si>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</si>
  <si>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</si>
  <si>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</si>
  <si>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</si>
  <si>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</si>
  <si>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</si>
  <si>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</si>
  <si>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</si>
  <si>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</si>
  <si>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</si>
  <si>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</si>
  <si>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</si>
  <si>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</si>
  <si>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</si>
  <si>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</si>
  <si>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</si>
  <si>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</si>
  <si>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</si>
  <si>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</si>
  <si>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</si>
  <si>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</si>
  <si>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</si>
  <si>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</si>
  <si>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</si>
  <si>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</si>
  <si>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</si>
  <si>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</si>
  <si>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</si>
  <si>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</si>
  <si>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</si>
  <si>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</si>
  <si>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</si>
  <si>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</si>
  <si>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</si>
  <si>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</si>
  <si>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</si>
  <si>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</si>
  <si>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</si>
  <si>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</si>
  <si>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</si>
  <si>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</si>
  <si>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</si>
  <si>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</si>
  <si>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</si>
  <si>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</si>
  <si>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</si>
  <si>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</si>
  <si>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</si>
  <si>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</si>
  <si>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</si>
  <si>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</si>
  <si>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</si>
  <si>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</si>
  <si>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</si>
  <si>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</si>
  <si>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</si>
  <si>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</si>
  <si>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</si>
  <si>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</si>
  <si>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</si>
  <si>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</si>
  <si>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</si>
  <si>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</si>
  <si>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</si>
  <si>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</si>
  <si>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</si>
  <si>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</si>
  <si>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</si>
  <si>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</si>
  <si>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</si>
  <si>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</si>
  <si>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</si>
  <si>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</si>
  <si>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</si>
  <si>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</si>
  <si>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</si>
  <si>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</si>
  <si>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</si>
  <si>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</si>
  <si>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</si>
  <si>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</si>
  <si>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</si>
  <si>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</si>
  <si>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</si>
  <si>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</si>
  <si>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</si>
  <si>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</si>
  <si>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</si>
  <si>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</si>
  <si>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</si>
  <si>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</si>
  <si>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</si>
  <si>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</si>
  <si>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</si>
  <si>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</si>
  <si>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</si>
  <si>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</si>
  <si>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</si>
  <si>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</si>
  <si>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</si>
  <si>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</si>
  <si>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</si>
  <si>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</si>
  <si>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</si>
  <si>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</si>
  <si>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</si>
  <si>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</si>
  <si>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</si>
  <si>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</si>
  <si>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</si>
  <si>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</si>
  <si>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</si>
  <si>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</si>
  <si>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</si>
  <si>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</si>
  <si>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</si>
  <si>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</si>
  <si>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</si>
  <si>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</si>
  <si>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</si>
  <si>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</si>
  <si>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</si>
  <si>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</si>
  <si>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</si>
  <si>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</si>
  <si>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</si>
  <si>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</si>
  <si>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</si>
  <si>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</si>
  <si>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</si>
  <si>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</si>
  <si>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</si>
  <si>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</si>
  <si>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</si>
  <si>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</si>
  <si>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</si>
  <si>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</si>
  <si>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</si>
  <si>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</si>
  <si>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</si>
  <si>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</si>
  <si>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</si>
  <si>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</si>
  <si>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</si>
  <si>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</si>
  <si>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</si>
  <si>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</si>
  <si>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</si>
  <si>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</si>
  <si>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</si>
  <si>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</si>
  <si>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</si>
  <si>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</si>
  <si>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</si>
  <si>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</si>
  <si>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</si>
  <si>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</si>
  <si>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</si>
  <si>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</si>
  <si>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</si>
  <si>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</si>
  <si>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</si>
  <si>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</si>
  <si>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</si>
  <si>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</si>
  <si>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</si>
  <si>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</si>
  <si>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</si>
  <si>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</si>
  <si>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</si>
  <si>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</si>
  <si>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</si>
  <si>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</si>
  <si>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</si>
  <si>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</si>
  <si>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</si>
  <si>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</si>
  <si>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</si>
  <si>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</si>
  <si>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</si>
  <si>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</si>
  <si>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</si>
  <si>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</si>
  <si>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</si>
  <si>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</si>
  <si>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</si>
  <si>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</si>
  <si>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</si>
  <si>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</si>
  <si>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</si>
  <si>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</si>
  <si>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</si>
  <si>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</si>
  <si>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</si>
  <si>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</si>
  <si>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</si>
  <si>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</si>
  <si>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</si>
  <si>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</si>
  <si>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</si>
  <si>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</si>
  <si>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</si>
  <si>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</si>
  <si>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</si>
  <si>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</si>
  <si>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</si>
  <si>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</si>
  <si>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</si>
  <si>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</si>
  <si>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</si>
  <si>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</si>
  <si>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</si>
  <si>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</si>
  <si>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</si>
  <si>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</si>
  <si>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</si>
  <si>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</si>
  <si>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</si>
  <si>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</si>
  <si>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</si>
  <si>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</si>
  <si>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</si>
  <si>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</si>
  <si>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</si>
  <si>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</si>
  <si>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</si>
  <si>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</si>
  <si>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</si>
  <si>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</si>
  <si>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</si>
  <si>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</si>
  <si>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</si>
  <si>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</si>
  <si>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</si>
  <si>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</si>
  <si>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</si>
  <si>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</si>
  <si>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</si>
  <si>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</si>
  <si>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</si>
  <si>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</si>
  <si>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</si>
  <si>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</si>
  <si>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</si>
  <si>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</si>
  <si>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</si>
  <si>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</si>
  <si>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</si>
  <si>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</si>
  <si>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</si>
  <si>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</si>
  <si>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</si>
  <si>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</si>
  <si>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</si>
  <si>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</si>
  <si>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</si>
  <si>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</si>
  <si>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</si>
  <si>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</si>
  <si>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</si>
  <si>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</si>
  <si>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</si>
  <si>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</si>
  <si>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</si>
  <si>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</si>
  <si>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</si>
  <si>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</si>
  <si>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</si>
  <si>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</si>
  <si>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</si>
  <si>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</si>
  <si>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</si>
  <si>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</si>
  <si>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</si>
  <si>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</si>
  <si>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</si>
  <si>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</si>
  <si>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</si>
  <si>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</si>
  <si>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</si>
  <si>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</si>
  <si>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</si>
  <si>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</si>
  <si>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</si>
  <si>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</si>
  <si>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</si>
  <si>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</si>
  <si>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</si>
  <si>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</si>
  <si>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</si>
  <si>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</si>
  <si>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</si>
  <si>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</si>
  <si>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</si>
  <si>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</si>
  <si>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</si>
  <si>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</si>
  <si>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</si>
  <si>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</si>
  <si>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</si>
  <si>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</si>
  <si>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</si>
  <si>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</si>
  <si>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</si>
  <si>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</si>
  <si>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</si>
  <si>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</si>
  <si>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</si>
  <si>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</si>
  <si>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</si>
  <si>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</si>
  <si>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</si>
  <si>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</si>
  <si>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</si>
  <si>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</si>
  <si>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</si>
  <si>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</si>
  <si>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</si>
  <si>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</si>
  <si>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</si>
  <si>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</si>
  <si>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</si>
  <si>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</si>
  <si>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</si>
  <si>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</si>
  <si>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</si>
  <si>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</si>
  <si>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</si>
  <si>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</si>
  <si>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</si>
  <si>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</si>
  <si>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</si>
  <si>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</si>
  <si>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</si>
  <si>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</si>
  <si>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</si>
  <si>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</si>
  <si>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</si>
  <si>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</si>
  <si>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</si>
  <si>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</si>
  <si>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</si>
  <si>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</si>
  <si>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</si>
  <si>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</si>
  <si>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</si>
  <si>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</si>
  <si>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</si>
  <si>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</si>
  <si>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</si>
  <si>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</si>
  <si>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</si>
  <si>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</si>
  <si>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</si>
  <si>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</si>
  <si>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</si>
  <si>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</si>
  <si>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</si>
  <si>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</si>
  <si>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</si>
  <si>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</si>
  <si>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</si>
  <si>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</si>
  <si>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</si>
  <si>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</si>
  <si>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</si>
  <si>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</si>
  <si>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</si>
  <si>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</si>
  <si>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</si>
  <si>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</si>
  <si>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</si>
  <si>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</si>
  <si>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</si>
  <si>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</si>
  <si>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</si>
  <si>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</si>
  <si>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</si>
  <si>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</si>
  <si>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</si>
  <si>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</si>
  <si>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</si>
  <si>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</si>
  <si>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</si>
  <si>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</si>
  <si>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</si>
  <si>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</si>
  <si>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</si>
  <si>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</si>
  <si>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</si>
  <si>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</si>
  <si>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</si>
  <si>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</si>
  <si>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</si>
  <si>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</si>
  <si>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</si>
  <si>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</si>
  <si>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</si>
  <si>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</si>
  <si>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</si>
  <si>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</si>
  <si>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</si>
  <si>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</si>
  <si>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</si>
  <si>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</si>
  <si>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</si>
  <si>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</si>
  <si>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</si>
  <si>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</si>
  <si>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</si>
  <si>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</si>
  <si>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</si>
  <si>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</si>
  <si>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</si>
  <si>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</si>
  <si>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</si>
  <si>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</si>
  <si>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</si>
  <si>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</si>
  <si>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</si>
  <si>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</si>
  <si>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</si>
  <si>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</si>
  <si>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</si>
  <si>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</si>
  <si>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</si>
  <si>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</si>
  <si>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</si>
  <si>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</si>
  <si>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</si>
  <si>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</si>
  <si>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</si>
  <si>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</si>
  <si>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</si>
  <si>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</si>
  <si>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</si>
  <si>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</si>
  <si>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</si>
  <si>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</si>
  <si>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</si>
  <si>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</si>
  <si>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</si>
  <si>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</si>
  <si>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</si>
  <si>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</si>
  <si>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</si>
  <si>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</si>
  <si>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</si>
  <si>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</si>
  <si>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</si>
  <si>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</si>
  <si>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</si>
  <si>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</si>
  <si>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</si>
  <si>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</si>
  <si>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</si>
  <si>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</si>
  <si>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</si>
  <si>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</si>
  <si>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</si>
  <si>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</si>
  <si>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</si>
  <si>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</si>
  <si>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</si>
  <si>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</si>
  <si>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</si>
  <si>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</si>
  <si>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</si>
  <si>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</si>
  <si>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</si>
  <si>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</si>
  <si>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</si>
  <si>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</si>
  <si>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</si>
  <si>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</si>
  <si>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</si>
  <si>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</si>
  <si>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</si>
  <si>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</si>
  <si>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</si>
  <si>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</si>
  <si>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</si>
  <si>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</si>
  <si>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</si>
  <si>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</si>
  <si>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</si>
  <si>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</si>
  <si>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</si>
  <si>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</si>
  <si>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</si>
  <si>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</si>
  <si>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</si>
  <si>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</si>
  <si>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</si>
  <si>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</si>
  <si>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</si>
  <si>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</si>
  <si>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</si>
  <si>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</si>
  <si>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</si>
  <si>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</si>
  <si>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</si>
  <si>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</si>
  <si>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</si>
  <si>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</si>
  <si>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</si>
  <si>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</si>
  <si>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</si>
  <si>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</si>
  <si>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</si>
  <si>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</si>
  <si>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</si>
  <si>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</si>
  <si>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</si>
  <si>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</si>
  <si>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</si>
  <si>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</si>
  <si>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</si>
  <si>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</si>
  <si>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</si>
  <si>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</si>
  <si>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</si>
  <si>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</si>
  <si>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</si>
  <si>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</si>
  <si>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</si>
  <si>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</si>
  <si>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</si>
  <si>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</si>
  <si>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</si>
  <si>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</si>
  <si>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</si>
  <si>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</si>
  <si>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</si>
  <si>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</si>
  <si>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</si>
  <si>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</si>
  <si>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</si>
  <si>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</si>
  <si>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</si>
  <si>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</si>
  <si>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</si>
  <si>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</si>
  <si>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</si>
  <si>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</si>
  <si>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</si>
  <si>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</si>
  <si>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</si>
  <si>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</si>
  <si>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</si>
  <si>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</si>
  <si>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</si>
  <si>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</si>
  <si>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</si>
  <si>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</si>
  <si>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</si>
  <si>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</si>
  <si>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</si>
  <si>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</si>
  <si>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</si>
  <si>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</si>
  <si>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</si>
  <si>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</si>
  <si>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</si>
  <si>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</si>
  <si>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</si>
  <si>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</si>
  <si>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</si>
  <si>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</si>
  <si>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</si>
  <si>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</si>
  <si>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</si>
  <si>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</si>
  <si>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</si>
  <si>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</si>
  <si>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</si>
  <si>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</si>
  <si>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</si>
  <si>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</si>
  <si>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</si>
  <si>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</si>
  <si>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</si>
  <si>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</si>
  <si>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</si>
  <si>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</si>
  <si>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</si>
  <si>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</si>
  <si>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</si>
  <si>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</si>
  <si>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</si>
  <si>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</si>
  <si>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</si>
  <si>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</si>
  <si>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</si>
  <si>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</si>
  <si>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</si>
  <si>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</si>
  <si>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</si>
  <si>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</si>
  <si>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</si>
  <si>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</si>
  <si>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</si>
  <si>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</si>
  <si>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</si>
  <si>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</si>
  <si>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</si>
  <si>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</si>
  <si>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</si>
  <si>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</si>
  <si>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</si>
  <si>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</si>
  <si>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</si>
  <si>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</si>
  <si>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</si>
  <si>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</si>
  <si>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</si>
  <si>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</si>
  <si>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</si>
  <si>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</si>
  <si>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</si>
  <si>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</si>
  <si>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</si>
  <si>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</si>
  <si>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</si>
  <si>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</si>
  <si>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</si>
  <si>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</si>
  <si>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</si>
  <si>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</si>
  <si>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</si>
  <si>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</si>
  <si>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</si>
  <si>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</si>
  <si>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</si>
  <si>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</si>
  <si>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</si>
  <si>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</si>
  <si>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</si>
  <si>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</si>
  <si>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</si>
  <si>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</si>
  <si>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</si>
  <si>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</si>
  <si>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</si>
  <si>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</si>
  <si>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</si>
  <si>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</si>
  <si>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</si>
  <si>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</si>
  <si>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</si>
  <si>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</si>
  <si>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</si>
  <si>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</si>
  <si>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</si>
  <si>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</si>
  <si>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</si>
  <si>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</si>
  <si>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</si>
  <si>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</si>
  <si>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</si>
  <si>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</si>
  <si>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</si>
  <si>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</si>
  <si>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</si>
  <si>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</si>
  <si>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</si>
  <si>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</si>
  <si>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</si>
  <si>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</si>
  <si>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</si>
  <si>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</si>
  <si>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</si>
  <si>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</si>
  <si>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</si>
  <si>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</si>
  <si>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</si>
  <si>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</si>
  <si>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</si>
  <si>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</si>
  <si>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</si>
  <si>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</si>
  <si>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</si>
  <si>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</si>
  <si>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</si>
  <si>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</si>
  <si>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</si>
  <si>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</si>
  <si>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</si>
  <si>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</si>
  <si>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</si>
  <si>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</si>
  <si>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</si>
  <si>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</si>
  <si>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</si>
  <si>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</si>
  <si>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</si>
  <si>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</si>
  <si>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</si>
  <si>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</si>
  <si>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</si>
  <si>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</si>
  <si>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</si>
  <si>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</si>
  <si>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</si>
  <si>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</si>
  <si>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</si>
  <si>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</si>
  <si>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</si>
  <si>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</si>
  <si>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</si>
  <si>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</si>
  <si>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</si>
  <si>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</si>
  <si>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</si>
  <si>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</si>
  <si>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</si>
  <si>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</si>
  <si>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</si>
  <si>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</si>
  <si>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</si>
  <si>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</si>
  <si>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</si>
  <si>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</si>
  <si>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</si>
  <si>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</si>
  <si>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</si>
  <si>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</si>
  <si>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</si>
  <si>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</si>
  <si>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</si>
  <si>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</si>
  <si>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</si>
  <si>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</si>
  <si>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</si>
  <si>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</si>
  <si>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</si>
  <si>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</si>
  <si>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</si>
  <si>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</si>
  <si>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</si>
  <si>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</si>
  <si>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</si>
  <si>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</si>
  <si>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</si>
  <si>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</si>
  <si>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</si>
  <si>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</si>
  <si>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</si>
  <si>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</si>
  <si>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</si>
  <si>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</si>
  <si>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</si>
  <si>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</si>
  <si>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</si>
  <si>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</si>
  <si>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</si>
  <si>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</si>
  <si>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</si>
  <si>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</si>
  <si>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</si>
  <si>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</si>
  <si>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</si>
  <si>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</si>
  <si>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</si>
  <si>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</si>
  <si>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</si>
  <si>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</si>
  <si>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</si>
  <si>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</si>
  <si>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</si>
  <si>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</si>
  <si>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</si>
  <si>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</si>
  <si>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</si>
  <si>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</si>
  <si>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</si>
  <si>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</si>
  <si>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</si>
  <si>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</si>
  <si>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</si>
  <si>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</si>
  <si>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</si>
  <si>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</si>
  <si>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</si>
  <si>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</si>
  <si>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</si>
  <si>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</si>
  <si>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</si>
  <si>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</si>
  <si>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</si>
  <si>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</si>
  <si>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</si>
  <si>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</si>
  <si>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</si>
  <si>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</si>
  <si>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</si>
  <si>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</si>
  <si>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</si>
  <si>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</si>
  <si>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</si>
  <si>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</si>
  <si>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</si>
  <si>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</si>
  <si>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</si>
  <si>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</si>
  <si>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</si>
  <si>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</si>
  <si>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</si>
  <si>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</si>
  <si>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</si>
  <si>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</si>
  <si>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</si>
  <si>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</si>
  <si>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</si>
  <si>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</si>
  <si>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</si>
  <si>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</si>
  <si>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</si>
  <si>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</si>
  <si>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</si>
  <si>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</si>
  <si>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</si>
  <si>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</si>
  <si>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</si>
  <si>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</si>
  <si>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</si>
  <si>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</si>
  <si>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</si>
  <si>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</si>
  <si>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</si>
  <si>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</si>
  <si>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</si>
  <si>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</si>
  <si>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</si>
  <si>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</si>
  <si>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</si>
  <si>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</si>
  <si>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</si>
  <si>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</si>
  <si>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</si>
  <si>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</si>
  <si>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</si>
  <si>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</si>
  <si>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</si>
  <si>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</si>
  <si>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</si>
  <si>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</si>
  <si>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</si>
  <si>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</si>
  <si>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</si>
  <si>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</si>
  <si>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</si>
  <si>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</si>
  <si>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</si>
  <si>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</si>
  <si>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</si>
  <si>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</si>
  <si>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</si>
  <si>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</si>
  <si>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</si>
  <si>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</si>
  <si>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</si>
  <si>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</si>
  <si>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</si>
  <si>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</si>
  <si>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</si>
  <si>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</si>
  <si>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</si>
  <si>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</si>
  <si>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</si>
  <si>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</si>
  <si>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</si>
  <si>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</si>
  <si>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</si>
  <si>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</si>
  <si>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</si>
  <si>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</si>
  <si>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</si>
  <si>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</si>
  <si>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</si>
  <si>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</si>
  <si>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</si>
  <si>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</si>
  <si>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</si>
  <si>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</si>
  <si>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</si>
  <si>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</si>
  <si>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</si>
  <si>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</si>
  <si>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</si>
  <si>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</si>
  <si>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</si>
  <si>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</si>
  <si>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</si>
  <si>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</si>
  <si>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</si>
  <si>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</si>
  <si>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</si>
  <si>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</si>
  <si>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</si>
  <si>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</si>
  <si>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</si>
  <si>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</si>
  <si>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</si>
  <si>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</si>
  <si>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</si>
  <si>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</si>
  <si>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</si>
  <si>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</si>
  <si>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</si>
  <si>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</si>
  <si>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</si>
  <si>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</si>
  <si>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</si>
  <si>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</si>
  <si>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</si>
  <si>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</si>
  <si>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</si>
  <si>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</si>
  <si>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</si>
  <si>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</si>
  <si>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</si>
  <si>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</si>
  <si>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</si>
  <si>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</si>
  <si>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</si>
  <si>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</si>
  <si>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</si>
  <si>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</si>
  <si>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</si>
  <si>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</si>
  <si>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</si>
  <si>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</si>
  <si>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</si>
  <si>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</si>
  <si>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</si>
  <si>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</si>
  <si>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</si>
  <si>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</si>
  <si>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</si>
  <si>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</si>
  <si>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</si>
  <si>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</si>
  <si>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</si>
  <si>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</si>
  <si>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</si>
  <si>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</si>
  <si>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</si>
  <si>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</si>
  <si>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</si>
  <si>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</si>
  <si>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</si>
  <si>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</si>
  <si>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</si>
  <si>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</si>
  <si>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</si>
  <si>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</si>
  <si>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</si>
  <si>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</si>
  <si>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</si>
  <si>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</si>
  <si>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</si>
  <si>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</si>
  <si>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</si>
  <si>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</si>
  <si>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</si>
  <si>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</si>
  <si>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</si>
  <si>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</si>
  <si>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</si>
  <si>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</si>
  <si>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</si>
  <si>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</si>
  <si>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</si>
  <si>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</si>
  <si>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</si>
  <si>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</si>
  <si>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</si>
  <si>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</si>
  <si>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</si>
  <si>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</si>
  <si>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</si>
  <si>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</si>
  <si>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</si>
  <si>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</si>
  <si>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</si>
  <si>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</si>
  <si>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</si>
  <si>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</si>
  <si>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</si>
  <si>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</si>
  <si>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</si>
  <si>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</si>
  <si>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</si>
  <si>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</si>
  <si>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</si>
  <si>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</si>
  <si>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</si>
  <si>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</si>
  <si>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</si>
  <si>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</si>
  <si>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</si>
  <si>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</si>
  <si>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</si>
  <si>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</si>
  <si>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</si>
  <si>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</si>
  <si>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</si>
  <si>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</si>
  <si>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</si>
  <si>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</si>
  <si>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</si>
  <si>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</si>
  <si>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</si>
  <si>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</si>
  <si>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</si>
  <si>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</si>
  <si>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</si>
  <si>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</si>
  <si>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</si>
  <si>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</si>
  <si>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</si>
  <si>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</si>
  <si>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</si>
  <si>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</si>
  <si>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</si>
  <si>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</si>
  <si>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</si>
  <si>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</si>
  <si>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</si>
  <si>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</si>
  <si>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</si>
  <si>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</si>
  <si>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</si>
  <si>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</si>
  <si>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</si>
  <si>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</si>
  <si>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</si>
  <si>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</si>
  <si>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</si>
  <si>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</si>
  <si>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</si>
  <si>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</si>
  <si>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</si>
  <si>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</si>
  <si>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</si>
  <si>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</si>
  <si>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</si>
  <si>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</si>
  <si>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</si>
  <si>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</si>
  <si>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</si>
  <si>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</si>
  <si>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</si>
  <si>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</si>
  <si>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</si>
  <si>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</si>
  <si>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</si>
  <si>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</si>
  <si>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</si>
  <si>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</si>
  <si>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</si>
  <si>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</si>
  <si>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</si>
  <si>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</si>
  <si>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</si>
  <si>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</si>
  <si>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</si>
  <si>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</si>
  <si>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</si>
  <si>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</si>
  <si>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</si>
  <si>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</si>
  <si>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</si>
  <si>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</si>
  <si>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</si>
  <si>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</si>
  <si>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</si>
  <si>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</si>
  <si>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</si>
  <si>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</si>
  <si>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</si>
  <si>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</si>
  <si>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</si>
  <si>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</si>
  <si>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</si>
  <si>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</si>
  <si>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</si>
  <si>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</si>
  <si>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</si>
  <si>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</si>
  <si>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</si>
  <si>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</si>
  <si>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</si>
  <si>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</si>
  <si>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</si>
  <si>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</si>
  <si>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</si>
  <si>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</si>
  <si>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</si>
  <si>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</si>
  <si>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</si>
  <si>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</si>
  <si>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</si>
  <si>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</si>
  <si>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</si>
  <si>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</si>
  <si>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</si>
  <si>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</si>
  <si>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</si>
  <si>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</si>
  <si>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</si>
  <si>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</si>
  <si>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</si>
  <si>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</si>
  <si>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</si>
  <si>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</si>
  <si>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</si>
  <si>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</si>
  <si>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</si>
  <si>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</si>
  <si>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</si>
  <si>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</si>
  <si>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</si>
  <si>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</si>
  <si>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</si>
  <si>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</si>
  <si>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</si>
  <si>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</si>
  <si>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</si>
  <si>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</si>
  <si>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</si>
  <si>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</si>
  <si>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</si>
  <si>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</si>
  <si>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</si>
  <si>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</si>
  <si>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</si>
  <si>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</si>
  <si>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</si>
  <si>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</si>
  <si>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</si>
  <si>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</si>
  <si>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</si>
  <si>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</si>
  <si>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</si>
  <si>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</si>
  <si>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</si>
  <si>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</si>
  <si>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</si>
  <si>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</si>
  <si>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</si>
  <si>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</si>
  <si>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</si>
  <si>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</si>
  <si>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</si>
  <si>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</si>
  <si>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</si>
  <si>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</si>
  <si>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</si>
  <si>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</si>
  <si>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</si>
  <si>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</si>
  <si>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</si>
  <si>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</si>
  <si>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</si>
  <si>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</si>
  <si>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</si>
  <si>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</si>
  <si>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</si>
  <si>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</si>
  <si>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</si>
  <si>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</si>
  <si>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</si>
  <si>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</si>
  <si>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</si>
  <si>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</si>
  <si>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</si>
  <si>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</si>
  <si>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</si>
  <si>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</si>
  <si>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</si>
  <si>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</si>
  <si>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</si>
  <si>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</si>
  <si>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</si>
  <si>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</si>
  <si>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</si>
  <si>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</si>
  <si>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</si>
  <si>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</si>
  <si>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</si>
  <si>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</si>
  <si>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</si>
  <si>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</si>
  <si>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</si>
  <si>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</si>
  <si>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</si>
  <si>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</si>
  <si>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</si>
  <si>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</si>
  <si>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</si>
  <si>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</si>
  <si>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</si>
  <si>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</si>
  <si>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</si>
  <si>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</si>
  <si>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</si>
  <si>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</si>
  <si>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</si>
  <si>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</si>
  <si>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</si>
  <si>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</si>
  <si>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</si>
  <si>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</si>
  <si>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</si>
  <si>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</si>
  <si>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</si>
  <si>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</si>
  <si>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</si>
  <si>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</si>
  <si>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</si>
  <si>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</si>
  <si>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</si>
  <si>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</si>
  <si>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</si>
  <si>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</si>
  <si>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</si>
  <si>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</si>
  <si>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</si>
  <si>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</si>
  <si>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</si>
  <si>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</si>
  <si>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</si>
  <si>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</si>
  <si>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</si>
  <si>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</si>
  <si>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</si>
  <si>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</si>
  <si>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</si>
  <si>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</si>
  <si>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</si>
  <si>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</si>
  <si>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</si>
  <si>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</si>
  <si>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</si>
  <si>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</si>
  <si>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</si>
  <si>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</si>
  <si>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</si>
  <si>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</si>
  <si>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</si>
  <si>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</si>
  <si>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</si>
  <si>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</si>
  <si>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</si>
  <si>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</si>
  <si>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</si>
  <si>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</si>
  <si>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</si>
  <si>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</si>
  <si>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</si>
  <si>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</si>
  <si>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</si>
  <si>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</si>
  <si>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</si>
  <si>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</si>
  <si>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</si>
  <si>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</si>
  <si>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</si>
  <si>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</si>
  <si>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</si>
  <si>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</si>
  <si>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</si>
  <si>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</si>
  <si>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</si>
  <si>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</si>
  <si>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</si>
  <si>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</si>
  <si>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</si>
  <si>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</si>
  <si>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</si>
  <si>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</si>
  <si>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</si>
  <si>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</si>
  <si>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</si>
  <si>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</si>
  <si>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</si>
  <si>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</si>
  <si>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</si>
  <si>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</si>
  <si>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</si>
  <si>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</si>
  <si>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</si>
  <si>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</si>
  <si>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</si>
  <si>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</si>
  <si>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</si>
  <si>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</si>
  <si>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</si>
  <si>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</si>
  <si>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</si>
  <si>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</si>
  <si>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</si>
  <si>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</si>
  <si>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</si>
  <si>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</si>
  <si>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</si>
  <si>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</si>
  <si>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</si>
  <si>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</si>
  <si>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</si>
  <si>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</si>
  <si>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</si>
  <si>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</si>
  <si>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</si>
  <si>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</si>
  <si>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</si>
  <si>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</si>
  <si>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</si>
  <si>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</si>
  <si>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</si>
  <si>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</si>
  <si>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</si>
  <si>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</si>
  <si>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</si>
  <si>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</si>
  <si>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</si>
  <si>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</si>
  <si>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</si>
  <si>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</si>
  <si>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</si>
  <si>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</si>
  <si>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</si>
  <si>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</si>
  <si>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</si>
  <si>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</si>
  <si>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</si>
  <si>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</si>
  <si>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</si>
  <si>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</si>
  <si>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</si>
  <si>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</si>
  <si>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</si>
  <si>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</si>
  <si>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</si>
  <si>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</si>
  <si>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</si>
  <si>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</si>
  <si>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</si>
  <si>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</si>
  <si>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</si>
  <si>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</si>
  <si>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</si>
  <si>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</si>
  <si>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</si>
  <si>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</si>
  <si>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</si>
  <si>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</si>
  <si>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</si>
  <si>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</si>
  <si>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</si>
  <si>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</si>
  <si>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</si>
  <si>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</si>
  <si>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</si>
  <si>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</si>
  <si>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</si>
  <si>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</si>
  <si>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</si>
  <si>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</si>
  <si>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</si>
  <si>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</si>
  <si>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</si>
  <si>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</si>
  <si>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</si>
  <si>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</si>
  <si>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</si>
  <si>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</si>
  <si>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</si>
  <si>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</si>
  <si>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</si>
  <si>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</si>
  <si>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</si>
  <si>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</si>
  <si>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</si>
  <si>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</si>
  <si>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</si>
  <si>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</si>
  <si>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</si>
  <si>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</si>
  <si>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</si>
  <si>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</si>
  <si>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</si>
  <si>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</si>
  <si>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</si>
  <si>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</si>
  <si>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</si>
  <si>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</si>
  <si>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</si>
  <si>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</si>
  <si>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</si>
  <si>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</si>
  <si>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</si>
  <si>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</si>
  <si>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</si>
  <si>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</si>
  <si>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</si>
  <si>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</si>
  <si>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</si>
  <si>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</si>
  <si>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</si>
  <si>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</si>
  <si>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</si>
  <si>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</si>
  <si>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</si>
  <si>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</si>
  <si>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</si>
  <si>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</si>
  <si>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</si>
  <si>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</si>
  <si>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</si>
  <si>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</si>
  <si>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</si>
  <si>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</si>
  <si>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</si>
  <si>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</si>
  <si>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</si>
  <si>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</si>
  <si>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</si>
  <si>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</si>
  <si>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</si>
  <si>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</si>
  <si>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</si>
  <si>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</si>
  <si>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</si>
  <si>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</si>
  <si>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</si>
  <si>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</si>
  <si>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</si>
  <si>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</si>
  <si>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</si>
  <si>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</si>
  <si>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</si>
  <si>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</si>
  <si>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</si>
  <si>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</si>
  <si>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</si>
  <si>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</si>
  <si>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</si>
  <si>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</si>
  <si>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</si>
  <si>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</si>
  <si>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</si>
  <si>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</si>
  <si>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</si>
  <si>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</si>
  <si>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</si>
  <si>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</si>
  <si>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</si>
  <si>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</si>
  <si>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</si>
  <si>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</si>
  <si>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</si>
  <si>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</si>
  <si>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</si>
  <si>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</si>
  <si>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</si>
  <si>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</si>
  <si>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</si>
  <si>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</si>
  <si>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</si>
  <si>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</si>
  <si>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</si>
  <si>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</si>
  <si>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</si>
  <si>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</si>
  <si>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</si>
  <si>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</si>
  <si>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</si>
  <si>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</si>
  <si>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</si>
  <si>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</si>
  <si>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</si>
  <si>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</si>
  <si>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</si>
  <si>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</si>
  <si>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</si>
  <si>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</si>
  <si>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</si>
  <si>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</si>
  <si>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</si>
  <si>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</si>
  <si>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</si>
  <si>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</si>
  <si>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</si>
  <si>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</si>
  <si>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</si>
  <si>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</si>
  <si>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</si>
  <si>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</si>
  <si>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</si>
  <si>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</si>
  <si>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</si>
  <si>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</si>
  <si>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</si>
  <si>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</si>
  <si>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</si>
  <si>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</si>
  <si>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</si>
  <si>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</si>
  <si>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</si>
  <si>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</si>
  <si>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</si>
  <si>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</si>
  <si>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</si>
  <si>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</si>
  <si>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</si>
  <si>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</si>
  <si>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</si>
  <si>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</si>
  <si>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</si>
  <si>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</si>
  <si>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</si>
  <si>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</si>
  <si>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</si>
  <si>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</si>
  <si>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</si>
  <si>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</si>
  <si>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</si>
  <si>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</si>
  <si>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</si>
  <si>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</si>
  <si>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</si>
  <si>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</si>
  <si>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</si>
  <si>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</si>
  <si>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</si>
  <si>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</si>
  <si>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</si>
  <si>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</si>
  <si>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</si>
  <si>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</si>
  <si>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</si>
  <si>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</si>
  <si>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</si>
  <si>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</si>
  <si>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</si>
  <si>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</si>
  <si>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</si>
  <si>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</si>
  <si>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</si>
  <si>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</si>
  <si>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</si>
  <si>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</si>
  <si>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</si>
  <si>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</si>
  <si>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</si>
  <si>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</si>
  <si>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</si>
  <si>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</si>
  <si>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</si>
  <si>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</si>
  <si>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</si>
  <si>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</si>
  <si>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</si>
  <si>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</si>
  <si>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</si>
  <si>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</si>
  <si>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</si>
  <si>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</si>
  <si>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</si>
  <si>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</si>
  <si>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</si>
  <si>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</si>
  <si>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</si>
  <si>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</si>
  <si>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</si>
  <si>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</si>
  <si>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</si>
  <si>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</si>
  <si>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</si>
  <si>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</si>
  <si>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</si>
  <si>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</si>
  <si>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</si>
  <si>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</si>
  <si>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</si>
  <si>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</si>
  <si>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</si>
  <si>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</si>
  <si>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</si>
  <si>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</si>
  <si>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</si>
  <si>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</si>
  <si>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</si>
  <si>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</si>
  <si>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</si>
  <si>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</si>
  <si>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</si>
  <si>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</si>
  <si>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</si>
  <si>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</si>
  <si>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</si>
  <si>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</si>
  <si>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</si>
  <si>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</si>
  <si>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</si>
  <si>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</si>
  <si>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</si>
  <si>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</si>
  <si>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</si>
  <si>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</si>
  <si>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</si>
  <si>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</si>
  <si>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</si>
  <si>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</si>
  <si>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</si>
  <si>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</si>
  <si>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</si>
  <si>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</si>
  <si>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</si>
  <si>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</si>
  <si>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</si>
  <si>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</si>
  <si>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</si>
  <si>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</si>
  <si>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</si>
  <si>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</si>
  <si>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</si>
  <si>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</si>
  <si>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</si>
  <si>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</si>
  <si>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</si>
  <si>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</si>
  <si>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</si>
  <si>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</si>
  <si>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</si>
  <si>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</si>
  <si>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</si>
  <si>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</si>
  <si>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</si>
  <si>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</si>
  <si>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</si>
  <si>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</si>
  <si>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</si>
  <si>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</si>
  <si>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</si>
  <si>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</si>
  <si>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</si>
  <si>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</si>
  <si>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</si>
  <si>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</si>
  <si>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</si>
  <si>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</si>
  <si>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</si>
  <si>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</si>
  <si>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</si>
  <si>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</si>
  <si>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</si>
  <si>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</si>
  <si>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</si>
  <si>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</si>
  <si>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</si>
  <si>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</si>
  <si>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</si>
  <si>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</si>
  <si>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</si>
  <si>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</si>
  <si>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</si>
  <si>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</si>
  <si>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</si>
  <si>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</si>
  <si>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</si>
  <si>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</si>
  <si>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</si>
  <si>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</si>
  <si>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</si>
  <si>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</si>
  <si>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</si>
  <si>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</si>
  <si>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</si>
  <si>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</si>
  <si>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</si>
  <si>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</si>
  <si>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</si>
  <si>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</si>
  <si>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</si>
  <si>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</si>
  <si>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</si>
  <si>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</si>
  <si>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</si>
  <si>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</si>
  <si>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</si>
  <si>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</si>
  <si>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</si>
  <si>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</si>
  <si>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</si>
  <si>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</si>
  <si>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</si>
  <si>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</si>
  <si>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</si>
  <si>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</si>
  <si>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</si>
  <si>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</si>
  <si>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</si>
  <si>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</si>
  <si>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</si>
  <si>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</si>
  <si>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</si>
  <si>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</si>
  <si>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</si>
  <si>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</si>
  <si>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</si>
  <si>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</si>
  <si>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</si>
  <si>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</si>
  <si>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</si>
  <si>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</si>
  <si>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</si>
  <si>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</si>
  <si>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</si>
  <si>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</si>
  <si>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</si>
  <si>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</si>
  <si>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</si>
  <si>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</si>
  <si>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</si>
  <si>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</si>
  <si>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</si>
  <si>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</si>
  <si>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</si>
  <si>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</si>
  <si>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</si>
  <si>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</si>
  <si>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</si>
  <si>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</si>
  <si>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</si>
  <si>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</si>
  <si>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</si>
  <si>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</si>
  <si>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</si>
  <si>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</si>
  <si>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</si>
  <si>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</si>
  <si>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</si>
  <si>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</si>
  <si>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</si>
  <si>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</si>
  <si>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</si>
  <si>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</si>
  <si>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</si>
  <si>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</si>
  <si>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</si>
  <si>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</si>
  <si>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</si>
  <si>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</si>
  <si>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</si>
  <si>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</si>
  <si>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</si>
  <si>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</si>
  <si>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</si>
  <si>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</si>
  <si>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</si>
  <si>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</si>
  <si>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</si>
  <si>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</si>
  <si>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</si>
  <si>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</si>
  <si>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</si>
  <si>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</si>
  <si>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</si>
  <si>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</si>
  <si>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</si>
  <si>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</si>
  <si>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</si>
  <si>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</si>
  <si>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</si>
  <si>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</si>
  <si>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</si>
  <si>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</si>
  <si>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</si>
  <si>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</si>
  <si>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</si>
  <si>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</si>
  <si>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</si>
  <si>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</si>
  <si>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</si>
  <si>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</si>
  <si>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</si>
  <si>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</si>
  <si>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</si>
  <si>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</si>
  <si>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</si>
  <si>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</si>
  <si>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</si>
  <si>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</si>
  <si>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</si>
  <si>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</si>
  <si>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</si>
  <si>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</si>
  <si>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</si>
  <si>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</si>
  <si>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</si>
  <si>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</si>
  <si>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</si>
  <si>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</si>
  <si>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</si>
  <si>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</si>
  <si>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</si>
  <si>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</si>
  <si>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</si>
  <si>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</si>
  <si>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</si>
  <si>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</si>
  <si>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</si>
  <si>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</si>
  <si>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</si>
  <si>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</si>
  <si>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</si>
  <si>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</si>
  <si>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</si>
  <si>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</si>
  <si>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</si>
  <si>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</si>
  <si>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</si>
  <si>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</si>
  <si>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</si>
  <si>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</si>
  <si>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</si>
  <si>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</si>
  <si>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</si>
  <si>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</si>
  <si>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</si>
  <si>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</si>
  <si>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</si>
  <si>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</si>
  <si>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</si>
  <si>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</si>
  <si>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</si>
  <si>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</si>
  <si>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</si>
  <si>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</si>
  <si>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</si>
  <si>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</si>
  <si>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</si>
  <si>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</si>
  <si>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</si>
  <si>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</si>
  <si>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</si>
  <si>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</si>
  <si>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</si>
  <si>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</si>
  <si>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</si>
  <si>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</si>
  <si>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</si>
  <si>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</si>
  <si>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</si>
  <si>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</si>
  <si>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</si>
  <si>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</si>
  <si>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</si>
  <si>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</si>
  <si>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</si>
  <si>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</si>
  <si>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</si>
  <si>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</si>
  <si>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</si>
  <si>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</si>
  <si>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</si>
  <si>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</si>
  <si>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</si>
  <si>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</si>
  <si>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</si>
  <si>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</si>
  <si>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</si>
  <si>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</si>
  <si>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</si>
  <si>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</si>
  <si>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</si>
  <si>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</si>
  <si>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</si>
  <si>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</si>
  <si>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</si>
  <si>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</si>
  <si>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</si>
  <si>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</si>
  <si>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</si>
  <si>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</si>
  <si>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</si>
  <si>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</si>
  <si>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</si>
  <si>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</si>
  <si>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</si>
  <si>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</si>
  <si>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</si>
  <si>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</si>
  <si>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</si>
  <si>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</si>
  <si>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</si>
  <si>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</si>
  <si>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</si>
  <si>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</si>
  <si>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</si>
  <si>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</si>
  <si>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</si>
  <si>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</si>
  <si>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</si>
  <si>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</si>
  <si>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</si>
  <si>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</si>
  <si>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</si>
  <si>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</si>
  <si>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</si>
  <si>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</si>
  <si>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</si>
  <si>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</si>
  <si>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</si>
  <si>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</si>
  <si>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</si>
  <si>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</si>
  <si>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</si>
  <si>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</si>
  <si>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</si>
  <si>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</si>
  <si>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</si>
  <si>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</si>
  <si>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</si>
  <si>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</si>
  <si>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</si>
  <si>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</si>
  <si>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</si>
  <si>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</si>
  <si>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</si>
  <si>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</si>
  <si>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</si>
  <si>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</si>
  <si>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</si>
  <si>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</si>
  <si>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</si>
  <si>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</si>
  <si>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</si>
  <si>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</si>
  <si>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</si>
  <si>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</si>
  <si>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</si>
  <si>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</si>
  <si>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</si>
  <si>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</si>
  <si>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</si>
  <si>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</si>
  <si>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</si>
  <si>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</si>
  <si>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</si>
  <si>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</si>
  <si>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</si>
  <si>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</si>
  <si>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</si>
  <si>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</si>
  <si>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</si>
  <si>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</si>
  <si>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</si>
  <si>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</si>
  <si>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</si>
  <si>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</si>
  <si>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</si>
  <si>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</si>
  <si>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</si>
  <si>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</si>
  <si>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</si>
  <si>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</si>
  <si>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</si>
  <si>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</si>
  <si>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</si>
  <si>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</si>
  <si>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</si>
  <si>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</si>
  <si>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</si>
  <si>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</si>
  <si>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</si>
  <si>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</si>
  <si>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</si>
  <si>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</si>
  <si>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</si>
  <si>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</si>
  <si>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</si>
  <si>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</si>
  <si>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</si>
  <si>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</si>
  <si>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</si>
  <si>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</si>
  <si>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</si>
  <si>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</si>
  <si>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</si>
  <si>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</si>
  <si>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</si>
  <si>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</si>
  <si>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</si>
  <si>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</si>
  <si>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</si>
  <si>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</si>
  <si>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</si>
  <si>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</si>
  <si>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</si>
  <si>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</si>
  <si>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</si>
  <si>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</si>
  <si>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</si>
  <si>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</si>
  <si>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</si>
  <si>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</si>
  <si>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</si>
  <si>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</si>
  <si>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</si>
  <si>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</si>
  <si>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</si>
  <si>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</si>
  <si>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</si>
  <si>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</si>
  <si>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</si>
  <si>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</si>
  <si>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</si>
  <si>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</si>
  <si>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</si>
  <si>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</si>
  <si>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</si>
  <si>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</si>
  <si>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</si>
  <si>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</si>
  <si>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</si>
  <si>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</si>
  <si>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</si>
  <si>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</si>
  <si>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</si>
  <si>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</si>
  <si>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</si>
  <si>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</si>
  <si>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</si>
  <si>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</si>
  <si>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</si>
  <si>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</si>
  <si>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</si>
  <si>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</si>
  <si>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</si>
  <si>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</si>
  <si>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</si>
  <si>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</si>
  <si>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</si>
  <si>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</si>
  <si>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</si>
  <si>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</si>
  <si>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</si>
  <si>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</si>
  <si>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</si>
  <si>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</si>
  <si>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</si>
  <si>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</si>
  <si>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</si>
  <si>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</si>
  <si>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</si>
  <si>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</si>
  <si>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</si>
  <si>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</si>
  <si>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</si>
  <si>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</si>
  <si>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</si>
  <si>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</si>
  <si>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</si>
  <si>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</si>
  <si>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</si>
  <si>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</si>
  <si>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</si>
  <si>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</si>
  <si>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</si>
  <si>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</si>
  <si>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</si>
  <si>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</si>
  <si>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</si>
  <si>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</si>
  <si>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</si>
  <si>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</si>
  <si>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</si>
  <si>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</si>
  <si>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</si>
  <si>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</si>
  <si>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</si>
  <si>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</si>
  <si>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</si>
  <si>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</si>
  <si>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</si>
  <si>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</si>
  <si>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</si>
  <si>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</si>
  <si>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</si>
  <si>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</si>
  <si>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</si>
  <si>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</si>
  <si>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</si>
  <si>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</si>
  <si>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</si>
  <si>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</si>
  <si>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</si>
  <si>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</si>
  <si>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</si>
  <si>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</si>
  <si>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</si>
  <si>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</si>
  <si>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</si>
  <si>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</si>
  <si>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</si>
  <si>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</si>
  <si>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</si>
  <si>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</si>
  <si>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</si>
  <si>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</si>
  <si>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</si>
  <si>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</si>
  <si>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</si>
  <si>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</si>
  <si>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</si>
  <si>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</si>
  <si>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</si>
  <si>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</si>
  <si>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</si>
  <si>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</si>
  <si>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</si>
  <si>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</si>
  <si>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</si>
  <si>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</si>
  <si>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</si>
  <si>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</si>
  <si>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</si>
  <si>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</si>
  <si>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</si>
  <si>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</si>
  <si>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</si>
  <si>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</si>
  <si>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</si>
  <si>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</si>
  <si>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</si>
  <si>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</si>
  <si>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</si>
  <si>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</si>
  <si>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</si>
  <si>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</si>
  <si>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</si>
  <si>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</si>
  <si>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</si>
  <si>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</si>
  <si>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</si>
  <si>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</si>
  <si>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</si>
  <si>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</si>
  <si>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</si>
  <si>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</si>
  <si>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</si>
  <si>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</si>
  <si>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</si>
  <si>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</si>
  <si>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</si>
  <si>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</si>
  <si>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</si>
  <si>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</si>
  <si>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</si>
  <si>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</si>
  <si>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</si>
  <si>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</si>
  <si>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</si>
  <si>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</si>
  <si>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</si>
  <si>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</si>
  <si>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</si>
  <si>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</si>
  <si>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</si>
  <si>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</si>
  <si>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</si>
  <si>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</si>
  <si>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</si>
  <si>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</si>
  <si>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</si>
  <si>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</si>
  <si>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</si>
  <si>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</si>
  <si>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</si>
  <si>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</si>
  <si>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</si>
  <si>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</si>
  <si>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</si>
  <si>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</si>
  <si>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</si>
  <si>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</si>
  <si>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</si>
  <si>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</si>
  <si>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</si>
  <si>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</si>
  <si>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</si>
  <si>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</si>
  <si>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</si>
  <si>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</si>
  <si>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</si>
  <si>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</si>
  <si>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</si>
  <si>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</si>
  <si>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</si>
  <si>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</si>
  <si>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</si>
  <si>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</si>
  <si>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</si>
  <si>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</si>
  <si>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</si>
  <si>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</si>
  <si>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</si>
  <si>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</si>
  <si>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</si>
  <si>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</si>
  <si>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</si>
  <si>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</si>
  <si>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</si>
  <si>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</si>
  <si>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</si>
  <si>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</si>
  <si>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</si>
  <si>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</si>
  <si>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</si>
  <si>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</si>
  <si>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</si>
  <si>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</si>
  <si>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</si>
  <si>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</si>
  <si>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</si>
  <si>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</si>
  <si>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</si>
  <si>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</si>
  <si>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</si>
  <si>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</si>
  <si>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</si>
  <si>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</si>
  <si>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</si>
  <si>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</si>
  <si>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</si>
  <si>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</si>
  <si>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</si>
  <si>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</si>
  <si>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</si>
  <si>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</si>
  <si>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</si>
  <si>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</si>
  <si>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</si>
  <si>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</si>
  <si>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</si>
  <si>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</si>
  <si>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</si>
  <si>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</si>
  <si>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</si>
  <si>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</si>
  <si>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</si>
  <si>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</si>
  <si>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</si>
  <si>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</si>
  <si>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</si>
  <si>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</si>
  <si>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</si>
  <si>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</si>
  <si>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</si>
  <si>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</si>
  <si>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</si>
  <si>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</si>
  <si>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</si>
  <si>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</si>
  <si>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</si>
  <si>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</si>
  <si>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</si>
  <si>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</si>
  <si>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</si>
  <si>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</si>
  <si>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</si>
  <si>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</si>
  <si>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</si>
  <si>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</si>
  <si>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</si>
  <si>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</si>
  <si>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</si>
  <si>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</si>
  <si>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</si>
  <si>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</si>
  <si>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</si>
  <si>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</si>
  <si>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</si>
  <si>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</si>
  <si>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</si>
  <si>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</si>
  <si>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</si>
  <si>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</si>
  <si>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</si>
  <si>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</si>
  <si>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</si>
  <si>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</si>
  <si>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</si>
  <si>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</si>
  <si>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</si>
  <si>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</si>
  <si>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</si>
  <si>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</si>
  <si>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</si>
  <si>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</si>
  <si>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</si>
  <si>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</si>
  <si>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</si>
  <si>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</si>
  <si>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</si>
  <si>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</si>
  <si>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</si>
  <si>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</si>
  <si>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</si>
  <si>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</si>
  <si>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</si>
  <si>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</si>
  <si>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</si>
  <si>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</si>
  <si>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</si>
  <si>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</si>
  <si>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</si>
  <si>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</si>
  <si>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</si>
  <si>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</si>
  <si>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</si>
  <si>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</si>
  <si>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</si>
  <si>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</si>
  <si>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</si>
  <si>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</si>
  <si>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</si>
  <si>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</si>
  <si>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</si>
  <si>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</si>
  <si>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</si>
  <si>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</si>
  <si>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</si>
  <si>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</si>
  <si>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</si>
  <si>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</si>
  <si>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</si>
  <si>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</si>
  <si>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</si>
  <si>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</si>
  <si>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</si>
  <si>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</si>
  <si>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</si>
  <si>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</si>
  <si>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</si>
  <si>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</si>
  <si>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</si>
  <si>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</si>
  <si>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</si>
  <si>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</si>
  <si>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</si>
  <si>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</si>
  <si>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</si>
  <si>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</si>
  <si>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</si>
  <si>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</si>
  <si>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</si>
  <si>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</si>
  <si>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</si>
  <si>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</si>
  <si>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</si>
  <si>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</si>
  <si>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</si>
  <si>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</si>
  <si>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</si>
  <si>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</si>
  <si>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</si>
  <si>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</si>
  <si>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</si>
  <si>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</si>
  <si>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</si>
  <si>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</si>
  <si>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</si>
  <si>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</si>
  <si>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</si>
  <si>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</si>
  <si>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</si>
  <si>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</si>
  <si>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</si>
  <si>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</si>
  <si>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</si>
  <si>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</si>
  <si>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</si>
  <si>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</si>
  <si>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</si>
  <si>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</si>
  <si>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</si>
  <si>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</si>
  <si>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</si>
  <si>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</si>
  <si>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</si>
  <si>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</si>
  <si>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</si>
  <si>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</si>
  <si>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</si>
  <si>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</si>
  <si>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</si>
  <si>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</si>
  <si>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</si>
  <si>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</si>
  <si>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</si>
  <si>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</si>
  <si>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</si>
  <si>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</si>
  <si>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</si>
  <si>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</si>
  <si>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</si>
  <si>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</si>
  <si>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</si>
  <si>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</si>
  <si>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</si>
  <si>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</si>
  <si>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</si>
  <si>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</si>
  <si>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</si>
  <si>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</si>
  <si>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</si>
  <si>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</si>
  <si>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</si>
  <si>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</si>
  <si>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</si>
  <si>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</si>
  <si>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</si>
  <si>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</si>
  <si>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</si>
  <si>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</si>
  <si>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</si>
  <si>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</si>
  <si>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</si>
  <si>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</si>
  <si>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</si>
  <si>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</si>
  <si>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</si>
  <si>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</si>
  <si>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</si>
  <si>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</si>
  <si>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</si>
  <si>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</si>
  <si>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</si>
  <si>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</si>
  <si>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</si>
  <si>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</si>
  <si>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</si>
  <si>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</si>
  <si>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</si>
  <si>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</si>
  <si>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</si>
  <si>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</si>
  <si>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</si>
  <si>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</si>
  <si>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</si>
  <si>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</si>
  <si>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</si>
  <si>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</si>
  <si>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</si>
  <si>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</si>
  <si>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</si>
  <si>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</si>
  <si>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</si>
  <si>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</si>
  <si>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</si>
  <si>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</si>
  <si>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</si>
  <si>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</si>
  <si>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</si>
  <si>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</si>
  <si>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</si>
  <si>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</si>
  <si>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</si>
  <si>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</si>
  <si>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</si>
  <si>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</si>
  <si>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</si>
  <si>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</si>
  <si>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</si>
  <si>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</si>
  <si>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</si>
  <si>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</si>
  <si>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</si>
  <si>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</si>
  <si>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</si>
  <si>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</si>
  <si>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</si>
  <si>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</si>
  <si>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</si>
  <si>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</si>
  <si>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</si>
  <si>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</si>
  <si>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</si>
  <si>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</si>
  <si>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</si>
  <si>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</si>
  <si>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</si>
  <si>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</si>
  <si>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</si>
  <si>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</si>
  <si>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</si>
  <si>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</si>
  <si>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</si>
  <si>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</si>
  <si>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</si>
  <si>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</si>
  <si>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</si>
  <si>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</si>
  <si>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</si>
  <si>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</si>
  <si>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</si>
  <si>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</si>
  <si>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</si>
  <si>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</si>
  <si>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</si>
  <si>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</si>
  <si>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</si>
  <si>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</si>
  <si>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</si>
  <si>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</si>
  <si>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</si>
  <si>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</si>
  <si>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</si>
  <si>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</si>
  <si>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</si>
  <si>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</si>
  <si>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</si>
  <si>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</si>
  <si>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</si>
  <si>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</si>
  <si>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</si>
  <si>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</si>
  <si>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</si>
  <si>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</si>
  <si>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</si>
  <si>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</si>
  <si>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</si>
  <si>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</si>
  <si>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</si>
  <si>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</si>
  <si>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</si>
  <si>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</si>
  <si>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</si>
  <si>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</si>
  <si>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</si>
  <si>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</si>
  <si>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</si>
  <si>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</si>
  <si>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</si>
  <si>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</si>
  <si>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</si>
  <si>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</si>
  <si>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</si>
  <si>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</si>
  <si>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</si>
  <si>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</si>
  <si>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</si>
  <si>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</si>
  <si>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</si>
  <si>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</si>
  <si>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</si>
  <si>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</si>
  <si>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</si>
  <si>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</si>
  <si>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</si>
  <si>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</si>
  <si>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</si>
  <si>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</si>
  <si>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</si>
  <si>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</si>
  <si>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</si>
  <si>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</si>
  <si>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</si>
  <si>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</si>
  <si>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</si>
  <si>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</si>
  <si>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</si>
  <si>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</si>
  <si>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</si>
  <si>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</si>
  <si>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</si>
  <si>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</si>
  <si>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</si>
  <si>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</si>
  <si>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</si>
  <si>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</si>
  <si>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</si>
  <si>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</si>
  <si>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</si>
  <si>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</si>
  <si>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</si>
  <si>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</si>
  <si>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</si>
  <si>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</si>
  <si>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</si>
  <si>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</si>
  <si>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</si>
  <si>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</si>
  <si>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</si>
  <si>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</si>
  <si>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</si>
  <si>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</si>
  <si>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</si>
  <si>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</si>
  <si>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</si>
  <si>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</si>
  <si>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</si>
  <si>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</si>
  <si>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</si>
  <si>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</si>
  <si>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</si>
  <si>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</si>
  <si>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</si>
  <si>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</si>
  <si>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</si>
  <si>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</si>
  <si>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</si>
  <si>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</si>
  <si>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</si>
  <si>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</si>
  <si>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</si>
  <si>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</si>
  <si>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</si>
  <si>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</si>
  <si>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</si>
  <si>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</si>
  <si>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</si>
  <si>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</si>
  <si>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</si>
  <si>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</si>
  <si>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</si>
  <si>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</si>
  <si>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</si>
  <si>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</si>
  <si>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</si>
  <si>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</si>
  <si>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</si>
  <si>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</si>
  <si>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</si>
  <si>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</si>
  <si>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</si>
  <si>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</si>
  <si>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</si>
  <si>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</si>
  <si>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</si>
  <si>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</si>
  <si>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</si>
  <si>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</si>
  <si>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</si>
  <si>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</si>
  <si>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</si>
  <si>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</si>
  <si>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</si>
  <si>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</si>
  <si>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</si>
  <si>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</si>
  <si>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</si>
  <si>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</si>
  <si>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</si>
  <si>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</si>
  <si>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</si>
  <si>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</si>
  <si>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</si>
  <si>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</si>
  <si>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</si>
  <si>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</si>
  <si>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</si>
  <si>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</si>
  <si>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</si>
  <si>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</si>
  <si>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</si>
  <si>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</si>
  <si>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</si>
  <si>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</si>
  <si>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</si>
  <si>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</si>
  <si>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</si>
  <si>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</si>
  <si>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</si>
  <si>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</si>
  <si>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</si>
  <si>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</si>
  <si>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</si>
  <si>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</si>
  <si>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</si>
  <si>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</si>
  <si>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</si>
  <si>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</si>
  <si>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</si>
  <si>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</si>
  <si>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</si>
  <si>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</si>
  <si>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</si>
  <si>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</si>
  <si>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</si>
  <si>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</si>
  <si>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</si>
  <si>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</si>
  <si>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</si>
  <si>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</si>
  <si>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</si>
  <si>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</si>
  <si>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</si>
  <si>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</si>
  <si>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</si>
  <si>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</si>
  <si>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</si>
  <si>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</si>
  <si>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</si>
  <si>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</si>
  <si>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</si>
  <si>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</si>
  <si>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</si>
  <si>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</si>
  <si>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</si>
  <si>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</si>
  <si>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</si>
  <si>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</si>
  <si>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</si>
  <si>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</si>
  <si>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</si>
  <si>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</si>
  <si>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</si>
  <si>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</si>
  <si>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</si>
  <si>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</si>
  <si>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</si>
  <si>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</si>
  <si>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</si>
  <si>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</si>
  <si>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</si>
  <si>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</si>
  <si>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</si>
  <si>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</si>
  <si>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</si>
  <si>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</si>
  <si>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</si>
  <si>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</si>
  <si>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</si>
  <si>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</si>
  <si>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</si>
  <si>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</si>
  <si>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</si>
  <si>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</si>
  <si>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</si>
  <si>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</si>
  <si>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</si>
  <si>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</si>
  <si>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</si>
  <si>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</si>
  <si>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</si>
  <si>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</si>
  <si>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</si>
  <si>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</si>
  <si>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</si>
  <si>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</si>
  <si>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</si>
  <si>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</si>
  <si>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</si>
  <si>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</si>
  <si>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</si>
  <si>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</si>
  <si>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</si>
  <si>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</si>
  <si>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</si>
  <si>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</si>
  <si>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</si>
  <si>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</si>
  <si>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</si>
  <si>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</si>
  <si>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</si>
  <si>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</si>
  <si>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</si>
  <si>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</si>
  <si>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</si>
  <si>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</si>
  <si>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</si>
  <si>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</si>
  <si>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</si>
  <si>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</si>
  <si>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</si>
  <si>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</si>
  <si>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</si>
  <si>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</si>
  <si>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</si>
  <si>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</si>
  <si>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</si>
  <si>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</si>
  <si>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</si>
  <si>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</si>
  <si>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</si>
  <si>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</si>
  <si>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</si>
  <si>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</si>
  <si>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</si>
  <si>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</si>
  <si>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</si>
  <si>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</si>
  <si>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</si>
  <si>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</si>
  <si>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</si>
  <si>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</si>
  <si>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</si>
  <si>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</si>
  <si>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</si>
  <si>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</si>
  <si>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</si>
  <si>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</si>
  <si>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</si>
  <si>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</si>
  <si>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</si>
  <si>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</si>
  <si>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</si>
  <si>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</si>
  <si>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</si>
  <si>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</si>
  <si>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</si>
  <si>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</si>
  <si>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</si>
  <si>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</si>
  <si>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</si>
  <si>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</si>
  <si>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</si>
  <si>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</si>
  <si>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</si>
  <si>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</si>
  <si>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</si>
  <si>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</si>
  <si>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</si>
  <si>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</si>
  <si>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</si>
  <si>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</si>
  <si>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</si>
  <si>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</si>
  <si>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</si>
  <si>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</si>
  <si>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</si>
  <si>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</si>
  <si>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</si>
  <si>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</si>
  <si>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</si>
  <si>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</si>
  <si>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</si>
  <si>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</si>
  <si>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</si>
  <si>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</si>
  <si>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</si>
  <si>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</si>
  <si>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</si>
  <si>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</si>
  <si>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</si>
  <si>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</si>
  <si>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</si>
  <si>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</si>
  <si>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</si>
  <si>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</si>
  <si>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</si>
  <si>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</si>
  <si>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</si>
  <si>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</si>
  <si>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</si>
  <si>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</si>
  <si>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</si>
  <si>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</si>
  <si>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</si>
  <si>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</si>
  <si>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</si>
  <si>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</si>
  <si>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</si>
  <si>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</si>
  <si>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</si>
  <si>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</si>
  <si>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</si>
  <si>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</si>
  <si>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</si>
  <si>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</si>
  <si>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</si>
  <si>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</si>
  <si>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</si>
  <si>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</si>
  <si>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</si>
  <si>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</si>
  <si>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</si>
  <si>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</si>
  <si>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</si>
  <si>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</si>
  <si>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</si>
  <si>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</si>
  <si>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</si>
  <si>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</si>
  <si>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</si>
  <si>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</si>
  <si>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</si>
  <si>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</si>
  <si>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</si>
  <si>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</si>
  <si>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</si>
  <si>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</si>
  <si>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</si>
  <si>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</si>
  <si>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</si>
  <si>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</si>
  <si>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</si>
  <si>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</si>
  <si>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</si>
  <si>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</si>
  <si>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</si>
  <si>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</si>
  <si>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</si>
  <si>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</si>
  <si>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</si>
  <si>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</si>
  <si>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</si>
  <si>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</si>
  <si>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</si>
  <si>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</si>
  <si>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</si>
  <si>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</si>
  <si>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</si>
  <si>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</si>
  <si>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</si>
  <si>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</si>
  <si>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</si>
  <si>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</si>
  <si>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</si>
  <si>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</si>
  <si>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</si>
  <si>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</si>
  <si>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</si>
  <si>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</si>
  <si>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</si>
  <si>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</si>
  <si>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</si>
  <si>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</si>
  <si>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</si>
  <si>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</si>
  <si>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</si>
  <si>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</si>
  <si>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</si>
  <si>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</si>
  <si>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</si>
  <si>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</si>
  <si>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</si>
  <si>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</si>
  <si>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</si>
  <si>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</si>
  <si>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</si>
  <si>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</si>
  <si>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</si>
  <si>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</si>
  <si>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</si>
  <si>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</si>
  <si>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</si>
  <si>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</si>
  <si>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</si>
  <si>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</si>
  <si>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</si>
  <si>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</si>
  <si>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</si>
  <si>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</si>
  <si>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</si>
  <si>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</si>
  <si>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</si>
  <si>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</si>
  <si>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</si>
  <si>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</si>
  <si>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</si>
  <si>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</si>
  <si>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</si>
  <si>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</si>
  <si>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</si>
  <si>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</si>
  <si>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</si>
  <si>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</si>
  <si>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</si>
  <si>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</si>
  <si>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</si>
  <si>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</si>
  <si>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</si>
  <si>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</si>
  <si>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</si>
  <si>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</si>
  <si>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</si>
  <si>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</si>
  <si>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</si>
  <si>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</si>
  <si>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</si>
  <si>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</si>
  <si>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</si>
  <si>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</si>
  <si>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</si>
  <si>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</si>
  <si>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</si>
  <si>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</si>
  <si>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</si>
  <si>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</si>
  <si>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</si>
  <si>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</si>
  <si>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</si>
  <si>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</si>
  <si>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</si>
  <si>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</si>
  <si>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</si>
  <si>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</si>
  <si>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</si>
  <si>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</si>
  <si>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</si>
  <si>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</si>
  <si>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</si>
  <si>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</si>
  <si>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</si>
  <si>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</si>
  <si>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</si>
  <si>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</si>
  <si>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</si>
  <si>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</si>
  <si>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</si>
  <si>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</si>
  <si>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</si>
  <si>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</si>
  <si>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</si>
  <si>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</si>
  <si>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</si>
  <si>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</si>
  <si>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</si>
  <si>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</si>
  <si>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</si>
  <si>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</si>
  <si>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</si>
  <si>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</si>
  <si>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</si>
  <si>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</si>
  <si>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</si>
  <si>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</si>
  <si>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</si>
  <si>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</si>
  <si>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</si>
  <si>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</si>
  <si>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</si>
  <si>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</si>
  <si>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</si>
  <si>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</si>
  <si>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</si>
  <si>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</si>
  <si>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</si>
  <si>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</si>
  <si>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</si>
  <si>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</si>
  <si>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</si>
  <si>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</si>
  <si>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</si>
  <si>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</si>
  <si>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</si>
  <si>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</si>
  <si>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</si>
  <si>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</si>
  <si>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</si>
  <si>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</si>
  <si>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</si>
  <si>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</si>
  <si>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</si>
  <si>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</si>
  <si>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</si>
  <si>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</si>
  <si>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</si>
  <si>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</si>
  <si>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</si>
  <si>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</si>
  <si>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</si>
  <si>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</si>
  <si>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</si>
  <si>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</si>
  <si>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</si>
  <si>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</si>
  <si>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</si>
  <si>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</si>
  <si>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</si>
  <si>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</si>
  <si>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</si>
  <si>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</si>
  <si>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</si>
  <si>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</si>
  <si>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</si>
  <si>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</si>
  <si>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</si>
  <si>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</si>
  <si>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</si>
  <si>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</si>
  <si>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</si>
  <si>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</si>
  <si>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</si>
  <si>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</si>
  <si>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</si>
  <si>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</si>
  <si>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</si>
  <si>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</si>
  <si>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</si>
  <si>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</si>
  <si>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</si>
  <si>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</si>
  <si>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</si>
  <si>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</si>
  <si>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</si>
  <si>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</si>
  <si>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</si>
  <si>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</si>
  <si>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</si>
  <si>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</si>
  <si>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</si>
  <si>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</si>
  <si>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</si>
  <si>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</si>
  <si>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</si>
  <si>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</si>
  <si>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</si>
  <si>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</si>
  <si>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</si>
  <si>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</si>
  <si>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</si>
  <si>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</si>
  <si>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</si>
  <si>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</si>
  <si>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</si>
  <si>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</si>
  <si>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</si>
  <si>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</si>
  <si>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</si>
  <si>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</si>
  <si>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</si>
  <si>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</si>
  <si>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</si>
  <si>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</si>
  <si>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</si>
  <si>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</si>
  <si>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</si>
  <si>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</si>
  <si>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</si>
  <si>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</si>
  <si>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</si>
  <si>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</si>
  <si>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</si>
  <si>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</si>
  <si>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</si>
  <si>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</si>
  <si>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</si>
  <si>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</si>
  <si>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</si>
  <si>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</si>
  <si>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</si>
  <si>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</si>
  <si>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</si>
  <si>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</si>
  <si>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</si>
  <si>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</si>
  <si>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</si>
  <si>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</si>
  <si>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</si>
  <si>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</si>
  <si>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</si>
  <si>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</si>
  <si>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</si>
  <si>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</si>
  <si>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</si>
  <si>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</si>
  <si>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</si>
  <si>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</si>
  <si>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</si>
  <si>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</si>
  <si>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</si>
  <si>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</si>
  <si>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</si>
  <si>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</si>
  <si>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</si>
  <si>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</si>
  <si>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</si>
  <si>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</si>
  <si>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</si>
  <si>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</si>
  <si>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</si>
  <si>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</si>
  <si>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</si>
  <si>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</si>
  <si>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</si>
  <si>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</si>
  <si>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</si>
  <si>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</si>
  <si>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</si>
  <si>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</si>
  <si>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</si>
  <si>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</si>
  <si>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</si>
  <si>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</si>
  <si>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</si>
  <si>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</si>
  <si>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</si>
  <si>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</si>
  <si>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</si>
  <si>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</si>
  <si>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</si>
  <si>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</si>
  <si>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</si>
  <si>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</si>
  <si>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</si>
  <si>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</si>
  <si>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</si>
  <si>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</si>
  <si>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</si>
  <si>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</si>
  <si>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</si>
  <si>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</si>
  <si>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</si>
  <si>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</si>
  <si>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</si>
  <si>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</si>
  <si>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</si>
  <si>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</si>
  <si>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</si>
  <si>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</si>
  <si>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</si>
  <si>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</si>
  <si>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</si>
  <si>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</si>
  <si>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</si>
  <si>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</si>
  <si>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</si>
  <si>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</si>
  <si>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</si>
  <si>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</si>
  <si>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</si>
  <si>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</si>
  <si>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</si>
  <si>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</si>
  <si>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</si>
  <si>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</si>
  <si>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</si>
  <si>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</si>
  <si>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</si>
  <si>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</si>
  <si>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</si>
  <si>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</si>
  <si>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</si>
  <si>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</si>
  <si>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</si>
  <si>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</si>
  <si>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</si>
  <si>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</si>
  <si>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</si>
  <si>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</si>
  <si>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</si>
  <si>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</si>
  <si>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</si>
  <si>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</si>
  <si>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</si>
  <si>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</si>
  <si>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</si>
  <si>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</si>
  <si>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</si>
  <si>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</si>
  <si>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</si>
  <si>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</si>
  <si>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</si>
  <si>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</si>
  <si>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</si>
  <si>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</si>
  <si>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</si>
  <si>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</si>
  <si>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</si>
  <si>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</si>
  <si>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</si>
  <si>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</si>
  <si>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</si>
  <si>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</si>
  <si>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</si>
  <si>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</si>
  <si>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</si>
  <si>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</si>
  <si>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</si>
  <si>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</si>
  <si>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</si>
  <si>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</si>
  <si>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</si>
  <si>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</si>
  <si>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</si>
  <si>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</si>
  <si>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</si>
  <si>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</si>
  <si>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</si>
  <si>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</si>
  <si>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</si>
  <si>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</si>
  <si>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</si>
  <si>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</si>
  <si>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</si>
  <si>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</si>
  <si>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</si>
  <si>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</si>
  <si>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</si>
  <si>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</si>
  <si>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</si>
  <si>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</si>
  <si>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</si>
  <si>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</si>
  <si>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</si>
  <si>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</si>
  <si>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</si>
  <si>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</si>
  <si>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</si>
  <si>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</si>
  <si>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</si>
  <si>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</si>
  <si>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</si>
  <si>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</si>
  <si>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</si>
  <si>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</si>
  <si>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</si>
  <si>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</si>
  <si>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</si>
  <si>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</si>
  <si>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</si>
  <si>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</si>
  <si>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</si>
  <si>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</si>
  <si>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</si>
  <si>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</si>
  <si>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</si>
  <si>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</si>
  <si>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</si>
  <si>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</si>
  <si>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</si>
  <si>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</si>
  <si>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</si>
  <si>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</si>
  <si>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</si>
  <si>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</si>
  <si>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</si>
  <si>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</si>
  <si>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</si>
  <si>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</si>
  <si>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</si>
  <si>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</si>
  <si>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</si>
  <si>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</si>
  <si>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</si>
  <si>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</si>
  <si>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</si>
  <si>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</si>
  <si>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</si>
  <si>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</si>
  <si>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</si>
  <si>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</si>
  <si>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</si>
  <si>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</si>
  <si>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</si>
  <si>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</si>
  <si>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</si>
  <si>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</si>
  <si>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</si>
  <si>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</si>
  <si>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</si>
  <si>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</si>
  <si>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</si>
  <si>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</si>
  <si>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</si>
  <si>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</si>
  <si>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</si>
  <si>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</si>
  <si>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</si>
  <si>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</si>
  <si>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</si>
  <si>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</si>
  <si>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</si>
  <si>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</si>
  <si>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</si>
  <si>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</si>
  <si>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</si>
  <si>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</si>
  <si>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</si>
  <si>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</si>
  <si>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</si>
  <si>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</si>
  <si>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</si>
  <si>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</si>
  <si>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</si>
  <si>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</si>
  <si>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</si>
  <si>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</si>
  <si>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</si>
  <si>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</si>
  <si>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</si>
  <si>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</si>
  <si>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</si>
  <si>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</si>
  <si>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</si>
  <si>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</si>
  <si>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</si>
  <si>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</si>
  <si>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</si>
  <si>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</si>
  <si>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</si>
  <si>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</si>
  <si>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</si>
  <si>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</si>
  <si>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</si>
  <si>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</si>
  <si>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</si>
  <si>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</si>
  <si>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</si>
  <si>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</si>
  <si>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</si>
  <si>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</si>
  <si>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</si>
  <si>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</si>
  <si>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</si>
  <si>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</si>
  <si>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</si>
  <si>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</si>
  <si>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</si>
  <si>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</si>
  <si>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</si>
  <si>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</si>
  <si>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</si>
  <si>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</si>
  <si>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</si>
  <si>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</si>
  <si>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</si>
  <si>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</si>
  <si>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</si>
  <si>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</si>
  <si>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</si>
  <si>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</si>
  <si>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</si>
  <si>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</si>
  <si>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</si>
  <si>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</si>
  <si>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</si>
  <si>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</si>
  <si>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</si>
  <si>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</si>
  <si>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</si>
  <si>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</si>
  <si>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</si>
  <si>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</si>
  <si>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</si>
  <si>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</si>
  <si>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</si>
  <si>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</si>
  <si>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</si>
  <si>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</si>
  <si>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</si>
  <si>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</si>
  <si>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</si>
  <si>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</si>
  <si>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</si>
  <si>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</si>
  <si>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</si>
  <si>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</si>
  <si>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</si>
  <si>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</si>
  <si>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</si>
  <si>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</si>
  <si>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</si>
  <si>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</si>
  <si>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</si>
  <si>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</si>
  <si>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</si>
  <si>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</si>
  <si>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</si>
  <si>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</si>
  <si>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</si>
  <si>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</si>
  <si>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</si>
  <si>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</si>
  <si>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</si>
  <si>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</si>
  <si>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</si>
  <si>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</si>
  <si>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</si>
  <si>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</si>
  <si>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</si>
  <si>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</si>
  <si>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</si>
  <si>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</si>
  <si>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</si>
  <si>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</si>
  <si>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</si>
  <si>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</si>
  <si>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</si>
  <si>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</si>
  <si>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</si>
  <si>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</si>
  <si>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</si>
  <si>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</si>
  <si>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</si>
  <si>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</si>
  <si>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</si>
  <si>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</si>
  <si>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</si>
  <si>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</si>
  <si>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</si>
  <si>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</si>
  <si>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</si>
  <si>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</si>
  <si>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</si>
  <si>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</si>
  <si>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</si>
  <si>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</si>
  <si>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</si>
  <si>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</si>
  <si>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</si>
  <si>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</si>
  <si>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</si>
  <si>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</si>
  <si>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</si>
  <si>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</si>
  <si>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</si>
  <si>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</si>
  <si>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</si>
  <si>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</si>
  <si>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</si>
  <si>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</si>
  <si>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</si>
  <si>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</si>
  <si>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</si>
  <si>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</si>
  <si>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</si>
  <si>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</si>
  <si>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</si>
  <si>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</si>
  <si>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</si>
  <si>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</si>
  <si>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</si>
  <si>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</si>
  <si>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</si>
  <si>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</si>
  <si>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</si>
  <si>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</si>
  <si>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</si>
  <si>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</si>
  <si>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</si>
  <si>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</si>
  <si>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</si>
  <si>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</si>
  <si>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</si>
  <si>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</si>
  <si>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</si>
  <si>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</si>
  <si>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</si>
  <si>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</si>
  <si>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</si>
  <si>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</si>
  <si>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</si>
  <si>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</si>
  <si>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</si>
  <si>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</si>
  <si>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</si>
  <si>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</si>
  <si>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</si>
  <si>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</si>
  <si>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</si>
  <si>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</si>
  <si>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</si>
  <si>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</si>
  <si>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</si>
  <si>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</si>
  <si>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</si>
  <si>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</si>
  <si>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</si>
  <si>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</si>
  <si>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</si>
  <si>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</si>
  <si>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</si>
  <si>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</si>
  <si>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</si>
  <si>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</si>
  <si>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</si>
  <si>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</si>
  <si>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</si>
  <si>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</si>
  <si>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</si>
  <si>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</si>
  <si>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</si>
  <si>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</si>
  <si>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</si>
  <si>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</si>
  <si>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</si>
  <si>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</si>
  <si>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</si>
  <si>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</si>
  <si>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</si>
  <si>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</si>
  <si>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</si>
  <si>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</si>
  <si>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</si>
  <si>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</si>
  <si>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</si>
  <si>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</si>
  <si>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</si>
  <si>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</si>
  <si>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</si>
  <si>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</si>
  <si>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</si>
  <si>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</si>
  <si>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</si>
  <si>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</si>
  <si>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</si>
  <si>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</si>
  <si>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</si>
  <si>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</si>
  <si>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</si>
  <si>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</si>
  <si>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</si>
  <si>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</si>
  <si>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</si>
  <si>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</si>
  <si>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</si>
  <si>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</si>
  <si>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</si>
  <si>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</si>
  <si>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</si>
  <si>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</si>
  <si>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</si>
  <si>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</si>
  <si>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</si>
  <si>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</si>
  <si>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</si>
  <si>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</si>
  <si>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</si>
  <si>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</si>
  <si>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</si>
  <si>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</si>
  <si>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</si>
  <si>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</si>
  <si>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</si>
  <si>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</si>
  <si>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</si>
  <si>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</si>
  <si>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</si>
  <si>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</si>
  <si>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</si>
  <si>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</si>
  <si>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</si>
  <si>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</si>
  <si>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</si>
  <si>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</si>
  <si>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</si>
  <si>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</si>
  <si>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</si>
  <si>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</si>
  <si>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</si>
  <si>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</si>
  <si>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</si>
  <si>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</si>
  <si>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</si>
  <si>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</si>
  <si>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</si>
  <si>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</si>
  <si>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</si>
  <si>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</si>
  <si>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</si>
  <si>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</si>
  <si>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</si>
  <si>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</si>
  <si>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</si>
  <si>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</si>
  <si>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</si>
  <si>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</si>
  <si>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</si>
  <si>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</si>
  <si>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</si>
  <si>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</si>
  <si>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</si>
  <si>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</si>
  <si>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</si>
  <si>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</si>
  <si>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</si>
  <si>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</si>
  <si>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</si>
  <si>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</si>
  <si>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</si>
  <si>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</si>
  <si>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</si>
  <si>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</si>
  <si>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</si>
  <si>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</si>
  <si>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</si>
  <si>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</si>
  <si>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</si>
  <si>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</si>
  <si>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</si>
  <si>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</si>
  <si>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</si>
  <si>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</si>
  <si>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</si>
  <si>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</si>
  <si>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</si>
  <si>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</si>
  <si>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</si>
  <si>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</si>
  <si>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</si>
  <si>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</si>
  <si>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</si>
  <si>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</si>
  <si>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</si>
  <si>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</si>
  <si>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</si>
  <si>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</si>
  <si>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</si>
  <si>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</si>
  <si>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</si>
  <si>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</si>
  <si>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</si>
  <si>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</si>
  <si>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</si>
  <si>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</si>
  <si>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</si>
  <si>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</si>
  <si>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</si>
  <si>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</si>
  <si>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</si>
  <si>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</si>
  <si>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</si>
  <si>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</si>
  <si>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</si>
  <si>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</si>
  <si>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</si>
  <si>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</si>
  <si>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</si>
  <si>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</si>
  <si>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</si>
  <si>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</si>
  <si>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</si>
  <si>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</si>
  <si>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</si>
  <si>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</si>
  <si>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</si>
  <si>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</si>
  <si>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</si>
  <si>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</si>
  <si>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</si>
  <si>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</si>
  <si>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</si>
  <si>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</si>
  <si>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</si>
  <si>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</si>
  <si>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</si>
  <si>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</si>
  <si>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</si>
  <si>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</si>
  <si>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</si>
  <si>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</si>
  <si>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</si>
  <si>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</si>
  <si>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</si>
  <si>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</si>
  <si>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</si>
  <si>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</si>
  <si>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</si>
  <si>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</si>
  <si>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</si>
  <si>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</si>
  <si>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</si>
  <si>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</si>
  <si>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</si>
  <si>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</si>
  <si>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</si>
  <si>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</si>
  <si>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</si>
  <si>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</si>
  <si>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</si>
  <si>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</si>
  <si>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</si>
  <si>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</si>
  <si>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</si>
  <si>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</si>
  <si>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</si>
  <si>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</si>
  <si>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</si>
  <si>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</si>
  <si>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</si>
  <si>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</si>
  <si>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</si>
  <si>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</si>
  <si>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</si>
  <si>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</si>
  <si>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</si>
  <si>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</si>
  <si>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</si>
  <si>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</si>
  <si>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</si>
  <si>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</si>
  <si>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</si>
  <si>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</si>
  <si>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</si>
  <si>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</si>
  <si>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</si>
  <si>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</si>
  <si>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</si>
  <si>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</si>
  <si>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</si>
  <si>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</si>
  <si>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</si>
  <si>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</si>
  <si>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</si>
  <si>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</si>
  <si>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</si>
  <si>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</si>
  <si>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</si>
  <si>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</si>
  <si>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</si>
  <si>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</si>
  <si>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</si>
  <si>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</si>
  <si>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</si>
  <si>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</si>
  <si>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</si>
  <si>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</si>
  <si>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</si>
  <si>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</si>
  <si>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</si>
  <si>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</si>
  <si>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</si>
  <si>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</si>
  <si>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</si>
  <si>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</si>
  <si>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</si>
  <si>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</si>
  <si>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</si>
  <si>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</si>
  <si>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</si>
  <si>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</si>
  <si>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</si>
  <si>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</si>
  <si>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</si>
  <si>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</si>
  <si>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</si>
  <si>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</si>
  <si>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</si>
  <si>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</si>
  <si>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</si>
  <si>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</si>
  <si>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</si>
  <si>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</si>
  <si>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</si>
  <si>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</si>
  <si>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</si>
  <si>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</si>
  <si>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</si>
  <si>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</si>
  <si>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</si>
  <si>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</si>
  <si>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</si>
  <si>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</si>
  <si>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</si>
  <si>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</si>
  <si>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</si>
  <si>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</si>
  <si>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</si>
  <si>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</si>
  <si>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</si>
  <si>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</si>
  <si>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</si>
  <si>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</si>
  <si>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</si>
  <si>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</si>
  <si>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</si>
  <si>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</si>
  <si>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</si>
  <si>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</si>
  <si>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</si>
  <si>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</si>
  <si>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</si>
  <si>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</si>
  <si>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</si>
  <si>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</si>
  <si>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</si>
  <si>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</si>
  <si>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</si>
  <si>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</si>
  <si>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</si>
  <si>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</si>
  <si>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</si>
  <si>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</si>
  <si>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</si>
  <si>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</si>
  <si>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</si>
  <si>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</si>
  <si>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</si>
  <si>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</si>
  <si>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</si>
  <si>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</si>
  <si>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</si>
  <si>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</si>
  <si>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</si>
  <si>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</si>
  <si>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</si>
  <si>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</si>
  <si>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</si>
  <si>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</si>
  <si>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</si>
  <si>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</si>
  <si>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</si>
  <si>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</si>
  <si>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</si>
  <si>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</si>
  <si>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</si>
  <si>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</si>
  <si>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</si>
  <si>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</si>
  <si>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</si>
  <si>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</si>
  <si>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</si>
  <si>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</si>
  <si>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</si>
  <si>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</si>
  <si>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</si>
  <si>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</si>
  <si>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</si>
  <si>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</si>
  <si>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</si>
  <si>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</si>
  <si>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</si>
  <si>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</si>
  <si>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</si>
  <si>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</si>
  <si>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</si>
  <si>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</si>
  <si>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</si>
  <si>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</si>
  <si>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</si>
  <si>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</si>
  <si>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</si>
  <si>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</si>
  <si>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</si>
  <si>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</si>
  <si>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</si>
  <si>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</si>
  <si>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</si>
  <si>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</si>
  <si>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</si>
  <si>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</si>
  <si>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</si>
  <si>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</si>
  <si>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</si>
  <si>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</si>
  <si>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</si>
  <si>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</si>
  <si>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</si>
  <si>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</si>
  <si>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</si>
  <si>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</si>
  <si>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</si>
  <si>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</si>
  <si>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</si>
  <si>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</si>
  <si>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</si>
  <si>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</si>
  <si>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</si>
  <si>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</si>
  <si>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</si>
  <si>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</si>
  <si>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</si>
  <si>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</si>
  <si>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</si>
  <si>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</si>
  <si>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</si>
  <si>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</si>
  <si>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</si>
  <si>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</si>
  <si>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</si>
  <si>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</si>
  <si>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</si>
  <si>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</si>
  <si>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</si>
  <si>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</si>
  <si>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</si>
  <si>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</si>
  <si>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</si>
  <si>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</si>
  <si>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</si>
  <si>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</si>
  <si>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</si>
  <si>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</si>
  <si>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</si>
  <si>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</si>
  <si>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</si>
  <si>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</si>
  <si>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</si>
  <si>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</si>
  <si>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</si>
  <si>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</si>
  <si>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</si>
  <si>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</si>
  <si>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</si>
  <si>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</si>
  <si>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</si>
  <si>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</si>
  <si>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</si>
  <si>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</si>
  <si>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</si>
  <si>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</si>
  <si>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</si>
  <si>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</si>
  <si>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</si>
  <si>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</si>
  <si>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</si>
  <si>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</si>
  <si>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</si>
  <si>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</si>
  <si>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</si>
  <si>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</si>
  <si>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</si>
  <si>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</si>
  <si>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</si>
  <si>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</si>
  <si>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</si>
  <si>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</si>
  <si>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</si>
  <si>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</si>
  <si>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</si>
  <si>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</si>
  <si>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</si>
  <si>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</si>
  <si>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</si>
  <si>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</si>
  <si>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</si>
  <si>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</si>
  <si>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</si>
  <si>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</si>
  <si>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</si>
  <si>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</si>
  <si>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</si>
  <si>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</si>
  <si>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</si>
  <si>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</si>
  <si>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</si>
  <si>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</si>
  <si>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</si>
  <si>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</si>
  <si>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</si>
  <si>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</si>
  <si>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</si>
  <si>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</si>
  <si>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</si>
  <si>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</si>
  <si>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</si>
  <si>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</si>
  <si>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</si>
  <si>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</si>
  <si>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</si>
  <si>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</si>
  <si>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</si>
  <si>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</si>
  <si>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</si>
  <si>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</si>
  <si>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</si>
  <si>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</si>
  <si>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</si>
  <si>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</si>
  <si>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</si>
  <si>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</si>
  <si>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</si>
  <si>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</si>
  <si>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</si>
  <si>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</si>
  <si>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</si>
  <si>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</si>
  <si>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</si>
  <si>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</si>
  <si>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</si>
  <si>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</si>
  <si>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</si>
  <si>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</si>
  <si>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</si>
  <si>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</si>
  <si>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</si>
  <si>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</si>
  <si>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</si>
  <si>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</si>
  <si>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</si>
  <si>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</si>
  <si>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</si>
  <si>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</si>
  <si>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</si>
  <si>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</si>
  <si>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</si>
  <si>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</si>
  <si>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</si>
  <si>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</si>
  <si>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</si>
  <si>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</si>
  <si>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</si>
  <si>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</si>
  <si>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</si>
  <si>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</si>
  <si>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</si>
  <si>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</si>
  <si>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</si>
  <si>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</si>
  <si>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</si>
  <si>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</si>
  <si>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</si>
  <si>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</si>
  <si>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</si>
  <si>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</si>
  <si>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</si>
  <si>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</si>
  <si>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</si>
  <si>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</si>
  <si>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</si>
  <si>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</si>
  <si>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</si>
  <si>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</si>
  <si>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</si>
  <si>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</si>
  <si>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</si>
  <si>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</si>
  <si>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</si>
  <si>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</si>
  <si>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</si>
  <si>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</si>
  <si>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</si>
  <si>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</si>
  <si>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</si>
  <si>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</si>
  <si>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</si>
  <si>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</si>
  <si>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</si>
  <si>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</si>
  <si>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</si>
  <si>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</si>
  <si>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</si>
  <si>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</si>
  <si>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</si>
  <si>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</si>
  <si>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</si>
  <si>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</si>
  <si>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</si>
  <si>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</si>
  <si>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</si>
  <si>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</si>
  <si>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</si>
  <si>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</si>
  <si>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</si>
  <si>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</si>
  <si>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</si>
  <si>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</si>
  <si>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</si>
  <si>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</si>
  <si>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</si>
  <si>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</si>
  <si>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</si>
  <si>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</si>
  <si>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</si>
  <si>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</si>
  <si>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</si>
  <si>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</si>
  <si>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</si>
  <si>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</si>
  <si>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</si>
  <si>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</si>
  <si>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</si>
  <si>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</si>
  <si>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</si>
  <si>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</si>
  <si>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</si>
  <si>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</si>
  <si>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</si>
  <si>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</si>
  <si>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</si>
  <si>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</si>
  <si>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</si>
  <si>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</si>
  <si>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</si>
  <si>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</si>
  <si>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</si>
  <si>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</si>
  <si>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</si>
  <si>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</si>
  <si>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</si>
  <si>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</si>
  <si>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</si>
  <si>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</si>
  <si>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</si>
  <si>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</si>
  <si>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</si>
  <si>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</si>
  <si>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</si>
  <si>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</si>
  <si>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</si>
  <si>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</si>
  <si>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</si>
  <si>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</si>
  <si>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</si>
  <si>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</si>
  <si>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</si>
  <si>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</si>
  <si>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</si>
  <si>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</si>
  <si>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</si>
  <si>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</si>
  <si>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</si>
  <si>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</si>
  <si>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</si>
  <si>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</si>
  <si>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</si>
  <si>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</si>
  <si>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</si>
  <si>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</si>
  <si>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</si>
  <si>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</si>
  <si>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</si>
  <si>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</si>
  <si>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</si>
  <si>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</si>
  <si>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</si>
  <si>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</si>
  <si>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</si>
  <si>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</si>
  <si>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</si>
  <si>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</si>
  <si>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</si>
  <si>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</si>
  <si>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</si>
  <si>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</si>
  <si>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</si>
  <si>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</si>
  <si>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</si>
  <si>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</si>
  <si>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</si>
  <si>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</si>
  <si>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</si>
  <si>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</si>
  <si>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</si>
  <si>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</si>
  <si>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</si>
  <si>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</si>
  <si>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</si>
  <si>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</si>
  <si>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</si>
  <si>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</si>
  <si>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</si>
  <si>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</si>
  <si>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</si>
  <si>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</si>
  <si>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</si>
  <si>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</si>
  <si>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</si>
  <si>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</si>
  <si>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</si>
  <si>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</si>
  <si>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</si>
  <si>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</si>
  <si>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</si>
  <si>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</si>
  <si>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</si>
  <si>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</si>
  <si>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</si>
  <si>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</si>
  <si>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</si>
  <si>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</si>
  <si>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</si>
  <si>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</si>
  <si>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</si>
  <si>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</si>
  <si>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</si>
  <si>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</si>
  <si>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</si>
  <si>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</si>
  <si>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</si>
  <si>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</si>
  <si>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</si>
  <si>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</si>
  <si>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</si>
  <si>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</si>
  <si>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</si>
  <si>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</si>
  <si>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</si>
  <si>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</si>
  <si>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</si>
  <si>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</si>
  <si>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</si>
  <si>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</si>
  <si>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</si>
  <si>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</si>
  <si>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</si>
  <si>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</si>
  <si>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</si>
  <si>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</si>
  <si>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</si>
  <si>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</si>
  <si>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</si>
  <si>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</si>
  <si>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</si>
  <si>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</si>
  <si>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</si>
  <si>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</si>
  <si>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</si>
  <si>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</si>
  <si>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</si>
  <si>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</si>
  <si>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</si>
  <si>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</si>
  <si>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</si>
  <si>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</si>
  <si>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</si>
  <si>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</si>
  <si>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</si>
  <si>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</si>
  <si>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</si>
  <si>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</si>
  <si>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</si>
  <si>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</si>
  <si>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</si>
  <si>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</si>
  <si>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</si>
  <si>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</si>
  <si>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</si>
  <si>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</si>
  <si>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</si>
  <si>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</si>
  <si>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</si>
  <si>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</si>
  <si>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</si>
  <si>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</si>
  <si>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</si>
  <si>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</si>
  <si>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</si>
  <si>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</si>
  <si>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</si>
  <si>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</si>
  <si>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</si>
  <si>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</si>
  <si>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</si>
  <si>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</si>
  <si>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</si>
  <si>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</si>
  <si>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</si>
  <si>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</si>
  <si>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</si>
  <si>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</si>
  <si>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</si>
  <si>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</si>
  <si>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</si>
  <si>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</si>
  <si>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</si>
  <si>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</si>
  <si>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</si>
  <si>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</si>
  <si>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</si>
  <si>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</si>
  <si>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</si>
  <si>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</si>
  <si>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</si>
  <si>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</si>
  <si>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</si>
  <si>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</si>
  <si>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</si>
  <si>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</si>
  <si>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</si>
  <si>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</si>
  <si>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</si>
  <si>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</si>
  <si>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</si>
  <si>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</si>
  <si>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</si>
  <si>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</si>
  <si>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</si>
  <si>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</si>
  <si>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</si>
  <si>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</si>
  <si>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</si>
  <si>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</si>
  <si>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</si>
  <si>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</si>
  <si>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</si>
  <si>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</si>
  <si>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</si>
  <si>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</si>
  <si>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</si>
  <si>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</si>
  <si>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</si>
  <si>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</si>
  <si>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</si>
  <si>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</si>
  <si>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</si>
  <si>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</si>
  <si>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</si>
  <si>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</si>
  <si>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</si>
  <si>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</si>
  <si>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</si>
  <si>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</si>
  <si>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</si>
  <si>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</si>
  <si>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</si>
  <si>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</si>
  <si>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</si>
  <si>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</si>
  <si>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</si>
  <si>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</si>
  <si>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</si>
  <si>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</si>
  <si>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</si>
  <si>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</si>
  <si>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</si>
  <si>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</si>
  <si>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</si>
  <si>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</si>
  <si>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</si>
  <si>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</si>
  <si>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</si>
  <si>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</si>
  <si>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</si>
  <si>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</si>
  <si>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</si>
  <si>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</si>
  <si>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</si>
  <si>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</si>
  <si>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</si>
  <si>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</si>
  <si>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</si>
  <si>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</si>
  <si>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</si>
  <si>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</si>
  <si>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</si>
  <si>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</si>
  <si>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</si>
  <si>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</si>
  <si>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</si>
  <si>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</si>
  <si>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</si>
  <si>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</si>
  <si>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</si>
  <si>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</si>
  <si>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</si>
  <si>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</si>
  <si>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</si>
  <si>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</si>
  <si>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</si>
  <si>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</si>
  <si>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</si>
  <si>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</si>
  <si>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</si>
  <si>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</si>
  <si>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</si>
  <si>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</si>
  <si>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</si>
  <si>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</si>
  <si>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</si>
  <si>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</si>
  <si>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</si>
  <si>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</si>
  <si>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</si>
  <si>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</si>
  <si>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</si>
  <si>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</si>
  <si>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</si>
  <si>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</si>
  <si>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</si>
  <si>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</si>
  <si>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</si>
  <si>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</si>
  <si>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</si>
  <si>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</si>
  <si>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</si>
  <si>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</si>
  <si>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</si>
  <si>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</si>
  <si>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</si>
  <si>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</si>
  <si>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</si>
  <si>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</si>
  <si>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</si>
  <si>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</si>
  <si>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</si>
  <si>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</si>
  <si>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</si>
  <si>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</si>
  <si>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</si>
  <si>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</si>
  <si>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</si>
  <si>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</si>
  <si>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</si>
  <si>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</si>
  <si>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</si>
  <si>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</si>
  <si>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</si>
  <si>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</si>
  <si>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</si>
  <si>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</si>
  <si>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</si>
  <si>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</si>
  <si>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</si>
  <si>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</si>
  <si>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</si>
  <si>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</si>
  <si>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</si>
  <si>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</si>
  <si>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</si>
  <si>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</si>
  <si>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</si>
  <si>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</si>
  <si>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</si>
  <si>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</si>
  <si>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</si>
  <si>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</si>
  <si>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</si>
  <si>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</si>
  <si>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</si>
  <si>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</si>
  <si>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</si>
  <si>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</si>
  <si>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</si>
  <si>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</si>
  <si>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</si>
  <si>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</si>
  <si>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</si>
  <si>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</si>
  <si>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</si>
  <si>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</si>
  <si>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</si>
  <si>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</si>
  <si>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</si>
  <si>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</si>
  <si>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</si>
  <si>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</si>
  <si>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</si>
  <si>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</si>
  <si>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</si>
  <si>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</si>
  <si>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</si>
  <si>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</si>
  <si>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</si>
  <si>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</si>
  <si>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</si>
  <si>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</si>
  <si>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</si>
  <si>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</si>
  <si>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</si>
  <si>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</si>
  <si>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</si>
  <si>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</si>
  <si>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</si>
  <si>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</si>
  <si>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</si>
  <si>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</si>
  <si>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</si>
  <si>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</si>
  <si>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</si>
  <si>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</si>
  <si>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</si>
  <si>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</si>
  <si>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</si>
  <si>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</si>
  <si>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</si>
  <si>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</si>
  <si>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</si>
  <si>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</si>
  <si>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</si>
  <si>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</si>
  <si>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</si>
  <si>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</si>
  <si>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</si>
  <si>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</si>
  <si>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</si>
  <si>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</si>
  <si>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</si>
  <si>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</si>
  <si>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</si>
  <si>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</si>
  <si>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</si>
  <si>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</si>
  <si>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</si>
  <si>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</si>
  <si>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</si>
  <si>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</si>
  <si>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</si>
  <si>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</si>
  <si>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</si>
  <si>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</si>
  <si>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</si>
  <si>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</si>
  <si>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</si>
  <si>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</si>
  <si>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</si>
  <si>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</si>
  <si>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</si>
  <si>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</si>
  <si>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</si>
  <si>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</si>
  <si>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</si>
  <si>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</si>
  <si>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</si>
  <si>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</si>
  <si>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</si>
  <si>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</si>
  <si>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</si>
  <si>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</si>
  <si>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</si>
  <si>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</si>
  <si>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</si>
  <si>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</si>
  <si>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</si>
  <si>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</si>
  <si>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</si>
  <si>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</si>
  <si>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</si>
  <si>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</si>
  <si>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</si>
  <si>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</si>
  <si>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</si>
  <si>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</si>
  <si>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</si>
  <si>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</si>
  <si>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</si>
  <si>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</si>
  <si>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</si>
  <si>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</si>
  <si>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</si>
  <si>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</si>
  <si>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</si>
  <si>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</si>
  <si>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</si>
  <si>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</si>
  <si>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</si>
  <si>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</si>
  <si>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</si>
  <si>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</si>
  <si>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</si>
  <si>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</si>
  <si>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</si>
  <si>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</si>
  <si>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</si>
  <si>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</si>
  <si>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</si>
  <si>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</si>
  <si>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</si>
  <si>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</si>
  <si>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</si>
  <si>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</si>
  <si>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</si>
  <si>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</si>
  <si>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</si>
  <si>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</si>
  <si>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</si>
  <si>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</si>
  <si>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</si>
  <si>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</si>
  <si>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</si>
  <si>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</si>
  <si>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</si>
  <si>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</si>
  <si>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</si>
  <si>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</si>
  <si>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</si>
  <si>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</si>
  <si>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</si>
  <si>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</si>
  <si>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</si>
  <si>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</si>
  <si>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</si>
  <si>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</si>
  <si>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</si>
  <si>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</si>
  <si>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</si>
  <si>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</si>
  <si>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</si>
  <si>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</si>
  <si>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</si>
  <si>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</si>
  <si>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</si>
  <si>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</si>
  <si>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</si>
  <si>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</si>
  <si>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</si>
  <si>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</si>
  <si>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</si>
  <si>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</si>
  <si>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</si>
  <si>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</si>
  <si>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</si>
  <si>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</si>
  <si>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</si>
  <si>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</si>
  <si>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</si>
  <si>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</si>
  <si>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</si>
  <si>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</si>
  <si>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</si>
  <si>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</si>
  <si>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</si>
  <si>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</si>
  <si>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</si>
  <si>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</si>
  <si>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</si>
  <si>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</si>
  <si>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</si>
  <si>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</si>
  <si>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</si>
  <si>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</si>
  <si>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</si>
  <si>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</si>
  <si>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</si>
  <si>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</si>
  <si>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</si>
  <si>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</si>
  <si>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</si>
  <si>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</si>
  <si>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</si>
  <si>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</si>
  <si>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</si>
  <si>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</si>
  <si>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</si>
  <si>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</si>
  <si>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</si>
  <si>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</si>
  <si>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</si>
  <si>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</si>
  <si>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</si>
  <si>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</si>
  <si>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</si>
  <si>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</si>
  <si>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</si>
  <si>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</si>
  <si>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</si>
  <si>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</si>
  <si>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</si>
  <si>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</si>
  <si>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</si>
  <si>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</si>
  <si>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</si>
  <si>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</si>
  <si>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</si>
  <si>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</si>
  <si>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</si>
  <si>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</si>
  <si>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</si>
  <si>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</si>
  <si>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</si>
  <si>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</si>
  <si>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</si>
  <si>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</si>
  <si>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</si>
  <si>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</si>
  <si>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</si>
  <si>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</si>
  <si>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</si>
  <si>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</si>
  <si>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</si>
  <si>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</si>
  <si>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</si>
  <si>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</si>
  <si>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</si>
  <si>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</si>
  <si>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</si>
  <si>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</si>
  <si>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</si>
  <si>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</si>
  <si>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</si>
  <si>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</si>
  <si>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</si>
  <si>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</si>
  <si>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</si>
  <si>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</si>
  <si>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</si>
  <si>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</si>
  <si>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</si>
  <si>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</si>
  <si>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</si>
  <si>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</si>
  <si>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</si>
  <si>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</si>
  <si>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</si>
  <si>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</si>
  <si>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</si>
  <si>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</si>
  <si>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</si>
  <si>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</si>
  <si>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</si>
  <si>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</si>
  <si>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</si>
  <si>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</si>
  <si>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</si>
  <si>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</si>
  <si>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</si>
  <si>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</si>
  <si>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</si>
  <si>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</si>
  <si>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</si>
  <si>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</si>
  <si>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</si>
  <si>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</si>
  <si>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</si>
  <si>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</si>
  <si>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</si>
  <si>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</si>
  <si>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</si>
  <si>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</si>
  <si>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</si>
  <si>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</si>
  <si>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</si>
  <si>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</si>
  <si>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</si>
  <si>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</si>
  <si>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</si>
  <si>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</si>
  <si>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</si>
  <si>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</si>
  <si>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</si>
  <si>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</si>
  <si>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</si>
  <si>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</si>
  <si>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</si>
  <si>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</si>
  <si>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</si>
  <si>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</si>
  <si>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</si>
  <si>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</si>
  <si>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</si>
  <si>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</si>
  <si>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</si>
  <si>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</si>
  <si>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</si>
  <si>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</si>
  <si>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</si>
  <si>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</si>
  <si>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</si>
  <si>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</si>
  <si>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</si>
  <si>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</si>
  <si>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</si>
  <si>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</si>
  <si>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</si>
  <si>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</si>
  <si>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</si>
  <si>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</si>
  <si>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</si>
  <si>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</si>
  <si>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</si>
  <si>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</si>
  <si>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</si>
  <si>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</si>
  <si>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</si>
  <si>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</si>
  <si>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</si>
  <si>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</si>
  <si>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</si>
  <si>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</si>
  <si>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</si>
  <si>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</si>
  <si>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</si>
  <si>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</si>
  <si>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</si>
  <si>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</si>
  <si>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</si>
  <si>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</si>
  <si>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</si>
  <si>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</si>
  <si>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</si>
  <si>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</si>
  <si>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</si>
  <si>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</si>
  <si>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</si>
  <si>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</si>
  <si>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</si>
  <si>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</si>
  <si>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</si>
  <si>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</si>
  <si>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</si>
  <si>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</si>
  <si>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</si>
  <si>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</si>
  <si>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</si>
  <si>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</si>
  <si>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</si>
  <si>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</si>
  <si>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</si>
  <si>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</si>
  <si>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</si>
  <si>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</si>
  <si>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</si>
  <si>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</si>
  <si>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</si>
  <si>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</si>
  <si>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</si>
  <si>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</si>
  <si>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</si>
  <si>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</si>
  <si>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</si>
  <si>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</si>
  <si>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</si>
  <si>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</si>
  <si>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</si>
  <si>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</si>
  <si>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</si>
  <si>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</si>
  <si>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</si>
  <si>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</si>
  <si>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</si>
  <si>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</si>
  <si>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</si>
  <si>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</si>
  <si>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</si>
  <si>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</si>
  <si>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</si>
  <si>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</si>
  <si>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</si>
  <si>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</si>
  <si>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</si>
  <si>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</si>
  <si>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</si>
  <si>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</si>
  <si>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</si>
  <si>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</si>
  <si>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</si>
  <si>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</si>
  <si>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</si>
  <si>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</si>
  <si>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</si>
  <si>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</si>
  <si>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</si>
  <si>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</si>
  <si>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</si>
  <si>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</si>
  <si>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</si>
  <si>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</si>
  <si>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</si>
  <si>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</si>
  <si>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</si>
  <si>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</si>
  <si>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</si>
  <si>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</si>
  <si>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</si>
  <si>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</si>
  <si>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</si>
  <si>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</si>
  <si>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</si>
  <si>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</si>
  <si>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</si>
  <si>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</si>
  <si>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</si>
  <si>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</si>
  <si>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</si>
  <si>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</si>
  <si>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</si>
  <si>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</si>
  <si>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</si>
  <si>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</si>
  <si>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</si>
  <si>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</si>
  <si>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</si>
  <si>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</si>
  <si>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</si>
  <si>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</si>
  <si>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</si>
  <si>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</si>
  <si>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</si>
  <si>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</si>
  <si>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</si>
  <si>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</si>
  <si>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</si>
  <si>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</si>
  <si>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</si>
  <si>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</si>
  <si>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</si>
  <si>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</si>
  <si>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</si>
  <si>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</si>
  <si>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</si>
  <si>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</si>
  <si>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</si>
  <si>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</si>
  <si>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</si>
  <si>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</si>
  <si>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</si>
  <si>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</si>
  <si>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</si>
  <si>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</si>
  <si>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</si>
  <si>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</si>
  <si>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</si>
  <si>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</si>
  <si>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</si>
  <si>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</si>
  <si>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</si>
  <si>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</si>
  <si>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</si>
  <si>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</si>
  <si>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</si>
  <si>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</si>
  <si>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</si>
  <si>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</si>
  <si>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</si>
  <si>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</si>
  <si>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</si>
  <si>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</si>
  <si>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</si>
  <si>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</si>
  <si>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</si>
  <si>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</si>
  <si>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</si>
  <si>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</si>
  <si>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</si>
  <si>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</si>
  <si>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</si>
  <si>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</si>
  <si>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</si>
  <si>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</si>
  <si>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</si>
  <si>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</si>
  <si>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</si>
  <si>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</si>
  <si>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</si>
  <si>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</si>
  <si>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</si>
  <si>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</si>
  <si>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</si>
  <si>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</si>
  <si>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</si>
  <si>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</si>
  <si>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</si>
  <si>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</si>
  <si>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</si>
  <si>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</si>
  <si>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</si>
  <si>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</si>
  <si>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</si>
  <si>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</si>
  <si>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</si>
  <si>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</si>
  <si>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</si>
  <si>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</si>
  <si>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</si>
  <si>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</si>
  <si>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</si>
  <si>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</si>
  <si>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</si>
  <si>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</si>
  <si>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</si>
  <si>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</si>
  <si>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</si>
  <si>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</si>
  <si>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</si>
  <si>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</si>
  <si>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</si>
  <si>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</si>
  <si>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</si>
  <si>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</si>
  <si>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</si>
  <si>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</si>
  <si>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</si>
  <si>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</si>
  <si>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</si>
  <si>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</si>
  <si>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</si>
  <si>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</si>
  <si>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</si>
  <si>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</si>
  <si>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</si>
  <si>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</si>
  <si>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</si>
  <si>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</si>
  <si>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</si>
  <si>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</si>
  <si>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</si>
  <si>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</si>
  <si>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</si>
  <si>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</si>
  <si>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</si>
  <si>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</si>
  <si>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</si>
  <si>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</si>
  <si>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</si>
  <si>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</si>
  <si>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</si>
  <si>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</si>
  <si>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</si>
  <si>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</si>
  <si>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</si>
  <si>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</si>
  <si>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</si>
  <si>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</si>
  <si>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</si>
  <si>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</si>
  <si>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</si>
  <si>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</si>
  <si>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</si>
  <si>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</si>
  <si>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</si>
  <si>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</si>
  <si>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</si>
  <si>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</si>
  <si>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</si>
  <si>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</si>
  <si>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</si>
  <si>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</si>
  <si>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</si>
  <si>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</si>
  <si>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</si>
  <si>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</si>
  <si>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</si>
  <si>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</si>
  <si>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</si>
  <si>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</si>
  <si>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</si>
  <si>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</si>
  <si>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</si>
  <si>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</si>
  <si>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</si>
  <si>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</si>
  <si>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</si>
  <si>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</si>
  <si>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</si>
  <si>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</si>
  <si>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</si>
  <si>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</si>
  <si>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</si>
  <si>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</si>
  <si>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</si>
  <si>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</si>
  <si>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</si>
  <si>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</si>
  <si>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</si>
  <si>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</si>
  <si>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</si>
  <si>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</si>
  <si>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</si>
  <si>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</si>
  <si>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</si>
  <si>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</si>
  <si>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</si>
  <si>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</si>
  <si>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</si>
  <si>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</si>
  <si>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</si>
  <si>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</si>
  <si>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</si>
  <si>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</si>
  <si>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</si>
  <si>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</si>
  <si>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</si>
  <si>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</si>
  <si>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</si>
  <si>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</si>
  <si>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</si>
  <si>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</si>
  <si>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</si>
  <si>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</si>
  <si>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</si>
  <si>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</si>
  <si>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</si>
  <si>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</si>
  <si>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</si>
  <si>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</si>
  <si>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</si>
  <si>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</si>
  <si>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</si>
  <si>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</si>
  <si>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</si>
  <si>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</si>
  <si>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</si>
  <si>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</si>
  <si>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</si>
  <si>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</si>
  <si>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</si>
  <si>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</si>
  <si>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</si>
  <si>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</si>
  <si>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</si>
  <si>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</si>
  <si>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</si>
  <si>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</si>
  <si>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</si>
  <si>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</si>
  <si>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</si>
  <si>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</si>
  <si>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</si>
  <si>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</si>
  <si>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</si>
  <si>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</si>
  <si>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</si>
  <si>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</si>
  <si>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</si>
  <si>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</si>
  <si>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</si>
  <si>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</si>
  <si>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</si>
  <si>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</si>
  <si>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</si>
  <si>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</si>
  <si>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</si>
  <si>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</si>
  <si>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</si>
  <si>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</si>
  <si>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</si>
  <si>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</si>
  <si>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</si>
  <si>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</si>
  <si>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</si>
  <si>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</si>
  <si>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</si>
  <si>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</si>
  <si>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</si>
  <si>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</si>
  <si>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</si>
  <si>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</si>
  <si>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</si>
  <si>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</si>
  <si>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</si>
  <si>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</si>
  <si>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</si>
  <si>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</si>
  <si>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</si>
  <si>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</si>
  <si>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</si>
  <si>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</si>
  <si>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</si>
  <si>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</si>
  <si>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</si>
  <si>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</si>
  <si>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</si>
  <si>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</si>
  <si>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</si>
  <si>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</si>
  <si>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</si>
  <si>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</si>
  <si>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</si>
  <si>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</si>
  <si>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</si>
  <si>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</si>
  <si>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</si>
  <si>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</si>
  <si>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</si>
  <si>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</si>
  <si>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</si>
  <si>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</si>
  <si>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</si>
  <si>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</si>
  <si>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</si>
  <si>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</si>
  <si>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</si>
  <si>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</si>
  <si>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</si>
  <si>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</si>
  <si>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</si>
  <si>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</si>
  <si>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</si>
  <si>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</si>
  <si>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</si>
  <si>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</si>
  <si>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</si>
  <si>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</si>
  <si>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</si>
  <si>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</si>
  <si>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</si>
  <si>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</si>
  <si>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</si>
  <si>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</si>
  <si>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</si>
  <si>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</si>
  <si>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</si>
  <si>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</si>
  <si>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</si>
  <si>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</si>
  <si>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</si>
  <si>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</si>
  <si>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</si>
  <si>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</si>
  <si>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</si>
  <si>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</si>
  <si>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</si>
  <si>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</si>
  <si>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</si>
  <si>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</si>
  <si>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</si>
  <si>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</si>
  <si>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</si>
  <si>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</si>
  <si>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</si>
  <si>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</si>
  <si>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</si>
  <si>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</si>
  <si>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</si>
  <si>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</si>
  <si>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</si>
  <si>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</si>
  <si>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</si>
  <si>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</si>
  <si>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</si>
  <si>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</si>
  <si>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</si>
  <si>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</si>
  <si>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</si>
  <si>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</si>
  <si>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</si>
  <si>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</si>
  <si>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</si>
  <si>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</si>
  <si>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</si>
  <si>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</si>
  <si>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</si>
  <si>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</si>
  <si>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</si>
  <si>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</si>
  <si>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</si>
  <si>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</si>
  <si>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</si>
  <si>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</si>
  <si>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</si>
  <si>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</si>
  <si>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</si>
  <si>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</si>
  <si>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</si>
  <si>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</si>
  <si>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</si>
  <si>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</si>
  <si>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</si>
  <si>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</si>
  <si>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</si>
  <si>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</si>
  <si>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</si>
  <si>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</si>
  <si>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</si>
  <si>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</si>
  <si>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</si>
  <si>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</si>
  <si>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</si>
  <si>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</si>
  <si>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</si>
  <si>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</si>
  <si>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</si>
  <si>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</si>
  <si>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</si>
  <si>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</si>
  <si>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</si>
  <si>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</si>
  <si>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</si>
  <si>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</si>
  <si>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</si>
  <si>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</si>
  <si>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</si>
  <si>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</si>
  <si>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</si>
  <si>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</si>
  <si>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</si>
  <si>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</si>
  <si>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</si>
  <si>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</si>
  <si>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</si>
  <si>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</si>
  <si>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</si>
  <si>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</si>
  <si>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</si>
  <si>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</si>
  <si>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</si>
  <si>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</si>
  <si>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</si>
  <si>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</si>
  <si>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</si>
  <si>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</si>
  <si>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</si>
  <si>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</si>
  <si>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</si>
  <si>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</si>
  <si>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</si>
  <si>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</si>
  <si>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</si>
  <si>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</si>
  <si>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</si>
  <si>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</si>
  <si>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</si>
  <si>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</si>
  <si>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</si>
  <si>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</si>
  <si>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</si>
  <si>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</si>
  <si>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</si>
  <si>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</si>
  <si>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</si>
  <si>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</si>
  <si>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</si>
  <si>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</si>
  <si>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</si>
  <si>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</si>
  <si>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</si>
  <si>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</si>
  <si>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</si>
  <si>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</si>
  <si>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</si>
  <si>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</si>
  <si>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</si>
  <si>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</si>
  <si>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</si>
  <si>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</si>
  <si>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</si>
  <si>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</si>
  <si>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</si>
  <si>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</si>
  <si>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</si>
  <si>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</si>
  <si>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</si>
  <si>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</si>
  <si>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</si>
  <si>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</si>
  <si>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</si>
  <si>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</si>
  <si>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</si>
  <si>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</si>
  <si>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</si>
  <si>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</si>
  <si>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</si>
  <si>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</si>
  <si>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</si>
  <si>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</si>
  <si>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</si>
  <si>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</si>
  <si>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</si>
  <si>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</si>
  <si>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</si>
  <si>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</si>
  <si>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</si>
  <si>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</si>
  <si>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</si>
  <si>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</si>
  <si>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</si>
  <si>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</si>
  <si>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</si>
  <si>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</si>
  <si>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</si>
  <si>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</si>
  <si>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</si>
  <si>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</si>
  <si>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</si>
  <si>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</si>
  <si>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</si>
  <si>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</si>
  <si>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</si>
  <si>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</si>
  <si>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</si>
  <si>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</si>
  <si>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</si>
  <si>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</si>
  <si>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</si>
  <si>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</si>
  <si>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</si>
  <si>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</si>
  <si>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</si>
  <si>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</si>
  <si>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</si>
  <si>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</si>
  <si>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</si>
  <si>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</si>
  <si>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</si>
  <si>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</si>
  <si>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</si>
  <si>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</si>
  <si>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</si>
  <si>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</si>
  <si>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</si>
  <si>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</si>
  <si>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</si>
  <si>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</si>
  <si>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</si>
  <si>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</si>
  <si>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</si>
  <si>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</si>
  <si>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</si>
  <si>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</si>
  <si>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</si>
  <si>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</si>
  <si>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</si>
  <si>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</si>
  <si>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</si>
  <si>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</si>
  <si>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</si>
  <si>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</si>
  <si>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</si>
  <si>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</si>
  <si>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</si>
  <si>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</si>
  <si>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</si>
  <si>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</si>
  <si>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</si>
  <si>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</si>
  <si>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</si>
  <si>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</si>
  <si>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</si>
  <si>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</si>
  <si>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</si>
  <si>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</si>
  <si>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</si>
  <si>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</si>
  <si>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</si>
  <si>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</si>
  <si>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</si>
  <si>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</si>
  <si>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</si>
  <si>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</si>
  <si>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</si>
  <si>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</si>
  <si>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</si>
  <si>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</si>
  <si>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</si>
  <si>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</si>
  <si>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</si>
  <si>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</si>
  <si>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</si>
  <si>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</si>
  <si>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</si>
  <si>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</si>
  <si>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</si>
  <si>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</si>
  <si>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</si>
  <si>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</si>
  <si>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</si>
  <si>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</si>
  <si>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</si>
  <si>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</si>
  <si>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</si>
  <si>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</si>
  <si>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</si>
  <si>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</si>
  <si>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</si>
  <si>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</si>
  <si>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</si>
  <si>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</si>
  <si>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</si>
  <si>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</si>
  <si>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</si>
  <si>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</si>
  <si>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</si>
  <si>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</si>
  <si>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</si>
  <si>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</si>
  <si>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</si>
  <si>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</si>
  <si>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</si>
  <si>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</si>
  <si>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</si>
  <si>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</si>
  <si>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</si>
  <si>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</si>
  <si>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</si>
  <si>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</si>
  <si>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</si>
  <si>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</si>
  <si>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</si>
  <si>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</si>
  <si>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</si>
  <si>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</si>
  <si>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</si>
  <si>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</si>
  <si>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</si>
  <si>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</si>
  <si>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</si>
  <si>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</si>
  <si>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</si>
  <si>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</si>
  <si>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</si>
  <si>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</si>
  <si>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</si>
  <si>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</si>
  <si>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</si>
  <si>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</si>
  <si>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</si>
  <si>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</si>
  <si>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</si>
  <si>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</si>
  <si>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</si>
  <si>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</si>
  <si>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</si>
  <si>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</si>
  <si>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</si>
  <si>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</si>
  <si>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</si>
  <si>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</si>
  <si>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</si>
  <si>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</si>
  <si>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</si>
  <si>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</si>
  <si>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</si>
  <si>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</si>
  <si>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</si>
  <si>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</si>
  <si>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</si>
  <si>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</si>
  <si>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</si>
  <si>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</si>
  <si>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</si>
  <si>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</si>
  <si>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</si>
  <si>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</si>
  <si>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</si>
  <si>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</si>
  <si>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</si>
  <si>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</si>
  <si>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</si>
  <si>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</si>
  <si>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</si>
  <si>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</si>
  <si>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</si>
  <si>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</si>
  <si>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</si>
  <si>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</si>
  <si>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</si>
  <si>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</si>
  <si>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</si>
  <si>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</si>
  <si>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</si>
  <si>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</si>
  <si>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</si>
  <si>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</si>
  <si>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</si>
  <si>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</si>
  <si>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</si>
  <si>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</si>
  <si>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</si>
  <si>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</si>
  <si>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</si>
  <si>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</si>
  <si>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</si>
  <si>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</si>
  <si>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</si>
  <si>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</si>
  <si>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</si>
  <si>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</si>
  <si>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</si>
  <si>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</si>
  <si>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</si>
  <si>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</si>
  <si>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</si>
  <si>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</si>
  <si>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</si>
  <si>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</si>
  <si>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</si>
  <si>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</si>
  <si>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</si>
  <si>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</si>
  <si>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</si>
  <si>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</si>
  <si>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</si>
  <si>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</si>
  <si>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</si>
  <si>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</si>
  <si>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</si>
  <si>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</si>
  <si>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</si>
  <si>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</si>
  <si>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</si>
  <si>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</si>
  <si>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</si>
  <si>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</si>
  <si>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</si>
  <si>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</si>
  <si>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</si>
  <si>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</si>
  <si>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</si>
  <si>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</si>
  <si>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</si>
  <si>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</si>
  <si>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</si>
  <si>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</si>
  <si>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</si>
  <si>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</si>
  <si>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</si>
  <si>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</si>
  <si>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</si>
  <si>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</si>
  <si>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</si>
  <si>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</si>
  <si>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</si>
  <si>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</si>
  <si>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</si>
  <si>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</si>
  <si>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</si>
  <si>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</si>
  <si>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</si>
  <si>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</si>
  <si>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</si>
  <si>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</si>
  <si>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</si>
  <si>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</si>
  <si>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</si>
  <si>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</si>
  <si>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</si>
  <si>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</si>
  <si>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</si>
  <si>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</si>
  <si>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</si>
  <si>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</si>
  <si>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</si>
  <si>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</si>
  <si>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</si>
  <si>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</si>
  <si>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</si>
  <si>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</si>
  <si>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</si>
  <si>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</si>
  <si>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</si>
  <si>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</si>
  <si>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</si>
  <si>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</si>
  <si>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</si>
  <si>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</si>
  <si>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</si>
  <si>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</si>
  <si>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</si>
  <si>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</si>
  <si>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</si>
  <si>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</si>
  <si>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</si>
  <si>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</si>
  <si>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</si>
  <si>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</si>
  <si>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</si>
  <si>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</si>
  <si>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</si>
  <si>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</si>
  <si>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</si>
  <si>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</si>
  <si>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</si>
  <si>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</si>
  <si>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</si>
  <si>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</si>
  <si>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</si>
  <si>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</si>
  <si>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</si>
  <si>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</si>
  <si>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</si>
  <si>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</si>
  <si>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</si>
  <si>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</si>
  <si>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</si>
  <si>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</si>
  <si>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</si>
  <si>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</si>
  <si>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</si>
  <si>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</si>
  <si>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</si>
  <si>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</si>
  <si>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</si>
  <si>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</si>
  <si>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</si>
  <si>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</si>
  <si>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</si>
  <si>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</si>
  <si>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</si>
  <si>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</si>
  <si>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</si>
  <si>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</si>
  <si>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</si>
  <si>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</si>
  <si>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</si>
  <si>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</si>
  <si>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</si>
  <si>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</si>
  <si>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</si>
  <si>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</si>
  <si>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</si>
  <si>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</si>
  <si>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</si>
  <si>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</si>
  <si>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</si>
  <si>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</si>
  <si>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</si>
  <si>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</si>
  <si>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</si>
  <si>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</si>
  <si>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</si>
  <si>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</si>
  <si>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</si>
  <si>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</si>
  <si>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</si>
  <si>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</si>
  <si>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</si>
  <si>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</si>
  <si>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</si>
  <si>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</si>
  <si>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</si>
  <si>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</si>
  <si>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</si>
  <si>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</si>
  <si>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</si>
  <si>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</si>
  <si>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</si>
  <si>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</si>
  <si>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</si>
  <si>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</si>
  <si>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</si>
  <si>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</si>
  <si>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</si>
  <si>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</si>
  <si>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</si>
  <si>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</si>
  <si>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</si>
  <si>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</si>
  <si>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</si>
  <si>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</si>
  <si>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</si>
  <si>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</si>
  <si>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</si>
  <si>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</si>
  <si>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</si>
  <si>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</si>
  <si>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</si>
  <si>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</si>
  <si>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</si>
  <si>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</si>
  <si>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</si>
  <si>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</si>
  <si>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</si>
  <si>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</si>
  <si>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</si>
  <si>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</si>
  <si>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</si>
  <si>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</si>
  <si>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</si>
  <si>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</si>
  <si>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</si>
  <si>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</si>
  <si>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</si>
  <si>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</si>
  <si>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</si>
  <si>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</si>
  <si>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</si>
  <si>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</si>
  <si>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</si>
  <si>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</si>
  <si>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</si>
  <si>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</si>
  <si>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</si>
  <si>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</si>
  <si>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</si>
  <si>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</si>
  <si>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</si>
  <si>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</si>
  <si>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</si>
  <si>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</si>
  <si>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</si>
  <si>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</si>
  <si>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</si>
  <si>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</si>
  <si>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</si>
  <si>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</si>
  <si>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</si>
  <si>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</si>
  <si>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</si>
  <si>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</si>
  <si>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</si>
  <si>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</si>
  <si>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</si>
  <si>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</si>
  <si>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</si>
  <si>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</si>
  <si>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</si>
  <si>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</si>
  <si>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</si>
  <si>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</si>
  <si>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</si>
  <si>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</si>
  <si>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</si>
  <si>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</si>
  <si>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</si>
  <si>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</si>
  <si>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</si>
  <si>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</si>
  <si>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</si>
  <si>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</si>
  <si>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</si>
  <si>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</si>
  <si>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</si>
  <si>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</si>
  <si>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</si>
  <si>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</si>
  <si>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</si>
  <si>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</si>
  <si>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</si>
  <si>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</si>
  <si>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</si>
  <si>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</si>
  <si>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</si>
  <si>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</si>
  <si>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</si>
  <si>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</si>
  <si>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</si>
  <si>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</si>
  <si>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</si>
  <si>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</si>
  <si>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</si>
  <si>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</si>
  <si>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</si>
  <si>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</si>
  <si>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</si>
  <si>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</si>
  <si>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</si>
  <si>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</si>
  <si>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</si>
  <si>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</si>
  <si>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</si>
  <si>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</si>
  <si>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</si>
  <si>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</si>
  <si>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</si>
  <si>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</si>
  <si>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</si>
  <si>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</si>
  <si>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</si>
  <si>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</si>
  <si>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</si>
  <si>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</si>
  <si>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</si>
  <si>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</si>
  <si>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</si>
  <si>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</si>
  <si>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</si>
  <si>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</si>
  <si>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</si>
  <si>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</si>
  <si>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</si>
  <si>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</si>
  <si>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</si>
  <si>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</si>
  <si>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</si>
  <si>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</si>
  <si>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</si>
  <si>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</si>
  <si>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</si>
  <si>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</si>
  <si>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</si>
  <si>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</si>
  <si>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</si>
  <si>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</si>
  <si>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</si>
  <si>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</si>
  <si>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</si>
  <si>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</si>
  <si>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</si>
  <si>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</si>
  <si>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</si>
  <si>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</si>
  <si>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</si>
  <si>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</si>
  <si>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</si>
  <si>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</si>
  <si>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</si>
  <si>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</si>
  <si>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</si>
  <si>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</si>
  <si>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</si>
  <si>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</si>
  <si>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</si>
  <si>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</si>
  <si>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</si>
  <si>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</si>
  <si>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</si>
  <si>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</si>
  <si>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</si>
  <si>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</si>
  <si>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</si>
  <si>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</si>
  <si>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</si>
  <si>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</si>
  <si>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</si>
  <si>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</si>
  <si>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</si>
  <si>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</si>
  <si>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</si>
  <si>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</si>
  <si>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</si>
  <si>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</si>
  <si>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</si>
  <si>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</si>
  <si>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</si>
  <si>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</si>
  <si>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</si>
  <si>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</si>
  <si>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</si>
  <si>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</si>
  <si>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</si>
  <si>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</si>
  <si>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</si>
  <si>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</si>
  <si>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</si>
  <si>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</si>
  <si>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</si>
  <si>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</si>
  <si>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</si>
  <si>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</si>
  <si>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</si>
  <si>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</si>
  <si>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</si>
  <si>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</si>
  <si>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</si>
  <si>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</si>
  <si>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</si>
  <si>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</si>
  <si>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</si>
  <si>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</si>
  <si>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</si>
  <si>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</si>
  <si>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</si>
  <si>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</si>
  <si>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</si>
  <si>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</si>
  <si>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</si>
  <si>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</si>
  <si>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</si>
  <si>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</si>
  <si>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</si>
  <si>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</si>
  <si>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</si>
  <si>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</si>
  <si>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</si>
  <si>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</si>
  <si>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</si>
  <si>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</si>
  <si>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</si>
  <si>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</si>
  <si>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</si>
  <si>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</si>
  <si>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</si>
  <si>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</si>
  <si>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</si>
  <si>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</si>
  <si>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</si>
  <si>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</si>
  <si>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</si>
  <si>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</si>
  <si>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</si>
  <si>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</si>
  <si>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</si>
  <si>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</si>
  <si>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</si>
  <si>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</si>
  <si>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</si>
  <si>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</si>
  <si>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</si>
  <si>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</si>
  <si>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</si>
  <si>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</si>
  <si>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</si>
  <si>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</si>
  <si>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</si>
  <si>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</si>
  <si>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</si>
  <si>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</si>
  <si>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</si>
  <si>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</si>
  <si>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</si>
  <si>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</si>
  <si>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</si>
  <si>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</si>
  <si>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</si>
  <si>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</si>
  <si>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</si>
  <si>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</si>
  <si>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</si>
  <si>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</si>
  <si>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</si>
  <si>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</si>
  <si>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</si>
  <si>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</si>
  <si>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</si>
  <si>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</si>
  <si>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</si>
  <si>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</si>
  <si>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</si>
  <si>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</si>
  <si>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</si>
  <si>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</si>
  <si>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</si>
  <si>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</si>
  <si>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</si>
  <si>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</si>
  <si>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</si>
  <si>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</si>
  <si>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</si>
  <si>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</si>
  <si>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</si>
  <si>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</si>
  <si>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</si>
  <si>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</si>
  <si>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</si>
  <si>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</si>
  <si>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</si>
  <si>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</si>
  <si>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</si>
  <si>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</si>
  <si>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</si>
  <si>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</si>
  <si>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</si>
  <si>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</si>
  <si>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</si>
  <si>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</si>
  <si>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</si>
  <si>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</si>
  <si>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</si>
  <si>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</si>
  <si>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</si>
  <si>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</si>
  <si>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</si>
  <si>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</si>
  <si>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</si>
  <si>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</si>
  <si>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</si>
  <si>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</si>
  <si>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</si>
  <si>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</si>
  <si>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</si>
  <si>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</si>
  <si>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</si>
  <si>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</si>
  <si>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</si>
  <si>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</si>
  <si>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</si>
  <si>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</si>
  <si>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</si>
  <si>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</si>
  <si>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</si>
  <si>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</si>
  <si>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</si>
  <si>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</si>
  <si>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</si>
  <si>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</si>
  <si>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</si>
  <si>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</si>
  <si>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</si>
  <si>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</si>
  <si>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</si>
  <si>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</si>
  <si>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</si>
  <si>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</si>
  <si>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</si>
  <si>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</si>
  <si>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</si>
  <si>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</si>
  <si>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</si>
  <si>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</si>
  <si>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</si>
  <si>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</si>
  <si>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</si>
  <si>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</si>
  <si>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</si>
  <si>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</si>
  <si>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</si>
  <si>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</si>
  <si>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</si>
  <si>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</si>
  <si>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</si>
  <si>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</si>
  <si>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</si>
  <si>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</si>
  <si>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</si>
  <si>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</si>
  <si>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</si>
  <si>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</si>
  <si>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</si>
  <si>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</si>
  <si>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</si>
  <si>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</si>
  <si>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</si>
  <si>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</si>
  <si>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</si>
  <si>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</si>
  <si>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</si>
  <si>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</si>
  <si>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</si>
  <si>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</si>
  <si>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</si>
  <si>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</si>
  <si>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</si>
  <si>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</si>
  <si>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</si>
  <si>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</si>
  <si>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</si>
  <si>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</si>
  <si>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</si>
  <si>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</si>
  <si>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</si>
  <si>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</si>
  <si>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</si>
  <si>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</si>
  <si>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</si>
  <si>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</si>
  <si>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</si>
  <si>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</si>
  <si>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</si>
  <si>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</si>
  <si>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</si>
  <si>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</si>
  <si>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</si>
  <si>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</si>
  <si>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</si>
  <si>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</si>
  <si>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</si>
  <si>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</si>
  <si>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</si>
  <si>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</si>
  <si>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</si>
  <si>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</si>
  <si>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</si>
  <si>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</si>
  <si>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</si>
  <si>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</si>
  <si>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</si>
  <si>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</si>
  <si>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</si>
  <si>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</si>
  <si>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</si>
  <si>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</si>
  <si>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</si>
  <si>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</si>
  <si>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</si>
  <si>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</si>
  <si>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</si>
  <si>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</si>
  <si>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</si>
  <si>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</si>
  <si>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</si>
  <si>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</si>
  <si>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</si>
  <si>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</si>
  <si>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</si>
  <si>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</si>
  <si>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</si>
  <si>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</si>
  <si>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</si>
  <si>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</si>
  <si>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</si>
  <si>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</si>
  <si>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</si>
  <si>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</si>
  <si>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</si>
  <si>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</si>
  <si>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</si>
  <si>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</si>
  <si>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</si>
  <si>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</si>
  <si>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</si>
  <si>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</si>
  <si>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</si>
  <si>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</si>
  <si>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</si>
  <si>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</si>
  <si>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</si>
  <si>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</si>
  <si>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</si>
  <si>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</si>
  <si>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</si>
  <si>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</si>
  <si>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</si>
  <si>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</si>
  <si>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</si>
  <si>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</si>
  <si>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</si>
  <si>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</si>
  <si>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</si>
  <si>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</si>
  <si>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</si>
  <si>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</si>
  <si>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</si>
  <si>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</si>
  <si>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</si>
  <si>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</si>
  <si>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</si>
  <si>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</si>
  <si>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</si>
  <si>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</si>
  <si>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</si>
  <si>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</si>
  <si>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</si>
  <si>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</si>
  <si>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</si>
  <si>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</si>
  <si>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</si>
  <si>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</si>
  <si>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</si>
  <si>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</si>
  <si>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</si>
  <si>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</si>
  <si>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</si>
  <si>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</si>
  <si>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</si>
  <si>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</si>
  <si>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</si>
  <si>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</si>
  <si>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</si>
  <si>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</si>
  <si>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</si>
  <si>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</si>
  <si>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</si>
  <si>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</si>
  <si>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</si>
  <si>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</si>
  <si>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</si>
  <si>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</si>
  <si>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</si>
  <si>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</si>
  <si>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</si>
  <si>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</si>
  <si>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</si>
  <si>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</si>
  <si>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</si>
  <si>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</si>
  <si>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</si>
  <si>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</si>
  <si>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</si>
  <si>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</si>
  <si>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</si>
  <si>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</si>
  <si>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</si>
  <si>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</si>
  <si>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</si>
  <si>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</si>
  <si>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</si>
  <si>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</si>
  <si>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</si>
  <si>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</si>
  <si>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</si>
  <si>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</si>
  <si>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</si>
  <si>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</si>
  <si>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</si>
  <si>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</si>
  <si>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</si>
  <si>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</si>
  <si>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</si>
  <si>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</si>
  <si>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</si>
  <si>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</si>
  <si>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</si>
  <si>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</si>
  <si>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</si>
  <si>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</si>
  <si>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</si>
  <si>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</si>
  <si>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</si>
  <si>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</si>
  <si>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</si>
  <si>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</si>
  <si>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</si>
  <si>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</si>
  <si>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</si>
  <si>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</si>
  <si>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</si>
  <si>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</si>
  <si>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</si>
  <si>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</si>
  <si>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</si>
  <si>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</si>
  <si>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</si>
  <si>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</si>
  <si>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</si>
  <si>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</si>
  <si>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</si>
  <si>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</si>
  <si>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</si>
  <si>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</si>
  <si>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</si>
  <si>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</si>
  <si>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</si>
  <si>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</si>
  <si>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</si>
  <si>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</si>
  <si>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</si>
  <si>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</si>
  <si>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</si>
  <si>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</si>
  <si>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</si>
  <si>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</si>
  <si>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</si>
  <si>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</si>
  <si>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</si>
  <si>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</si>
  <si>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</si>
  <si>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</si>
  <si>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</si>
  <si>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</si>
  <si>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</si>
  <si>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</si>
  <si>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</si>
  <si>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</si>
  <si>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</si>
  <si>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</si>
  <si>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</si>
  <si>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</si>
  <si>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</si>
  <si>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</si>
  <si>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</si>
  <si>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</si>
  <si>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</si>
  <si>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</si>
  <si>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</si>
  <si>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</si>
  <si>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</si>
  <si>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</si>
  <si>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</si>
  <si>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</si>
  <si>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</si>
  <si>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</si>
  <si>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</si>
  <si>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</si>
  <si>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</si>
  <si>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</si>
  <si>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</si>
  <si>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</si>
  <si>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</si>
  <si>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</si>
  <si>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</si>
  <si>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</si>
  <si>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</si>
  <si>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</si>
  <si>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</si>
  <si>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</si>
  <si>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</si>
  <si>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</si>
  <si>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</si>
  <si>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</si>
  <si>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</si>
  <si>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</si>
  <si>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</si>
  <si>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</si>
  <si>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</si>
  <si>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</si>
  <si>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</si>
  <si>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</si>
  <si>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</si>
  <si>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</si>
  <si>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</si>
  <si>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</si>
  <si>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</si>
  <si>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</si>
  <si>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</si>
  <si>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</si>
  <si>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</si>
  <si>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</si>
  <si>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</si>
  <si>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</si>
  <si>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</si>
  <si>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</si>
  <si>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</si>
  <si>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</si>
  <si>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</si>
  <si>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</si>
  <si>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</si>
  <si>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</si>
  <si>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</si>
  <si>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</si>
  <si>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</si>
  <si>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</si>
  <si>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</si>
  <si>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</si>
  <si>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</si>
  <si>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</si>
  <si>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</si>
  <si>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</si>
  <si>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</si>
  <si>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</si>
  <si>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</si>
  <si>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</si>
  <si>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</si>
  <si>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</si>
  <si>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</si>
  <si>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</si>
  <si>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</si>
  <si>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</si>
  <si>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</si>
  <si>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</si>
  <si>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</si>
  <si>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</si>
  <si>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</si>
  <si>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</si>
  <si>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</si>
  <si>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</si>
  <si>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</si>
  <si>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</si>
  <si>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</si>
  <si>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</si>
  <si>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</si>
  <si>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</si>
  <si>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</si>
  <si>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</si>
  <si>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</si>
  <si>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</si>
  <si>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</si>
  <si>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</si>
  <si>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</si>
  <si>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</si>
  <si>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</si>
  <si>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</si>
  <si>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</si>
  <si>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</si>
  <si>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</si>
  <si>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</si>
  <si>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</si>
  <si>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</si>
  <si>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</si>
  <si>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</si>
  <si>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</si>
  <si>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</si>
  <si>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</si>
  <si>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</si>
  <si>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</si>
  <si>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</si>
  <si>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</si>
  <si>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</si>
  <si>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</si>
  <si>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</si>
  <si>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</si>
  <si>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</si>
  <si>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</si>
  <si>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</si>
  <si>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</si>
  <si>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</si>
  <si>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</si>
  <si>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</si>
  <si>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</si>
  <si>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</si>
  <si>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</si>
  <si>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</si>
  <si>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</si>
  <si>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</si>
  <si>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</si>
  <si>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</si>
  <si>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</si>
  <si>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</si>
  <si>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</si>
  <si>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</si>
  <si>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</si>
  <si>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</si>
  <si>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</si>
  <si>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</si>
  <si>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</si>
  <si>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</si>
  <si>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</si>
  <si>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</si>
  <si>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</si>
  <si>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</si>
  <si>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</si>
  <si>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</si>
  <si>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</si>
  <si>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</si>
  <si>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</si>
  <si>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</si>
  <si>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</si>
  <si>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</si>
  <si>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</si>
  <si>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</si>
  <si>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</si>
  <si>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</si>
  <si>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</si>
  <si>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</si>
  <si>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</si>
  <si>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</si>
  <si>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</si>
  <si>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</si>
  <si>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</si>
  <si>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</si>
  <si>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</si>
  <si>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</si>
  <si>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</si>
  <si>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</si>
  <si>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</si>
  <si>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</si>
  <si>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</si>
  <si>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</si>
  <si>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</si>
  <si>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</si>
  <si>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</si>
  <si>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</si>
  <si>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</si>
  <si>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</si>
  <si>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</si>
  <si>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</si>
  <si>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</si>
  <si>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</si>
  <si>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</si>
  <si>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</si>
  <si>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</si>
  <si>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</si>
  <si>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</si>
  <si>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</si>
  <si>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</si>
  <si>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</si>
  <si>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</si>
  <si>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</si>
  <si>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</si>
  <si>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</si>
  <si>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</si>
  <si>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</si>
  <si>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</si>
  <si>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</si>
  <si>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</si>
  <si>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</si>
  <si>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</si>
  <si>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</si>
  <si>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</si>
  <si>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</si>
  <si>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</si>
  <si>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</si>
  <si>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</si>
  <si>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</si>
  <si>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</si>
  <si>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</si>
  <si>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</si>
  <si>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</si>
  <si>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</si>
  <si>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</si>
  <si>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</si>
  <si>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</si>
  <si>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</si>
  <si>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</si>
  <si>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</si>
  <si>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</si>
  <si>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</si>
  <si>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</si>
  <si>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</si>
  <si>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</si>
  <si>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</si>
  <si>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</si>
  <si>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</si>
  <si>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</si>
  <si>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</si>
  <si>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</si>
  <si>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</si>
  <si>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</si>
  <si>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</si>
  <si>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</si>
  <si>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</si>
  <si>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</si>
  <si>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</si>
  <si>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</si>
  <si>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</si>
  <si>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</si>
  <si>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</si>
  <si>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</si>
  <si>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</si>
  <si>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</si>
  <si>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</si>
  <si>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</si>
  <si>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</si>
  <si>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</si>
  <si>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</si>
  <si>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</si>
  <si>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</si>
  <si>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</si>
  <si>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</si>
  <si>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</si>
  <si>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</si>
  <si>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</si>
  <si>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</si>
  <si>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</si>
  <si>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</si>
  <si>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</si>
  <si>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</si>
  <si>
    <t>Outcome</t>
  </si>
  <si>
    <t>Backers Count</t>
  </si>
  <si>
    <t>Mean</t>
  </si>
  <si>
    <t>Median</t>
  </si>
  <si>
    <t>Successful</t>
  </si>
  <si>
    <t>Unsuccessful</t>
  </si>
  <si>
    <t>Minimum</t>
  </si>
  <si>
    <t>Maximum</t>
  </si>
  <si>
    <t>Variance</t>
  </si>
  <si>
    <t>Standard Deviation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</si>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</sst>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</cellXfs>
  <cellStyles count="2">
    <cellStyle name="Normal" xfId="0" builtinId="0"/>
    <cellStyle name="Percent" xfId="1" builtinId="5"/>
  </cellStyles>
  <dxfs count="3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rgb="FFA6A6A6"/>
          <bgColor rgb="FF00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4-4694-BDB7-629A15E9C67B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4-4694-BDB7-629A15E9C67B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4-4694-BDB7-629A15E9C67B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4-4694-BDB7-629A15E9C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270416"/>
        <c:axId val="403271728"/>
      </c:lineChart>
      <c:catAx>
        <c:axId val="40327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71728"/>
        <c:crosses val="autoZero"/>
        <c:auto val="1"/>
        <c:lblAlgn val="ctr"/>
        <c:lblOffset val="100"/>
        <c:noMultiLvlLbl val="0"/>
      </c:catAx>
      <c:valAx>
        <c:axId val="4032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57150</xdr:rowOff>
    </xdr:from>
    <xdr:to>
      <xdr:col>17</xdr:col>
      <xdr:colOff>561975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124882</xdr:colOff>
      <xdr:row>0</xdr:row>
      <xdr:rowOff>151870</xdr:rowOff>
    </xdr:from>
    <xdr:to>
      <xdr:col>21</xdr:col>
      <xdr:colOff>0</xdr:colOff>
      <xdr:row>25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109536</xdr:rowOff>
    </xdr:from>
    <xdr:to>
      <xdr:col>17</xdr:col>
      <xdr:colOff>600075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BA18A-D14C-4281-9B3C-B437345B1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formats count="4">
    <format dxfId="14">
      <pivotArea type="all" dataOnly="0" outline="0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formats count="3">
    <format dxfId="8">
      <pivotArea outline="0" collapsedLevelsAreSubtotals="1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60" zoomScaleNormal="60" workbookViewId="0">
      <selection activeCell="F1684" sqref="F1684"/>
    </sheetView>
  </sheetViews>
  <sheetFormatPr defaultRowHeight="15" x14ac:dyDescent="0.25"/>
  <cols>
    <col min="1" max="1" width="11.85546875" bestFit="1" customWidth="1"/>
    <col min="2" max="2" width="44.7109375" style="3" bestFit="1" customWidth="1"/>
    <col min="3" max="3" width="51.85546875" style="3" bestFit="1" customWidth="1"/>
    <col min="4" max="4" width="14.85546875" bestFit="1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9.140625" style="5" bestFit="1" customWidth="1"/>
    <col min="16" max="16" width="32" bestFit="1" customWidth="1"/>
    <col min="17" max="17" width="20.5703125" bestFit="1" customWidth="1"/>
    <col min="18" max="18" width="26.28515625" bestFit="1" customWidth="1"/>
    <col min="19" max="19" width="41.28515625" bestFit="1" customWidth="1"/>
    <col min="20" max="20" width="3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2" t="s">
        <v>8307</v>
      </c>
      <c r="Q1" s="12" t="s">
        <v>8308</v>
      </c>
      <c r="R1" s="12" t="s">
        <v>8309</v>
      </c>
      <c r="S1" s="12" t="s">
        <v>8367</v>
      </c>
      <c r="T1" s="12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45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45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30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5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5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30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5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30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5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5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5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0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5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5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5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5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5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5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5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5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0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5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30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45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5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5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5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5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5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30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30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30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30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5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5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5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5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0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5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0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30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5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30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30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5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5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5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5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5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5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30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5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5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0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5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5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0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5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5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5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5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5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5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5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30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5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5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5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5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5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5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0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5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5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0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5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5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45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5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5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30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5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30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5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5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0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0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45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5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5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5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5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5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5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5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0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5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5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5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5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5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45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0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30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5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5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5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0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45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30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5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5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5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5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5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5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30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5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5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5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5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0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5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5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5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0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0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5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30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5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5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5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5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5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5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5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5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5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5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5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5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5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5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0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45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5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30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5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5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30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0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5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30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5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45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0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5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5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45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5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5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5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5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30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0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5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5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5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5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5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5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5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5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45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5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5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5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5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30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5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45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0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5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45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5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5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5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5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5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30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5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30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30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5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5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5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30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5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5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5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5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0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5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5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5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5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5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5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5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5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5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5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5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5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5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5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5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5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0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5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5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5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5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5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5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5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5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0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0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30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5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5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5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5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5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0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5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5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5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5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5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5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5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5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30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5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5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5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0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5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5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5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5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45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5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5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5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5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5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5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5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5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45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5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5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0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5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5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5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5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5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5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30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0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5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5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5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5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5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5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5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5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5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30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5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5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0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5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5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5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5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5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0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5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5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5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5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5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45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30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5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5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30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5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0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5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5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5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5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30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5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5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0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0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5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30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0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5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5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5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5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0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5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0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0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5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5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0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30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0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30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5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0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5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0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30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30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5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45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5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5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5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5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45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5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30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5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30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5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5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5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5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5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5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5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5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45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5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30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0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30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5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30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30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30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30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5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5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5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5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45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30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5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5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5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30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5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5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5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0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5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5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30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5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5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5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30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30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5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5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5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5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5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5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5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5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60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5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0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0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30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30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30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5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0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5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5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30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5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5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5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5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30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5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5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0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5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5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5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30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30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0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5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0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5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5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5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5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5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45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5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5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30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5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5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0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30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5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5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0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30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5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5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0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45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5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5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5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30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5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5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5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5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5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30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30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0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30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5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5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5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5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5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5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0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5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5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5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5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5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5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5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5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5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5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0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5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0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30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0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30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5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5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5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5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0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0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5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5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45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0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5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5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5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0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5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5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30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5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30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5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30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5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5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5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5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5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30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5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30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5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5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5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5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5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5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5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5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5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0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5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5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5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5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30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30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30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5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5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5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5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5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5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5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5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5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5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5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0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5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5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0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5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5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5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5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0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5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5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5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5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5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0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5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5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5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5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30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0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5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5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5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5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5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5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0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5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5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5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5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0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5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5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30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5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0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0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5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5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0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5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5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30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5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5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30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5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5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5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5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5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5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30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30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0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5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5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5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5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30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5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0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5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30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5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30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30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5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5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30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30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0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5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5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0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5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5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5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0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5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5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5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0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5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45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5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5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5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4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5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0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30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5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45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0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0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5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30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45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30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5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5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5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5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0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5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5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30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5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5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5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30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5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5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5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5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5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5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0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0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5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5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5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5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5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0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5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5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5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5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30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30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30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0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30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5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5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5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0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5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30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30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0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5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30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5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5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5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5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5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30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0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5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5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5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5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5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5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5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5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30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5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30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5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5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5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5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5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5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5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5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0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5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5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30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5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5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5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5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45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0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5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5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5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5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5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5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5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5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5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5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5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30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30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30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0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45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30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0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5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5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5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5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5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5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5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5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30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30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30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5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5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5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5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5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5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5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30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5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5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5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30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5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0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5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5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5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5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30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5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0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45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5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5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5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5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5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5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30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5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5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5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5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0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0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5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5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5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5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30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5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5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5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5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5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5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5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5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5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5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30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5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5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5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30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5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5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30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5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30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5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5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5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5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5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5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5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0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5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0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5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5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30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0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0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5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30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5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5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5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5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0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5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5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30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0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30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5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5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5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0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5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30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30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5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0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5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0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5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5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0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5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5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5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5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5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5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5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5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5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5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30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5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5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5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5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5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0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5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30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0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30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5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0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5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5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0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5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5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30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5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5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5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5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5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5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5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5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5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30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30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5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5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30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30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5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0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5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45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5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30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0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5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30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5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5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30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5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5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0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0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5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5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30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5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30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30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5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5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30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5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5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5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5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5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5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5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5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5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5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5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5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5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0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30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0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5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30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5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5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5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30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5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5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0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5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5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5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5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5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5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5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5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5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5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30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5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5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5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5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5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5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0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30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30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5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4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5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5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5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30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5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5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5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5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0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0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0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5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5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5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0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5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5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0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5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5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5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5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5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5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30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5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0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30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30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5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5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5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5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5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5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5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45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5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5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5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5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30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30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5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5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0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5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30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30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5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5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0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5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0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5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5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30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5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5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0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5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5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5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0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0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30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45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5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5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5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0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30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5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5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30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0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5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5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30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30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5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30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5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5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0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30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30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0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5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5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45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5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5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5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30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5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5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30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5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5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5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5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0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5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5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5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0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5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5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45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5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5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5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30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5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5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5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5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5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30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5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45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0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5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5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5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5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5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5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5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5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0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5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5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5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5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30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5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5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5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5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5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5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5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5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5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5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5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0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5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5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5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5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5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5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5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30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0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5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5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5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5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5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5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5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5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5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0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45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5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5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5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5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5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45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5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30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5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5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5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5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30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45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5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5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30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5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5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5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5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5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5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5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5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5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30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5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5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5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5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5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5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30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5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5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5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60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30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0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45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30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5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5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5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30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5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5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5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5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5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5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5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0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5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5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5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5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5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5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5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5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5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5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5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5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5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5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30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5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5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5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0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45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5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45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0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45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0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30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30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30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0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5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5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5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5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0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5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5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5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5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5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5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0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30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45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30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30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5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5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5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5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5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30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5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5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5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5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5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5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0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5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5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5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5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5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0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5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0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5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5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30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5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5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5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5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5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5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45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5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0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30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5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30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5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0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30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5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5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5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5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5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5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5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5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5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5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5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5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5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5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60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5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5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5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30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5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5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5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0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4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30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5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30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5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5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0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5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30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5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5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0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5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5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0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5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5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5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5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5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5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0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5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0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5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5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5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5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30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30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5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5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5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5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5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5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5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5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5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5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5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5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5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5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5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5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0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45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30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5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0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5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5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45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30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5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30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5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5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5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5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5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5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30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5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5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5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5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5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5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5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30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5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0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30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5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0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5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5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5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5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5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5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5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5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5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5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5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5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5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5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5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5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5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0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5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5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30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30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0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5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5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5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5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5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5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0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5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5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5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5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30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5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5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5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5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5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5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5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5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5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5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5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5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0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5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5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5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5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75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5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5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30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5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5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5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5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5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5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0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5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5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5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5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5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5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5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5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5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5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5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45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5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60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5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45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5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0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5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5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5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5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5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30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5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5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5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5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5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5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5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5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5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5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0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0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45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30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30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5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5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5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5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45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30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0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5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5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5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30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0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5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5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5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5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45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5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0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5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5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0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30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5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0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5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5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30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5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5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30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5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5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5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5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0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5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5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5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45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5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5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5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5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5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5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5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5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5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5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5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5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0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5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45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5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5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5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5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30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5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5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5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5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5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0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5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5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5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5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5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5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30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5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5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5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5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5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5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30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0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5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5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5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5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5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5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5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5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5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5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5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5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5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5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30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5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5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5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5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5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5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5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30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5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5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5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5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5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5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5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5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5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30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5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45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5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0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5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5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5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5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5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0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45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5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5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5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5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30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30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0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5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30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5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5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5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5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5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5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5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5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30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30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5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5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5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5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5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5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5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0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5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5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5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5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5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5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5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5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5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5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5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5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5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0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0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5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5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5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30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5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5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5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5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5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5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5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5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30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5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5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30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5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0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5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30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5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5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5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5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67C43169-3D87-4E01-8114-F1D00C79ED20}">
    <filterColumn colId="5">
      <colorFilter dxfId="9"/>
    </filterColumn>
  </autoFilter>
  <conditionalFormatting sqref="F1:F1048576">
    <cfRule type="containsText" dxfId="22" priority="2" operator="containsText" text="live">
      <formula>NOT(ISERROR(SEARCH("live",F1)))</formula>
    </cfRule>
    <cfRule type="containsText" dxfId="21" priority="3" operator="containsText" text="canceled">
      <formula>NOT(ISERROR(SEARCH("canceled",F1)))</formula>
    </cfRule>
    <cfRule type="containsText" dxfId="20" priority="4" operator="containsText" text="failed">
      <formula>NOT(ISERROR(SEARCH("failed",F1)))</formula>
    </cfRule>
    <cfRule type="containsText" dxfId="19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dimension ref="A1:F15"/>
  <sheetViews>
    <sheetView workbookViewId="0">
      <selection activeCell="F17" sqref="F17"/>
    </sheetView>
  </sheetViews>
  <sheetFormatPr defaultRowHeight="15" x14ac:dyDescent="0.25"/>
  <cols>
    <col min="1" max="1" width="17.5703125" bestFit="1" customWidth="1"/>
    <col min="2" max="2" width="14.28515625" customWidth="1"/>
    <col min="3" max="3" width="9" customWidth="1"/>
    <col min="4" max="4" width="11.140625" customWidth="1"/>
    <col min="5" max="5" width="12.42578125" customWidth="1"/>
    <col min="6" max="6" width="12.7109375" customWidth="1"/>
  </cols>
  <sheetData>
    <row r="1" spans="1:6" x14ac:dyDescent="0.25">
      <c r="A1" s="16" t="s">
        <v>8223</v>
      </c>
      <c r="B1" s="8" t="s">
        <v>8366</v>
      </c>
    </row>
    <row r="3" spans="1:6" x14ac:dyDescent="0.25">
      <c r="A3" s="16" t="s">
        <v>8364</v>
      </c>
      <c r="B3" s="16" t="s">
        <v>8362</v>
      </c>
      <c r="C3" s="8"/>
      <c r="D3" s="8"/>
      <c r="E3" s="8"/>
      <c r="F3" s="8"/>
    </row>
    <row r="4" spans="1:6" x14ac:dyDescent="0.25">
      <c r="A4" s="16" t="s">
        <v>8308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8361</v>
      </c>
    </row>
    <row r="5" spans="1:6" x14ac:dyDescent="0.25">
      <c r="A5" s="8" t="s">
        <v>8310</v>
      </c>
      <c r="B5" s="15">
        <v>300</v>
      </c>
      <c r="C5" s="15"/>
      <c r="D5" s="15">
        <v>180</v>
      </c>
      <c r="E5" s="15">
        <v>40</v>
      </c>
      <c r="F5" s="15">
        <v>520</v>
      </c>
    </row>
    <row r="6" spans="1:6" x14ac:dyDescent="0.25">
      <c r="A6" s="8" t="s">
        <v>8336</v>
      </c>
      <c r="B6" s="15">
        <v>34</v>
      </c>
      <c r="C6" s="15">
        <v>6</v>
      </c>
      <c r="D6" s="15">
        <v>140</v>
      </c>
      <c r="E6" s="15">
        <v>20</v>
      </c>
      <c r="F6" s="15">
        <v>200</v>
      </c>
    </row>
    <row r="7" spans="1:6" x14ac:dyDescent="0.25">
      <c r="A7" s="8" t="s">
        <v>8333</v>
      </c>
      <c r="B7" s="15">
        <v>80</v>
      </c>
      <c r="C7" s="15"/>
      <c r="D7" s="15">
        <v>140</v>
      </c>
      <c r="E7" s="15"/>
      <c r="F7" s="15">
        <v>220</v>
      </c>
    </row>
    <row r="8" spans="1:6" x14ac:dyDescent="0.25">
      <c r="A8" s="8" t="s">
        <v>8331</v>
      </c>
      <c r="B8" s="15"/>
      <c r="C8" s="15"/>
      <c r="D8" s="15"/>
      <c r="E8" s="15">
        <v>24</v>
      </c>
      <c r="F8" s="15">
        <v>24</v>
      </c>
    </row>
    <row r="9" spans="1:6" x14ac:dyDescent="0.25">
      <c r="A9" s="8" t="s">
        <v>8325</v>
      </c>
      <c r="B9" s="15">
        <v>540</v>
      </c>
      <c r="C9" s="15">
        <v>20</v>
      </c>
      <c r="D9" s="15">
        <v>120</v>
      </c>
      <c r="E9" s="15">
        <v>20</v>
      </c>
      <c r="F9" s="15">
        <v>700</v>
      </c>
    </row>
    <row r="10" spans="1:6" x14ac:dyDescent="0.25">
      <c r="A10" s="8" t="s">
        <v>8338</v>
      </c>
      <c r="B10" s="15">
        <v>103</v>
      </c>
      <c r="C10" s="15"/>
      <c r="D10" s="15">
        <v>117</v>
      </c>
      <c r="E10" s="15"/>
      <c r="F10" s="15">
        <v>220</v>
      </c>
    </row>
    <row r="11" spans="1:6" x14ac:dyDescent="0.25">
      <c r="A11" s="8" t="s">
        <v>8322</v>
      </c>
      <c r="B11" s="15">
        <v>80</v>
      </c>
      <c r="C11" s="15"/>
      <c r="D11" s="15">
        <v>127</v>
      </c>
      <c r="E11" s="15">
        <v>30</v>
      </c>
      <c r="F11" s="15">
        <v>237</v>
      </c>
    </row>
    <row r="12" spans="1:6" x14ac:dyDescent="0.25">
      <c r="A12" s="8" t="s">
        <v>8319</v>
      </c>
      <c r="B12" s="15">
        <v>209</v>
      </c>
      <c r="C12" s="15"/>
      <c r="D12" s="15">
        <v>213</v>
      </c>
      <c r="E12" s="15">
        <v>178</v>
      </c>
      <c r="F12" s="15">
        <v>600</v>
      </c>
    </row>
    <row r="13" spans="1:6" x14ac:dyDescent="0.25">
      <c r="A13" s="8" t="s">
        <v>8317</v>
      </c>
      <c r="B13" s="15">
        <v>839</v>
      </c>
      <c r="C13" s="15">
        <v>24</v>
      </c>
      <c r="D13" s="15">
        <v>493</v>
      </c>
      <c r="E13" s="15">
        <v>37</v>
      </c>
      <c r="F13" s="15">
        <v>1393</v>
      </c>
    </row>
    <row r="14" spans="1:6" x14ac:dyDescent="0.25">
      <c r="A14" s="8" t="s">
        <v>8361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  <row r="15" spans="1:6" x14ac:dyDescent="0.25">
      <c r="B15" s="14"/>
      <c r="C15" s="14"/>
      <c r="D15" s="14"/>
      <c r="E15" s="14"/>
      <c r="F15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dimension ref="A1:F47"/>
  <sheetViews>
    <sheetView topLeftCell="A2" zoomScaleNormal="100" workbookViewId="0">
      <selection activeCell="A3" sqref="A3"/>
    </sheetView>
  </sheetViews>
  <sheetFormatPr defaultRowHeight="15" x14ac:dyDescent="0.25"/>
  <cols>
    <col min="1" max="1" width="21.7109375" bestFit="1" customWidth="1"/>
    <col min="2" max="2" width="16" customWidth="1"/>
    <col min="3" max="3" width="8.28515625" customWidth="1"/>
    <col min="4" max="4" width="10.140625" customWidth="1"/>
    <col min="5" max="5" width="11.7109375" customWidth="1"/>
    <col min="6" max="6" width="11.85546875" customWidth="1"/>
  </cols>
  <sheetData>
    <row r="1" spans="1:6" x14ac:dyDescent="0.25">
      <c r="A1" s="7" t="s">
        <v>8223</v>
      </c>
      <c r="B1" t="s">
        <v>8366</v>
      </c>
    </row>
    <row r="2" spans="1:6" x14ac:dyDescent="0.25">
      <c r="A2" s="7" t="s">
        <v>8412</v>
      </c>
      <c r="B2" t="s">
        <v>8366</v>
      </c>
    </row>
    <row r="4" spans="1:6" x14ac:dyDescent="0.25">
      <c r="A4" s="7" t="s">
        <v>8365</v>
      </c>
      <c r="B4" s="7" t="s">
        <v>8362</v>
      </c>
    </row>
    <row r="5" spans="1:6" x14ac:dyDescent="0.25">
      <c r="A5" s="7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6" x14ac:dyDescent="0.25">
      <c r="A6" s="8" t="s">
        <v>8316</v>
      </c>
      <c r="B6" s="15"/>
      <c r="C6" s="15"/>
      <c r="D6" s="15">
        <v>100</v>
      </c>
      <c r="E6" s="15"/>
      <c r="F6" s="15">
        <v>100</v>
      </c>
    </row>
    <row r="7" spans="1:6" x14ac:dyDescent="0.25">
      <c r="A7" s="8" t="s">
        <v>8344</v>
      </c>
      <c r="B7" s="15"/>
      <c r="C7" s="15"/>
      <c r="D7" s="15"/>
      <c r="E7" s="15">
        <v>20</v>
      </c>
      <c r="F7" s="15">
        <v>20</v>
      </c>
    </row>
    <row r="8" spans="1:6" x14ac:dyDescent="0.25">
      <c r="A8" s="8" t="s">
        <v>8332</v>
      </c>
      <c r="B8" s="15"/>
      <c r="C8" s="15"/>
      <c r="D8" s="15"/>
      <c r="E8" s="15">
        <v>24</v>
      </c>
      <c r="F8" s="15">
        <v>24</v>
      </c>
    </row>
    <row r="9" spans="1:6" x14ac:dyDescent="0.25">
      <c r="A9" s="8" t="s">
        <v>8358</v>
      </c>
      <c r="B9" s="15"/>
      <c r="C9" s="15"/>
      <c r="D9" s="15">
        <v>40</v>
      </c>
      <c r="E9" s="15"/>
      <c r="F9" s="15">
        <v>40</v>
      </c>
    </row>
    <row r="10" spans="1:6" x14ac:dyDescent="0.25">
      <c r="A10" s="8" t="s">
        <v>8354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8" t="s">
        <v>8315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8" t="s">
        <v>8314</v>
      </c>
      <c r="B12" s="15"/>
      <c r="C12" s="15"/>
      <c r="D12" s="15">
        <v>80</v>
      </c>
      <c r="E12" s="15"/>
      <c r="F12" s="15">
        <v>80</v>
      </c>
    </row>
    <row r="13" spans="1:6" x14ac:dyDescent="0.25">
      <c r="A13" s="8" t="s">
        <v>8330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8" t="s">
        <v>8347</v>
      </c>
      <c r="B14" s="15"/>
      <c r="C14" s="15">
        <v>20</v>
      </c>
      <c r="D14" s="15">
        <v>40</v>
      </c>
      <c r="E14" s="15"/>
      <c r="F14" s="15">
        <v>60</v>
      </c>
    </row>
    <row r="15" spans="1:6" x14ac:dyDescent="0.25">
      <c r="A15" s="8" t="s">
        <v>8324</v>
      </c>
      <c r="B15" s="15"/>
      <c r="C15" s="15"/>
      <c r="D15" s="15">
        <v>40</v>
      </c>
      <c r="E15" s="15"/>
      <c r="F15" s="15">
        <v>40</v>
      </c>
    </row>
    <row r="16" spans="1:6" x14ac:dyDescent="0.25">
      <c r="A16" s="8" t="s">
        <v>8337</v>
      </c>
      <c r="B16" s="15"/>
      <c r="C16" s="15"/>
      <c r="D16" s="15">
        <v>120</v>
      </c>
      <c r="E16" s="15">
        <v>20</v>
      </c>
      <c r="F16" s="15">
        <v>140</v>
      </c>
    </row>
    <row r="17" spans="1:6" x14ac:dyDescent="0.25">
      <c r="A17" s="8" t="s">
        <v>8348</v>
      </c>
      <c r="B17" s="15"/>
      <c r="C17" s="15"/>
      <c r="D17" s="15">
        <v>20</v>
      </c>
      <c r="E17" s="15"/>
      <c r="F17" s="15">
        <v>20</v>
      </c>
    </row>
    <row r="18" spans="1:6" x14ac:dyDescent="0.25">
      <c r="A18" s="8" t="s">
        <v>8349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8" t="s">
        <v>8329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25">
      <c r="A20" s="8" t="s">
        <v>8328</v>
      </c>
      <c r="B20" s="15"/>
      <c r="C20" s="15"/>
      <c r="D20" s="15">
        <v>60</v>
      </c>
      <c r="E20" s="15"/>
      <c r="F20" s="15">
        <v>60</v>
      </c>
    </row>
    <row r="21" spans="1:6" x14ac:dyDescent="0.25">
      <c r="A21" s="8" t="s">
        <v>8356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25">
      <c r="A22" s="8" t="s">
        <v>8327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8" t="s">
        <v>8335</v>
      </c>
      <c r="B23" s="15"/>
      <c r="C23" s="15"/>
      <c r="D23" s="15">
        <v>40</v>
      </c>
      <c r="E23" s="15"/>
      <c r="F23" s="15">
        <v>40</v>
      </c>
    </row>
    <row r="24" spans="1:6" x14ac:dyDescent="0.25">
      <c r="A24" s="8" t="s">
        <v>8359</v>
      </c>
      <c r="B24" s="15">
        <v>60</v>
      </c>
      <c r="C24" s="15"/>
      <c r="D24" s="15">
        <v>60</v>
      </c>
      <c r="E24" s="15">
        <v>20</v>
      </c>
      <c r="F24" s="15">
        <v>140</v>
      </c>
    </row>
    <row r="25" spans="1:6" x14ac:dyDescent="0.25">
      <c r="A25" s="8" t="s">
        <v>8343</v>
      </c>
      <c r="B25" s="15"/>
      <c r="C25" s="15"/>
      <c r="D25" s="15">
        <v>20</v>
      </c>
      <c r="E25" s="15"/>
      <c r="F25" s="15">
        <v>20</v>
      </c>
    </row>
    <row r="26" spans="1:6" x14ac:dyDescent="0.25">
      <c r="A26" s="8" t="s">
        <v>8323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8" t="s">
        <v>8350</v>
      </c>
      <c r="B27" s="15"/>
      <c r="C27" s="15"/>
      <c r="D27" s="15">
        <v>20</v>
      </c>
      <c r="E27" s="15"/>
      <c r="F27" s="15">
        <v>20</v>
      </c>
    </row>
    <row r="28" spans="1:6" x14ac:dyDescent="0.25">
      <c r="A28" s="8" t="s">
        <v>8339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25">
      <c r="A29" s="8" t="s">
        <v>8345</v>
      </c>
      <c r="B29" s="15"/>
      <c r="C29" s="15"/>
      <c r="D29" s="15">
        <v>20</v>
      </c>
      <c r="E29" s="15"/>
      <c r="F29" s="15">
        <v>20</v>
      </c>
    </row>
    <row r="30" spans="1:6" x14ac:dyDescent="0.25">
      <c r="A30" s="8" t="s">
        <v>8318</v>
      </c>
      <c r="B30" s="15">
        <v>694</v>
      </c>
      <c r="C30" s="15">
        <v>19</v>
      </c>
      <c r="D30" s="15">
        <v>353</v>
      </c>
      <c r="E30" s="15"/>
      <c r="F30" s="15">
        <v>1066</v>
      </c>
    </row>
    <row r="31" spans="1:6" x14ac:dyDescent="0.25">
      <c r="A31" s="8" t="s">
        <v>8346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8" t="s">
        <v>8342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8" t="s">
        <v>8353</v>
      </c>
      <c r="B33" s="15"/>
      <c r="C33" s="15"/>
      <c r="D33" s="15">
        <v>20</v>
      </c>
      <c r="E33" s="15"/>
      <c r="F33" s="15">
        <v>20</v>
      </c>
    </row>
    <row r="34" spans="1:6" x14ac:dyDescent="0.25">
      <c r="A34" s="8" t="s">
        <v>8326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8" t="s">
        <v>8313</v>
      </c>
      <c r="B35" s="15"/>
      <c r="C35" s="15"/>
      <c r="D35" s="15"/>
      <c r="E35" s="15">
        <v>40</v>
      </c>
      <c r="F35" s="15">
        <v>40</v>
      </c>
    </row>
    <row r="36" spans="1:6" x14ac:dyDescent="0.25">
      <c r="A36" s="8" t="s">
        <v>8312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8" t="s">
        <v>8352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25">
      <c r="A38" s="8" t="s">
        <v>8355</v>
      </c>
      <c r="B38" s="15">
        <v>40</v>
      </c>
      <c r="C38" s="15"/>
      <c r="D38" s="15">
        <v>2</v>
      </c>
      <c r="E38" s="15">
        <v>18</v>
      </c>
      <c r="F38" s="15">
        <v>60</v>
      </c>
    </row>
    <row r="39" spans="1:6" x14ac:dyDescent="0.25">
      <c r="A39" s="8" t="s">
        <v>8357</v>
      </c>
      <c r="B39" s="15">
        <v>85</v>
      </c>
      <c r="C39" s="15">
        <v>5</v>
      </c>
      <c r="D39" s="15">
        <v>80</v>
      </c>
      <c r="E39" s="15">
        <v>17</v>
      </c>
      <c r="F39" s="15">
        <v>187</v>
      </c>
    </row>
    <row r="40" spans="1:6" x14ac:dyDescent="0.25">
      <c r="A40" s="8" t="s">
        <v>8351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8" t="s">
        <v>8311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8" t="s">
        <v>8341</v>
      </c>
      <c r="B42" s="15"/>
      <c r="C42" s="15"/>
      <c r="D42" s="15">
        <v>47</v>
      </c>
      <c r="E42" s="15">
        <v>10</v>
      </c>
      <c r="F42" s="15">
        <v>57</v>
      </c>
    </row>
    <row r="43" spans="1:6" x14ac:dyDescent="0.25">
      <c r="A43" s="8" t="s">
        <v>8334</v>
      </c>
      <c r="B43" s="15"/>
      <c r="C43" s="15"/>
      <c r="D43" s="15">
        <v>100</v>
      </c>
      <c r="E43" s="15"/>
      <c r="F43" s="15">
        <v>100</v>
      </c>
    </row>
    <row r="44" spans="1:6" x14ac:dyDescent="0.25">
      <c r="A44" s="8" t="s">
        <v>8321</v>
      </c>
      <c r="B44" s="15">
        <v>20</v>
      </c>
      <c r="C44" s="15"/>
      <c r="D44" s="15">
        <v>120</v>
      </c>
      <c r="E44" s="15">
        <v>60</v>
      </c>
      <c r="F44" s="15">
        <v>200</v>
      </c>
    </row>
    <row r="45" spans="1:6" x14ac:dyDescent="0.25">
      <c r="A45" s="8" t="s">
        <v>8320</v>
      </c>
      <c r="B45" s="15"/>
      <c r="C45" s="15"/>
      <c r="D45" s="15">
        <v>60</v>
      </c>
      <c r="E45" s="15">
        <v>100</v>
      </c>
      <c r="F45" s="15">
        <v>160</v>
      </c>
    </row>
    <row r="46" spans="1:6" x14ac:dyDescent="0.25">
      <c r="A46" s="8" t="s">
        <v>8340</v>
      </c>
      <c r="B46" s="15"/>
      <c r="C46" s="15"/>
      <c r="D46" s="15"/>
      <c r="E46" s="15">
        <v>20</v>
      </c>
      <c r="F46" s="15">
        <v>20</v>
      </c>
    </row>
    <row r="47" spans="1:6" x14ac:dyDescent="0.25">
      <c r="A47" s="8" t="s">
        <v>8361</v>
      </c>
      <c r="B47" s="15">
        <v>2185</v>
      </c>
      <c r="C47" s="15">
        <v>50</v>
      </c>
      <c r="D47" s="15">
        <v>1530</v>
      </c>
      <c r="E47" s="15">
        <v>349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dimension ref="A1:F18"/>
  <sheetViews>
    <sheetView tabSelected="1"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customWidth="1"/>
    <col min="4" max="4" width="9.7109375" customWidth="1"/>
    <col min="5" max="5" width="12.140625" customWidth="1"/>
    <col min="6" max="6" width="14.140625" customWidth="1"/>
  </cols>
  <sheetData>
    <row r="1" spans="1:6" x14ac:dyDescent="0.25">
      <c r="A1" s="7" t="s">
        <v>8308</v>
      </c>
      <c r="B1" t="s">
        <v>8366</v>
      </c>
    </row>
    <row r="2" spans="1:6" x14ac:dyDescent="0.25">
      <c r="A2" s="7" t="s">
        <v>8411</v>
      </c>
      <c r="B2" t="s">
        <v>8366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6" x14ac:dyDescent="0.25">
      <c r="A6" s="11" t="s">
        <v>8399</v>
      </c>
      <c r="B6" s="15">
        <v>182</v>
      </c>
      <c r="C6" s="15">
        <v>2</v>
      </c>
      <c r="D6" s="15">
        <v>149</v>
      </c>
      <c r="E6" s="15">
        <v>34</v>
      </c>
      <c r="F6" s="15">
        <v>367</v>
      </c>
    </row>
    <row r="7" spans="1:6" x14ac:dyDescent="0.25">
      <c r="A7" s="11" t="s">
        <v>8400</v>
      </c>
      <c r="B7" s="15">
        <v>202</v>
      </c>
      <c r="C7" s="15">
        <v>18</v>
      </c>
      <c r="D7" s="15">
        <v>106</v>
      </c>
      <c r="E7" s="15">
        <v>27</v>
      </c>
      <c r="F7" s="15">
        <v>353</v>
      </c>
    </row>
    <row r="8" spans="1:6" x14ac:dyDescent="0.25">
      <c r="A8" s="11" t="s">
        <v>8401</v>
      </c>
      <c r="B8" s="15">
        <v>180</v>
      </c>
      <c r="C8" s="15">
        <v>30</v>
      </c>
      <c r="D8" s="15">
        <v>108</v>
      </c>
      <c r="E8" s="15">
        <v>28</v>
      </c>
      <c r="F8" s="15">
        <v>346</v>
      </c>
    </row>
    <row r="9" spans="1:6" x14ac:dyDescent="0.25">
      <c r="A9" s="11" t="s">
        <v>8402</v>
      </c>
      <c r="B9" s="15">
        <v>192</v>
      </c>
      <c r="C9" s="15"/>
      <c r="D9" s="15">
        <v>102</v>
      </c>
      <c r="E9" s="15">
        <v>27</v>
      </c>
      <c r="F9" s="15">
        <v>321</v>
      </c>
    </row>
    <row r="10" spans="1:6" x14ac:dyDescent="0.25">
      <c r="A10" s="11" t="s">
        <v>8403</v>
      </c>
      <c r="B10" s="15">
        <v>234</v>
      </c>
      <c r="C10" s="15"/>
      <c r="D10" s="15">
        <v>126</v>
      </c>
      <c r="E10" s="15">
        <v>26</v>
      </c>
      <c r="F10" s="15">
        <v>386</v>
      </c>
    </row>
    <row r="11" spans="1:6" x14ac:dyDescent="0.25">
      <c r="A11" s="11" t="s">
        <v>8404</v>
      </c>
      <c r="B11" s="15">
        <v>211</v>
      </c>
      <c r="C11" s="15"/>
      <c r="D11" s="15">
        <v>147</v>
      </c>
      <c r="E11" s="15">
        <v>27</v>
      </c>
      <c r="F11" s="15">
        <v>385</v>
      </c>
    </row>
    <row r="12" spans="1:6" x14ac:dyDescent="0.25">
      <c r="A12" s="11" t="s">
        <v>8405</v>
      </c>
      <c r="B12" s="15">
        <v>194</v>
      </c>
      <c r="C12" s="15"/>
      <c r="D12" s="15">
        <v>150</v>
      </c>
      <c r="E12" s="15">
        <v>43</v>
      </c>
      <c r="F12" s="15">
        <v>387</v>
      </c>
    </row>
    <row r="13" spans="1:6" x14ac:dyDescent="0.25">
      <c r="A13" s="11" t="s">
        <v>8406</v>
      </c>
      <c r="B13" s="15">
        <v>166</v>
      </c>
      <c r="C13" s="15"/>
      <c r="D13" s="15">
        <v>134</v>
      </c>
      <c r="E13" s="15">
        <v>33</v>
      </c>
      <c r="F13" s="15">
        <v>333</v>
      </c>
    </row>
    <row r="14" spans="1:6" x14ac:dyDescent="0.25">
      <c r="A14" s="11" t="s">
        <v>8407</v>
      </c>
      <c r="B14" s="15">
        <v>147</v>
      </c>
      <c r="C14" s="15"/>
      <c r="D14" s="15">
        <v>127</v>
      </c>
      <c r="E14" s="15">
        <v>24</v>
      </c>
      <c r="F14" s="15">
        <v>298</v>
      </c>
    </row>
    <row r="15" spans="1:6" x14ac:dyDescent="0.25">
      <c r="A15" s="11" t="s">
        <v>8408</v>
      </c>
      <c r="B15" s="15">
        <v>183</v>
      </c>
      <c r="C15" s="15"/>
      <c r="D15" s="15">
        <v>149</v>
      </c>
      <c r="E15" s="15">
        <v>20</v>
      </c>
      <c r="F15" s="15">
        <v>352</v>
      </c>
    </row>
    <row r="16" spans="1:6" x14ac:dyDescent="0.25">
      <c r="A16" s="11" t="s">
        <v>8409</v>
      </c>
      <c r="B16" s="15">
        <v>183</v>
      </c>
      <c r="C16" s="15"/>
      <c r="D16" s="15">
        <v>114</v>
      </c>
      <c r="E16" s="15">
        <v>37</v>
      </c>
      <c r="F16" s="15">
        <v>334</v>
      </c>
    </row>
    <row r="17" spans="1:6" x14ac:dyDescent="0.25">
      <c r="A17" s="11" t="s">
        <v>8410</v>
      </c>
      <c r="B17" s="15">
        <v>111</v>
      </c>
      <c r="C17" s="15"/>
      <c r="D17" s="15">
        <v>118</v>
      </c>
      <c r="E17" s="15">
        <v>23</v>
      </c>
      <c r="F17" s="15">
        <v>252</v>
      </c>
    </row>
    <row r="18" spans="1:6" x14ac:dyDescent="0.25">
      <c r="A18" s="11" t="s">
        <v>8361</v>
      </c>
      <c r="B18" s="15">
        <v>2185</v>
      </c>
      <c r="C18" s="15">
        <v>50</v>
      </c>
      <c r="D18" s="15">
        <v>1530</v>
      </c>
      <c r="E18" s="15">
        <v>349</v>
      </c>
      <c r="F1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sheetPr>
    <tabColor rgb="FFFFFF00"/>
  </sheetPr>
  <dimension ref="A1:H13"/>
  <sheetViews>
    <sheetView workbookViewId="0">
      <selection activeCell="I5" sqref="I5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5">
      <c r="A2" t="s">
        <v>8378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0">
        <f t="shared" ref="F3:F13" si="0">B3/E3</f>
        <v>0.66005665722379603</v>
      </c>
      <c r="G3" s="10">
        <f t="shared" ref="G3:G13" si="1">C3/E3</f>
        <v>0.29745042492917845</v>
      </c>
      <c r="H3" s="10">
        <f t="shared" ref="H3:H13" si="2">D3/E3</f>
        <v>4.2492917847025496E-2</v>
      </c>
    </row>
    <row r="4" spans="1:8" x14ac:dyDescent="0.25">
      <c r="A4" t="s">
        <v>8380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0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5">
      <c r="A5" t="s">
        <v>8381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0">
        <f t="shared" si="0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5">
      <c r="A6" t="s">
        <v>8382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5">
      <c r="A7" t="s">
        <v>8383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5">
      <c r="A8" t="s">
        <v>8384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5">
      <c r="A9" t="s">
        <v>8385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5">
      <c r="A10" t="s">
        <v>8386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0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5">
      <c r="A11" t="s">
        <v>8377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0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5">
      <c r="A12" t="s">
        <v>8387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5">
      <c r="A13" t="s">
        <v>8388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DA63-0E59-4234-8D2E-5C7B15B119D7}">
  <sheetPr>
    <tabColor rgb="FFFFFF00"/>
  </sheetPr>
  <dimension ref="A1:J2186"/>
  <sheetViews>
    <sheetView workbookViewId="0">
      <selection activeCell="J8" sqref="J8"/>
    </sheetView>
  </sheetViews>
  <sheetFormatPr defaultRowHeight="15" x14ac:dyDescent="0.25"/>
  <cols>
    <col min="2" max="2" width="13.5703125" bestFit="1" customWidth="1"/>
    <col min="5" max="5" width="13.5703125" bestFit="1" customWidth="1"/>
    <col min="8" max="8" width="18.140625" bestFit="1" customWidth="1"/>
    <col min="9" max="9" width="13.42578125" customWidth="1"/>
    <col min="10" max="10" width="15.42578125" customWidth="1"/>
  </cols>
  <sheetData>
    <row r="1" spans="1:10" x14ac:dyDescent="0.25">
      <c r="A1" t="s">
        <v>8389</v>
      </c>
      <c r="B1" t="s">
        <v>8390</v>
      </c>
      <c r="D1" t="s">
        <v>8389</v>
      </c>
      <c r="E1" t="s">
        <v>8390</v>
      </c>
      <c r="I1" t="s">
        <v>8393</v>
      </c>
      <c r="J1" t="s">
        <v>8394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8391</v>
      </c>
      <c r="I2">
        <f>AVERAGE(B2:B2186)</f>
        <v>194.42517162471395</v>
      </c>
      <c r="J2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8392</v>
      </c>
      <c r="I3">
        <f>MEDIAN(B2:B2186)</f>
        <v>62</v>
      </c>
      <c r="J3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8395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8396</v>
      </c>
      <c r="I5">
        <f>MAX(B2:B2186)</f>
        <v>26457</v>
      </c>
      <c r="J5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8397</v>
      </c>
      <c r="I6">
        <f>_xlfn.VAR.P(B2:B2186)</f>
        <v>712840.9867348104</v>
      </c>
      <c r="J6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8398</v>
      </c>
      <c r="I7">
        <f>_xlfn.STDEV.P(B2:B2186)</f>
        <v>844.29910975602149</v>
      </c>
      <c r="J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30" priority="5" operator="containsText" text="live">
      <formula>NOT(ISERROR(SEARCH("live",A2)))</formula>
    </cfRule>
    <cfRule type="containsText" dxfId="29" priority="6" operator="containsText" text="canceled">
      <formula>NOT(ISERROR(SEARCH("canceled",A2)))</formula>
    </cfRule>
    <cfRule type="containsText" dxfId="28" priority="7" operator="containsText" text="failed">
      <formula>NOT(ISERROR(SEARCH("failed",A2)))</formula>
    </cfRule>
    <cfRule type="containsText" dxfId="27" priority="8" operator="containsText" text="successful">
      <formula>NOT(ISERROR(SEARCH("successful",A2)))</formula>
    </cfRule>
  </conditionalFormatting>
  <conditionalFormatting sqref="D2:D1531">
    <cfRule type="containsText" dxfId="26" priority="1" operator="containsText" text="live">
      <formula>NOT(ISERROR(SEARCH("live",D2)))</formula>
    </cfRule>
    <cfRule type="containsText" dxfId="25" priority="2" operator="containsText" text="canceled">
      <formula>NOT(ISERROR(SEARCH("canceled",D2)))</formula>
    </cfRule>
    <cfRule type="containsText" dxfId="24" priority="3" operator="containsText" text="failed">
      <formula>NOT(ISERROR(SEARCH("failed",D2)))</formula>
    </cfRule>
    <cfRule type="containsText" dxfId="23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Per Category</vt:lpstr>
      <vt:lpstr>State Per Sub-Category</vt:lpstr>
      <vt:lpstr>State Over Time</vt:lpstr>
      <vt:lpstr>Bonus </vt:lpstr>
      <vt:lpstr>Bonus Statistics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2020-09-19T21:18:29Z</dcterms:modified>
</cp:coreProperties>
</file>