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Sulf_Evolution_During_FC\"/>
    </mc:Choice>
  </mc:AlternateContent>
  <xr:revisionPtr revIDLastSave="0" documentId="13_ncr:1_{7D0D099C-469C-40AC-A62C-51AFC777CBDD}" xr6:coauthVersionLast="47" xr6:coauthVersionMax="47" xr10:uidLastSave="{00000000-0000-0000-0000-000000000000}"/>
  <bookViews>
    <workbookView xWindow="-80" yWindow="-80" windowWidth="19360" windowHeight="10480" firstSheet="3" activeTab="3" xr2:uid="{00000000-000D-0000-FFFF-FFFF00000000}"/>
  </bookViews>
  <sheets>
    <sheet name="1.Wrong volcanic system" sheetId="1" r:id="rId1"/>
    <sheet name="2.Hartley Supplement" sheetId="2" r:id="rId2"/>
    <sheet name=" 3.Bali Supplement" sheetId="3" r:id="rId3"/>
    <sheet name="4.Liu Matrix Glass Data" sheetId="4" r:id="rId4"/>
    <sheet name="5.ICPMOES" sheetId="7" r:id="rId5"/>
    <sheet name=" 6.ICPMS Halld" sheetId="6" r:id="rId6"/>
    <sheet name="7.LiuLAICPMSData" sheetId="8" r:id="rId7"/>
    <sheet name="8. Oladottir Thesis glass" sheetId="9" r:id="rId8"/>
    <sheet name="9. Halldo_EPMAGlass" sheetId="10" r:id="rId9"/>
    <sheet name="10. CPX" sheetId="11" r:id="rId10"/>
    <sheet name="11. Ol" sheetId="12" r:id="rId11"/>
    <sheet name="12. Plag" sheetId="13" r:id="rId12"/>
  </sheets>
  <externalReferences>
    <externalReference r:id="rId13"/>
  </externalReferences>
  <definedNames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'5.ICPMOES'!$T$40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4" l="1"/>
  <c r="S16" i="4"/>
  <c r="R6" i="4"/>
  <c r="S6" i="4" s="1"/>
  <c r="R7" i="4"/>
  <c r="S7" i="4" s="1"/>
  <c r="R9" i="4"/>
  <c r="V9" i="4" s="1"/>
  <c r="R13" i="4"/>
  <c r="U13" i="4" s="1"/>
  <c r="R14" i="4"/>
  <c r="T14" i="4" s="1"/>
  <c r="R16" i="4"/>
  <c r="T16" i="4" s="1"/>
  <c r="R17" i="4"/>
  <c r="V17" i="4" s="1"/>
  <c r="R23" i="4"/>
  <c r="S23" i="4" s="1"/>
  <c r="R37" i="4"/>
  <c r="S37" i="4" s="1"/>
  <c r="R38" i="4"/>
  <c r="U38" i="4" s="1"/>
  <c r="R39" i="4"/>
  <c r="S39" i="4" s="1"/>
  <c r="R41" i="4"/>
  <c r="V41" i="4" s="1"/>
  <c r="R45" i="4"/>
  <c r="U45" i="4" s="1"/>
  <c r="Q3" i="4"/>
  <c r="R3" i="4" s="1"/>
  <c r="U3" i="4" s="1"/>
  <c r="Q4" i="4"/>
  <c r="R4" i="4" s="1"/>
  <c r="Q5" i="4"/>
  <c r="R5" i="4" s="1"/>
  <c r="S5" i="4" s="1"/>
  <c r="Q6" i="4"/>
  <c r="Q7" i="4"/>
  <c r="Q8" i="4"/>
  <c r="R8" i="4" s="1"/>
  <c r="Q9" i="4"/>
  <c r="Q10" i="4"/>
  <c r="R10" i="4" s="1"/>
  <c r="Q11" i="4"/>
  <c r="R11" i="4" s="1"/>
  <c r="Q12" i="4"/>
  <c r="R12" i="4" s="1"/>
  <c r="Q13" i="4"/>
  <c r="Q14" i="4"/>
  <c r="Q15" i="4"/>
  <c r="R15" i="4" s="1"/>
  <c r="S15" i="4" s="1"/>
  <c r="Q16" i="4"/>
  <c r="Q17" i="4"/>
  <c r="Q18" i="4"/>
  <c r="R18" i="4" s="1"/>
  <c r="Q19" i="4"/>
  <c r="R19" i="4" s="1"/>
  <c r="Q20" i="4"/>
  <c r="R20" i="4" s="1"/>
  <c r="Q21" i="4"/>
  <c r="R21" i="4" s="1"/>
  <c r="S21" i="4" s="1"/>
  <c r="Q22" i="4"/>
  <c r="R22" i="4" s="1"/>
  <c r="Q23" i="4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S31" i="4" s="1"/>
  <c r="Q32" i="4"/>
  <c r="R32" i="4" s="1"/>
  <c r="Q33" i="4"/>
  <c r="R33" i="4" s="1"/>
  <c r="Q34" i="4"/>
  <c r="R34" i="4" s="1"/>
  <c r="Q35" i="4"/>
  <c r="R35" i="4" s="1"/>
  <c r="Q36" i="4"/>
  <c r="R36" i="4" s="1"/>
  <c r="Q37" i="4"/>
  <c r="Q38" i="4"/>
  <c r="Q39" i="4"/>
  <c r="Q40" i="4"/>
  <c r="R40" i="4" s="1"/>
  <c r="Q41" i="4"/>
  <c r="Q42" i="4"/>
  <c r="R42" i="4" s="1"/>
  <c r="Q43" i="4"/>
  <c r="R43" i="4" s="1"/>
  <c r="Q44" i="4"/>
  <c r="R44" i="4" s="1"/>
  <c r="Q45" i="4"/>
  <c r="Q2" i="4"/>
  <c r="R2" i="4" s="1"/>
  <c r="V35" i="4" l="1"/>
  <c r="U35" i="4"/>
  <c r="V33" i="4"/>
  <c r="S33" i="4"/>
  <c r="U33" i="4"/>
  <c r="T32" i="4"/>
  <c r="U32" i="4"/>
  <c r="S32" i="4"/>
  <c r="T30" i="4"/>
  <c r="S30" i="4"/>
  <c r="U29" i="4"/>
  <c r="T29" i="4"/>
  <c r="V25" i="4"/>
  <c r="S25" i="4"/>
  <c r="U25" i="4"/>
  <c r="T25" i="4"/>
  <c r="V19" i="4"/>
  <c r="U19" i="4"/>
  <c r="S9" i="4"/>
  <c r="T45" i="4"/>
  <c r="T41" i="4"/>
  <c r="T13" i="4"/>
  <c r="T9" i="4"/>
  <c r="U41" i="4"/>
  <c r="S41" i="4"/>
  <c r="S17" i="4"/>
  <c r="U17" i="4"/>
  <c r="U16" i="4"/>
  <c r="U9" i="4"/>
  <c r="U11" i="4"/>
  <c r="V11" i="4"/>
  <c r="T11" i="4"/>
  <c r="S11" i="4"/>
  <c r="S44" i="4"/>
  <c r="U44" i="4"/>
  <c r="V44" i="4"/>
  <c r="T44" i="4"/>
  <c r="V34" i="4"/>
  <c r="S34" i="4"/>
  <c r="T34" i="4"/>
  <c r="U34" i="4"/>
  <c r="T26" i="4"/>
  <c r="U26" i="4"/>
  <c r="S26" i="4"/>
  <c r="V26" i="4"/>
  <c r="U28" i="4"/>
  <c r="S28" i="4"/>
  <c r="V28" i="4"/>
  <c r="T28" i="4"/>
  <c r="T42" i="4"/>
  <c r="V42" i="4"/>
  <c r="S42" i="4"/>
  <c r="U42" i="4"/>
  <c r="U12" i="4"/>
  <c r="T12" i="4"/>
  <c r="V12" i="4"/>
  <c r="S12" i="4"/>
  <c r="V43" i="4"/>
  <c r="U43" i="4"/>
  <c r="T43" i="4"/>
  <c r="S43" i="4"/>
  <c r="T10" i="4"/>
  <c r="U10" i="4"/>
  <c r="V10" i="4"/>
  <c r="S10" i="4"/>
  <c r="S8" i="4"/>
  <c r="U8" i="4"/>
  <c r="V8" i="4"/>
  <c r="T8" i="4"/>
  <c r="S40" i="4"/>
  <c r="U40" i="4"/>
  <c r="V40" i="4"/>
  <c r="T40" i="4"/>
  <c r="S24" i="4"/>
  <c r="U24" i="4"/>
  <c r="V24" i="4"/>
  <c r="T24" i="4"/>
  <c r="U22" i="4"/>
  <c r="S22" i="4"/>
  <c r="V22" i="4"/>
  <c r="T22" i="4"/>
  <c r="T36" i="4"/>
  <c r="U36" i="4"/>
  <c r="S36" i="4"/>
  <c r="V36" i="4"/>
  <c r="U20" i="4"/>
  <c r="S20" i="4"/>
  <c r="T20" i="4"/>
  <c r="V20" i="4"/>
  <c r="U4" i="4"/>
  <c r="S4" i="4"/>
  <c r="V4" i="4"/>
  <c r="T4" i="4"/>
  <c r="T18" i="4"/>
  <c r="U18" i="4"/>
  <c r="S18" i="4"/>
  <c r="V18" i="4"/>
  <c r="T2" i="4"/>
  <c r="V2" i="4"/>
  <c r="U2" i="4"/>
  <c r="S2" i="4"/>
  <c r="T27" i="4"/>
  <c r="V27" i="4"/>
  <c r="S27" i="4"/>
  <c r="U27" i="4"/>
  <c r="S45" i="4"/>
  <c r="S29" i="4"/>
  <c r="S13" i="4"/>
  <c r="V32" i="4"/>
  <c r="V16" i="4"/>
  <c r="T39" i="4"/>
  <c r="T7" i="4"/>
  <c r="T38" i="4"/>
  <c r="T6" i="4"/>
  <c r="V39" i="4"/>
  <c r="V31" i="4"/>
  <c r="V23" i="4"/>
  <c r="V15" i="4"/>
  <c r="V7" i="4"/>
  <c r="T37" i="4"/>
  <c r="T21" i="4"/>
  <c r="T5" i="4"/>
  <c r="U39" i="4"/>
  <c r="U31" i="4"/>
  <c r="U23" i="4"/>
  <c r="U15" i="4"/>
  <c r="U7" i="4"/>
  <c r="V6" i="4"/>
  <c r="U6" i="4"/>
  <c r="V5" i="4"/>
  <c r="U5" i="4"/>
  <c r="T23" i="4"/>
  <c r="T3" i="4"/>
  <c r="U30" i="4"/>
  <c r="V30" i="4"/>
  <c r="T19" i="4"/>
  <c r="U14" i="4"/>
  <c r="V45" i="4"/>
  <c r="V37" i="4"/>
  <c r="V29" i="4"/>
  <c r="V21" i="4"/>
  <c r="V13" i="4"/>
  <c r="S38" i="4"/>
  <c r="T33" i="4"/>
  <c r="T17" i="4"/>
  <c r="U37" i="4"/>
  <c r="U21" i="4"/>
  <c r="T31" i="4"/>
  <c r="T15" i="4"/>
  <c r="V38" i="4"/>
  <c r="V14" i="4"/>
  <c r="T35" i="4"/>
  <c r="S35" i="4"/>
  <c r="S19" i="4"/>
  <c r="S3" i="4"/>
  <c r="V3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3" i="3"/>
  <c r="T4" i="3"/>
  <c r="T2" i="3"/>
  <c r="S146" i="3" l="1"/>
  <c r="R146" i="3"/>
  <c r="Q146" i="3"/>
  <c r="S145" i="3"/>
  <c r="R145" i="3"/>
  <c r="Q145" i="3"/>
  <c r="S144" i="3"/>
  <c r="R144" i="3"/>
  <c r="Q144" i="3"/>
  <c r="S143" i="3"/>
  <c r="R143" i="3"/>
  <c r="Q143" i="3"/>
  <c r="S142" i="3"/>
  <c r="R142" i="3"/>
  <c r="Q142" i="3"/>
  <c r="S141" i="3"/>
  <c r="R141" i="3"/>
  <c r="Q141" i="3"/>
  <c r="Q140" i="3"/>
  <c r="Q139" i="3"/>
  <c r="S138" i="3"/>
  <c r="R138" i="3"/>
  <c r="Q138" i="3"/>
  <c r="S137" i="3"/>
  <c r="R137" i="3"/>
  <c r="Q137" i="3"/>
  <c r="S136" i="3"/>
  <c r="R136" i="3"/>
  <c r="Q136" i="3"/>
  <c r="S135" i="3"/>
  <c r="R135" i="3"/>
  <c r="Q135" i="3"/>
  <c r="Q134" i="3"/>
  <c r="S133" i="3"/>
  <c r="R133" i="3"/>
  <c r="Q133" i="3"/>
  <c r="S132" i="3"/>
  <c r="R132" i="3"/>
  <c r="Q132" i="3"/>
  <c r="S131" i="3"/>
  <c r="R131" i="3"/>
  <c r="Q131" i="3"/>
  <c r="S130" i="3"/>
  <c r="R130" i="3"/>
  <c r="Q130" i="3"/>
  <c r="S129" i="3"/>
  <c r="R129" i="3"/>
  <c r="Q129" i="3"/>
  <c r="S128" i="3"/>
  <c r="R128" i="3"/>
  <c r="Q128" i="3"/>
  <c r="S127" i="3"/>
  <c r="R127" i="3"/>
  <c r="Q127" i="3"/>
  <c r="S126" i="3"/>
  <c r="R126" i="3"/>
  <c r="Q126" i="3"/>
  <c r="S125" i="3"/>
  <c r="R125" i="3"/>
  <c r="Q125" i="3"/>
  <c r="S124" i="3"/>
  <c r="R124" i="3"/>
  <c r="Q124" i="3"/>
  <c r="S123" i="3"/>
  <c r="R123" i="3"/>
  <c r="Q123" i="3"/>
  <c r="S122" i="3"/>
  <c r="R122" i="3"/>
  <c r="Q122" i="3"/>
  <c r="S121" i="3"/>
  <c r="R121" i="3"/>
  <c r="Q121" i="3"/>
  <c r="S120" i="3"/>
  <c r="R120" i="3"/>
  <c r="Q120" i="3"/>
  <c r="S118" i="3"/>
  <c r="R118" i="3"/>
  <c r="Q118" i="3"/>
  <c r="S117" i="3"/>
  <c r="R117" i="3"/>
  <c r="Q117" i="3"/>
  <c r="S116" i="3"/>
  <c r="R116" i="3"/>
  <c r="Q116" i="3"/>
  <c r="S115" i="3"/>
  <c r="R115" i="3"/>
  <c r="Q115" i="3"/>
  <c r="S114" i="3"/>
  <c r="R114" i="3"/>
  <c r="Q114" i="3"/>
  <c r="S113" i="3"/>
  <c r="R113" i="3"/>
  <c r="Q113" i="3"/>
  <c r="S112" i="3"/>
  <c r="R112" i="3"/>
  <c r="Q112" i="3"/>
  <c r="S111" i="3"/>
  <c r="R111" i="3"/>
  <c r="Q111" i="3"/>
  <c r="S110" i="3"/>
  <c r="R110" i="3"/>
  <c r="Q110" i="3"/>
  <c r="S104" i="3"/>
  <c r="R104" i="3"/>
  <c r="Q104" i="3"/>
  <c r="S103" i="3"/>
  <c r="R103" i="3"/>
  <c r="Q103" i="3"/>
  <c r="S102" i="3"/>
  <c r="R102" i="3"/>
  <c r="Q102" i="3"/>
  <c r="S101" i="3"/>
  <c r="R101" i="3"/>
  <c r="Q101" i="3"/>
  <c r="Q100" i="3"/>
  <c r="Q99" i="3"/>
  <c r="Q98" i="3"/>
  <c r="S97" i="3"/>
  <c r="R97" i="3"/>
  <c r="Q97" i="3"/>
  <c r="S96" i="3"/>
  <c r="R96" i="3"/>
  <c r="Q96" i="3"/>
  <c r="S95" i="3"/>
  <c r="R95" i="3"/>
  <c r="Q95" i="3"/>
  <c r="S94" i="3"/>
  <c r="R94" i="3"/>
  <c r="Q94" i="3"/>
  <c r="S93" i="3"/>
  <c r="R93" i="3"/>
  <c r="Q93" i="3"/>
  <c r="S92" i="3"/>
  <c r="R92" i="3"/>
  <c r="Q92" i="3"/>
  <c r="S91" i="3"/>
  <c r="R91" i="3"/>
  <c r="Q91" i="3"/>
  <c r="S85" i="3"/>
  <c r="R85" i="3"/>
  <c r="Q85" i="3"/>
  <c r="S84" i="3"/>
  <c r="R84" i="3"/>
  <c r="Q84" i="3"/>
  <c r="S83" i="3"/>
  <c r="R83" i="3"/>
  <c r="Q83" i="3"/>
  <c r="S82" i="3"/>
  <c r="R82" i="3"/>
  <c r="Q82" i="3"/>
  <c r="S81" i="3"/>
  <c r="R81" i="3"/>
  <c r="Q81" i="3"/>
  <c r="S80" i="3"/>
  <c r="R80" i="3"/>
  <c r="Q80" i="3"/>
  <c r="S79" i="3"/>
  <c r="R79" i="3"/>
  <c r="Q79" i="3"/>
  <c r="S78" i="3"/>
  <c r="R78" i="3"/>
  <c r="Q78" i="3"/>
  <c r="S76" i="3"/>
  <c r="R76" i="3"/>
  <c r="Q76" i="3"/>
  <c r="S75" i="3"/>
  <c r="R75" i="3"/>
  <c r="Q75" i="3"/>
  <c r="S64" i="3"/>
  <c r="R64" i="3"/>
  <c r="Q64" i="3"/>
  <c r="S63" i="3"/>
  <c r="R63" i="3"/>
  <c r="Q63" i="3"/>
  <c r="S62" i="3"/>
  <c r="R62" i="3"/>
  <c r="Q62" i="3"/>
  <c r="S61" i="3"/>
  <c r="R61" i="3"/>
  <c r="Q61" i="3"/>
  <c r="S60" i="3"/>
  <c r="R60" i="3"/>
  <c r="Q60" i="3"/>
  <c r="S59" i="3"/>
  <c r="R59" i="3"/>
  <c r="Q59" i="3"/>
  <c r="S58" i="3"/>
  <c r="R58" i="3"/>
  <c r="Q58" i="3"/>
  <c r="S57" i="3"/>
  <c r="R57" i="3"/>
  <c r="Q57" i="3"/>
  <c r="S56" i="3"/>
  <c r="R56" i="3"/>
  <c r="Q56" i="3"/>
  <c r="Q55" i="3"/>
  <c r="S54" i="3"/>
  <c r="R54" i="3"/>
  <c r="Q54" i="3"/>
  <c r="S53" i="3"/>
  <c r="R53" i="3"/>
  <c r="Q53" i="3"/>
  <c r="S52" i="3"/>
  <c r="R52" i="3"/>
  <c r="Q52" i="3"/>
  <c r="S51" i="3"/>
  <c r="R51" i="3"/>
  <c r="Q51" i="3"/>
  <c r="S50" i="3"/>
  <c r="R50" i="3"/>
  <c r="Q50" i="3"/>
  <c r="S49" i="3"/>
  <c r="R49" i="3"/>
  <c r="Q49" i="3"/>
  <c r="S48" i="3"/>
  <c r="R48" i="3"/>
  <c r="Q48" i="3"/>
  <c r="S47" i="3"/>
  <c r="R47" i="3"/>
  <c r="Q47" i="3"/>
  <c r="S46" i="3"/>
  <c r="R46" i="3"/>
  <c r="Q46" i="3"/>
  <c r="S45" i="3"/>
  <c r="R45" i="3"/>
  <c r="Q45" i="3"/>
  <c r="S44" i="3"/>
  <c r="R44" i="3"/>
  <c r="Q44" i="3"/>
  <c r="S43" i="3"/>
  <c r="R43" i="3"/>
  <c r="Q43" i="3"/>
  <c r="S42" i="3"/>
  <c r="R42" i="3"/>
  <c r="Q42" i="3"/>
  <c r="Q41" i="3"/>
  <c r="S40" i="3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R26" i="3"/>
  <c r="Q26" i="3"/>
  <c r="S25" i="3"/>
  <c r="R25" i="3"/>
  <c r="Q25" i="3"/>
  <c r="S24" i="3"/>
  <c r="R24" i="3"/>
  <c r="Q24" i="3"/>
  <c r="S23" i="3"/>
  <c r="R23" i="3"/>
  <c r="Q23" i="3"/>
  <c r="Q22" i="3"/>
  <c r="Q21" i="3"/>
  <c r="M61" i="1" l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  <author>tc={5051837C-5C69-42DF-9201-05E7492F77A5}</author>
    <author>tc={F0C0AB05-99FB-45B6-99B1-460B6ACC7692}</author>
    <author>tc={1DCBBBF6-4781-439D-9E04-241048C198F5}</author>
    <author>tc={7C93B09B-8775-4E77-93DD-C62BAE977200}</author>
    <author>tc={557D0E47-60CC-41FC-93BB-5174FC3CC7A1}</author>
    <author>tc={D7ECF91F-CAC5-40B2-8A80-800E84ADE6FE}</author>
    <author>tc={B9ACB2D5-0210-4459-99CB-205A83F282C0}</author>
  </authors>
  <commentList>
    <comment ref="Q1" authorId="0" shapeId="0" xr:uid="{8E7D2F7A-D4E9-4D80-A259-C2110889967A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From Petrolog model at QFM+0.5 (following Bali et al. 2018)
</t>
        </r>
      </text>
    </comment>
    <comment ref="S1" authorId="1" shapeId="0" xr:uid="{5051837C-5C69-42DF-9201-05E7492F77A5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Kd=0.352, Matzen et al. 2011</t>
      </text>
    </comment>
    <comment ref="T1" authorId="2" shapeId="0" xr:uid="{F0C0AB05-99FB-45B6-99B1-460B6ACC7692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Kd=0.27, Lower limit of Roedder and Emslie, 1970</t>
      </text>
    </comment>
    <comment ref="U1" authorId="3" shapeId="0" xr:uid="{1DCBBBF6-4781-439D-9E04-241048C1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Kd=0.36 (upper limit from Putirka, 2008)</t>
      </text>
    </comment>
    <comment ref="V1" authorId="4" shapeId="0" xr:uid="{7C93B09B-8775-4E77-93DD-C62BAE9772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Kd=0.2 (lower limit from Putirka, 2008)</t>
      </text>
    </comment>
    <comment ref="W1" authorId="5" shapeId="0" xr:uid="{557D0E47-60CC-41FC-93BB-5174FC3CC7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 from Namur calculated using Matlab script for "mafic" coefficients based on SiO2 contents of glasses</t>
      </text>
    </comment>
    <comment ref="X1" authorId="6" shapeId="0" xr:uid="{D7ECF91F-CAC5-40B2-8A80-800E84ADE6F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Their supplementary table a4 indicates that ~65% of experimental measurements of An are within 2% of the predicted An content from their equations. Thus, for max and min values, we use this percentage error</t>
      </text>
    </comment>
    <comment ref="Y1" authorId="7" shapeId="0" xr:uid="{B9ACB2D5-0210-4459-99CB-205A83F282C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Their supplementary table a4 indicates that ~65% of experimental measurements of An are within 2% of the predicted An content from their equations. Thus, for max and min values, we use this percentage error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tc={0C920091-9082-4CB7-A484-78A95506CB16}</author>
  </authors>
  <commentList>
    <comment ref="A1" authorId="0" shapeId="0" xr:uid="{0C920091-9082-4CB7-A484-78A95506CB16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Supplementary Table s2 from Hald...</t>
      </text>
    </comment>
  </commentList>
</comments>
</file>

<file path=xl/sharedStrings.xml><?xml version="1.0" encoding="utf-8"?>
<sst xmlns="http://schemas.openxmlformats.org/spreadsheetml/2006/main" count="1279" uniqueCount="494">
  <si>
    <t>Sample</t>
  </si>
  <si>
    <t>Na2O</t>
  </si>
  <si>
    <t>Al2O3</t>
  </si>
  <si>
    <t>FeO</t>
  </si>
  <si>
    <t>SiO2</t>
  </si>
  <si>
    <t>CaO</t>
  </si>
  <si>
    <t>P2O5</t>
  </si>
  <si>
    <t>MnO</t>
  </si>
  <si>
    <t>K2O</t>
  </si>
  <si>
    <t>MgO</t>
  </si>
  <si>
    <t>TiO2</t>
  </si>
  <si>
    <t>Cl</t>
  </si>
  <si>
    <t>S</t>
  </si>
  <si>
    <t>Total</t>
  </si>
  <si>
    <t>C_8</t>
  </si>
  <si>
    <t>C_9a</t>
  </si>
  <si>
    <t>C_9b</t>
  </si>
  <si>
    <t>C_9c</t>
  </si>
  <si>
    <t>C_7</t>
  </si>
  <si>
    <t>C_5a</t>
  </si>
  <si>
    <t>C_5b</t>
  </si>
  <si>
    <t>C_4</t>
  </si>
  <si>
    <t>C_2</t>
  </si>
  <si>
    <t>C_10</t>
  </si>
  <si>
    <t>C_11</t>
  </si>
  <si>
    <t>C_12</t>
  </si>
  <si>
    <t>B_1</t>
  </si>
  <si>
    <t>B_3a</t>
  </si>
  <si>
    <t>B_3b</t>
  </si>
  <si>
    <t>B_4</t>
  </si>
  <si>
    <t>B_5a</t>
  </si>
  <si>
    <t>B_5b</t>
  </si>
  <si>
    <t>B_5c</t>
  </si>
  <si>
    <t>B_5d</t>
  </si>
  <si>
    <t>B_6</t>
  </si>
  <si>
    <t>B_7</t>
  </si>
  <si>
    <t>B_12</t>
  </si>
  <si>
    <t>B_10</t>
  </si>
  <si>
    <t>B_8</t>
  </si>
  <si>
    <t>B_13</t>
  </si>
  <si>
    <t>B_14</t>
  </si>
  <si>
    <t>B_17a</t>
  </si>
  <si>
    <t>B_17b</t>
  </si>
  <si>
    <t>D_9a</t>
  </si>
  <si>
    <t>D_9c</t>
  </si>
  <si>
    <t>D_6a</t>
  </si>
  <si>
    <t>D_5a</t>
  </si>
  <si>
    <t>D_5b</t>
  </si>
  <si>
    <t>D_5c</t>
  </si>
  <si>
    <t>D_4a</t>
  </si>
  <si>
    <t>D_4b</t>
  </si>
  <si>
    <t>D_1</t>
  </si>
  <si>
    <t>D_2a</t>
  </si>
  <si>
    <t>D_2b</t>
  </si>
  <si>
    <t>D_3</t>
  </si>
  <si>
    <t>A_1</t>
  </si>
  <si>
    <t>A_2</t>
  </si>
  <si>
    <t>A_3</t>
  </si>
  <si>
    <t>A_4</t>
  </si>
  <si>
    <t>A_6a</t>
  </si>
  <si>
    <t>A_6b</t>
  </si>
  <si>
    <t>A_9</t>
  </si>
  <si>
    <t>A_9b</t>
  </si>
  <si>
    <t>A_10</t>
  </si>
  <si>
    <t>A_11</t>
  </si>
  <si>
    <t>A_13a</t>
  </si>
  <si>
    <t>A_13b</t>
  </si>
  <si>
    <t>A_14a</t>
  </si>
  <si>
    <t>A_16</t>
  </si>
  <si>
    <t>A_17a</t>
  </si>
  <si>
    <t>A_17b</t>
  </si>
  <si>
    <t>A_18</t>
  </si>
  <si>
    <t>B_2b</t>
  </si>
  <si>
    <t>B_2</t>
  </si>
  <si>
    <t>Cr2O3</t>
  </si>
  <si>
    <t>NiO</t>
  </si>
  <si>
    <t>-</t>
  </si>
  <si>
    <t>H14-2-MI1</t>
  </si>
  <si>
    <t>H14-2-MI1_b</t>
  </si>
  <si>
    <t>H14-3-MI1</t>
  </si>
  <si>
    <t>H14-3-MI2</t>
  </si>
  <si>
    <t>H14-4-MI1</t>
  </si>
  <si>
    <t>H14-4-MI2</t>
  </si>
  <si>
    <t>H14-5-MI1</t>
  </si>
  <si>
    <t>H14-5-MI2</t>
  </si>
  <si>
    <t>H14-5-MI3</t>
  </si>
  <si>
    <t>H14-5-MI4</t>
  </si>
  <si>
    <t>H14-6-MI1</t>
  </si>
  <si>
    <t>H14-6-MI2</t>
  </si>
  <si>
    <t>H14-6-MI4</t>
  </si>
  <si>
    <t>H14-7-MI1</t>
  </si>
  <si>
    <t>H14-7-MI1_b</t>
  </si>
  <si>
    <t>H14-7-MI2</t>
  </si>
  <si>
    <t>H14-7-MI3</t>
  </si>
  <si>
    <t>H14-8-MI1</t>
  </si>
  <si>
    <t>H14-8-MI1_R</t>
  </si>
  <si>
    <t>H14-8-MI2</t>
  </si>
  <si>
    <t>H14-11-MI1</t>
  </si>
  <si>
    <t>H14a-1-MI1</t>
  </si>
  <si>
    <t>H14a-2-MI1</t>
  </si>
  <si>
    <t>H14a-2-MI2</t>
  </si>
  <si>
    <t>H14a-2-MI2_b</t>
  </si>
  <si>
    <t>H14a-4-MI1</t>
  </si>
  <si>
    <t>H14a-4-MI1_b</t>
  </si>
  <si>
    <t>H14a-5-MI1</t>
  </si>
  <si>
    <t>H14a-5-MI3</t>
  </si>
  <si>
    <t>H14a-6-MI1</t>
  </si>
  <si>
    <t>H14a-6-MI2</t>
  </si>
  <si>
    <t>H14a-6-MI4</t>
  </si>
  <si>
    <t>H14a-6-MI5</t>
  </si>
  <si>
    <t>H14a-6-MI6</t>
  </si>
  <si>
    <t>H14a-7-MI1</t>
  </si>
  <si>
    <t>H14a-12-MI1</t>
  </si>
  <si>
    <t>H14a-13-MI1</t>
  </si>
  <si>
    <t>H14a-15-MI1</t>
  </si>
  <si>
    <t>H14a-17-MI1</t>
  </si>
  <si>
    <t>H14a-17-MI2</t>
  </si>
  <si>
    <t>3-H14-1-MI1</t>
  </si>
  <si>
    <t>3-H14-1-MI2</t>
  </si>
  <si>
    <t>3-H14-2-MI1</t>
  </si>
  <si>
    <t>3-H14-3-MI1</t>
  </si>
  <si>
    <t>JG-3-MI1</t>
  </si>
  <si>
    <t>JG12-MI1</t>
  </si>
  <si>
    <t>2-JG-7-MI1</t>
  </si>
  <si>
    <t>WM-2-MI1</t>
  </si>
  <si>
    <t>WM-3-MI1</t>
  </si>
  <si>
    <t>WM-3-MI2</t>
  </si>
  <si>
    <t>WM-4-MI1</t>
  </si>
  <si>
    <t>WM-4-MI2</t>
  </si>
  <si>
    <t>WM-5-MI1</t>
  </si>
  <si>
    <t>WM-6-MI1</t>
  </si>
  <si>
    <t>WM-7-MI1</t>
  </si>
  <si>
    <t>JAS-1-MI1</t>
  </si>
  <si>
    <t>JAS-1-MI2</t>
  </si>
  <si>
    <t>JAS-1-MI2_b</t>
  </si>
  <si>
    <t>JAS-3-MI1</t>
  </si>
  <si>
    <t>JAS-3-MI1_b</t>
  </si>
  <si>
    <t>JAS-5-MI1</t>
  </si>
  <si>
    <t>JAS-10-MI1</t>
  </si>
  <si>
    <t>JAS-10-MI2</t>
  </si>
  <si>
    <t>JAS-12-MI1</t>
  </si>
  <si>
    <t>JAS-12-MI2</t>
  </si>
  <si>
    <t>2-JAS-6-MI1</t>
  </si>
  <si>
    <t>3-JAS-1-MI1</t>
  </si>
  <si>
    <t>3-JAS-1-MI1_b</t>
  </si>
  <si>
    <t>3-JAS-1-MI2</t>
  </si>
  <si>
    <t>3-JAS-2-MI1</t>
  </si>
  <si>
    <t>3-JAS-2-MI2</t>
  </si>
  <si>
    <t>3-AH-1-MI1</t>
  </si>
  <si>
    <t>3-AH-1-MI2</t>
  </si>
  <si>
    <t>3-AH-9-MI1</t>
  </si>
  <si>
    <t>2-CJG-9-MI3</t>
  </si>
  <si>
    <t>2-CJG-9-MI8</t>
  </si>
  <si>
    <t>2-CJG-22-MI1</t>
  </si>
  <si>
    <t>2-CJG-22-MI2</t>
  </si>
  <si>
    <t>2-CJG-26-MI4</t>
  </si>
  <si>
    <t>2-CJG-36-MI3</t>
  </si>
  <si>
    <t>TT-5-MI1</t>
  </si>
  <si>
    <t>3-TT-2-MI1</t>
  </si>
  <si>
    <t>3-TT-4-MI1</t>
  </si>
  <si>
    <t>3-TT-5-MI1</t>
  </si>
  <si>
    <t>3-TT-6-MI1</t>
  </si>
  <si>
    <t>3-TT-7-MI1</t>
  </si>
  <si>
    <t>3-TT-7-MI2</t>
  </si>
  <si>
    <t>3-TT-8-MI1</t>
  </si>
  <si>
    <t>3-MSR-2-MI1</t>
  </si>
  <si>
    <t>3-MSR-4-MI1</t>
  </si>
  <si>
    <t>3-MSR-5-MI1</t>
  </si>
  <si>
    <t>3-MSR-7-MI1</t>
  </si>
  <si>
    <t>EI-2-MI1</t>
  </si>
  <si>
    <t>EI-3-MI1</t>
  </si>
  <si>
    <t>EI-4-MI1</t>
  </si>
  <si>
    <t>EI-5-MI1</t>
  </si>
  <si>
    <t>EI-6-MI1</t>
  </si>
  <si>
    <t>EI-6-MI3</t>
  </si>
  <si>
    <t>EI-7-MI1</t>
  </si>
  <si>
    <t>EI-8-MI1</t>
  </si>
  <si>
    <t>2-EI-13-MI1</t>
  </si>
  <si>
    <t>2-EI-36-MI1</t>
  </si>
  <si>
    <t>2-EI-49-MI1</t>
  </si>
  <si>
    <t>2-EI-51-MI1</t>
  </si>
  <si>
    <t>2-EI-51-MI2</t>
  </si>
  <si>
    <t>2-EI-53-MI1</t>
  </si>
  <si>
    <t>2-EI-60-MI1</t>
  </si>
  <si>
    <t>Date</t>
  </si>
  <si>
    <t>NAME</t>
  </si>
  <si>
    <t>type</t>
  </si>
  <si>
    <t>SO3</t>
  </si>
  <si>
    <t>total</t>
  </si>
  <si>
    <t>S-ppm</t>
  </si>
  <si>
    <t>Cl-ppm</t>
  </si>
  <si>
    <t>H14-8-emb</t>
  </si>
  <si>
    <t>emb</t>
  </si>
  <si>
    <t>H14-8-emb_R</t>
  </si>
  <si>
    <t>JAS-4-emb</t>
  </si>
  <si>
    <t>gl</t>
  </si>
  <si>
    <t>NaN</t>
  </si>
  <si>
    <t>H14-11-gl_R</t>
  </si>
  <si>
    <t>H14a-8-gl</t>
  </si>
  <si>
    <t>H14a-10-gl</t>
  </si>
  <si>
    <t>JG3-gl</t>
  </si>
  <si>
    <t>WM-7-gl</t>
  </si>
  <si>
    <t>JAS-1-gl</t>
  </si>
  <si>
    <t>TT-5-gl</t>
  </si>
  <si>
    <t>MSR-1-gl</t>
  </si>
  <si>
    <t>MSR-2-gl</t>
  </si>
  <si>
    <t>MI</t>
  </si>
  <si>
    <t>Comment</t>
  </si>
  <si>
    <t>H1_S1__glass_1</t>
  </si>
  <si>
    <t>H1_S1__glass_2</t>
  </si>
  <si>
    <t>H1_S1__glass_3</t>
  </si>
  <si>
    <t>H1_S1_glass_4</t>
  </si>
  <si>
    <t>H1_S1_glass_5</t>
  </si>
  <si>
    <t>H1_S1_glass_6</t>
  </si>
  <si>
    <t>H1_S1_glass_7</t>
  </si>
  <si>
    <t>H1_S1_glass</t>
  </si>
  <si>
    <t>H4_S1_glass</t>
  </si>
  <si>
    <t>EI_glass</t>
  </si>
  <si>
    <t>EI_glassA</t>
  </si>
  <si>
    <t>EI_glassB</t>
  </si>
  <si>
    <t>EI_glassC</t>
  </si>
  <si>
    <t>EI_glassD</t>
  </si>
  <si>
    <t>EI_glassE</t>
  </si>
  <si>
    <t>Alternative name</t>
  </si>
  <si>
    <t>JG</t>
  </si>
  <si>
    <t>EI</t>
  </si>
  <si>
    <t>Is PEC-corrected compositions</t>
  </si>
  <si>
    <t>ID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</si>
  <si>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</si>
  <si>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</si>
  <si>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</si>
  <si>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</si>
  <si>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</si>
  <si>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</si>
  <si>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</si>
  <si>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</si>
  <si>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</si>
  <si>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</si>
  <si>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</si>
  <si>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</si>
  <si>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</si>
  <si>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</si>
  <si>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</si>
  <si>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</si>
  <si>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</si>
  <si>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</si>
  <si>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</si>
  <si>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</si>
  <si>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</si>
  <si>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</si>
  <si>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</si>
  <si>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</si>
  <si>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</si>
  <si>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</si>
  <si>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</si>
  <si>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</si>
  <si>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</si>
  <si>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</si>
  <si>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Type</t>
  </si>
  <si>
    <t>Holuhraun</t>
  </si>
  <si>
    <t>MSR 301014-1A</t>
  </si>
  <si>
    <t>AH041014-01</t>
  </si>
  <si>
    <t>WM-1497-4</t>
  </si>
  <si>
    <t>RKPW-3</t>
  </si>
  <si>
    <t>WM-21102014-01</t>
  </si>
  <si>
    <t>AH-170914-3 (suðri)</t>
  </si>
  <si>
    <t>20140917 BAO-5</t>
  </si>
  <si>
    <t>20140920- BAO-3</t>
  </si>
  <si>
    <t>20140907 WM-1</t>
  </si>
  <si>
    <t>JAS140914-001</t>
  </si>
  <si>
    <t>WM-1499-2</t>
  </si>
  <si>
    <t>ÞÞJIJ081014-02</t>
  </si>
  <si>
    <t>ERG 260914-03</t>
  </si>
  <si>
    <t>JPR-030914-3</t>
  </si>
  <si>
    <t>MSR-170215-1</t>
  </si>
  <si>
    <t>MSR-190215-1A</t>
  </si>
  <si>
    <t>MSR-180215-2</t>
  </si>
  <si>
    <t>MSR-131114-1</t>
  </si>
  <si>
    <t>MSR-180215-1A</t>
  </si>
  <si>
    <t>MSR-180215-3</t>
  </si>
  <si>
    <t>MSR-280115-2</t>
  </si>
  <si>
    <t>PKT77-B</t>
  </si>
  <si>
    <t>N0-81</t>
  </si>
  <si>
    <t>MSR 161014-01</t>
  </si>
  <si>
    <t>TT-071114-02</t>
  </si>
  <si>
    <t>KG-20150121-02</t>
  </si>
  <si>
    <t>AH-141205-02</t>
  </si>
  <si>
    <t>MSR-05022015-2A</t>
  </si>
  <si>
    <t>MSR-271114-2</t>
  </si>
  <si>
    <t>MSR-121114-1</t>
  </si>
  <si>
    <t>[wt.%]</t>
  </si>
  <si>
    <t>Fe2O3(t)</t>
  </si>
  <si>
    <t>[ppm]</t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</si>
  <si>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</si>
  <si>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</si>
  <si>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</si>
  <si>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</si>
  <si>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</si>
  <si>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</si>
  <si>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</si>
  <si>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</si>
  <si>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</si>
  <si>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</si>
  <si>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</si>
  <si>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</si>
  <si>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</si>
  <si>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</si>
  <si>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</si>
  <si>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Mo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</si>
  <si>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</si>
  <si>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</si>
  <si>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</si>
  <si>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</si>
  <si>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</si>
  <si>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</si>
  <si>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</si>
  <si>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</si>
  <si>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</si>
  <si>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</si>
  <si>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</si>
  <si>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</si>
  <si>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</si>
  <si>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</si>
  <si>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</si>
  <si>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</si>
  <si>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</si>
  <si>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</si>
  <si>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</si>
  <si>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Pb</t>
  </si>
  <si>
    <t>Th</t>
  </si>
  <si>
    <t>U</t>
  </si>
  <si>
    <t>PTK77A</t>
  </si>
  <si>
    <t>PKT77B</t>
  </si>
  <si>
    <t>PKT77C</t>
  </si>
  <si>
    <t xml:space="preserve">NO-7 </t>
  </si>
  <si>
    <t>PRPW3</t>
  </si>
  <si>
    <t>KRPW5</t>
  </si>
  <si>
    <t>20140901 AH-01</t>
  </si>
  <si>
    <t>WM1492-2</t>
  </si>
  <si>
    <t>20140906-BAO-6</t>
  </si>
  <si>
    <t>20140907 BAO-5</t>
  </si>
  <si>
    <t>WM1498-1</t>
  </si>
  <si>
    <t>201409/8 BAO-6</t>
  </si>
  <si>
    <t>140912-1 KÆLT</t>
  </si>
  <si>
    <t>JAS 130914-001</t>
  </si>
  <si>
    <t>140911-11-KÆLT</t>
  </si>
  <si>
    <t>140913-1 KÆLT</t>
  </si>
  <si>
    <t>AH-170914-3</t>
  </si>
  <si>
    <t>GP-140920-01</t>
  </si>
  <si>
    <t>JG230914-01</t>
  </si>
  <si>
    <t>ERG270914-01</t>
  </si>
  <si>
    <t>ERG270914-02</t>
  </si>
  <si>
    <t>ERG 270914-05</t>
  </si>
  <si>
    <t>ERG270914-09</t>
  </si>
  <si>
    <t>ERG270914-10</t>
  </si>
  <si>
    <t>ERG270914-12</t>
  </si>
  <si>
    <t>MSR-151014-1</t>
  </si>
  <si>
    <t>MSR-161014-3</t>
  </si>
  <si>
    <t>WM-20141023-2</t>
  </si>
  <si>
    <t>MSR 2910103 (291014-03)</t>
  </si>
  <si>
    <t>TT-041114-04</t>
  </si>
  <si>
    <t>TT-051114-02</t>
  </si>
  <si>
    <t>TT-061111-04</t>
  </si>
  <si>
    <t>MSR-111114-1</t>
  </si>
  <si>
    <t>MSR-180215-4</t>
  </si>
  <si>
    <t>MSR-270115-3</t>
  </si>
  <si>
    <t>KG-20150121-01</t>
  </si>
  <si>
    <t>HRW04-Older Holuhraun</t>
  </si>
  <si>
    <t>TG</t>
  </si>
  <si>
    <t>Average</t>
  </si>
  <si>
    <t>TI 9ppm)</t>
  </si>
  <si>
    <t>50 µm</t>
  </si>
  <si>
    <t>50_MB-1-5, 14:46:08 (21.9 sec)</t>
  </si>
  <si>
    <t>65_MB-1-1</t>
  </si>
  <si>
    <t>50_TG-2-1-13, 15:57:46 (21.9 sec)</t>
  </si>
  <si>
    <t>50_TG-2-1-14, 15:59:36 (21.9 sec)</t>
  </si>
  <si>
    <t>50_TG-2-1-15, 16:01:28 (22.5 sec)</t>
  </si>
  <si>
    <t>50_TG-1-2-1, 16:03:16 (22.5 sec)</t>
  </si>
  <si>
    <t>50_TG-1-2-3, 16:16:07 (22.5 sec)</t>
  </si>
  <si>
    <t>50_TG-1-1-7, 16:32:40 (22.5 sec)</t>
  </si>
  <si>
    <t>65_TG-2-1-6</t>
  </si>
  <si>
    <t>65_EI-2-7</t>
  </si>
  <si>
    <t>65_EI-2-8</t>
  </si>
  <si>
    <t>50_EI-1-7, 17:00:12 (21.9 sec)</t>
  </si>
  <si>
    <t>50_EI-1-8, 17:02:06 (21.9 sec)</t>
  </si>
  <si>
    <t>Mg</t>
  </si>
  <si>
    <t>Mg 2SE</t>
  </si>
  <si>
    <t xml:space="preserve">Ca </t>
  </si>
  <si>
    <t>Ca 2SE</t>
  </si>
  <si>
    <t>Ti</t>
  </si>
  <si>
    <t>Ti 2SE</t>
  </si>
  <si>
    <t>V 2SE</t>
  </si>
  <si>
    <t>Fe</t>
  </si>
  <si>
    <t>Fe 2SE</t>
  </si>
  <si>
    <t>Co 2SE</t>
  </si>
  <si>
    <t>Ni 2SE</t>
  </si>
  <si>
    <t xml:space="preserve">Cu </t>
  </si>
  <si>
    <t>Cu 2SE</t>
  </si>
  <si>
    <t>Zn 2SE</t>
  </si>
  <si>
    <t>Sr 2SE</t>
  </si>
  <si>
    <t>Zr 2SE</t>
  </si>
  <si>
    <t>Nb 2SE</t>
  </si>
  <si>
    <t>Mo 2SE</t>
  </si>
  <si>
    <t>Cd</t>
  </si>
  <si>
    <t>Cd 2SE</t>
  </si>
  <si>
    <t>In</t>
  </si>
  <si>
    <t>Below LOD</t>
  </si>
  <si>
    <t>In 2SE</t>
  </si>
  <si>
    <t>Sn</t>
  </si>
  <si>
    <t>Sn 2SE</t>
  </si>
  <si>
    <t>Sb</t>
  </si>
  <si>
    <t>Sb 2SE</t>
  </si>
  <si>
    <t>Cs 2SE</t>
  </si>
  <si>
    <t>Ba 2SE</t>
  </si>
  <si>
    <t>La 2SE</t>
  </si>
  <si>
    <t>Sm 2SE</t>
  </si>
  <si>
    <t>Eu 2SE</t>
  </si>
  <si>
    <t>Gd 2SE</t>
  </si>
  <si>
    <t>Yb 2SE</t>
  </si>
  <si>
    <t>Lu 2SE</t>
  </si>
  <si>
    <t>W 2SE</t>
  </si>
  <si>
    <t xml:space="preserve">Tl </t>
  </si>
  <si>
    <t>Tl 2SE</t>
  </si>
  <si>
    <t>Pb 2SE</t>
  </si>
  <si>
    <t>Bi</t>
  </si>
  <si>
    <t>Bi 2SE</t>
  </si>
  <si>
    <t>wt%</t>
  </si>
  <si>
    <t>ppm</t>
  </si>
  <si>
    <t>Log#</t>
  </si>
  <si>
    <t>Hrau5</t>
  </si>
  <si>
    <t>Hrau19</t>
  </si>
  <si>
    <t>Sau42</t>
  </si>
  <si>
    <t>Kár30</t>
  </si>
  <si>
    <t>Sau54</t>
  </si>
  <si>
    <t>Sau67</t>
  </si>
  <si>
    <t>S3-12</t>
  </si>
  <si>
    <t>Sau110</t>
  </si>
  <si>
    <t>S3-29</t>
  </si>
  <si>
    <t>Age</t>
  </si>
  <si>
    <t>JPR030914-04</t>
  </si>
  <si>
    <t>JS040914-07</t>
  </si>
  <si>
    <t>JS040914-07b</t>
  </si>
  <si>
    <t>07092014 Pele</t>
  </si>
  <si>
    <t>PAO07092014</t>
  </si>
  <si>
    <t>JAS130914</t>
  </si>
  <si>
    <t>AH170914-02</t>
  </si>
  <si>
    <t>BAO200914-02</t>
  </si>
  <si>
    <t>TTJIJ081014</t>
  </si>
  <si>
    <t>MSR291014</t>
  </si>
  <si>
    <t>MSR291014-3</t>
  </si>
  <si>
    <t>H1_S1__cpx_1</t>
  </si>
  <si>
    <t>H1_S1__cpx_2</t>
  </si>
  <si>
    <t>H1_S1__cpx_3</t>
  </si>
  <si>
    <t>H1_S1_cpx_4</t>
  </si>
  <si>
    <t>H1_S1_cpx_5</t>
  </si>
  <si>
    <t>H1_S1_cpx_6</t>
  </si>
  <si>
    <t>H1_S1_cpx</t>
  </si>
  <si>
    <t>H4_S1_cpx</t>
  </si>
  <si>
    <t>EI_cpx</t>
  </si>
  <si>
    <t>EI_cpxA</t>
  </si>
  <si>
    <t>EI_cpxB</t>
  </si>
  <si>
    <t>EI_cpxC</t>
  </si>
  <si>
    <t>EI_cpx_smallnearC</t>
  </si>
  <si>
    <t>EI_cpx_D</t>
  </si>
  <si>
    <t>EI_cpxE</t>
  </si>
  <si>
    <t>EI_cpxE_outer</t>
  </si>
  <si>
    <t>Fo</t>
  </si>
  <si>
    <t>EI_ol</t>
  </si>
  <si>
    <t>EI_olA</t>
  </si>
  <si>
    <t>An</t>
  </si>
  <si>
    <t>H1_S1__plag_1</t>
  </si>
  <si>
    <t>H1_S1__plag_2</t>
  </si>
  <si>
    <t>H1_S1__plag_3</t>
  </si>
  <si>
    <t>H1_S1__plag_4</t>
  </si>
  <si>
    <t>H1_S1__plag_5</t>
  </si>
  <si>
    <t>H1_S1_plag</t>
  </si>
  <si>
    <t>H1_S1__plag</t>
  </si>
  <si>
    <t>H4_S1_plag</t>
  </si>
  <si>
    <t>EI_plag</t>
  </si>
  <si>
    <t>EI_gplag</t>
  </si>
  <si>
    <t>EI_plagA</t>
  </si>
  <si>
    <t>EI_plagB</t>
  </si>
  <si>
    <t>EI_plagC</t>
  </si>
  <si>
    <t>EI_plagD</t>
  </si>
  <si>
    <t>EI_plagE</t>
  </si>
  <si>
    <t>Fe3+/FeT</t>
  </si>
  <si>
    <t>Glass Mg#</t>
  </si>
  <si>
    <t>Lower Ol  Eq composition</t>
  </si>
  <si>
    <t>Lower Cpx Eq composition</t>
  </si>
  <si>
    <t>Upper Cpx Eq composition</t>
  </si>
  <si>
    <t>Plag Eq composition (Namur et al., 2012)</t>
  </si>
  <si>
    <t>Upper Ol  Eq composition</t>
  </si>
  <si>
    <t xml:space="preserve">Min Plag Eq composition </t>
  </si>
  <si>
    <t xml:space="preserve">Max Plag Eq composition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</si>
</sst>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"/>
    <numFmt numFmtId="166" formatCode="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i/>
      <sz val="10"/>
      <color theme="5"/>
      <name val="Arial"/>
      <family val="2"/>
      <charset val="1"/>
    </font>
    <font>
      <i/>
      <sz val="10"/>
      <color theme="5" tint="-0.249977111117893"/>
      <name val="Arial"/>
      <family val="2"/>
      <charset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3" fillId="0" borderId="0"/>
    <xf numFmtId="0" fontId="9" fillId="0" borderId="0"/>
  </cellStyleXfs>
  <cellXfs count="85">
    <xf numFmtId="0" fontId="0" fillId="0" borderId="0" xfId="0"/>
    <xf numFmtId="0" fontId="1" fillId="2" borderId="0" xfId="0" applyFont="1" applyFill="1"/>
    <xf numFmtId="0" fontId="0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1" fontId="3" fillId="0" borderId="0" xfId="0" applyNumberFormat="1" applyFont="1" applyFill="1" applyBorder="1"/>
    <xf numFmtId="164" fontId="3" fillId="0" borderId="0" xfId="0" applyNumberFormat="1" applyFont="1" applyFill="1"/>
    <xf numFmtId="164" fontId="0" fillId="0" borderId="0" xfId="0" applyNumberFormat="1" applyFont="1" applyFill="1"/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2" fillId="0" borderId="0" xfId="0" applyFont="1"/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6" fontId="0" fillId="0" borderId="0" xfId="0" applyNumberFormat="1" applyFont="1" applyFill="1"/>
    <xf numFmtId="166" fontId="3" fillId="0" borderId="0" xfId="0" applyNumberFormat="1" applyFont="1" applyFill="1" applyBorder="1"/>
    <xf numFmtId="166" fontId="3" fillId="0" borderId="0" xfId="0" applyNumberFormat="1" applyFont="1" applyFill="1"/>
    <xf numFmtId="0" fontId="0" fillId="3" borderId="0" xfId="0" applyFill="1"/>
    <xf numFmtId="0" fontId="0" fillId="0" borderId="0" xfId="0"/>
    <xf numFmtId="0" fontId="1" fillId="0" borderId="0" xfId="0" applyFont="1"/>
    <xf numFmtId="0" fontId="0" fillId="0" borderId="0" xfId="0" applyFont="1" applyBorder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4">
    <cellStyle name="Normal" xfId="0" builtinId="0"/>
    <cellStyle name="Normal 2" xfId="2" xr:uid="{0BD017C7-B600-4E3C-8B90-5F8E8A7BDCB8}"/>
    <cellStyle name="Normal 2 2" xfId="1" xr:uid="{841F1BF5-32C8-4341-B8EE-2137F51CB09C}"/>
    <cellStyle name="Normal 3" xfId="3" xr:uid="{241696CB-0A5F-43CF-BD40-C4BCC7DCF4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'2.Hartley Supplement'!$H$1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'2.Hartley Supplement'!$F$2:$F$109</c:f>
              <c:strCache>
                <c:ptCount val="108"/>
                <c:pt idx="0">
                  <c:v>4</c:v>
                </c:pt>
                <c:pt idx="1">
                  <c:v>9.14</c:v>
                </c:pt>
                <c:pt idx="2">
                  <c:v>9.14</c:v>
                </c:pt>
                <c:pt idx="3">
                  <c:v>9.91</c:v>
                </c:pt>
                <c:pt idx="4">
                  <c:v>9.34</c:v>
                </c:pt>
                <c:pt idx="5">
                  <c:v>9.44</c:v>
                </c:pt>
                <c:pt idx="6">
                  <c:v>9.96</c:v>
                </c:pt>
                <c:pt idx="7">
                  <c:v>9.61</c:v>
                </c:pt>
                <c:pt idx="8">
                  <c:v>9.77</c:v>
                </c:pt>
                <c:pt idx="9">
                  <c:v>10.21</c:v>
                </c:pt>
                <c:pt idx="10">
                  <c:v>10.06</c:v>
                </c:pt>
                <c:pt idx="11">
                  <c:v>10.34</c:v>
                </c:pt>
                <c:pt idx="12">
                  <c:v>10.23</c:v>
                </c:pt>
                <c:pt idx="13">
                  <c:v>10.27</c:v>
                </c:pt>
                <c:pt idx="14">
                  <c:v>9.52</c:v>
                </c:pt>
                <c:pt idx="15">
                  <c:v>9.43</c:v>
                </c:pt>
                <c:pt idx="16">
                  <c:v>9.10</c:v>
                </c:pt>
                <c:pt idx="17">
                  <c:v>8.89</c:v>
                </c:pt>
                <c:pt idx="18">
                  <c:v>11.23</c:v>
                </c:pt>
                <c:pt idx="19">
                  <c:v>11.23</c:v>
                </c:pt>
                <c:pt idx="20">
                  <c:v>11.34</c:v>
                </c:pt>
                <c:pt idx="21">
                  <c:v>9.69</c:v>
                </c:pt>
                <c:pt idx="22">
                  <c:v>9.21</c:v>
                </c:pt>
                <c:pt idx="23">
                  <c:v>10.18</c:v>
                </c:pt>
                <c:pt idx="24">
                  <c:v>10.33</c:v>
                </c:pt>
                <c:pt idx="25">
                  <c:v>10.21</c:v>
                </c:pt>
                <c:pt idx="26">
                  <c:v>10.09</c:v>
                </c:pt>
                <c:pt idx="27">
                  <c:v>10.05</c:v>
                </c:pt>
                <c:pt idx="28">
                  <c:v>12.97</c:v>
                </c:pt>
                <c:pt idx="29">
                  <c:v>12.11</c:v>
                </c:pt>
                <c:pt idx="30">
                  <c:v>11.62</c:v>
                </c:pt>
                <c:pt idx="31">
                  <c:v>11.51</c:v>
                </c:pt>
                <c:pt idx="32">
                  <c:v>11.80</c:v>
                </c:pt>
                <c:pt idx="33">
                  <c:v>11.48</c:v>
                </c:pt>
                <c:pt idx="34">
                  <c:v>11.39</c:v>
                </c:pt>
                <c:pt idx="35">
                  <c:v>12.00</c:v>
                </c:pt>
                <c:pt idx="36">
                  <c:v>10.61</c:v>
                </c:pt>
                <c:pt idx="37">
                  <c:v>10.61</c:v>
                </c:pt>
                <c:pt idx="38">
                  <c:v>10.35</c:v>
                </c:pt>
                <c:pt idx="39">
                  <c:v>10.96</c:v>
                </c:pt>
                <c:pt idx="40">
                  <c:v>10.65</c:v>
                </c:pt>
                <c:pt idx="41">
                  <c:v>8.31</c:v>
                </c:pt>
                <c:pt idx="42">
                  <c:v>8.18</c:v>
                </c:pt>
                <c:pt idx="43">
                  <c:v>9.64</c:v>
                </c:pt>
                <c:pt idx="44">
                  <c:v>9.19</c:v>
                </c:pt>
                <c:pt idx="45">
                  <c:v>10.03</c:v>
                </c:pt>
                <c:pt idx="46">
                  <c:v>10.76</c:v>
                </c:pt>
                <c:pt idx="47">
                  <c:v>-</c:v>
                </c:pt>
                <c:pt idx="48">
                  <c:v>12.57</c:v>
                </c:pt>
                <c:pt idx="49">
                  <c:v>11.89</c:v>
                </c:pt>
                <c:pt idx="50">
                  <c:v>11.69</c:v>
                </c:pt>
                <c:pt idx="51">
                  <c:v>12.42</c:v>
                </c:pt>
                <c:pt idx="52">
                  <c:v>12.11</c:v>
                </c:pt>
                <c:pt idx="53">
                  <c:v>12.23</c:v>
                </c:pt>
                <c:pt idx="54">
                  <c:v>11.28</c:v>
                </c:pt>
                <c:pt idx="55">
                  <c:v>11.90</c:v>
                </c:pt>
                <c:pt idx="56">
                  <c:v>10.85</c:v>
                </c:pt>
                <c:pt idx="57">
                  <c:v>11.07</c:v>
                </c:pt>
                <c:pt idx="58">
                  <c:v>10.77</c:v>
                </c:pt>
                <c:pt idx="59">
                  <c:v>10.62</c:v>
                </c:pt>
                <c:pt idx="60">
                  <c:v>11.01</c:v>
                </c:pt>
                <c:pt idx="61">
                  <c:v>10.44</c:v>
                </c:pt>
                <c:pt idx="62">
                  <c:v>12.31</c:v>
                </c:pt>
                <c:pt idx="63">
                  <c:v>12.72</c:v>
                </c:pt>
                <c:pt idx="64">
                  <c:v>12.71</c:v>
                </c:pt>
                <c:pt idx="65">
                  <c:v>12.73</c:v>
                </c:pt>
                <c:pt idx="66">
                  <c:v>12.45</c:v>
                </c:pt>
                <c:pt idx="67">
                  <c:v>11.63</c:v>
                </c:pt>
                <c:pt idx="68">
                  <c:v>11.63</c:v>
                </c:pt>
                <c:pt idx="69">
                  <c:v>11.78</c:v>
                </c:pt>
                <c:pt idx="70">
                  <c:v>12.05</c:v>
                </c:pt>
                <c:pt idx="71">
                  <c:v>13.60</c:v>
                </c:pt>
                <c:pt idx="72">
                  <c:v>12.16</c:v>
                </c:pt>
                <c:pt idx="73">
                  <c:v>12.12</c:v>
                </c:pt>
                <c:pt idx="74">
                  <c:v>12.25</c:v>
                </c:pt>
                <c:pt idx="75">
                  <c:v>12.19</c:v>
                </c:pt>
                <c:pt idx="76">
                  <c:v>12.02</c:v>
                </c:pt>
                <c:pt idx="77">
                  <c:v>12.91</c:v>
                </c:pt>
                <c:pt idx="78">
                  <c:v>12.17</c:v>
                </c:pt>
                <c:pt idx="79">
                  <c:v>12.19</c:v>
                </c:pt>
                <c:pt idx="80">
                  <c:v>12.26</c:v>
                </c:pt>
                <c:pt idx="81">
                  <c:v>12.80</c:v>
                </c:pt>
                <c:pt idx="82">
                  <c:v>12.03</c:v>
                </c:pt>
                <c:pt idx="83">
                  <c:v>11.71</c:v>
                </c:pt>
                <c:pt idx="84">
                  <c:v>10.12</c:v>
                </c:pt>
                <c:pt idx="85">
                  <c:v>9.98</c:v>
                </c:pt>
                <c:pt idx="86">
                  <c:v>10.21</c:v>
                </c:pt>
                <c:pt idx="87">
                  <c:v>10.46</c:v>
                </c:pt>
                <c:pt idx="88">
                  <c:v>10.78</c:v>
                </c:pt>
                <c:pt idx="89">
                  <c:v>11.83</c:v>
                </c:pt>
                <c:pt idx="90">
                  <c:v>11.47</c:v>
                </c:pt>
                <c:pt idx="91">
                  <c:v>10.09</c:v>
                </c:pt>
                <c:pt idx="92">
                  <c:v>11.88</c:v>
                </c:pt>
                <c:pt idx="93">
                  <c:v>13.76</c:v>
                </c:pt>
                <c:pt idx="94">
                  <c:v>12.36</c:v>
                </c:pt>
                <c:pt idx="95">
                  <c:v>12.19</c:v>
                </c:pt>
                <c:pt idx="96">
                  <c:v>13.70</c:v>
                </c:pt>
                <c:pt idx="97">
                  <c:v>10.11</c:v>
                </c:pt>
                <c:pt idx="98">
                  <c:v>10.12</c:v>
                </c:pt>
                <c:pt idx="99">
                  <c:v>8.58</c:v>
                </c:pt>
                <c:pt idx="100">
                  <c:v>14.21</c:v>
                </c:pt>
                <c:pt idx="101">
                  <c:v>12.51</c:v>
                </c:pt>
                <c:pt idx="102">
                  <c:v>8.24</c:v>
                </c:pt>
                <c:pt idx="103">
                  <c:v>12.27</c:v>
                </c:pt>
                <c:pt idx="104">
                  <c:v>10.46</c:v>
                </c:pt>
                <c:pt idx="105">
                  <c:v>10.40</c:v>
                </c:pt>
                <c:pt idx="106">
                  <c:v>8.54</c:v>
                </c:pt>
                <c:pt idx="107">
                  <c:v>8.58</c:v>
                </c:pt>
              </c:strCache>
            </c:strRef>
          </c:xVal>
          <c:yVal>
            <c:numRef>
              <c:f>'2.Hartley Supplement'!$H$2:$H$109</c:f>
              <c:numCache>
                <c:formatCode>0.00</c:formatCode>
                <c:ptCount val="108"/>
                <c:pt idx="0" formatCode="General">
                  <c:v>6</c:v>
                </c:pt>
                <c:pt idx="1">
                  <c:v>8.9600000000000009</c:v>
                </c:pt>
                <c:pt idx="2">
                  <c:v>9.02</c:v>
                </c:pt>
                <c:pt idx="3">
                  <c:v>7.9609000000000005</c:v>
                </c:pt>
                <c:pt idx="4">
                  <c:v>7.96448</c:v>
                </c:pt>
                <c:pt idx="5">
                  <c:v>8.4573999999999998</c:v>
                </c:pt>
                <c:pt idx="6">
                  <c:v>8.7708999999999993</c:v>
                </c:pt>
                <c:pt idx="7">
                  <c:v>7.7415050000000001</c:v>
                </c:pt>
                <c:pt idx="8">
                  <c:v>7.8474050000000002</c:v>
                </c:pt>
                <c:pt idx="9">
                  <c:v>7.76152</c:v>
                </c:pt>
                <c:pt idx="10">
                  <c:v>7.7795050000000003</c:v>
                </c:pt>
                <c:pt idx="11">
                  <c:v>8.5980950000000007</c:v>
                </c:pt>
                <c:pt idx="12">
                  <c:v>8.7214950000000009</c:v>
                </c:pt>
                <c:pt idx="13">
                  <c:v>8.6834950000000006</c:v>
                </c:pt>
                <c:pt idx="14">
                  <c:v>8.315925</c:v>
                </c:pt>
                <c:pt idx="15">
                  <c:v>8.3808749999999996</c:v>
                </c:pt>
                <c:pt idx="16">
                  <c:v>8.2304250000000003</c:v>
                </c:pt>
                <c:pt idx="17">
                  <c:v>8.3333750000000002</c:v>
                </c:pt>
                <c:pt idx="18">
                  <c:v>7.4608999999999996</c:v>
                </c:pt>
                <c:pt idx="19">
                  <c:v>7.5197000000000003</c:v>
                </c:pt>
                <c:pt idx="20">
                  <c:v>7.2469580000000002</c:v>
                </c:pt>
                <c:pt idx="21">
                  <c:v>9.58</c:v>
                </c:pt>
                <c:pt idx="22">
                  <c:v>9.7681249999999995</c:v>
                </c:pt>
                <c:pt idx="23">
                  <c:v>8.3876000000000008</c:v>
                </c:pt>
                <c:pt idx="24">
                  <c:v>8.6536000000000008</c:v>
                </c:pt>
                <c:pt idx="25">
                  <c:v>8.6060999999999996</c:v>
                </c:pt>
                <c:pt idx="26">
                  <c:v>8.2061700000000002</c:v>
                </c:pt>
                <c:pt idx="27">
                  <c:v>8.3962950000000003</c:v>
                </c:pt>
                <c:pt idx="28">
                  <c:v>6.0059510204081601</c:v>
                </c:pt>
                <c:pt idx="29">
                  <c:v>6.53628571428571</c:v>
                </c:pt>
                <c:pt idx="30">
                  <c:v>7.249015</c:v>
                </c:pt>
                <c:pt idx="31">
                  <c:v>7.1725599999999998</c:v>
                </c:pt>
                <c:pt idx="32">
                  <c:v>7.3563900000000002</c:v>
                </c:pt>
                <c:pt idx="33">
                  <c:v>7.2603100000000005</c:v>
                </c:pt>
                <c:pt idx="34">
                  <c:v>7.1250600000000004</c:v>
                </c:pt>
                <c:pt idx="35">
                  <c:v>8.5299999999999994</c:v>
                </c:pt>
                <c:pt idx="36">
                  <c:v>7.693765</c:v>
                </c:pt>
                <c:pt idx="37">
                  <c:v>7.7237900000000002</c:v>
                </c:pt>
                <c:pt idx="38">
                  <c:v>7.807385</c:v>
                </c:pt>
                <c:pt idx="39">
                  <c:v>8.2931449999999991</c:v>
                </c:pt>
                <c:pt idx="40">
                  <c:v>7.685365</c:v>
                </c:pt>
                <c:pt idx="41">
                  <c:v>10.45148</c:v>
                </c:pt>
                <c:pt idx="42">
                  <c:v>10.368275000000001</c:v>
                </c:pt>
                <c:pt idx="43">
                  <c:v>8.9596599999999995</c:v>
                </c:pt>
                <c:pt idx="44">
                  <c:v>8.9409150000000004</c:v>
                </c:pt>
                <c:pt idx="45">
                  <c:v>8.5619399999999999</c:v>
                </c:pt>
                <c:pt idx="46">
                  <c:v>7.4840650000000002</c:v>
                </c:pt>
                <c:pt idx="47" formatCode="0">
                  <c:v>0</c:v>
                </c:pt>
                <c:pt idx="48">
                  <c:v>6.3450939999999996</c:v>
                </c:pt>
                <c:pt idx="49">
                  <c:v>6.43316</c:v>
                </c:pt>
                <c:pt idx="50">
                  <c:v>6.63164</c:v>
                </c:pt>
                <c:pt idx="51">
                  <c:v>7.2472799999999999</c:v>
                </c:pt>
                <c:pt idx="52">
                  <c:v>6.8606600000000002</c:v>
                </c:pt>
                <c:pt idx="53">
                  <c:v>7.3343400000000001</c:v>
                </c:pt>
                <c:pt idx="54">
                  <c:v>7.3439649999999999</c:v>
                </c:pt>
                <c:pt idx="55">
                  <c:v>7.53</c:v>
                </c:pt>
                <c:pt idx="56">
                  <c:v>8.3503900000000009</c:v>
                </c:pt>
                <c:pt idx="57">
                  <c:v>8.3453079999999993</c:v>
                </c:pt>
                <c:pt idx="58">
                  <c:v>8.11</c:v>
                </c:pt>
                <c:pt idx="59">
                  <c:v>8.5329920000000001</c:v>
                </c:pt>
                <c:pt idx="60">
                  <c:v>8.80152</c:v>
                </c:pt>
                <c:pt idx="61">
                  <c:v>8.1232450000000007</c:v>
                </c:pt>
                <c:pt idx="62">
                  <c:v>7.1893549999999999</c:v>
                </c:pt>
                <c:pt idx="63">
                  <c:v>7.2368240000000004</c:v>
                </c:pt>
                <c:pt idx="64">
                  <c:v>8.17</c:v>
                </c:pt>
                <c:pt idx="65">
                  <c:v>7.89</c:v>
                </c:pt>
                <c:pt idx="66">
                  <c:v>7.8731919999999995</c:v>
                </c:pt>
                <c:pt idx="67">
                  <c:v>7.7285000000000004</c:v>
                </c:pt>
                <c:pt idx="68">
                  <c:v>7.7845000000000004</c:v>
                </c:pt>
                <c:pt idx="69">
                  <c:v>7.3094999999999999</c:v>
                </c:pt>
                <c:pt idx="70">
                  <c:v>7.7385000000000002</c:v>
                </c:pt>
                <c:pt idx="71">
                  <c:v>6.72</c:v>
                </c:pt>
                <c:pt idx="72">
                  <c:v>7.4187399999999997</c:v>
                </c:pt>
                <c:pt idx="73">
                  <c:v>7.2859449999999999</c:v>
                </c:pt>
                <c:pt idx="74">
                  <c:v>6.6584099999999999</c:v>
                </c:pt>
                <c:pt idx="75">
                  <c:v>6.942374</c:v>
                </c:pt>
                <c:pt idx="76">
                  <c:v>6.7473679999999998</c:v>
                </c:pt>
                <c:pt idx="77">
                  <c:v>6.3285600000000004</c:v>
                </c:pt>
                <c:pt idx="78">
                  <c:v>6.1843149999999998</c:v>
                </c:pt>
                <c:pt idx="79">
                  <c:v>6.1413419999999999</c:v>
                </c:pt>
                <c:pt idx="80">
                  <c:v>6.1233579999999996</c:v>
                </c:pt>
                <c:pt idx="81">
                  <c:v>6.8142339999999999</c:v>
                </c:pt>
                <c:pt idx="82">
                  <c:v>6.5073249999999998</c:v>
                </c:pt>
                <c:pt idx="83">
                  <c:v>6.1195700000000004</c:v>
                </c:pt>
                <c:pt idx="84">
                  <c:v>8.5620399999999997</c:v>
                </c:pt>
                <c:pt idx="85">
                  <c:v>8.5606449999999992</c:v>
                </c:pt>
                <c:pt idx="86">
                  <c:v>8.0574899999999996</c:v>
                </c:pt>
                <c:pt idx="87">
                  <c:v>8.1334900000000001</c:v>
                </c:pt>
                <c:pt idx="88">
                  <c:v>6.58</c:v>
                </c:pt>
                <c:pt idx="89">
                  <c:v>6.5622800000000003</c:v>
                </c:pt>
                <c:pt idx="90">
                  <c:v>6.669505</c:v>
                </c:pt>
                <c:pt idx="91">
                  <c:v>8.5511499999999998</c:v>
                </c:pt>
                <c:pt idx="92">
                  <c:v>6.59328</c:v>
                </c:pt>
                <c:pt idx="93">
                  <c:v>6.79</c:v>
                </c:pt>
                <c:pt idx="94">
                  <c:v>6.9614500000000001</c:v>
                </c:pt>
                <c:pt idx="95">
                  <c:v>7.99</c:v>
                </c:pt>
                <c:pt idx="96">
                  <c:v>6.2255940000000001</c:v>
                </c:pt>
                <c:pt idx="97">
                  <c:v>8.1703379999999992</c:v>
                </c:pt>
                <c:pt idx="98">
                  <c:v>8.0703060000000004</c:v>
                </c:pt>
                <c:pt idx="99">
                  <c:v>11.32701</c:v>
                </c:pt>
                <c:pt idx="100">
                  <c:v>6.5520800000000001</c:v>
                </c:pt>
                <c:pt idx="101">
                  <c:v>7.71</c:v>
                </c:pt>
                <c:pt idx="102">
                  <c:v>11.325775</c:v>
                </c:pt>
                <c:pt idx="103">
                  <c:v>7.11</c:v>
                </c:pt>
                <c:pt idx="104">
                  <c:v>8.3702249999999996</c:v>
                </c:pt>
                <c:pt idx="105">
                  <c:v>8.3261800000000008</c:v>
                </c:pt>
                <c:pt idx="106">
                  <c:v>11.306255</c:v>
                </c:pt>
                <c:pt idx="107">
                  <c:v>11.185784999999999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F48-A3DF-80945408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8040"/>
        <c:axId val="523378360"/>
      </c:scatterChart>
      <c:valAx>
        <c:axId val="52337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8360"/>
        <c:crosses val="autoZero"/>
        <c:crossBetween val="midCat"/>
      </c:valAx>
      <c:valAx>
        <c:axId val="5233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'4.Liu Matrix Glass Data'!$M$1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'4.Liu Matrix Glass Data'!$J$2:$J$47</c:f>
              <c:numCache>
                <c:formatCode>General</c:formatCode>
                <c:ptCount val="46"/>
                <c:pt idx="0">
                  <c:v>6.5810786668519361</c:v>
                </c:pt>
                <c:pt idx="1">
                  <c:v>6.6942162166546364</c:v>
                </c:pt>
                <c:pt idx="2">
                  <c:v>6.455070913089779</c:v>
                </c:pt>
                <c:pt idx="3">
                  <c:v>6.3902075631397146</c:v>
                </c:pt>
                <c:pt idx="4">
                  <c:v>6.6375012428447651</c:v>
                </c:pt>
                <c:pt idx="5">
                  <c:v>6.3911273356761891</c:v>
                </c:pt>
                <c:pt idx="6">
                  <c:v>6.4722276851073808</c:v>
                </c:pt>
                <c:pt idx="7">
                  <c:v>6.435568907367478</c:v>
                </c:pt>
                <c:pt idx="8">
                  <c:v>6.4235500004971708</c:v>
                </c:pt>
                <c:pt idx="9">
                  <c:v>6.5667221950609935</c:v>
                </c:pt>
                <c:pt idx="10">
                  <c:v>6.4845801191043311</c:v>
                </c:pt>
                <c:pt idx="11">
                  <c:v>6.512379009280771</c:v>
                </c:pt>
                <c:pt idx="12">
                  <c:v>6.5527053965902926</c:v>
                </c:pt>
                <c:pt idx="13">
                  <c:v>6.5176923614090043</c:v>
                </c:pt>
                <c:pt idx="14">
                  <c:v>6.438502567467479</c:v>
                </c:pt>
                <c:pt idx="15">
                  <c:v>6.4966764126498706</c:v>
                </c:pt>
                <c:pt idx="16">
                  <c:v>6.4272926623216193</c:v>
                </c:pt>
                <c:pt idx="17">
                  <c:v>6.548833471458348</c:v>
                </c:pt>
                <c:pt idx="18">
                  <c:v>6.500073399439751</c:v>
                </c:pt>
                <c:pt idx="19">
                  <c:v>6.3671910957780185</c:v>
                </c:pt>
                <c:pt idx="20">
                  <c:v>6.439959176798153</c:v>
                </c:pt>
                <c:pt idx="21">
                  <c:v>6.4807199475534887</c:v>
                </c:pt>
                <c:pt idx="22">
                  <c:v>6.4078967516354375</c:v>
                </c:pt>
                <c:pt idx="23">
                  <c:v>6.3654470655960989</c:v>
                </c:pt>
                <c:pt idx="24">
                  <c:v>5.4488724584103512</c:v>
                </c:pt>
                <c:pt idx="25">
                  <c:v>6.3495798012536495</c:v>
                </c:pt>
                <c:pt idx="26">
                  <c:v>6.0791839571210042</c:v>
                </c:pt>
                <c:pt idx="27">
                  <c:v>5.8670004923995744</c:v>
                </c:pt>
                <c:pt idx="28">
                  <c:v>5.9273573097130656</c:v>
                </c:pt>
                <c:pt idx="29">
                  <c:v>5.8559651914381003</c:v>
                </c:pt>
                <c:pt idx="30">
                  <c:v>5.689403431330561</c:v>
                </c:pt>
                <c:pt idx="31">
                  <c:v>6.5686214731168713</c:v>
                </c:pt>
                <c:pt idx="32">
                  <c:v>6.0716182115169692</c:v>
                </c:pt>
                <c:pt idx="33">
                  <c:v>6.180313012310731</c:v>
                </c:pt>
                <c:pt idx="34">
                  <c:v>6.3754541015526076</c:v>
                </c:pt>
                <c:pt idx="35">
                  <c:v>6.1413788804388476</c:v>
                </c:pt>
                <c:pt idx="36">
                  <c:v>6.362865119413402</c:v>
                </c:pt>
                <c:pt idx="37">
                  <c:v>5.9540207546735076</c:v>
                </c:pt>
                <c:pt idx="38">
                  <c:v>6.0437124430209321</c:v>
                </c:pt>
                <c:pt idx="39">
                  <c:v>5.9623433070104568</c:v>
                </c:pt>
                <c:pt idx="40">
                  <c:v>6.3983301955630445</c:v>
                </c:pt>
                <c:pt idx="41">
                  <c:v>6.2286095829068575</c:v>
                </c:pt>
                <c:pt idx="42">
                  <c:v>6.249700598802395</c:v>
                </c:pt>
                <c:pt idx="43">
                  <c:v>6.2979762038029143</c:v>
                </c:pt>
                <c:pt idx="44">
                  <c:v>6.5857775838441688</c:v>
                </c:pt>
                <c:pt idx="45">
                  <c:v>6.3685118949430892</c:v>
                </c:pt>
              </c:numCache>
            </c:numRef>
          </c:xVal>
          <c:yVal>
            <c:numRef>
              <c:f>'4.Liu Matrix Glass Data'!$M$2:$M$47</c:f>
              <c:numCache>
                <c:formatCode>General</c:formatCode>
                <c:ptCount val="46"/>
                <c:pt idx="0">
                  <c:v>492</c:v>
                </c:pt>
                <c:pt idx="1">
                  <c:v>1634</c:v>
                </c:pt>
                <c:pt idx="2">
                  <c:v>1701</c:v>
                </c:pt>
                <c:pt idx="3">
                  <c:v>453</c:v>
                </c:pt>
                <c:pt idx="4">
                  <c:v>531</c:v>
                </c:pt>
                <c:pt idx="5">
                  <c:v>595</c:v>
                </c:pt>
                <c:pt idx="6">
                  <c:v>444</c:v>
                </c:pt>
                <c:pt idx="7">
                  <c:v>1302</c:v>
                </c:pt>
                <c:pt idx="8">
                  <c:v>805</c:v>
                </c:pt>
                <c:pt idx="9">
                  <c:v>460</c:v>
                </c:pt>
                <c:pt idx="10">
                  <c:v>835.99999999999989</c:v>
                </c:pt>
                <c:pt idx="11">
                  <c:v>585</c:v>
                </c:pt>
                <c:pt idx="12">
                  <c:v>506</c:v>
                </c:pt>
                <c:pt idx="13">
                  <c:v>394</c:v>
                </c:pt>
                <c:pt idx="14">
                  <c:v>434.99999999999994</c:v>
                </c:pt>
                <c:pt idx="15">
                  <c:v>427</c:v>
                </c:pt>
                <c:pt idx="16">
                  <c:v>518</c:v>
                </c:pt>
                <c:pt idx="17">
                  <c:v>417</c:v>
                </c:pt>
                <c:pt idx="18">
                  <c:v>423</c:v>
                </c:pt>
                <c:pt idx="19">
                  <c:v>479</c:v>
                </c:pt>
                <c:pt idx="20">
                  <c:v>477</c:v>
                </c:pt>
                <c:pt idx="21">
                  <c:v>476.00000000000006</c:v>
                </c:pt>
                <c:pt idx="22">
                  <c:v>533</c:v>
                </c:pt>
                <c:pt idx="23">
                  <c:v>550</c:v>
                </c:pt>
                <c:pt idx="24">
                  <c:v>374</c:v>
                </c:pt>
                <c:pt idx="25">
                  <c:v>532</c:v>
                </c:pt>
                <c:pt idx="26">
                  <c:v>333.00000000000006</c:v>
                </c:pt>
                <c:pt idx="27">
                  <c:v>1499</c:v>
                </c:pt>
                <c:pt idx="28">
                  <c:v>391</c:v>
                </c:pt>
                <c:pt idx="29">
                  <c:v>1571</c:v>
                </c:pt>
                <c:pt idx="30">
                  <c:v>368</c:v>
                </c:pt>
                <c:pt idx="31">
                  <c:v>1287</c:v>
                </c:pt>
                <c:pt idx="32">
                  <c:v>790</c:v>
                </c:pt>
                <c:pt idx="33">
                  <c:v>427</c:v>
                </c:pt>
                <c:pt idx="34">
                  <c:v>1356.9999999999998</c:v>
                </c:pt>
                <c:pt idx="35">
                  <c:v>788</c:v>
                </c:pt>
                <c:pt idx="36">
                  <c:v>712</c:v>
                </c:pt>
                <c:pt idx="37">
                  <c:v>488.00000000000006</c:v>
                </c:pt>
                <c:pt idx="38">
                  <c:v>417.99999999999994</c:v>
                </c:pt>
                <c:pt idx="39">
                  <c:v>504</c:v>
                </c:pt>
                <c:pt idx="40">
                  <c:v>1075</c:v>
                </c:pt>
                <c:pt idx="41">
                  <c:v>462</c:v>
                </c:pt>
                <c:pt idx="42">
                  <c:v>1511.0000000000002</c:v>
                </c:pt>
                <c:pt idx="43">
                  <c:v>423</c:v>
                </c:pt>
                <c:pt idx="44">
                  <c:v>1393</c:v>
                </c:pt>
                <c:pt idx="45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8-40A0-B385-6335569F123D}"/>
            </c:ext>
          </c:extLst>
        </c:ser>
        <c:ser>
          <c:idx val="1"/>
          <c:order val="1"/>
          <c:tx>
            <c:v>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3.Bali Supplement'!$H$2:$H$399</c:f>
              <c:numCache>
                <c:formatCode>General</c:formatCode>
                <c:ptCount val="398"/>
                <c:pt idx="0">
                  <c:v>7.7</c:v>
                </c:pt>
                <c:pt idx="1">
                  <c:v>7.92</c:v>
                </c:pt>
                <c:pt idx="2">
                  <c:v>7.75</c:v>
                </c:pt>
                <c:pt idx="4">
                  <c:v>8.7899999999999991</c:v>
                </c:pt>
                <c:pt idx="5">
                  <c:v>5.57</c:v>
                </c:pt>
                <c:pt idx="7">
                  <c:v>8.09</c:v>
                </c:pt>
                <c:pt idx="8">
                  <c:v>6.53</c:v>
                </c:pt>
                <c:pt idx="9">
                  <c:v>6.46</c:v>
                </c:pt>
                <c:pt idx="10">
                  <c:v>6.45</c:v>
                </c:pt>
                <c:pt idx="13">
                  <c:v>6.66</c:v>
                </c:pt>
                <c:pt idx="14">
                  <c:v>6.43</c:v>
                </c:pt>
                <c:pt idx="15">
                  <c:v>6.57</c:v>
                </c:pt>
                <c:pt idx="19" formatCode="0.00">
                  <c:v>9.0500000000000007</c:v>
                </c:pt>
                <c:pt idx="20" formatCode="0.00">
                  <c:v>8.98</c:v>
                </c:pt>
                <c:pt idx="21" formatCode="0.00">
                  <c:v>8.3699999999999992</c:v>
                </c:pt>
                <c:pt idx="22" formatCode="0.00">
                  <c:v>8.2483439999999995</c:v>
                </c:pt>
                <c:pt idx="23" formatCode="0.00">
                  <c:v>8.4574000000000016</c:v>
                </c:pt>
                <c:pt idx="24" formatCode="0.00">
                  <c:v>8.6810799999999997</c:v>
                </c:pt>
                <c:pt idx="25" formatCode="0.00">
                  <c:v>7.9009030000000005</c:v>
                </c:pt>
                <c:pt idx="26" formatCode="0.00">
                  <c:v>8.0487024999999992</c:v>
                </c:pt>
                <c:pt idx="27" formatCode="0.00">
                  <c:v>7.8810639999999994</c:v>
                </c:pt>
                <c:pt idx="28" formatCode="0.00">
                  <c:v>7.9797524999999991</c:v>
                </c:pt>
                <c:pt idx="29" formatCode="0.00">
                  <c:v>8.6422854999999981</c:v>
                </c:pt>
                <c:pt idx="30" formatCode="0.00">
                  <c:v>8.7214949999999991</c:v>
                </c:pt>
                <c:pt idx="31" formatCode="0.00">
                  <c:v>8.7727960000000014</c:v>
                </c:pt>
                <c:pt idx="32" formatCode="0.00">
                  <c:v>8.5279624999999992</c:v>
                </c:pt>
                <c:pt idx="33" formatCode="0.00">
                  <c:v>8.595437500000001</c:v>
                </c:pt>
                <c:pt idx="34" formatCode="0.00">
                  <c:v>8.4402124999999995</c:v>
                </c:pt>
                <c:pt idx="35" formatCode="0.00">
                  <c:v>8.4613624999999999</c:v>
                </c:pt>
                <c:pt idx="36" formatCode="0.00">
                  <c:v>7.6853030303030305</c:v>
                </c:pt>
                <c:pt idx="37" formatCode="0.00">
                  <c:v>7.67</c:v>
                </c:pt>
                <c:pt idx="38" formatCode="0.00">
                  <c:v>7.39</c:v>
                </c:pt>
                <c:pt idx="39" formatCode="0.00">
                  <c:v>9.0500000000000007</c:v>
                </c:pt>
                <c:pt idx="40" formatCode="0.00">
                  <c:v>9.3164374999999993</c:v>
                </c:pt>
                <c:pt idx="41" formatCode="0.00">
                  <c:v>8.2578800000000001</c:v>
                </c:pt>
                <c:pt idx="42" formatCode="0.00">
                  <c:v>8.4304000000000006</c:v>
                </c:pt>
                <c:pt idx="43" formatCode="0.00">
                  <c:v>8.4285400000000017</c:v>
                </c:pt>
                <c:pt idx="44" formatCode="0.00">
                  <c:v>8.2485529999999994</c:v>
                </c:pt>
                <c:pt idx="45" formatCode="0.00">
                  <c:v>8.4830359999999985</c:v>
                </c:pt>
                <c:pt idx="46" formatCode="0.00">
                  <c:v>5.7479599999999991</c:v>
                </c:pt>
                <c:pt idx="47" formatCode="0.00">
                  <c:v>6.2553000000000001</c:v>
                </c:pt>
                <c:pt idx="48" formatCode="0.00">
                  <c:v>7.3974089999999997</c:v>
                </c:pt>
                <c:pt idx="49" formatCode="0.00">
                  <c:v>7.2460479999999992</c:v>
                </c:pt>
                <c:pt idx="50" formatCode="0.00">
                  <c:v>7.4311119999999997</c:v>
                </c:pt>
                <c:pt idx="51" formatCode="0.00">
                  <c:v>7.4081859999999997</c:v>
                </c:pt>
                <c:pt idx="52" formatCode="0.00">
                  <c:v>7.3805180000000004</c:v>
                </c:pt>
                <c:pt idx="53" formatCode="0.00">
                  <c:v>7.28</c:v>
                </c:pt>
                <c:pt idx="54" formatCode="0.00">
                  <c:v>7.8522590000000001</c:v>
                </c:pt>
                <c:pt idx="55" formatCode="0.00">
                  <c:v>7.8426529999999994</c:v>
                </c:pt>
                <c:pt idx="56" formatCode="0.00">
                  <c:v>8.0489540000000002</c:v>
                </c:pt>
                <c:pt idx="57" formatCode="0.00">
                  <c:v>8.079717500000001</c:v>
                </c:pt>
                <c:pt idx="58" formatCode="0.00">
                  <c:v>7.6844284999999992</c:v>
                </c:pt>
                <c:pt idx="59" formatCode="0.00">
                  <c:v>9.6238600000000005</c:v>
                </c:pt>
                <c:pt idx="60" formatCode="0.00">
                  <c:v>9.6238600000000005</c:v>
                </c:pt>
                <c:pt idx="61" formatCode="0.00">
                  <c:v>8.8215580000000013</c:v>
                </c:pt>
                <c:pt idx="62" formatCode="0.00">
                  <c:v>8.8950064999999991</c:v>
                </c:pt>
                <c:pt idx="73" formatCode="0.00">
                  <c:v>8.3429100000000016</c:v>
                </c:pt>
                <c:pt idx="74" formatCode="0.00">
                  <c:v>7.406877999999999</c:v>
                </c:pt>
                <c:pt idx="76" formatCode="0.00">
                  <c:v>6.4387734999999999</c:v>
                </c:pt>
                <c:pt idx="77" formatCode="0.00">
                  <c:v>6.531212</c:v>
                </c:pt>
                <c:pt idx="78" formatCode="0.00">
                  <c:v>6.8008199999999999</c:v>
                </c:pt>
                <c:pt idx="79" formatCode="0.00">
                  <c:v>7.286416</c:v>
                </c:pt>
                <c:pt idx="80" formatCode="0.00">
                  <c:v>6.8606600000000002</c:v>
                </c:pt>
                <c:pt idx="81" formatCode="0.00">
                  <c:v>7.1465100000000001</c:v>
                </c:pt>
                <c:pt idx="82" formatCode="0.00">
                  <c:v>7.2687579999999992</c:v>
                </c:pt>
                <c:pt idx="83" formatCode="0.00">
                  <c:v>7.0534915000000007</c:v>
                </c:pt>
                <c:pt idx="89" formatCode="0.00">
                  <c:v>8.0496629999999989</c:v>
                </c:pt>
                <c:pt idx="90" formatCode="0.00">
                  <c:v>8.0666349999999998</c:v>
                </c:pt>
                <c:pt idx="91" formatCode="0.00">
                  <c:v>8.3966779999999996</c:v>
                </c:pt>
                <c:pt idx="92" formatCode="0.00">
                  <c:v>8.5208400000000015</c:v>
                </c:pt>
                <c:pt idx="93" formatCode="0.00">
                  <c:v>8.0815694999999987</c:v>
                </c:pt>
                <c:pt idx="94" formatCode="0.00">
                  <c:v>7.0040325000000001</c:v>
                </c:pt>
                <c:pt idx="95" formatCode="0.00">
                  <c:v>6.9685594999999996</c:v>
                </c:pt>
                <c:pt idx="96" formatCode="0.00">
                  <c:v>6.92</c:v>
                </c:pt>
                <c:pt idx="97" formatCode="0.00">
                  <c:v>6.9</c:v>
                </c:pt>
                <c:pt idx="98" formatCode="0.00">
                  <c:v>6.56</c:v>
                </c:pt>
                <c:pt idx="99" formatCode="0.00">
                  <c:v>7.7352500000000006</c:v>
                </c:pt>
                <c:pt idx="100" formatCode="0.00">
                  <c:v>7.7732499999999991</c:v>
                </c:pt>
                <c:pt idx="101" formatCode="0.00">
                  <c:v>7.7447499999999998</c:v>
                </c:pt>
                <c:pt idx="102" formatCode="0.00">
                  <c:v>7.3077500000000004</c:v>
                </c:pt>
                <c:pt idx="108" formatCode="0.00">
                  <c:v>7.2111340000000004</c:v>
                </c:pt>
                <c:pt idx="109" formatCode="0.00">
                  <c:v>7.4082879999999989</c:v>
                </c:pt>
                <c:pt idx="110" formatCode="0.00">
                  <c:v>6.5900920000000003</c:v>
                </c:pt>
                <c:pt idx="111" formatCode="0.00">
                  <c:v>6.8698560000000004</c:v>
                </c:pt>
                <c:pt idx="112" formatCode="0.00">
                  <c:v>6.7121800000000009</c:v>
                </c:pt>
                <c:pt idx="113" formatCode="0.00">
                  <c:v>6.3967040000000006</c:v>
                </c:pt>
                <c:pt idx="114" formatCode="0.00">
                  <c:v>6.3954519999999997</c:v>
                </c:pt>
                <c:pt idx="115" formatCode="0.00">
                  <c:v>6.2054359999999997</c:v>
                </c:pt>
                <c:pt idx="116" formatCode="0.00">
                  <c:v>6.2190669999999999</c:v>
                </c:pt>
                <c:pt idx="118" formatCode="0.00">
                  <c:v>6.7463510000000007</c:v>
                </c:pt>
                <c:pt idx="119" formatCode="0.00">
                  <c:v>6.7069299999999998</c:v>
                </c:pt>
                <c:pt idx="120" formatCode="0.00">
                  <c:v>6.2437420000000001</c:v>
                </c:pt>
                <c:pt idx="121" formatCode="0.00">
                  <c:v>8.2554679999999987</c:v>
                </c:pt>
                <c:pt idx="122" formatCode="0.00">
                  <c:v>8.2970320000000015</c:v>
                </c:pt>
                <c:pt idx="123" formatCode="0.00">
                  <c:v>7.9749880000000006</c:v>
                </c:pt>
                <c:pt idx="124" formatCode="0.00">
                  <c:v>8.0085370000000005</c:v>
                </c:pt>
                <c:pt idx="125" formatCode="0.00">
                  <c:v>6.76</c:v>
                </c:pt>
                <c:pt idx="126" formatCode="0.00">
                  <c:v>6.6635960000000001</c:v>
                </c:pt>
                <c:pt idx="127" formatCode="0.00">
                  <c:v>6.4732419999999999</c:v>
                </c:pt>
                <c:pt idx="128" formatCode="0.00">
                  <c:v>8.287840000000001</c:v>
                </c:pt>
                <c:pt idx="129" formatCode="0.00">
                  <c:v>6.7279679999999997</c:v>
                </c:pt>
                <c:pt idx="130" formatCode="0.00">
                  <c:v>6.5600639999999997</c:v>
                </c:pt>
                <c:pt idx="131" formatCode="0.00">
                  <c:v>6.8228999999999997</c:v>
                </c:pt>
                <c:pt idx="132" formatCode="0.00">
                  <c:v>7.02</c:v>
                </c:pt>
                <c:pt idx="133" formatCode="0.00">
                  <c:v>6.1633909999999998</c:v>
                </c:pt>
                <c:pt idx="134" formatCode="0.00">
                  <c:v>8.0846720000000012</c:v>
                </c:pt>
                <c:pt idx="135" formatCode="0.00">
                  <c:v>7.9860639999999998</c:v>
                </c:pt>
                <c:pt idx="136" formatCode="0.00">
                  <c:v>6.4561399999999995</c:v>
                </c:pt>
                <c:pt idx="137" formatCode="0.00">
                  <c:v>6.83</c:v>
                </c:pt>
                <c:pt idx="138" formatCode="0.00">
                  <c:v>6.48</c:v>
                </c:pt>
                <c:pt idx="139" formatCode="0.00">
                  <c:v>8.2412925000000019</c:v>
                </c:pt>
                <c:pt idx="140" formatCode="0.00">
                  <c:v>8.1566520000000011</c:v>
                </c:pt>
                <c:pt idx="141" formatCode="0.00">
                  <c:v>10.044432</c:v>
                </c:pt>
                <c:pt idx="142" formatCode="0.00">
                  <c:v>10.040480000000001</c:v>
                </c:pt>
                <c:pt idx="143" formatCode="0.00">
                  <c:v>10.022016000000001</c:v>
                </c:pt>
                <c:pt idx="144" formatCode="0.00">
                  <c:v>10.037355</c:v>
                </c:pt>
              </c:numCache>
            </c:numRef>
          </c:xVal>
          <c:yVal>
            <c:numRef>
              <c:f>' 3.Bali Supplement'!$T$2:$T$399</c:f>
              <c:numCache>
                <c:formatCode>General</c:formatCode>
                <c:ptCount val="398"/>
                <c:pt idx="0">
                  <c:v>1281.5427272500187</c:v>
                </c:pt>
                <c:pt idx="1">
                  <c:v>1281.5427272500187</c:v>
                </c:pt>
                <c:pt idx="2">
                  <c:v>1361.639147703145</c:v>
                </c:pt>
                <c:pt idx="3">
                  <c:v>0</c:v>
                </c:pt>
                <c:pt idx="4">
                  <c:v>841.01241475782456</c:v>
                </c:pt>
                <c:pt idx="5">
                  <c:v>720.8677840781354</c:v>
                </c:pt>
                <c:pt idx="6">
                  <c:v>0</c:v>
                </c:pt>
                <c:pt idx="7">
                  <c:v>1361.639147703145</c:v>
                </c:pt>
                <c:pt idx="8">
                  <c:v>800.96420453126166</c:v>
                </c:pt>
                <c:pt idx="9">
                  <c:v>400.48210226563083</c:v>
                </c:pt>
                <c:pt idx="10">
                  <c:v>400.48210226563083</c:v>
                </c:pt>
                <c:pt idx="11">
                  <c:v>0</c:v>
                </c:pt>
                <c:pt idx="12">
                  <c:v>0</c:v>
                </c:pt>
                <c:pt idx="13">
                  <c:v>1001.2052556640771</c:v>
                </c:pt>
                <c:pt idx="14">
                  <c:v>320.38568181250469</c:v>
                </c:pt>
                <c:pt idx="15">
                  <c:v>1641.9766192890861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921.68352702770221</c:v>
                </c:pt>
                <c:pt idx="20">
                  <c:v>911.50126957759846</c:v>
                </c:pt>
                <c:pt idx="21">
                  <c:v>1232.2834286713462</c:v>
                </c:pt>
                <c:pt idx="22">
                  <c:v>1118.3362585242176</c:v>
                </c:pt>
                <c:pt idx="23">
                  <c:v>1039.4112482202183</c:v>
                </c:pt>
                <c:pt idx="24">
                  <c:v>976.51953888042362</c:v>
                </c:pt>
                <c:pt idx="25">
                  <c:v>1198.0341992855897</c:v>
                </c:pt>
                <c:pt idx="26">
                  <c:v>1253.7993296155671</c:v>
                </c:pt>
                <c:pt idx="27">
                  <c:v>1199.58806984238</c:v>
                </c:pt>
                <c:pt idx="28">
                  <c:v>1202.2572830539805</c:v>
                </c:pt>
                <c:pt idx="29">
                  <c:v>1039.909848437539</c:v>
                </c:pt>
                <c:pt idx="30">
                  <c:v>985.76667062173715</c:v>
                </c:pt>
                <c:pt idx="31">
                  <c:v>1043.0476257087901</c:v>
                </c:pt>
                <c:pt idx="32">
                  <c:v>955.08974158818967</c:v>
                </c:pt>
                <c:pt idx="33">
                  <c:v>946.10893044488307</c:v>
                </c:pt>
                <c:pt idx="34">
                  <c:v>839.90107692403762</c:v>
                </c:pt>
                <c:pt idx="35">
                  <c:v>738.53505201958376</c:v>
                </c:pt>
                <c:pt idx="36">
                  <c:v>1282.3517820020704</c:v>
                </c:pt>
                <c:pt idx="37">
                  <c:v>1336.0082931581444</c:v>
                </c:pt>
                <c:pt idx="38">
                  <c:v>1445.3399070766613</c:v>
                </c:pt>
                <c:pt idx="39">
                  <c:v>931.24703962980539</c:v>
                </c:pt>
                <c:pt idx="40">
                  <c:v>806.78320947718134</c:v>
                </c:pt>
                <c:pt idx="41">
                  <c:v>1066.4357804811029</c:v>
                </c:pt>
                <c:pt idx="42">
                  <c:v>976.1250640096921</c:v>
                </c:pt>
                <c:pt idx="43">
                  <c:v>973.95244860490095</c:v>
                </c:pt>
                <c:pt idx="44">
                  <c:v>1125.5809797542029</c:v>
                </c:pt>
                <c:pt idx="45">
                  <c:v>1054.9659730722151</c:v>
                </c:pt>
                <c:pt idx="46">
                  <c:v>1493.9384101865958</c:v>
                </c:pt>
                <c:pt idx="47">
                  <c:v>1311.9793670222066</c:v>
                </c:pt>
                <c:pt idx="48">
                  <c:v>1393.8218894412109</c:v>
                </c:pt>
                <c:pt idx="49">
                  <c:v>1359.0760622486448</c:v>
                </c:pt>
                <c:pt idx="50">
                  <c:v>1340.6218469762446</c:v>
                </c:pt>
                <c:pt idx="51">
                  <c:v>1439.6610708665351</c:v>
                </c:pt>
                <c:pt idx="52">
                  <c:v>1485.1978883046486</c:v>
                </c:pt>
                <c:pt idx="53">
                  <c:v>1429.0522999775185</c:v>
                </c:pt>
                <c:pt idx="54">
                  <c:v>1380.6139897084904</c:v>
                </c:pt>
                <c:pt idx="55">
                  <c:v>1273.789393750156</c:v>
                </c:pt>
                <c:pt idx="56">
                  <c:v>1344.2181762545899</c:v>
                </c:pt>
                <c:pt idx="57">
                  <c:v>1186.1679145954588</c:v>
                </c:pt>
                <c:pt idx="58">
                  <c:v>1290.5135263407687</c:v>
                </c:pt>
                <c:pt idx="59">
                  <c:v>751.36850098668606</c:v>
                </c:pt>
                <c:pt idx="60">
                  <c:v>757.71213748657351</c:v>
                </c:pt>
                <c:pt idx="61">
                  <c:v>835.02520732895368</c:v>
                </c:pt>
                <c:pt idx="62">
                  <c:v>874.23240514075894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1159.4958065845678</c:v>
                </c:pt>
                <c:pt idx="74">
                  <c:v>1165.1225801214</c:v>
                </c:pt>
                <c:pt idx="75">
                  <c:v>0</c:v>
                </c:pt>
                <c:pt idx="76">
                  <c:v>1585.5506934903703</c:v>
                </c:pt>
                <c:pt idx="77">
                  <c:v>1439.1965116279071</c:v>
                </c:pt>
                <c:pt idx="78">
                  <c:v>1358.0548328878676</c:v>
                </c:pt>
                <c:pt idx="79">
                  <c:v>1435.9726307046687</c:v>
                </c:pt>
                <c:pt idx="80">
                  <c:v>1372.6924537256762</c:v>
                </c:pt>
                <c:pt idx="81">
                  <c:v>1115.4127391776783</c:v>
                </c:pt>
                <c:pt idx="82">
                  <c:v>1255.8477955686558</c:v>
                </c:pt>
                <c:pt idx="83">
                  <c:v>1228.9474127594735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1131.5701895935854</c:v>
                </c:pt>
                <c:pt idx="90">
                  <c:v>1079.779844128594</c:v>
                </c:pt>
                <c:pt idx="91">
                  <c:v>1153.9971873204604</c:v>
                </c:pt>
                <c:pt idx="92">
                  <c:v>1130.2365841930405</c:v>
                </c:pt>
                <c:pt idx="93">
                  <c:v>1286.3705389928309</c:v>
                </c:pt>
                <c:pt idx="94">
                  <c:v>1265.0729007943448</c:v>
                </c:pt>
                <c:pt idx="95">
                  <c:v>1288.3409109359777</c:v>
                </c:pt>
                <c:pt idx="96">
                  <c:v>1653.8509136212624</c:v>
                </c:pt>
                <c:pt idx="97">
                  <c:v>1661.4240301751054</c:v>
                </c:pt>
                <c:pt idx="98">
                  <c:v>1580.0300477106387</c:v>
                </c:pt>
                <c:pt idx="99">
                  <c:v>1340.7339819648791</c:v>
                </c:pt>
                <c:pt idx="100">
                  <c:v>1337.3098599905077</c:v>
                </c:pt>
                <c:pt idx="101">
                  <c:v>1368.5074157570007</c:v>
                </c:pt>
                <c:pt idx="102">
                  <c:v>1378.7797816801137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1314.574491044888</c:v>
                </c:pt>
                <c:pt idx="109">
                  <c:v>1340.549760197837</c:v>
                </c:pt>
                <c:pt idx="110">
                  <c:v>1412.0758636624785</c:v>
                </c:pt>
                <c:pt idx="111">
                  <c:v>1402.664534259236</c:v>
                </c:pt>
                <c:pt idx="112">
                  <c:v>1431.4031299178175</c:v>
                </c:pt>
                <c:pt idx="113">
                  <c:v>1456.2970973946494</c:v>
                </c:pt>
                <c:pt idx="114">
                  <c:v>1300.4454824769566</c:v>
                </c:pt>
                <c:pt idx="115">
                  <c:v>1403.7938937876252</c:v>
                </c:pt>
                <c:pt idx="116">
                  <c:v>1464.6231203007517</c:v>
                </c:pt>
                <c:pt idx="117">
                  <c:v>0</c:v>
                </c:pt>
                <c:pt idx="118">
                  <c:v>1484.3348493742662</c:v>
                </c:pt>
                <c:pt idx="119">
                  <c:v>1514.1587515299877</c:v>
                </c:pt>
                <c:pt idx="120">
                  <c:v>1415.5760772362801</c:v>
                </c:pt>
                <c:pt idx="121">
                  <c:v>1157.2210682436989</c:v>
                </c:pt>
                <c:pt idx="122">
                  <c:v>1162.43935003622</c:v>
                </c:pt>
                <c:pt idx="123">
                  <c:v>1182.4394262233657</c:v>
                </c:pt>
                <c:pt idx="124">
                  <c:v>1166.7885856668247</c:v>
                </c:pt>
                <c:pt idx="125">
                  <c:v>1567.6711700347214</c:v>
                </c:pt>
                <c:pt idx="126">
                  <c:v>1644.0230828316637</c:v>
                </c:pt>
                <c:pt idx="127">
                  <c:v>1310.5035904753579</c:v>
                </c:pt>
                <c:pt idx="128">
                  <c:v>1102.7514975145507</c:v>
                </c:pt>
                <c:pt idx="129">
                  <c:v>1410.1375302875128</c:v>
                </c:pt>
                <c:pt idx="130">
                  <c:v>1494.0745741013664</c:v>
                </c:pt>
                <c:pt idx="131">
                  <c:v>1400.5980466115454</c:v>
                </c:pt>
                <c:pt idx="132">
                  <c:v>1460.6022799940047</c:v>
                </c:pt>
                <c:pt idx="133">
                  <c:v>629.31757550021234</c:v>
                </c:pt>
                <c:pt idx="134">
                  <c:v>1131.8585367072167</c:v>
                </c:pt>
                <c:pt idx="135">
                  <c:v>1078.0657807308971</c:v>
                </c:pt>
                <c:pt idx="136">
                  <c:v>1337.9426217120877</c:v>
                </c:pt>
                <c:pt idx="137">
                  <c:v>1602.5131129318311</c:v>
                </c:pt>
                <c:pt idx="138">
                  <c:v>1627.647369670022</c:v>
                </c:pt>
                <c:pt idx="139">
                  <c:v>1228.9474127594735</c:v>
                </c:pt>
                <c:pt idx="140">
                  <c:v>1197.4214616691229</c:v>
                </c:pt>
                <c:pt idx="141">
                  <c:v>747.15542927085153</c:v>
                </c:pt>
                <c:pt idx="142">
                  <c:v>681.55646091974108</c:v>
                </c:pt>
                <c:pt idx="143">
                  <c:v>752.53790872530158</c:v>
                </c:pt>
                <c:pt idx="144">
                  <c:v>728.13653423425671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8-40A0-B385-6335569F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503"/>
        <c:axId val="1530966287"/>
      </c:scatterChart>
      <c:valAx>
        <c:axId val="752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66287"/>
        <c:crosses val="autoZero"/>
        <c:crossBetween val="midCat"/>
      </c:valAx>
      <c:valAx>
        <c:axId val="15309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'4.Liu Matrix Glass Data'!$M$1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'4.Liu Matrix Glass Data'!$J$2:$J$47</c:f>
              <c:numCache>
                <c:formatCode>General</c:formatCode>
                <c:ptCount val="46"/>
                <c:pt idx="0">
                  <c:v>6.5810786668519361</c:v>
                </c:pt>
                <c:pt idx="1">
                  <c:v>6.6942162166546364</c:v>
                </c:pt>
                <c:pt idx="2">
                  <c:v>6.455070913089779</c:v>
                </c:pt>
                <c:pt idx="3">
                  <c:v>6.3902075631397146</c:v>
                </c:pt>
                <c:pt idx="4">
                  <c:v>6.6375012428447651</c:v>
                </c:pt>
                <c:pt idx="5">
                  <c:v>6.3911273356761891</c:v>
                </c:pt>
                <c:pt idx="6">
                  <c:v>6.4722276851073808</c:v>
                </c:pt>
                <c:pt idx="7">
                  <c:v>6.435568907367478</c:v>
                </c:pt>
                <c:pt idx="8">
                  <c:v>6.4235500004971708</c:v>
                </c:pt>
                <c:pt idx="9">
                  <c:v>6.5667221950609935</c:v>
                </c:pt>
                <c:pt idx="10">
                  <c:v>6.4845801191043311</c:v>
                </c:pt>
                <c:pt idx="11">
                  <c:v>6.512379009280771</c:v>
                </c:pt>
                <c:pt idx="12">
                  <c:v>6.5527053965902926</c:v>
                </c:pt>
                <c:pt idx="13">
                  <c:v>6.5176923614090043</c:v>
                </c:pt>
                <c:pt idx="14">
                  <c:v>6.438502567467479</c:v>
                </c:pt>
                <c:pt idx="15">
                  <c:v>6.4966764126498706</c:v>
                </c:pt>
                <c:pt idx="16">
                  <c:v>6.4272926623216193</c:v>
                </c:pt>
                <c:pt idx="17">
                  <c:v>6.548833471458348</c:v>
                </c:pt>
                <c:pt idx="18">
                  <c:v>6.500073399439751</c:v>
                </c:pt>
                <c:pt idx="19">
                  <c:v>6.3671910957780185</c:v>
                </c:pt>
                <c:pt idx="20">
                  <c:v>6.439959176798153</c:v>
                </c:pt>
                <c:pt idx="21">
                  <c:v>6.4807199475534887</c:v>
                </c:pt>
                <c:pt idx="22">
                  <c:v>6.4078967516354375</c:v>
                </c:pt>
                <c:pt idx="23">
                  <c:v>6.3654470655960989</c:v>
                </c:pt>
                <c:pt idx="24">
                  <c:v>5.4488724584103512</c:v>
                </c:pt>
                <c:pt idx="25">
                  <c:v>6.3495798012536495</c:v>
                </c:pt>
                <c:pt idx="26">
                  <c:v>6.0791839571210042</c:v>
                </c:pt>
                <c:pt idx="27">
                  <c:v>5.8670004923995744</c:v>
                </c:pt>
                <c:pt idx="28">
                  <c:v>5.9273573097130656</c:v>
                </c:pt>
                <c:pt idx="29">
                  <c:v>5.8559651914381003</c:v>
                </c:pt>
                <c:pt idx="30">
                  <c:v>5.689403431330561</c:v>
                </c:pt>
                <c:pt idx="31">
                  <c:v>6.5686214731168713</c:v>
                </c:pt>
                <c:pt idx="32">
                  <c:v>6.0716182115169692</c:v>
                </c:pt>
                <c:pt idx="33">
                  <c:v>6.180313012310731</c:v>
                </c:pt>
                <c:pt idx="34">
                  <c:v>6.3754541015526076</c:v>
                </c:pt>
                <c:pt idx="35">
                  <c:v>6.1413788804388476</c:v>
                </c:pt>
                <c:pt idx="36">
                  <c:v>6.362865119413402</c:v>
                </c:pt>
                <c:pt idx="37">
                  <c:v>5.9540207546735076</c:v>
                </c:pt>
                <c:pt idx="38">
                  <c:v>6.0437124430209321</c:v>
                </c:pt>
                <c:pt idx="39">
                  <c:v>5.9623433070104568</c:v>
                </c:pt>
                <c:pt idx="40">
                  <c:v>6.3983301955630445</c:v>
                </c:pt>
                <c:pt idx="41">
                  <c:v>6.2286095829068575</c:v>
                </c:pt>
                <c:pt idx="42">
                  <c:v>6.249700598802395</c:v>
                </c:pt>
                <c:pt idx="43">
                  <c:v>6.2979762038029143</c:v>
                </c:pt>
                <c:pt idx="44">
                  <c:v>6.5857775838441688</c:v>
                </c:pt>
                <c:pt idx="45">
                  <c:v>6.3685118949430892</c:v>
                </c:pt>
              </c:numCache>
            </c:numRef>
          </c:xVal>
          <c:yVal>
            <c:numRef>
              <c:f>'4.Liu Matrix Glass Data'!$M$2:$M$47</c:f>
              <c:numCache>
                <c:formatCode>General</c:formatCode>
                <c:ptCount val="46"/>
                <c:pt idx="0">
                  <c:v>492</c:v>
                </c:pt>
                <c:pt idx="1">
                  <c:v>1634</c:v>
                </c:pt>
                <c:pt idx="2">
                  <c:v>1701</c:v>
                </c:pt>
                <c:pt idx="3">
                  <c:v>453</c:v>
                </c:pt>
                <c:pt idx="4">
                  <c:v>531</c:v>
                </c:pt>
                <c:pt idx="5">
                  <c:v>595</c:v>
                </c:pt>
                <c:pt idx="6">
                  <c:v>444</c:v>
                </c:pt>
                <c:pt idx="7">
                  <c:v>1302</c:v>
                </c:pt>
                <c:pt idx="8">
                  <c:v>805</c:v>
                </c:pt>
                <c:pt idx="9">
                  <c:v>460</c:v>
                </c:pt>
                <c:pt idx="10">
                  <c:v>835.99999999999989</c:v>
                </c:pt>
                <c:pt idx="11">
                  <c:v>585</c:v>
                </c:pt>
                <c:pt idx="12">
                  <c:v>506</c:v>
                </c:pt>
                <c:pt idx="13">
                  <c:v>394</c:v>
                </c:pt>
                <c:pt idx="14">
                  <c:v>434.99999999999994</c:v>
                </c:pt>
                <c:pt idx="15">
                  <c:v>427</c:v>
                </c:pt>
                <c:pt idx="16">
                  <c:v>518</c:v>
                </c:pt>
                <c:pt idx="17">
                  <c:v>417</c:v>
                </c:pt>
                <c:pt idx="18">
                  <c:v>423</c:v>
                </c:pt>
                <c:pt idx="19">
                  <c:v>479</c:v>
                </c:pt>
                <c:pt idx="20">
                  <c:v>477</c:v>
                </c:pt>
                <c:pt idx="21">
                  <c:v>476.00000000000006</c:v>
                </c:pt>
                <c:pt idx="22">
                  <c:v>533</c:v>
                </c:pt>
                <c:pt idx="23">
                  <c:v>550</c:v>
                </c:pt>
                <c:pt idx="24">
                  <c:v>374</c:v>
                </c:pt>
                <c:pt idx="25">
                  <c:v>532</c:v>
                </c:pt>
                <c:pt idx="26">
                  <c:v>333.00000000000006</c:v>
                </c:pt>
                <c:pt idx="27">
                  <c:v>1499</c:v>
                </c:pt>
                <c:pt idx="28">
                  <c:v>391</c:v>
                </c:pt>
                <c:pt idx="29">
                  <c:v>1571</c:v>
                </c:pt>
                <c:pt idx="30">
                  <c:v>368</c:v>
                </c:pt>
                <c:pt idx="31">
                  <c:v>1287</c:v>
                </c:pt>
                <c:pt idx="32">
                  <c:v>790</c:v>
                </c:pt>
                <c:pt idx="33">
                  <c:v>427</c:v>
                </c:pt>
                <c:pt idx="34">
                  <c:v>1356.9999999999998</c:v>
                </c:pt>
                <c:pt idx="35">
                  <c:v>788</c:v>
                </c:pt>
                <c:pt idx="36">
                  <c:v>712</c:v>
                </c:pt>
                <c:pt idx="37">
                  <c:v>488.00000000000006</c:v>
                </c:pt>
                <c:pt idx="38">
                  <c:v>417.99999999999994</c:v>
                </c:pt>
                <c:pt idx="39">
                  <c:v>504</c:v>
                </c:pt>
                <c:pt idx="40">
                  <c:v>1075</c:v>
                </c:pt>
                <c:pt idx="41">
                  <c:v>462</c:v>
                </c:pt>
                <c:pt idx="42">
                  <c:v>1511.0000000000002</c:v>
                </c:pt>
                <c:pt idx="43">
                  <c:v>423</c:v>
                </c:pt>
                <c:pt idx="44">
                  <c:v>1393</c:v>
                </c:pt>
                <c:pt idx="45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9-499D-8673-4E01195A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503"/>
        <c:axId val="1530966287"/>
      </c:scatterChart>
      <c:valAx>
        <c:axId val="752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66287"/>
        <c:crosses val="autoZero"/>
        <c:crossBetween val="midCat"/>
      </c:valAx>
      <c:valAx>
        <c:axId val="15309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9</xdr:row>
      <xdr:rowOff>154305</xdr:rowOff>
    </xdr:from>
    <xdr:to>
      <xdr:col>24</xdr:col>
      <xdr:colOff>38100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683BD-664B-44AB-940D-E490952D8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9FCC-48CE-445A-9337-3CA254C37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26035</xdr:rowOff>
    </xdr:from>
    <xdr:to>
      <xdr:col>20</xdr:col>
      <xdr:colOff>504825</xdr:colOff>
      <xdr:row>17</xdr:row>
      <xdr:rowOff>26035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A6D38-16EE-D811-CF67-B73C36EB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ma\Documents\PostDoc_sulfides\EPMA\3%20Feb%202018\030218_Holuhraun_MI_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ss"/>
      <sheetName val="Glass anhydrous"/>
      <sheetName val="MATLAB"/>
      <sheetName val="Olivines"/>
      <sheetName val="Standards"/>
    </sheetNames>
    <sheetDataSet>
      <sheetData sheetId="0">
        <row r="2">
          <cell r="D2">
            <v>3.7877999999999998</v>
          </cell>
          <cell r="E2">
            <v>16.2438</v>
          </cell>
          <cell r="F2">
            <v>9.7440999999999995</v>
          </cell>
          <cell r="G2">
            <v>47.181600000000003</v>
          </cell>
          <cell r="H2">
            <v>11.1213</v>
          </cell>
          <cell r="I2">
            <v>0.31530000000000002</v>
          </cell>
          <cell r="J2">
            <v>0.21840000000000001</v>
          </cell>
          <cell r="K2">
            <v>0.4627</v>
          </cell>
          <cell r="L2">
            <v>5.3669000000000002</v>
          </cell>
          <cell r="M2">
            <v>3.1385000000000001</v>
          </cell>
          <cell r="P2">
            <v>97.863900000000001</v>
          </cell>
          <cell r="AB2">
            <v>2.47E-2</v>
          </cell>
          <cell r="AC2">
            <v>0.12959999999999999</v>
          </cell>
        </row>
        <row r="3">
          <cell r="D3">
            <v>3.5105</v>
          </cell>
          <cell r="E3">
            <v>15.3292</v>
          </cell>
          <cell r="F3">
            <v>11.9887</v>
          </cell>
          <cell r="G3">
            <v>46.491399999999999</v>
          </cell>
          <cell r="H3">
            <v>10.583600000000001</v>
          </cell>
          <cell r="I3">
            <v>0.3553</v>
          </cell>
          <cell r="J3">
            <v>0.20530000000000001</v>
          </cell>
          <cell r="K3">
            <v>0.68189999999999995</v>
          </cell>
          <cell r="L3">
            <v>5.1341999999999999</v>
          </cell>
          <cell r="M3">
            <v>3.2273000000000001</v>
          </cell>
          <cell r="P3">
            <v>97.924400000000006</v>
          </cell>
          <cell r="AB3">
            <v>5.8700000000000002E-2</v>
          </cell>
          <cell r="AC3">
            <v>0.1794</v>
          </cell>
        </row>
        <row r="4">
          <cell r="D4">
            <v>3.3954</v>
          </cell>
          <cell r="E4">
            <v>15.2155</v>
          </cell>
          <cell r="F4">
            <v>11.7521</v>
          </cell>
          <cell r="G4">
            <v>47.372500000000002</v>
          </cell>
          <cell r="H4">
            <v>11.158099999999999</v>
          </cell>
          <cell r="I4">
            <v>0.40329999999999999</v>
          </cell>
          <cell r="J4">
            <v>0.13930000000000001</v>
          </cell>
          <cell r="K4">
            <v>0.66100000000000003</v>
          </cell>
          <cell r="L4">
            <v>5.5038</v>
          </cell>
          <cell r="M4">
            <v>3.5516999999999999</v>
          </cell>
          <cell r="P4">
            <v>99.579099999999997</v>
          </cell>
          <cell r="AB4">
            <v>5.9900000000000002E-2</v>
          </cell>
          <cell r="AC4">
            <v>0.1835</v>
          </cell>
        </row>
        <row r="5">
          <cell r="D5">
            <v>2.9765999999999999</v>
          </cell>
          <cell r="E5">
            <v>14.2577</v>
          </cell>
          <cell r="F5">
            <v>11.683199999999999</v>
          </cell>
          <cell r="G5">
            <v>47.349699999999999</v>
          </cell>
          <cell r="H5">
            <v>11.4436</v>
          </cell>
          <cell r="I5">
            <v>0.35070000000000001</v>
          </cell>
          <cell r="J5">
            <v>0.18509999999999999</v>
          </cell>
          <cell r="K5">
            <v>0.56799999999999995</v>
          </cell>
          <cell r="L5">
            <v>5.4215</v>
          </cell>
          <cell r="M5">
            <v>3.5474000000000001</v>
          </cell>
          <cell r="P5">
            <v>98.164900000000003</v>
          </cell>
          <cell r="AB5">
            <v>3.4299999999999997E-2</v>
          </cell>
          <cell r="AC5">
            <v>0.17380000000000001</v>
          </cell>
        </row>
        <row r="6">
          <cell r="D6">
            <v>3.3647</v>
          </cell>
          <cell r="E6">
            <v>15.808199999999999</v>
          </cell>
          <cell r="F6">
            <v>11.072699999999999</v>
          </cell>
          <cell r="G6">
            <v>46.942300000000003</v>
          </cell>
          <cell r="H6">
            <v>10.8095</v>
          </cell>
          <cell r="I6">
            <v>0.41060000000000002</v>
          </cell>
          <cell r="J6">
            <v>0.1081</v>
          </cell>
          <cell r="K6">
            <v>0.76910000000000001</v>
          </cell>
          <cell r="L6">
            <v>5.0555000000000003</v>
          </cell>
          <cell r="M6">
            <v>3.6074999999999999</v>
          </cell>
          <cell r="P6">
            <v>98.174800000000005</v>
          </cell>
          <cell r="AB6">
            <v>3.5900000000000001E-2</v>
          </cell>
          <cell r="AC6">
            <v>9.5399999999999999E-2</v>
          </cell>
        </row>
        <row r="7">
          <cell r="D7">
            <v>3.0918999999999999</v>
          </cell>
          <cell r="E7">
            <v>15.220800000000001</v>
          </cell>
          <cell r="F7">
            <v>10.369300000000001</v>
          </cell>
          <cell r="G7">
            <v>48.291699999999999</v>
          </cell>
          <cell r="H7">
            <v>10.9542</v>
          </cell>
          <cell r="I7">
            <v>0.35639999999999999</v>
          </cell>
          <cell r="J7">
            <v>0.15179999999999999</v>
          </cell>
          <cell r="K7">
            <v>0.52270000000000005</v>
          </cell>
          <cell r="L7">
            <v>5.2283999999999997</v>
          </cell>
          <cell r="M7">
            <v>3.4419</v>
          </cell>
          <cell r="P7">
            <v>97.9221</v>
          </cell>
          <cell r="AB7">
            <v>1.89E-2</v>
          </cell>
          <cell r="AC7">
            <v>0.1371</v>
          </cell>
        </row>
        <row r="8">
          <cell r="D8">
            <v>3.1029</v>
          </cell>
          <cell r="E8">
            <v>15.4497</v>
          </cell>
          <cell r="F8">
            <v>10.81</v>
          </cell>
          <cell r="G8">
            <v>48.200499999999998</v>
          </cell>
          <cell r="H8">
            <v>10.6637</v>
          </cell>
          <cell r="I8">
            <v>0.32100000000000001</v>
          </cell>
          <cell r="J8">
            <v>0.15670000000000001</v>
          </cell>
          <cell r="K8">
            <v>0.504</v>
          </cell>
          <cell r="L8">
            <v>5.4608999999999996</v>
          </cell>
          <cell r="M8">
            <v>3.5415000000000001</v>
          </cell>
          <cell r="P8">
            <v>98.516300000000001</v>
          </cell>
          <cell r="AB8">
            <v>2.92E-2</v>
          </cell>
          <cell r="AC8">
            <v>0.13830000000000001</v>
          </cell>
        </row>
        <row r="9">
          <cell r="D9">
            <v>3.1419000000000001</v>
          </cell>
          <cell r="E9">
            <v>14.927899999999999</v>
          </cell>
          <cell r="F9">
            <v>11.010400000000001</v>
          </cell>
          <cell r="G9">
            <v>46.672600000000003</v>
          </cell>
          <cell r="H9">
            <v>10.5322</v>
          </cell>
          <cell r="I9">
            <v>0.42349999999999999</v>
          </cell>
          <cell r="J9">
            <v>0.22409999999999999</v>
          </cell>
          <cell r="K9">
            <v>0.60589999999999999</v>
          </cell>
          <cell r="L9">
            <v>5.0682</v>
          </cell>
          <cell r="M9">
            <v>3.7189000000000001</v>
          </cell>
          <cell r="P9">
            <v>96.643100000000004</v>
          </cell>
          <cell r="AB9">
            <v>3.2000000000000001E-2</v>
          </cell>
          <cell r="AC9">
            <v>0.1429</v>
          </cell>
        </row>
        <row r="10">
          <cell r="D10">
            <v>3.8153999999999999</v>
          </cell>
          <cell r="E10">
            <v>14.379799999999999</v>
          </cell>
          <cell r="F10">
            <v>13.9084</v>
          </cell>
          <cell r="G10">
            <v>44.890500000000003</v>
          </cell>
          <cell r="H10">
            <v>9.1867999999999999</v>
          </cell>
          <cell r="I10">
            <v>0.58169999999999999</v>
          </cell>
          <cell r="J10">
            <v>0.16869999999999999</v>
          </cell>
          <cell r="K10">
            <v>0.99390000000000001</v>
          </cell>
          <cell r="L10">
            <v>5.0218999999999996</v>
          </cell>
          <cell r="M10">
            <v>4.1143999999999998</v>
          </cell>
          <cell r="P10">
            <v>97.572100000000006</v>
          </cell>
          <cell r="AB10">
            <v>8.2600000000000007E-2</v>
          </cell>
          <cell r="AC10">
            <v>0.21410000000000001</v>
          </cell>
        </row>
        <row r="11">
          <cell r="D11">
            <v>3.2812000000000001</v>
          </cell>
          <cell r="E11">
            <v>14.8826</v>
          </cell>
          <cell r="F11">
            <v>12.5274</v>
          </cell>
          <cell r="G11">
            <v>46.046900000000001</v>
          </cell>
          <cell r="H11">
            <v>9.9145000000000003</v>
          </cell>
          <cell r="I11">
            <v>0.439</v>
          </cell>
          <cell r="J11">
            <v>0.1215</v>
          </cell>
          <cell r="K11">
            <v>0.69030000000000002</v>
          </cell>
          <cell r="L11">
            <v>5.1660000000000004</v>
          </cell>
          <cell r="M11">
            <v>3.5950000000000002</v>
          </cell>
          <cell r="P11">
            <v>97.049099999999996</v>
          </cell>
          <cell r="AB11">
            <v>4.8500000000000001E-2</v>
          </cell>
          <cell r="AC11">
            <v>0.16830000000000001</v>
          </cell>
        </row>
        <row r="12">
          <cell r="D12">
            <v>3.0539999999999998</v>
          </cell>
          <cell r="E12">
            <v>14.997999999999999</v>
          </cell>
          <cell r="F12">
            <v>9.3737999999999992</v>
          </cell>
          <cell r="G12">
            <v>48.344700000000003</v>
          </cell>
          <cell r="H12">
            <v>12.153</v>
          </cell>
          <cell r="I12">
            <v>0.34420000000000001</v>
          </cell>
          <cell r="J12">
            <v>0.18709999999999999</v>
          </cell>
          <cell r="K12">
            <v>0.43020000000000003</v>
          </cell>
          <cell r="L12">
            <v>5.3471000000000002</v>
          </cell>
          <cell r="M12">
            <v>3.6438999999999999</v>
          </cell>
          <cell r="P12">
            <v>98.160200000000003</v>
          </cell>
          <cell r="AB12">
            <v>2.1700000000000001E-2</v>
          </cell>
          <cell r="AC12">
            <v>0.13139999999999999</v>
          </cell>
        </row>
        <row r="13">
          <cell r="D13">
            <v>3.6993999999999998</v>
          </cell>
          <cell r="E13">
            <v>14.247</v>
          </cell>
          <cell r="F13">
            <v>12.9819</v>
          </cell>
          <cell r="G13">
            <v>47.226300000000002</v>
          </cell>
          <cell r="H13">
            <v>9.8096999999999994</v>
          </cell>
          <cell r="I13">
            <v>0.53190000000000004</v>
          </cell>
          <cell r="J13">
            <v>0.2495</v>
          </cell>
          <cell r="K13">
            <v>0.88480000000000003</v>
          </cell>
          <cell r="L13">
            <v>5.2346000000000004</v>
          </cell>
          <cell r="M13">
            <v>3.8797000000000001</v>
          </cell>
          <cell r="P13">
            <v>99.148600000000002</v>
          </cell>
          <cell r="AB13">
            <v>7.3099999999999998E-2</v>
          </cell>
          <cell r="AC13">
            <v>0.16539999999999999</v>
          </cell>
        </row>
        <row r="14">
          <cell r="D14">
            <v>3.7265999999999999</v>
          </cell>
          <cell r="E14">
            <v>14.459899999999999</v>
          </cell>
          <cell r="F14">
            <v>13.6045</v>
          </cell>
          <cell r="G14">
            <v>45.313899999999997</v>
          </cell>
          <cell r="H14">
            <v>9.4534000000000002</v>
          </cell>
          <cell r="I14">
            <v>0.4577</v>
          </cell>
          <cell r="J14">
            <v>0.1883</v>
          </cell>
          <cell r="K14">
            <v>0.91669999999999996</v>
          </cell>
          <cell r="L14">
            <v>5.117</v>
          </cell>
          <cell r="M14">
            <v>4.1337999999999999</v>
          </cell>
          <cell r="P14">
            <v>97.879099999999994</v>
          </cell>
          <cell r="AB14">
            <v>7.9299999999999995E-2</v>
          </cell>
          <cell r="AC14">
            <v>0.2142</v>
          </cell>
        </row>
        <row r="15">
          <cell r="D15">
            <v>3.9182999999999999</v>
          </cell>
          <cell r="E15">
            <v>13.6942</v>
          </cell>
          <cell r="F15">
            <v>12.7334</v>
          </cell>
          <cell r="G15">
            <v>44.819699999999997</v>
          </cell>
          <cell r="H15">
            <v>9.8109000000000002</v>
          </cell>
          <cell r="I15">
            <v>0.53639999999999999</v>
          </cell>
          <cell r="J15">
            <v>0.25109999999999999</v>
          </cell>
          <cell r="K15">
            <v>0.70399999999999996</v>
          </cell>
          <cell r="L15">
            <v>6.0119999999999996</v>
          </cell>
          <cell r="M15">
            <v>3.8567999999999998</v>
          </cell>
          <cell r="P15">
            <v>96.799199999999999</v>
          </cell>
          <cell r="AB15">
            <v>5.2400000000000002E-2</v>
          </cell>
          <cell r="AC15">
            <v>0.2051</v>
          </cell>
        </row>
        <row r="16">
          <cell r="D16">
            <v>3.3900999999999999</v>
          </cell>
          <cell r="E16">
            <v>12.7517</v>
          </cell>
          <cell r="F16">
            <v>13.7501</v>
          </cell>
          <cell r="G16">
            <v>45.9529</v>
          </cell>
          <cell r="H16">
            <v>9.952</v>
          </cell>
          <cell r="I16">
            <v>0.48699999999999999</v>
          </cell>
          <cell r="J16">
            <v>0.21160000000000001</v>
          </cell>
          <cell r="K16">
            <v>0.78380000000000005</v>
          </cell>
          <cell r="L16">
            <v>6.3975999999999997</v>
          </cell>
          <cell r="M16">
            <v>4.0597000000000003</v>
          </cell>
          <cell r="P16">
            <v>98.029799999999994</v>
          </cell>
          <cell r="AB16">
            <v>6.5699999999999995E-2</v>
          </cell>
          <cell r="AC16">
            <v>0.1139</v>
          </cell>
        </row>
        <row r="17">
          <cell r="D17">
            <v>3.6432000000000002</v>
          </cell>
          <cell r="E17">
            <v>14.7821</v>
          </cell>
          <cell r="F17">
            <v>14.051600000000001</v>
          </cell>
          <cell r="G17">
            <v>45.819600000000001</v>
          </cell>
          <cell r="H17">
            <v>9.6359999999999992</v>
          </cell>
          <cell r="I17">
            <v>0.52549999999999997</v>
          </cell>
          <cell r="J17">
            <v>0.20960000000000001</v>
          </cell>
          <cell r="K17">
            <v>0.97970000000000002</v>
          </cell>
          <cell r="L17">
            <v>5.1482000000000001</v>
          </cell>
          <cell r="M17">
            <v>3.6913</v>
          </cell>
          <cell r="P17">
            <v>98.916600000000003</v>
          </cell>
          <cell r="AB17">
            <v>7.7200000000000005E-2</v>
          </cell>
          <cell r="AC17">
            <v>0.17649999999999999</v>
          </cell>
        </row>
        <row r="18">
          <cell r="D18">
            <v>3.1547000000000001</v>
          </cell>
          <cell r="E18">
            <v>13.0801</v>
          </cell>
          <cell r="F18">
            <v>12.9703</v>
          </cell>
          <cell r="G18">
            <v>46.546399999999998</v>
          </cell>
          <cell r="H18">
            <v>9.8993000000000002</v>
          </cell>
          <cell r="I18">
            <v>0.39610000000000001</v>
          </cell>
          <cell r="J18">
            <v>0.28570000000000001</v>
          </cell>
          <cell r="K18">
            <v>0.52510000000000001</v>
          </cell>
          <cell r="L18">
            <v>6.0754000000000001</v>
          </cell>
          <cell r="M18">
            <v>4.0744999999999996</v>
          </cell>
          <cell r="P18">
            <v>97.441500000000005</v>
          </cell>
          <cell r="AB18">
            <v>4.58E-2</v>
          </cell>
          <cell r="AC18">
            <v>0.19420000000000001</v>
          </cell>
        </row>
        <row r="19">
          <cell r="D19">
            <v>3.5552999999999999</v>
          </cell>
          <cell r="E19">
            <v>12.874700000000001</v>
          </cell>
          <cell r="F19">
            <v>13.0501</v>
          </cell>
          <cell r="G19">
            <v>46.7849</v>
          </cell>
          <cell r="H19">
            <v>9.6203000000000003</v>
          </cell>
          <cell r="I19">
            <v>0.1172</v>
          </cell>
          <cell r="J19">
            <v>0.2089</v>
          </cell>
          <cell r="K19">
            <v>0.53010000000000002</v>
          </cell>
          <cell r="L19">
            <v>6.1836000000000002</v>
          </cell>
          <cell r="M19">
            <v>3.8376000000000001</v>
          </cell>
          <cell r="P19">
            <v>97.187299999999993</v>
          </cell>
          <cell r="AB19">
            <v>4.8899999999999999E-2</v>
          </cell>
          <cell r="AC19">
            <v>0.188</v>
          </cell>
        </row>
        <row r="20">
          <cell r="D20">
            <v>3.3010000000000002</v>
          </cell>
          <cell r="E20">
            <v>13.076499999999999</v>
          </cell>
          <cell r="F20">
            <v>12.6496</v>
          </cell>
          <cell r="G20">
            <v>47.4816</v>
          </cell>
          <cell r="H20">
            <v>9.7203999999999997</v>
          </cell>
          <cell r="I20">
            <v>0.17780000000000001</v>
          </cell>
          <cell r="J20">
            <v>0.2336</v>
          </cell>
          <cell r="K20">
            <v>0.50519999999999998</v>
          </cell>
          <cell r="L20">
            <v>6.2793000000000001</v>
          </cell>
          <cell r="M20">
            <v>3.5320999999999998</v>
          </cell>
          <cell r="P20">
            <v>97.396500000000003</v>
          </cell>
          <cell r="AB20">
            <v>4.7E-2</v>
          </cell>
          <cell r="AC20">
            <v>0.19639999999999999</v>
          </cell>
        </row>
        <row r="21">
          <cell r="D21">
            <v>3.5303</v>
          </cell>
          <cell r="E21">
            <v>13.714700000000001</v>
          </cell>
          <cell r="F21">
            <v>12.859</v>
          </cell>
          <cell r="G21">
            <v>45.456099999999999</v>
          </cell>
          <cell r="H21">
            <v>9.9451999999999998</v>
          </cell>
          <cell r="I21">
            <v>0.33050000000000002</v>
          </cell>
          <cell r="J21">
            <v>0.21540000000000001</v>
          </cell>
          <cell r="K21">
            <v>0.79049999999999998</v>
          </cell>
          <cell r="L21">
            <v>5.6097000000000001</v>
          </cell>
          <cell r="M21">
            <v>3.5684999999999998</v>
          </cell>
          <cell r="P21">
            <v>96.399699999999996</v>
          </cell>
          <cell r="AB21">
            <v>6.3E-2</v>
          </cell>
          <cell r="AC21">
            <v>0.1585</v>
          </cell>
        </row>
        <row r="22">
          <cell r="D22">
            <v>4.0323000000000002</v>
          </cell>
          <cell r="E22">
            <v>16.212499999999999</v>
          </cell>
          <cell r="F22">
            <v>9.3508999999999993</v>
          </cell>
          <cell r="G22">
            <v>48.295999999999999</v>
          </cell>
          <cell r="H22">
            <v>9.9169999999999998</v>
          </cell>
          <cell r="I22">
            <v>0.34520000000000001</v>
          </cell>
          <cell r="J22">
            <v>0.15870000000000001</v>
          </cell>
          <cell r="K22">
            <v>0.78969999999999996</v>
          </cell>
          <cell r="L22">
            <v>4.4443999999999999</v>
          </cell>
          <cell r="M22">
            <v>3.0339999999999998</v>
          </cell>
          <cell r="P22">
            <v>96.903300000000002</v>
          </cell>
          <cell r="AB22">
            <v>4.9500000000000002E-2</v>
          </cell>
          <cell r="AC22">
            <v>0.13669999999999999</v>
          </cell>
        </row>
        <row r="23">
          <cell r="D23">
            <v>3.8965000000000001</v>
          </cell>
          <cell r="E23">
            <v>16.352699999999999</v>
          </cell>
          <cell r="F23">
            <v>9.8681000000000001</v>
          </cell>
          <cell r="G23">
            <v>47.546500000000002</v>
          </cell>
          <cell r="H23">
            <v>10.4206</v>
          </cell>
          <cell r="I23">
            <v>0.3745</v>
          </cell>
          <cell r="J23">
            <v>6.0499999999999998E-2</v>
          </cell>
          <cell r="K23">
            <v>0.83099999999999996</v>
          </cell>
          <cell r="L23">
            <v>4.2721</v>
          </cell>
          <cell r="M23">
            <v>2.9561000000000002</v>
          </cell>
          <cell r="P23">
            <v>96.944800000000001</v>
          </cell>
          <cell r="AB23">
            <v>5.2999999999999999E-2</v>
          </cell>
          <cell r="AC23">
            <v>0.15670000000000001</v>
          </cell>
        </row>
        <row r="24">
          <cell r="D24">
            <v>3.2168999999999999</v>
          </cell>
          <cell r="E24">
            <v>15.459</v>
          </cell>
          <cell r="F24">
            <v>11.479699999999999</v>
          </cell>
          <cell r="G24">
            <v>46.573500000000003</v>
          </cell>
          <cell r="H24">
            <v>9.9253999999999998</v>
          </cell>
          <cell r="I24">
            <v>0.57340000000000002</v>
          </cell>
          <cell r="J24">
            <v>0.1046</v>
          </cell>
          <cell r="K24">
            <v>0.95850000000000002</v>
          </cell>
          <cell r="L24">
            <v>4.9333</v>
          </cell>
          <cell r="M24">
            <v>3.1211000000000002</v>
          </cell>
          <cell r="P24">
            <v>96.739800000000002</v>
          </cell>
          <cell r="AB24">
            <v>7.4300000000000005E-2</v>
          </cell>
          <cell r="AC24">
            <v>0.16009999999999999</v>
          </cell>
        </row>
        <row r="25">
          <cell r="D25">
            <v>3.2755999999999998</v>
          </cell>
          <cell r="E25">
            <v>12.241</v>
          </cell>
          <cell r="F25">
            <v>14.1629</v>
          </cell>
          <cell r="G25">
            <v>45.721400000000003</v>
          </cell>
          <cell r="H25">
            <v>9.8316999999999997</v>
          </cell>
          <cell r="I25">
            <v>0.53010000000000002</v>
          </cell>
          <cell r="J25">
            <v>0.34749999999999998</v>
          </cell>
          <cell r="K25">
            <v>0.86550000000000005</v>
          </cell>
          <cell r="L25">
            <v>5.7770000000000001</v>
          </cell>
          <cell r="M25">
            <v>4.4324000000000003</v>
          </cell>
          <cell r="P25">
            <v>97.4602</v>
          </cell>
          <cell r="AB25">
            <v>8.5999999999999993E-2</v>
          </cell>
          <cell r="AC25">
            <v>9.4600000000000004E-2</v>
          </cell>
        </row>
        <row r="26">
          <cell r="D26">
            <v>3.1320999999999999</v>
          </cell>
          <cell r="E26">
            <v>15.6972</v>
          </cell>
          <cell r="F26">
            <v>10.742699999999999</v>
          </cell>
          <cell r="G26">
            <v>45.599800000000002</v>
          </cell>
          <cell r="H26">
            <v>10.491</v>
          </cell>
          <cell r="I26">
            <v>0.53280000000000005</v>
          </cell>
          <cell r="J26">
            <v>0.2722</v>
          </cell>
          <cell r="K26">
            <v>0.9153</v>
          </cell>
          <cell r="L26">
            <v>5.2434000000000003</v>
          </cell>
          <cell r="M26">
            <v>3.5846</v>
          </cell>
          <cell r="P26">
            <v>96.649600000000007</v>
          </cell>
          <cell r="AB26">
            <v>7.8200000000000006E-2</v>
          </cell>
          <cell r="AC26">
            <v>0.18029999999999999</v>
          </cell>
        </row>
        <row r="27">
          <cell r="D27">
            <v>3.4150999999999998</v>
          </cell>
          <cell r="E27">
            <v>15.9092</v>
          </cell>
          <cell r="F27">
            <v>11.3786</v>
          </cell>
          <cell r="G27">
            <v>45.189399999999999</v>
          </cell>
          <cell r="H27">
            <v>10.5411</v>
          </cell>
          <cell r="I27">
            <v>0.59840000000000004</v>
          </cell>
          <cell r="J27">
            <v>4.82E-2</v>
          </cell>
          <cell r="K27">
            <v>0.94450000000000001</v>
          </cell>
          <cell r="L27">
            <v>5.4015000000000004</v>
          </cell>
          <cell r="M27">
            <v>3.7282000000000002</v>
          </cell>
          <cell r="P27">
            <v>97.600499999999997</v>
          </cell>
          <cell r="AB27">
            <v>6.0299999999999999E-2</v>
          </cell>
          <cell r="AC27">
            <v>0.19320000000000001</v>
          </cell>
        </row>
        <row r="28">
          <cell r="D28">
            <v>3.9335</v>
          </cell>
          <cell r="E28">
            <v>15.601599999999999</v>
          </cell>
          <cell r="F28">
            <v>12.2348</v>
          </cell>
          <cell r="G28">
            <v>45.732700000000001</v>
          </cell>
          <cell r="H28">
            <v>9.1036999999999999</v>
          </cell>
          <cell r="I28">
            <v>0.62209999999999999</v>
          </cell>
          <cell r="J28">
            <v>0.1696</v>
          </cell>
          <cell r="K28">
            <v>0.99260000000000004</v>
          </cell>
          <cell r="L28">
            <v>5.0134999999999996</v>
          </cell>
          <cell r="M28">
            <v>3.6962999999999999</v>
          </cell>
          <cell r="P28">
            <v>97.539599999999993</v>
          </cell>
          <cell r="AB28">
            <v>6.0100000000000001E-2</v>
          </cell>
          <cell r="AC28">
            <v>0.1898</v>
          </cell>
        </row>
        <row r="29">
          <cell r="D29">
            <v>4.2032999999999996</v>
          </cell>
          <cell r="E29">
            <v>13.6877</v>
          </cell>
          <cell r="F29">
            <v>12.958299999999999</v>
          </cell>
          <cell r="G29">
            <v>46.946899999999999</v>
          </cell>
          <cell r="H29">
            <v>8.4097000000000008</v>
          </cell>
          <cell r="I29">
            <v>0.36530000000000001</v>
          </cell>
          <cell r="J29">
            <v>0.19719999999999999</v>
          </cell>
          <cell r="K29">
            <v>1.0166999999999999</v>
          </cell>
          <cell r="L29">
            <v>4.7085999999999997</v>
          </cell>
          <cell r="M29">
            <v>3.7368999999999999</v>
          </cell>
          <cell r="P29">
            <v>96.75</v>
          </cell>
          <cell r="AB29">
            <v>0.2155</v>
          </cell>
          <cell r="AC29">
            <v>0.1522</v>
          </cell>
        </row>
        <row r="30">
          <cell r="D30">
            <v>4.2230999999999996</v>
          </cell>
          <cell r="E30">
            <v>13.927199999999999</v>
          </cell>
          <cell r="F30">
            <v>12.398999999999999</v>
          </cell>
          <cell r="G30">
            <v>48.874699999999997</v>
          </cell>
          <cell r="H30">
            <v>8.0428999999999995</v>
          </cell>
          <cell r="I30">
            <v>0.4385</v>
          </cell>
          <cell r="J30">
            <v>0.16619999999999999</v>
          </cell>
          <cell r="K30">
            <v>1.0751999999999999</v>
          </cell>
          <cell r="L30">
            <v>4.7804000000000002</v>
          </cell>
          <cell r="M30">
            <v>3.8050999999999999</v>
          </cell>
          <cell r="P30">
            <v>98.034599999999998</v>
          </cell>
          <cell r="AB30">
            <v>0.2122</v>
          </cell>
          <cell r="AC30">
            <v>4.5100000000000001E-2</v>
          </cell>
        </row>
        <row r="31">
          <cell r="D31">
            <v>3.7633000000000001</v>
          </cell>
          <cell r="E31">
            <v>14.525700000000001</v>
          </cell>
          <cell r="F31">
            <v>12.0189</v>
          </cell>
          <cell r="G31">
            <v>47.414400000000001</v>
          </cell>
          <cell r="H31">
            <v>9.0187000000000008</v>
          </cell>
          <cell r="I31">
            <v>0.4854</v>
          </cell>
          <cell r="J31">
            <v>0.14499999999999999</v>
          </cell>
          <cell r="K31">
            <v>0.98450000000000004</v>
          </cell>
          <cell r="L31">
            <v>4.8399000000000001</v>
          </cell>
          <cell r="M31">
            <v>3.7869999999999999</v>
          </cell>
          <cell r="P31">
            <v>97.458600000000004</v>
          </cell>
          <cell r="AB31">
            <v>8.9399999999999993E-2</v>
          </cell>
          <cell r="AC31">
            <v>0.19339999999999999</v>
          </cell>
        </row>
        <row r="32">
          <cell r="D32">
            <v>3.8900999999999999</v>
          </cell>
          <cell r="E32">
            <v>13.476000000000001</v>
          </cell>
          <cell r="F32">
            <v>13.356199999999999</v>
          </cell>
          <cell r="G32">
            <v>46.773400000000002</v>
          </cell>
          <cell r="H32">
            <v>9.0239999999999991</v>
          </cell>
          <cell r="I32">
            <v>0.44190000000000002</v>
          </cell>
          <cell r="J32">
            <v>0.1961</v>
          </cell>
          <cell r="K32">
            <v>1.1640999999999999</v>
          </cell>
          <cell r="L32">
            <v>5.1646999999999998</v>
          </cell>
          <cell r="M32">
            <v>3.8340000000000001</v>
          </cell>
          <cell r="P32">
            <v>97.670100000000005</v>
          </cell>
          <cell r="AB32">
            <v>0.1009</v>
          </cell>
          <cell r="AC32">
            <v>0.1244</v>
          </cell>
        </row>
        <row r="33">
          <cell r="D33">
            <v>3.3660999999999999</v>
          </cell>
          <cell r="E33">
            <v>13.694900000000001</v>
          </cell>
          <cell r="F33">
            <v>12.798299999999999</v>
          </cell>
          <cell r="G33">
            <v>45.831899999999997</v>
          </cell>
          <cell r="H33">
            <v>9.6105</v>
          </cell>
          <cell r="I33">
            <v>0.47110000000000002</v>
          </cell>
          <cell r="J33">
            <v>0.20899999999999999</v>
          </cell>
          <cell r="K33">
            <v>0.82179999999999997</v>
          </cell>
          <cell r="L33">
            <v>5.44</v>
          </cell>
          <cell r="M33">
            <v>3.8658999999999999</v>
          </cell>
          <cell r="P33">
            <v>96.542900000000003</v>
          </cell>
          <cell r="AB33">
            <v>6.6299999999999998E-2</v>
          </cell>
          <cell r="AC33">
            <v>0.1837</v>
          </cell>
        </row>
        <row r="34">
          <cell r="D34">
            <v>3.3734000000000002</v>
          </cell>
          <cell r="E34">
            <v>12.9437</v>
          </cell>
          <cell r="F34">
            <v>14.8607</v>
          </cell>
          <cell r="G34">
            <v>45.397300000000001</v>
          </cell>
          <cell r="H34">
            <v>9.5032999999999994</v>
          </cell>
          <cell r="I34">
            <v>0.5554</v>
          </cell>
          <cell r="J34">
            <v>0.22109999999999999</v>
          </cell>
          <cell r="K34">
            <v>0.90580000000000005</v>
          </cell>
          <cell r="L34">
            <v>5.8444000000000003</v>
          </cell>
          <cell r="M34">
            <v>4.0788000000000002</v>
          </cell>
          <cell r="P34">
            <v>98.011099999999999</v>
          </cell>
          <cell r="AB34">
            <v>8.1000000000000003E-2</v>
          </cell>
          <cell r="AC34">
            <v>0.1232</v>
          </cell>
        </row>
        <row r="35">
          <cell r="D35">
            <v>3.4041999999999999</v>
          </cell>
          <cell r="E35">
            <v>13.5923</v>
          </cell>
          <cell r="F35">
            <v>13.565099999999999</v>
          </cell>
          <cell r="G35">
            <v>46.138100000000001</v>
          </cell>
          <cell r="H35">
            <v>9.7837999999999994</v>
          </cell>
          <cell r="I35">
            <v>0.50329999999999997</v>
          </cell>
          <cell r="J35">
            <v>0.1176</v>
          </cell>
          <cell r="K35">
            <v>0.83560000000000001</v>
          </cell>
          <cell r="L35">
            <v>5.5549999999999997</v>
          </cell>
          <cell r="M35">
            <v>3.9491999999999998</v>
          </cell>
          <cell r="P35">
            <v>97.890900000000002</v>
          </cell>
          <cell r="AB35">
            <v>7.1499999999999994E-2</v>
          </cell>
          <cell r="AC35">
            <v>0.18779999999999999</v>
          </cell>
        </row>
        <row r="36">
          <cell r="D36">
            <v>4.1336000000000004</v>
          </cell>
          <cell r="E36">
            <v>13.298999999999999</v>
          </cell>
          <cell r="F36">
            <v>13.892300000000001</v>
          </cell>
          <cell r="G36">
            <v>45.241900000000001</v>
          </cell>
          <cell r="H36">
            <v>9.8320000000000007</v>
          </cell>
          <cell r="I36">
            <v>0.53110000000000002</v>
          </cell>
          <cell r="J36">
            <v>0.30509999999999998</v>
          </cell>
          <cell r="K36">
            <v>0.80079999999999996</v>
          </cell>
          <cell r="L36">
            <v>5.6746999999999996</v>
          </cell>
          <cell r="M36">
            <v>4.0255999999999998</v>
          </cell>
          <cell r="P36">
            <v>98.188800000000001</v>
          </cell>
          <cell r="AB36">
            <v>5.8400000000000001E-2</v>
          </cell>
          <cell r="AC36">
            <v>0.19739999999999999</v>
          </cell>
        </row>
        <row r="37">
          <cell r="D37">
            <v>3.4744999999999999</v>
          </cell>
          <cell r="E37">
            <v>15.0587</v>
          </cell>
          <cell r="F37">
            <v>10.272</v>
          </cell>
          <cell r="G37">
            <v>47.312399999999997</v>
          </cell>
          <cell r="H37">
            <v>10.6602</v>
          </cell>
          <cell r="I37">
            <v>0.39679999999999999</v>
          </cell>
          <cell r="J37">
            <v>0.15479999999999999</v>
          </cell>
          <cell r="K37">
            <v>0.5474</v>
          </cell>
          <cell r="L37">
            <v>5.2084999999999999</v>
          </cell>
          <cell r="M37">
            <v>3.4759000000000002</v>
          </cell>
          <cell r="P37">
            <v>96.904200000000003</v>
          </cell>
          <cell r="AB37">
            <v>4.5100000000000001E-2</v>
          </cell>
          <cell r="AC37">
            <v>0.1492</v>
          </cell>
        </row>
        <row r="38">
          <cell r="D38">
            <v>3.1972999999999998</v>
          </cell>
          <cell r="E38">
            <v>15.098599999999999</v>
          </cell>
          <cell r="F38">
            <v>11.3658</v>
          </cell>
          <cell r="G38">
            <v>45.849499999999999</v>
          </cell>
          <cell r="H38">
            <v>11.0808</v>
          </cell>
          <cell r="I38">
            <v>0.34320000000000001</v>
          </cell>
          <cell r="J38">
            <v>5.6000000000000001E-2</v>
          </cell>
          <cell r="K38">
            <v>0.48099999999999998</v>
          </cell>
          <cell r="L38">
            <v>5.3648999999999996</v>
          </cell>
          <cell r="M38">
            <v>3.8706999999999998</v>
          </cell>
          <cell r="P38">
            <v>97.087199999999996</v>
          </cell>
          <cell r="AB38">
            <v>3.9399999999999998E-2</v>
          </cell>
          <cell r="AC38">
            <v>0.1701</v>
          </cell>
        </row>
        <row r="39">
          <cell r="D39">
            <v>3.1484000000000001</v>
          </cell>
          <cell r="E39">
            <v>15.5571</v>
          </cell>
          <cell r="F39">
            <v>8.8849999999999998</v>
          </cell>
          <cell r="G39">
            <v>46.2271</v>
          </cell>
          <cell r="H39">
            <v>11.8973</v>
          </cell>
          <cell r="I39">
            <v>0.48089999999999999</v>
          </cell>
          <cell r="J39">
            <v>0.1517</v>
          </cell>
          <cell r="K39">
            <v>0.65849999999999997</v>
          </cell>
          <cell r="L39">
            <v>5.3308999999999997</v>
          </cell>
          <cell r="M39">
            <v>3.6048</v>
          </cell>
          <cell r="P39">
            <v>96.294899999999998</v>
          </cell>
          <cell r="AB39">
            <v>4.4999999999999998E-2</v>
          </cell>
          <cell r="AC39">
            <v>0.1542</v>
          </cell>
        </row>
        <row r="40">
          <cell r="D40">
            <v>3.4729000000000001</v>
          </cell>
          <cell r="E40">
            <v>13.523099999999999</v>
          </cell>
          <cell r="F40">
            <v>13.042400000000001</v>
          </cell>
          <cell r="G40">
            <v>45.883899999999997</v>
          </cell>
          <cell r="H40">
            <v>9.6769999999999996</v>
          </cell>
          <cell r="I40">
            <v>0.44130000000000003</v>
          </cell>
          <cell r="J40">
            <v>0.1731</v>
          </cell>
          <cell r="K40">
            <v>0.73319999999999996</v>
          </cell>
          <cell r="L40">
            <v>5.4579000000000004</v>
          </cell>
          <cell r="M40">
            <v>3.8748</v>
          </cell>
          <cell r="P40">
            <v>96.718800000000002</v>
          </cell>
          <cell r="AB40">
            <v>5.8500000000000003E-2</v>
          </cell>
          <cell r="AC40">
            <v>0.19059999999999999</v>
          </cell>
        </row>
        <row r="41">
          <cell r="D41">
            <v>3.2843</v>
          </cell>
          <cell r="E41">
            <v>13.6342</v>
          </cell>
          <cell r="F41">
            <v>12.9336</v>
          </cell>
          <cell r="G41">
            <v>45.860999999999997</v>
          </cell>
          <cell r="H41">
            <v>9.7186000000000003</v>
          </cell>
          <cell r="I41">
            <v>0.50560000000000005</v>
          </cell>
          <cell r="J41">
            <v>0.25140000000000001</v>
          </cell>
          <cell r="K41">
            <v>0.76519999999999999</v>
          </cell>
          <cell r="L41">
            <v>5.7145999999999999</v>
          </cell>
          <cell r="M41">
            <v>3.9165000000000001</v>
          </cell>
          <cell r="P41">
            <v>97.034400000000005</v>
          </cell>
          <cell r="AB41">
            <v>5.3400000000000003E-2</v>
          </cell>
          <cell r="AC41">
            <v>0.19819999999999999</v>
          </cell>
        </row>
        <row r="42">
          <cell r="D42">
            <v>3.2866</v>
          </cell>
          <cell r="E42">
            <v>13.822100000000001</v>
          </cell>
          <cell r="F42">
            <v>12.514799999999999</v>
          </cell>
          <cell r="G42">
            <v>46.714799999999997</v>
          </cell>
          <cell r="H42">
            <v>9.8865999999999996</v>
          </cell>
          <cell r="I42">
            <v>0.2853</v>
          </cell>
          <cell r="J42">
            <v>0.16500000000000001</v>
          </cell>
          <cell r="K42">
            <v>0.72470000000000001</v>
          </cell>
          <cell r="L42">
            <v>6.3819999999999997</v>
          </cell>
          <cell r="M42">
            <v>3.3675999999999999</v>
          </cell>
          <cell r="P42">
            <v>97.588300000000004</v>
          </cell>
          <cell r="AB42">
            <v>4.87E-2</v>
          </cell>
          <cell r="AC42">
            <v>0.19520000000000001</v>
          </cell>
        </row>
        <row r="43">
          <cell r="D43">
            <v>2.6791</v>
          </cell>
          <cell r="E43">
            <v>15.838100000000001</v>
          </cell>
          <cell r="F43">
            <v>10.106</v>
          </cell>
          <cell r="G43">
            <v>47.249400000000001</v>
          </cell>
          <cell r="H43">
            <v>11.7599</v>
          </cell>
          <cell r="I43">
            <v>0.24809999999999999</v>
          </cell>
          <cell r="J43">
            <v>0.17080000000000001</v>
          </cell>
          <cell r="K43">
            <v>0.42099999999999999</v>
          </cell>
          <cell r="L43">
            <v>5.3688000000000002</v>
          </cell>
          <cell r="M43">
            <v>3.3471000000000002</v>
          </cell>
          <cell r="P43">
            <v>97.494500000000002</v>
          </cell>
          <cell r="AB43">
            <v>2.4299999999999999E-2</v>
          </cell>
          <cell r="AC43">
            <v>0.14119999999999999</v>
          </cell>
        </row>
        <row r="44">
          <cell r="D44">
            <v>3.7528000000000001</v>
          </cell>
          <cell r="E44">
            <v>14.5045</v>
          </cell>
          <cell r="F44">
            <v>12.297800000000001</v>
          </cell>
          <cell r="G44">
            <v>46.748600000000003</v>
          </cell>
          <cell r="H44">
            <v>9.5663999999999998</v>
          </cell>
          <cell r="I44">
            <v>0.45279999999999998</v>
          </cell>
          <cell r="J44">
            <v>0.18509999999999999</v>
          </cell>
          <cell r="K44">
            <v>0.90249999999999997</v>
          </cell>
          <cell r="L44">
            <v>4.9473000000000003</v>
          </cell>
          <cell r="M44">
            <v>3.4540999999999999</v>
          </cell>
          <cell r="P44">
            <v>97.413700000000006</v>
          </cell>
          <cell r="AB44">
            <v>0.2399</v>
          </cell>
          <cell r="AC44">
            <v>0.18110000000000001</v>
          </cell>
        </row>
        <row r="45">
          <cell r="D45">
            <v>4.226</v>
          </cell>
          <cell r="E45">
            <v>16.348199999999999</v>
          </cell>
          <cell r="F45">
            <v>11.185600000000001</v>
          </cell>
          <cell r="G45">
            <v>45.879600000000003</v>
          </cell>
          <cell r="H45">
            <v>9.298</v>
          </cell>
          <cell r="I45">
            <v>0.67620000000000002</v>
          </cell>
          <cell r="J45">
            <v>0.11509999999999999</v>
          </cell>
          <cell r="K45">
            <v>1.0249999999999999</v>
          </cell>
          <cell r="L45">
            <v>4.7140000000000004</v>
          </cell>
          <cell r="M45">
            <v>3.1635</v>
          </cell>
          <cell r="P45">
            <v>97.094399999999993</v>
          </cell>
          <cell r="AB45">
            <v>0.1237</v>
          </cell>
          <cell r="AC45">
            <v>0.1699</v>
          </cell>
        </row>
        <row r="46">
          <cell r="D46">
            <v>3.1896</v>
          </cell>
          <cell r="E46">
            <v>15.6439</v>
          </cell>
          <cell r="F46">
            <v>11.193</v>
          </cell>
          <cell r="G46">
            <v>46.032400000000003</v>
          </cell>
          <cell r="H46">
            <v>11.086499999999999</v>
          </cell>
          <cell r="I46">
            <v>0.35859999999999997</v>
          </cell>
          <cell r="J46">
            <v>0.1348</v>
          </cell>
          <cell r="K46">
            <v>0.62419999999999998</v>
          </cell>
          <cell r="L46">
            <v>5.5571000000000002</v>
          </cell>
          <cell r="M46">
            <v>3.5861999999999998</v>
          </cell>
          <cell r="P46">
            <v>97.791700000000006</v>
          </cell>
          <cell r="AB46">
            <v>3.2199999999999999E-2</v>
          </cell>
          <cell r="AC46">
            <v>0.1769</v>
          </cell>
        </row>
        <row r="47">
          <cell r="D47">
            <v>2.9186999999999999</v>
          </cell>
          <cell r="E47">
            <v>13.604200000000001</v>
          </cell>
          <cell r="F47">
            <v>13.6653</v>
          </cell>
          <cell r="G47">
            <v>45.495100000000001</v>
          </cell>
          <cell r="H47">
            <v>9.9097000000000008</v>
          </cell>
          <cell r="I47">
            <v>0.46339999999999998</v>
          </cell>
          <cell r="J47">
            <v>0.20780000000000001</v>
          </cell>
          <cell r="K47">
            <v>0.67720000000000002</v>
          </cell>
          <cell r="L47">
            <v>5.8963000000000001</v>
          </cell>
          <cell r="M47">
            <v>3.7357</v>
          </cell>
          <cell r="P47">
            <v>96.988900000000001</v>
          </cell>
          <cell r="AB47">
            <v>4.53E-2</v>
          </cell>
          <cell r="AC47">
            <v>0.1852</v>
          </cell>
        </row>
        <row r="48">
          <cell r="D48">
            <v>3.0771000000000002</v>
          </cell>
          <cell r="E48">
            <v>12.9476</v>
          </cell>
          <cell r="F48">
            <v>14.6036</v>
          </cell>
          <cell r="G48">
            <v>45.505099999999999</v>
          </cell>
          <cell r="H48">
            <v>9.7753999999999994</v>
          </cell>
          <cell r="I48">
            <v>0.52029999999999998</v>
          </cell>
          <cell r="J48">
            <v>0.29249999999999998</v>
          </cell>
          <cell r="K48">
            <v>0.72740000000000005</v>
          </cell>
          <cell r="L48">
            <v>5.8007999999999997</v>
          </cell>
          <cell r="M48">
            <v>4.3177000000000003</v>
          </cell>
          <cell r="P48">
            <v>97.875100000000003</v>
          </cell>
          <cell r="AB48">
            <v>5.2999999999999999E-2</v>
          </cell>
          <cell r="AC48">
            <v>0.1273</v>
          </cell>
        </row>
        <row r="49">
          <cell r="D49">
            <v>3.7397</v>
          </cell>
          <cell r="E49">
            <v>14.224</v>
          </cell>
          <cell r="F49">
            <v>13.5861</v>
          </cell>
          <cell r="G49">
            <v>45.436599999999999</v>
          </cell>
          <cell r="H49">
            <v>9.1516000000000002</v>
          </cell>
          <cell r="I49">
            <v>0.45879999999999999</v>
          </cell>
          <cell r="J49">
            <v>0.2797</v>
          </cell>
          <cell r="K49">
            <v>0.98160000000000003</v>
          </cell>
          <cell r="L49">
            <v>4.9764999999999997</v>
          </cell>
          <cell r="M49">
            <v>4.1428000000000003</v>
          </cell>
          <cell r="P49">
            <v>97.466700000000003</v>
          </cell>
          <cell r="AB49">
            <v>8.0600000000000005E-2</v>
          </cell>
          <cell r="AC49">
            <v>0.20449999999999999</v>
          </cell>
        </row>
        <row r="50">
          <cell r="D50">
            <v>3.7012</v>
          </cell>
          <cell r="E50">
            <v>13.003399999999999</v>
          </cell>
          <cell r="F50">
            <v>15.198399999999999</v>
          </cell>
          <cell r="G50">
            <v>45.171700000000001</v>
          </cell>
          <cell r="H50">
            <v>8.9420000000000002</v>
          </cell>
          <cell r="I50">
            <v>0.53100000000000003</v>
          </cell>
          <cell r="J50">
            <v>0.29139999999999999</v>
          </cell>
          <cell r="K50">
            <v>0.91469999999999996</v>
          </cell>
          <cell r="L50">
            <v>5.3259999999999996</v>
          </cell>
          <cell r="M50">
            <v>4.8766999999999996</v>
          </cell>
          <cell r="P50">
            <v>98.274100000000004</v>
          </cell>
          <cell r="AB50">
            <v>7.6399999999999996E-2</v>
          </cell>
          <cell r="AC50">
            <v>0.1207</v>
          </cell>
        </row>
        <row r="51">
          <cell r="D51">
            <v>3.3115000000000001</v>
          </cell>
          <cell r="E51">
            <v>15.8614</v>
          </cell>
          <cell r="F51">
            <v>9.8810000000000002</v>
          </cell>
          <cell r="G51">
            <v>48.538400000000003</v>
          </cell>
          <cell r="H51">
            <v>11.124000000000001</v>
          </cell>
          <cell r="I51">
            <v>0.2636</v>
          </cell>
          <cell r="J51">
            <v>0.1431</v>
          </cell>
          <cell r="K51">
            <v>0.32519999999999999</v>
          </cell>
          <cell r="L51">
            <v>5.2602000000000002</v>
          </cell>
          <cell r="M51">
            <v>2.9390000000000001</v>
          </cell>
          <cell r="P51">
            <v>97.929299999999998</v>
          </cell>
          <cell r="AB51">
            <v>1.9699999999999999E-2</v>
          </cell>
          <cell r="AC51">
            <v>0.13120000000000001</v>
          </cell>
        </row>
        <row r="52">
          <cell r="D52">
            <v>2.8551000000000002</v>
          </cell>
          <cell r="E52">
            <v>15.5677</v>
          </cell>
          <cell r="F52">
            <v>7.8231999999999999</v>
          </cell>
          <cell r="G52">
            <v>47.995600000000003</v>
          </cell>
          <cell r="H52">
            <v>13.085599999999999</v>
          </cell>
          <cell r="I52">
            <v>0.3992</v>
          </cell>
          <cell r="J52">
            <v>0.1188</v>
          </cell>
          <cell r="K52">
            <v>0.7359</v>
          </cell>
          <cell r="L52">
            <v>5.5765000000000002</v>
          </cell>
          <cell r="M52">
            <v>3.3795999999999999</v>
          </cell>
          <cell r="P52">
            <v>97.875799999999998</v>
          </cell>
          <cell r="AB52">
            <v>4.4200000000000003E-2</v>
          </cell>
          <cell r="AC52">
            <v>0.1474</v>
          </cell>
        </row>
        <row r="53">
          <cell r="D53">
            <v>3.2858999999999998</v>
          </cell>
          <cell r="E53">
            <v>13.7136</v>
          </cell>
          <cell r="F53">
            <v>13.7051</v>
          </cell>
          <cell r="G53">
            <v>44.556399999999996</v>
          </cell>
          <cell r="H53">
            <v>9.7001000000000008</v>
          </cell>
          <cell r="I53">
            <v>0.40139999999999998</v>
          </cell>
          <cell r="J53">
            <v>0.19969999999999999</v>
          </cell>
          <cell r="K53">
            <v>0.78120000000000001</v>
          </cell>
          <cell r="L53">
            <v>5.3643999999999998</v>
          </cell>
          <cell r="M53">
            <v>4.2079000000000004</v>
          </cell>
          <cell r="P53">
            <v>96.394000000000005</v>
          </cell>
          <cell r="AB53">
            <v>6.7699999999999996E-2</v>
          </cell>
          <cell r="AC53">
            <v>0.2054</v>
          </cell>
        </row>
        <row r="54">
          <cell r="D54">
            <v>3.3687999999999998</v>
          </cell>
          <cell r="E54">
            <v>12.970499999999999</v>
          </cell>
          <cell r="F54">
            <v>14.8072</v>
          </cell>
          <cell r="G54">
            <v>44.8581</v>
          </cell>
          <cell r="H54">
            <v>9.5861999999999998</v>
          </cell>
          <cell r="I54">
            <v>0.57299999999999995</v>
          </cell>
          <cell r="J54">
            <v>0.1628</v>
          </cell>
          <cell r="K54">
            <v>0.81030000000000002</v>
          </cell>
          <cell r="L54">
            <v>5.8604000000000003</v>
          </cell>
          <cell r="M54">
            <v>4.1703999999999999</v>
          </cell>
          <cell r="P54">
            <v>97.603300000000004</v>
          </cell>
          <cell r="AB54">
            <v>6.1400000000000003E-2</v>
          </cell>
          <cell r="AC54">
            <v>0.18729999999999999</v>
          </cell>
        </row>
        <row r="55">
          <cell r="D55">
            <v>3.6886999999999999</v>
          </cell>
          <cell r="E55">
            <v>15.1158</v>
          </cell>
          <cell r="F55">
            <v>12.3749</v>
          </cell>
          <cell r="G55">
            <v>46.314900000000002</v>
          </cell>
          <cell r="H55">
            <v>10.0763</v>
          </cell>
          <cell r="I55">
            <v>0.4632</v>
          </cell>
          <cell r="J55">
            <v>0.1507</v>
          </cell>
          <cell r="K55">
            <v>0.78910000000000002</v>
          </cell>
          <cell r="L55">
            <v>5.1898999999999997</v>
          </cell>
          <cell r="M55">
            <v>3.637</v>
          </cell>
          <cell r="P55">
            <v>98.194000000000003</v>
          </cell>
          <cell r="AB55">
            <v>6.3500000000000001E-2</v>
          </cell>
          <cell r="AC55">
            <v>0.1651</v>
          </cell>
        </row>
        <row r="57">
          <cell r="D57">
            <v>3.3812000000000002</v>
          </cell>
          <cell r="E57">
            <v>15.1288</v>
          </cell>
          <cell r="F57">
            <v>12.8332</v>
          </cell>
          <cell r="G57">
            <v>46.273099999999999</v>
          </cell>
          <cell r="H57">
            <v>10.129</v>
          </cell>
          <cell r="I57">
            <v>0.61029999999999995</v>
          </cell>
          <cell r="J57">
            <v>0.25619999999999998</v>
          </cell>
          <cell r="K57">
            <v>0.90710000000000002</v>
          </cell>
          <cell r="L57">
            <v>4.9817</v>
          </cell>
          <cell r="M57">
            <v>3.3959999999999999</v>
          </cell>
          <cell r="P57">
            <v>98.347099999999998</v>
          </cell>
          <cell r="AB57">
            <v>8.0699999999999994E-2</v>
          </cell>
          <cell r="AC57">
            <v>0.18509999999999999</v>
          </cell>
        </row>
        <row r="58">
          <cell r="D58">
            <v>3.7172999999999998</v>
          </cell>
          <cell r="E58">
            <v>14.248200000000001</v>
          </cell>
          <cell r="F58">
            <v>13.264799999999999</v>
          </cell>
          <cell r="G58">
            <v>46.093299999999999</v>
          </cell>
          <cell r="H58">
            <v>10.1469</v>
          </cell>
          <cell r="I58">
            <v>0.55089999999999995</v>
          </cell>
          <cell r="J58">
            <v>0.19139999999999999</v>
          </cell>
          <cell r="K58">
            <v>0.88300000000000001</v>
          </cell>
          <cell r="L58">
            <v>4.8030999999999997</v>
          </cell>
          <cell r="M58">
            <v>4.1417999999999999</v>
          </cell>
          <cell r="P58">
            <v>98.3613</v>
          </cell>
          <cell r="AB58">
            <v>7.3599999999999999E-2</v>
          </cell>
          <cell r="AC58">
            <v>0.1237</v>
          </cell>
        </row>
        <row r="59">
          <cell r="D59">
            <v>2.6621000000000001</v>
          </cell>
          <cell r="E59">
            <v>15.071300000000001</v>
          </cell>
          <cell r="F59">
            <v>6.9855</v>
          </cell>
          <cell r="G59">
            <v>50.432000000000002</v>
          </cell>
          <cell r="H59">
            <v>12.553599999999999</v>
          </cell>
          <cell r="I59">
            <v>0.36420000000000002</v>
          </cell>
          <cell r="J59">
            <v>0.14560000000000001</v>
          </cell>
          <cell r="K59">
            <v>0.44900000000000001</v>
          </cell>
          <cell r="L59">
            <v>5.5792000000000002</v>
          </cell>
          <cell r="M59">
            <v>3.1057000000000001</v>
          </cell>
          <cell r="P59">
            <v>97.585499999999996</v>
          </cell>
          <cell r="AB59">
            <v>2.3099999999999999E-2</v>
          </cell>
          <cell r="AC59">
            <v>0.1072</v>
          </cell>
        </row>
        <row r="60">
          <cell r="D60">
            <v>3.4558</v>
          </cell>
          <cell r="E60">
            <v>15.888999999999999</v>
          </cell>
          <cell r="F60">
            <v>10.9267</v>
          </cell>
          <cell r="G60">
            <v>47.1999</v>
          </cell>
          <cell r="H60">
            <v>10.2834</v>
          </cell>
          <cell r="I60">
            <v>0.41260000000000002</v>
          </cell>
          <cell r="J60">
            <v>0.2354</v>
          </cell>
          <cell r="K60">
            <v>0.74709999999999999</v>
          </cell>
          <cell r="L60">
            <v>5.0864000000000003</v>
          </cell>
          <cell r="M60">
            <v>3.0933000000000002</v>
          </cell>
          <cell r="P60">
            <v>97.701899999999995</v>
          </cell>
          <cell r="AB60">
            <v>5.5199999999999999E-2</v>
          </cell>
          <cell r="AC60">
            <v>0.15870000000000001</v>
          </cell>
        </row>
        <row r="61">
          <cell r="D61">
            <v>3.2090000000000001</v>
          </cell>
          <cell r="E61">
            <v>12.077299999999999</v>
          </cell>
          <cell r="F61">
            <v>14.8268</v>
          </cell>
          <cell r="G61">
            <v>45.246400000000001</v>
          </cell>
          <cell r="H61">
            <v>9.3854000000000006</v>
          </cell>
          <cell r="I61">
            <v>0.57230000000000003</v>
          </cell>
          <cell r="J61">
            <v>0.15240000000000001</v>
          </cell>
          <cell r="K61">
            <v>0.98280000000000001</v>
          </cell>
          <cell r="L61">
            <v>5.7907000000000002</v>
          </cell>
          <cell r="M61">
            <v>4.6642000000000001</v>
          </cell>
          <cell r="P61">
            <v>97.167400000000001</v>
          </cell>
          <cell r="AB61">
            <v>7.6499999999999999E-2</v>
          </cell>
          <cell r="AC61">
            <v>9.1899999999999996E-2</v>
          </cell>
        </row>
        <row r="62">
          <cell r="D62">
            <v>3.653</v>
          </cell>
          <cell r="E62">
            <v>13.7986</v>
          </cell>
          <cell r="F62">
            <v>12.6568</v>
          </cell>
          <cell r="G62">
            <v>42.540700000000001</v>
          </cell>
          <cell r="H62">
            <v>9.5595999999999997</v>
          </cell>
          <cell r="I62">
            <v>0.4587</v>
          </cell>
          <cell r="J62">
            <v>0.2422</v>
          </cell>
          <cell r="K62">
            <v>0.88919999999999999</v>
          </cell>
          <cell r="L62">
            <v>4.2851999999999997</v>
          </cell>
          <cell r="M62">
            <v>3.6562999999999999</v>
          </cell>
          <cell r="P62">
            <v>92.188999999999993</v>
          </cell>
          <cell r="AB62">
            <v>7.1800000000000003E-2</v>
          </cell>
          <cell r="AC62">
            <v>0.18870000000000001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F14626FF-5213-4357-9B8C-103B7A367DE9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0-07-03T13:03:56.71" personId="{F14626FF-5213-4357-9B8C-103B7A367DE9}" id="{5051837C-5C69-42DF-9201-05E7492F77A5}">
    <text>Using Kd=0.352, Matzen et al. 2011</text>
  </threadedComment>
  <threadedComment ref="T1" dT="2020-07-03T13:03:56.71" personId="{F14626FF-5213-4357-9B8C-103B7A367DE9}" id="{F0C0AB05-99FB-45B6-99B1-460B6ACC7692}">
    <text>Using Kd=0.27, Lower limit of Roedder and Emslie, 1970</text>
  </threadedComment>
  <threadedComment ref="U1" dT="2020-07-03T13:07:01.20" personId="{F14626FF-5213-4357-9B8C-103B7A367DE9}" id="{1DCBBBF6-4781-439D-9E04-241048C198F5}">
    <text>Using Kd=0.36 (upper limit from Putirka, 2008)</text>
  </threadedComment>
  <threadedComment ref="V1" dT="2020-07-03T13:07:01.20" personId="{F14626FF-5213-4357-9B8C-103B7A367DE9}" id="{7C93B09B-8775-4E77-93DD-C62BAE977200}">
    <text>Using Kd=0.2 (lower limit from Putirka, 2008)</text>
  </threadedComment>
  <threadedComment ref="W1" dT="2020-07-03T13:21:21.11" personId="{F14626FF-5213-4357-9B8C-103B7A367DE9}" id="{557D0E47-60CC-41FC-93BB-5174FC3CC7A1}">
    <text>An from Namur calculated using Matlab script for "mafic" coefficients based on SiO2 contents of glasses</text>
  </threadedComment>
  <threadedComment ref="X1" dT="2020-07-03T13:22:26.17" personId="{F14626FF-5213-4357-9B8C-103B7A367DE9}" id="{D7ECF91F-CAC5-40B2-8A80-800E84ADE6FE}">
    <text>Their supplementary table a4 indicates that ~65% of experimental measurements of An are within 2% of the predicted An content from their equations. Thus, for max and min values, we use this percentage error</text>
  </threadedComment>
  <threadedComment ref="Y1" dT="2020-07-03T13:22:26.17" personId="{F14626FF-5213-4357-9B8C-103B7A367DE9}" id="{B9ACB2D5-0210-4459-99CB-205A83F282C0}">
    <text>Their supplementary table a4 indicates that ~65% of experimental measurements of An are within 2% of the predicted An content from their equations. Thus, for max and min values, we use this percentage error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7-03T10:04:06.34" personId="{F14626FF-5213-4357-9B8C-103B7A367DE9}" id="{0C920091-9082-4CB7-A484-78A95506CB16}">
    <text>Supplementary Table s2 from Hald...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workbookViewId="0">
      <selection activeCell="I62" sqref="I62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</row>
    <row r="2" spans="1:17" x14ac:dyDescent="0.35">
      <c r="A2" s="1" t="s">
        <v>14</v>
      </c>
      <c r="B2">
        <f>([1]Glass!D2/[1]Glass!$P2)*100</f>
        <v>3.8704772648545576</v>
      </c>
      <c r="C2">
        <f>([1]Glass!E2/[1]Glass!$P2)*100</f>
        <v>16.59835751487525</v>
      </c>
      <c r="D2">
        <f>([1]Glass!F2/[1]Glass!$P2)*100</f>
        <v>9.9567869255159458</v>
      </c>
      <c r="E2">
        <f>([1]Glass!G2/[1]Glass!$P2)*100</f>
        <v>48.211444669587053</v>
      </c>
      <c r="F2">
        <f>([1]Glass!H2/[1]Glass!$P2)*100</f>
        <v>11.364047416871797</v>
      </c>
      <c r="G2">
        <f>([1]Glass!I2/[1]Glass!$P2)*100</f>
        <v>0.32218213253303823</v>
      </c>
      <c r="H2">
        <f>([1]Glass!J2/[1]Glass!$P2)*100</f>
        <v>0.22316707182117207</v>
      </c>
      <c r="I2">
        <f>([1]Glass!K2/[1]Glass!$P2)*100</f>
        <v>0.47279946946729079</v>
      </c>
      <c r="J2">
        <f>([1]Glass!L2/[1]Glass!$P2)*100</f>
        <v>5.4840446783747634</v>
      </c>
      <c r="K2">
        <f>([1]Glass!M2/[1]Glass!$P2)*100</f>
        <v>3.2070048301774201</v>
      </c>
      <c r="L2">
        <f>[1]Glass!AB2*10000</f>
        <v>247</v>
      </c>
      <c r="M2">
        <f>[1]Glass!AC2*10000</f>
        <v>1296</v>
      </c>
      <c r="N2">
        <v>97.863900000000001</v>
      </c>
    </row>
    <row r="3" spans="1:17" x14ac:dyDescent="0.35">
      <c r="A3" s="1" t="s">
        <v>15</v>
      </c>
      <c r="B3">
        <f>([1]Glass!D3/[1]Glass!$P3)*100</f>
        <v>3.5849083578760759</v>
      </c>
      <c r="C3">
        <f>([1]Glass!E3/[1]Glass!$P3)*100</f>
        <v>15.654116849324581</v>
      </c>
      <c r="D3">
        <f>([1]Glass!F3/[1]Glass!$P3)*100</f>
        <v>12.242811801757272</v>
      </c>
      <c r="E3">
        <f>([1]Glass!G3/[1]Glass!$P3)*100</f>
        <v>47.47682906405349</v>
      </c>
      <c r="F3">
        <f>([1]Glass!H3/[1]Glass!$P3)*100</f>
        <v>10.80792938225815</v>
      </c>
      <c r="G3">
        <f>([1]Glass!I3/[1]Glass!$P3)*100</f>
        <v>0.36283091854532679</v>
      </c>
      <c r="H3">
        <f>([1]Glass!J3/[1]Glass!$P3)*100</f>
        <v>0.20965152709641316</v>
      </c>
      <c r="I3">
        <f>([1]Glass!K3/[1]Glass!$P3)*100</f>
        <v>0.69635351352676134</v>
      </c>
      <c r="J3">
        <f>([1]Glass!L3/[1]Glass!$P3)*100</f>
        <v>5.2430242105134157</v>
      </c>
      <c r="K3">
        <f>([1]Glass!M3/[1]Glass!$P3)*100</f>
        <v>3.2957056668205267</v>
      </c>
      <c r="L3">
        <f>[1]Glass!AB3*10000</f>
        <v>587</v>
      </c>
      <c r="M3">
        <f>[1]Glass!AC3*10000</f>
        <v>1794</v>
      </c>
      <c r="N3">
        <v>97.924400000000006</v>
      </c>
    </row>
    <row r="4" spans="1:17" x14ac:dyDescent="0.35">
      <c r="A4" s="1" t="s">
        <v>16</v>
      </c>
      <c r="B4">
        <f>([1]Glass!D4/[1]Glass!$P4)*100</f>
        <v>3.4097516446724265</v>
      </c>
      <c r="C4">
        <f>([1]Glass!E4/[1]Glass!$P4)*100</f>
        <v>15.279812731788098</v>
      </c>
      <c r="D4">
        <f>([1]Glass!F4/[1]Glass!$P4)*100</f>
        <v>11.801773665357491</v>
      </c>
      <c r="E4">
        <f>([1]Glass!G4/[1]Glass!$P4)*100</f>
        <v>47.572733635873391</v>
      </c>
      <c r="F4">
        <f>([1]Glass!H4/[1]Glass!$P4)*100</f>
        <v>11.205262951763974</v>
      </c>
      <c r="G4">
        <f>([1]Glass!I4/[1]Glass!$P4)*100</f>
        <v>0.40500466463344215</v>
      </c>
      <c r="H4">
        <f>([1]Glass!J4/[1]Glass!$P4)*100</f>
        <v>0.13988879192521325</v>
      </c>
      <c r="I4">
        <f>([1]Glass!K4/[1]Glass!$P4)*100</f>
        <v>0.66379390856113385</v>
      </c>
      <c r="J4">
        <f>([1]Glass!L4/[1]Glass!$P4)*100</f>
        <v>5.5270634098922367</v>
      </c>
      <c r="K4">
        <f>([1]Glass!M4/[1]Glass!$P4)*100</f>
        <v>3.5667122920371845</v>
      </c>
      <c r="L4">
        <f>[1]Glass!AB4*10000</f>
        <v>599</v>
      </c>
      <c r="M4">
        <f>[1]Glass!AC4*10000</f>
        <v>1835</v>
      </c>
      <c r="N4">
        <v>99.579099999999997</v>
      </c>
    </row>
    <row r="5" spans="1:17" x14ac:dyDescent="0.35">
      <c r="A5" s="1" t="s">
        <v>17</v>
      </c>
      <c r="B5">
        <f>([1]Glass!D5/[1]Glass!$P5)*100</f>
        <v>3.0322447229101233</v>
      </c>
      <c r="C5">
        <f>([1]Glass!E5/[1]Glass!$P5)*100</f>
        <v>14.524234222211806</v>
      </c>
      <c r="D5">
        <f>([1]Glass!F5/[1]Glass!$P5)*100</f>
        <v>11.901606378654691</v>
      </c>
      <c r="E5">
        <f>([1]Glass!G5/[1]Glass!$P5)*100</f>
        <v>48.234857876898971</v>
      </c>
      <c r="F5">
        <f>([1]Glass!H5/[1]Glass!$P5)*100</f>
        <v>11.657527283173517</v>
      </c>
      <c r="G5">
        <f>([1]Glass!I5/[1]Glass!$P5)*100</f>
        <v>0.35725600494677834</v>
      </c>
      <c r="H5">
        <f>([1]Glass!J5/[1]Glass!$P5)*100</f>
        <v>0.18856026950569907</v>
      </c>
      <c r="I5">
        <f>([1]Glass!K5/[1]Glass!$P5)*100</f>
        <v>0.57861822301046495</v>
      </c>
      <c r="J5">
        <f>([1]Glass!L5/[1]Glass!$P5)*100</f>
        <v>5.5228498169916129</v>
      </c>
      <c r="K5">
        <f>([1]Glass!M5/[1]Glass!$P5)*100</f>
        <v>3.6137152892734572</v>
      </c>
      <c r="L5">
        <f>[1]Glass!AB5*10000</f>
        <v>343</v>
      </c>
      <c r="M5">
        <f>[1]Glass!AC5*10000</f>
        <v>1738</v>
      </c>
      <c r="N5">
        <v>98.164900000000003</v>
      </c>
    </row>
    <row r="6" spans="1:17" x14ac:dyDescent="0.35">
      <c r="A6" s="1" t="s">
        <v>18</v>
      </c>
      <c r="B6">
        <f>([1]Glass!D6/[1]Glass!$P6)*100</f>
        <v>3.4272542444700673</v>
      </c>
      <c r="C6">
        <f>([1]Glass!E6/[1]Glass!$P6)*100</f>
        <v>16.102095446081886</v>
      </c>
      <c r="D6">
        <f>([1]Glass!F6/[1]Glass!$P6)*100</f>
        <v>11.278556207906712</v>
      </c>
      <c r="E6">
        <f>([1]Glass!G6/[1]Glass!$P6)*100</f>
        <v>47.815019740299959</v>
      </c>
      <c r="F6">
        <f>([1]Glass!H6/[1]Glass!$P6)*100</f>
        <v>11.010462970130828</v>
      </c>
      <c r="G6">
        <f>([1]Glass!I6/[1]Glass!$P6)*100</f>
        <v>0.41823359966101281</v>
      </c>
      <c r="H6">
        <f>([1]Glass!J6/[1]Glass!$P6)*100</f>
        <v>0.11010972265795295</v>
      </c>
      <c r="I6">
        <f>([1]Glass!K6/[1]Glass!$P6)*100</f>
        <v>0.78339859108447385</v>
      </c>
      <c r="J6">
        <f>([1]Glass!L6/[1]Glass!$P6)*100</f>
        <v>5.1494884634346088</v>
      </c>
      <c r="K6">
        <f>([1]Glass!M6/[1]Glass!$P6)*100</f>
        <v>3.6745682191356641</v>
      </c>
      <c r="L6">
        <f>[1]Glass!AB6*10000</f>
        <v>359</v>
      </c>
      <c r="M6">
        <f>[1]Glass!AC6*10000</f>
        <v>954</v>
      </c>
      <c r="N6">
        <v>98.174800000000005</v>
      </c>
    </row>
    <row r="7" spans="1:17" x14ac:dyDescent="0.35">
      <c r="A7" s="1" t="s">
        <v>19</v>
      </c>
      <c r="B7">
        <f>([1]Glass!D7/[1]Glass!$P7)*100</f>
        <v>3.1575098981741609</v>
      </c>
      <c r="C7">
        <f>([1]Glass!E7/[1]Glass!$P7)*100</f>
        <v>15.543784293841739</v>
      </c>
      <c r="D7">
        <f>([1]Glass!F7/[1]Glass!$P7)*100</f>
        <v>10.589335808770443</v>
      </c>
      <c r="E7">
        <f>([1]Glass!G7/[1]Glass!$P7)*100</f>
        <v>49.316446440588997</v>
      </c>
      <c r="F7">
        <f>([1]Glass!H7/[1]Glass!$P7)*100</f>
        <v>11.186647345185612</v>
      </c>
      <c r="G7">
        <f>([1]Glass!I7/[1]Glass!$P7)*100</f>
        <v>0.36396278266091103</v>
      </c>
      <c r="H7">
        <f>([1]Glass!J7/[1]Glass!$P7)*100</f>
        <v>0.15502118520742508</v>
      </c>
      <c r="I7">
        <f>([1]Glass!K7/[1]Glass!$P7)*100</f>
        <v>0.53379165683742491</v>
      </c>
      <c r="J7">
        <f>([1]Glass!L7/[1]Glass!$P7)*100</f>
        <v>5.3393462762747115</v>
      </c>
      <c r="K7">
        <f>([1]Glass!M7/[1]Glass!$P7)*100</f>
        <v>3.514936873290095</v>
      </c>
      <c r="L7">
        <f>[1]Glass!AB7*10000</f>
        <v>189</v>
      </c>
      <c r="M7">
        <f>[1]Glass!AC7*10000</f>
        <v>1371</v>
      </c>
      <c r="N7">
        <v>97.9221</v>
      </c>
    </row>
    <row r="8" spans="1:17" x14ac:dyDescent="0.35">
      <c r="A8" s="1" t="s">
        <v>20</v>
      </c>
      <c r="B8">
        <f>([1]Glass!D8/[1]Glass!$P8)*100</f>
        <v>3.1496310762787481</v>
      </c>
      <c r="C8">
        <f>([1]Glass!E8/[1]Glass!$P8)*100</f>
        <v>15.682379464108983</v>
      </c>
      <c r="D8">
        <f>([1]Glass!F8/[1]Glass!$P8)*100</f>
        <v>10.972803485311568</v>
      </c>
      <c r="E8">
        <f>([1]Glass!G8/[1]Glass!$P8)*100</f>
        <v>48.926421313021294</v>
      </c>
      <c r="F8">
        <f>([1]Glass!H8/[1]Glass!$P8)*100</f>
        <v>10.824300141194909</v>
      </c>
      <c r="G8">
        <f>([1]Glass!I8/[1]Glass!$P8)*100</f>
        <v>0.32583440506799383</v>
      </c>
      <c r="H8">
        <f>([1]Glass!J8/[1]Glass!$P8)*100</f>
        <v>0.15905997281668111</v>
      </c>
      <c r="I8">
        <f>([1]Glass!K8/[1]Glass!$P8)*100</f>
        <v>0.51159046777030803</v>
      </c>
      <c r="J8">
        <f>([1]Glass!L8/[1]Glass!$P8)*100</f>
        <v>5.5431436219184036</v>
      </c>
      <c r="K8">
        <f>([1]Glass!M8/[1]Glass!$P8)*100</f>
        <v>3.5948365904931467</v>
      </c>
      <c r="L8">
        <f>[1]Glass!AB8*10000</f>
        <v>292</v>
      </c>
      <c r="M8">
        <f>[1]Glass!AC8*10000</f>
        <v>1383</v>
      </c>
      <c r="N8">
        <v>98.516300000000001</v>
      </c>
    </row>
    <row r="9" spans="1:17" x14ac:dyDescent="0.35">
      <c r="A9" s="1" t="s">
        <v>21</v>
      </c>
      <c r="B9">
        <f>([1]Glass!D9/[1]Glass!$P9)*100</f>
        <v>3.2510339589686175</v>
      </c>
      <c r="C9">
        <f>([1]Glass!E9/[1]Glass!$P9)*100</f>
        <v>15.446420903302977</v>
      </c>
      <c r="D9">
        <f>([1]Glass!F9/[1]Glass!$P9)*100</f>
        <v>11.392846462913544</v>
      </c>
      <c r="E9">
        <f>([1]Glass!G9/[1]Glass!$P9)*100</f>
        <v>48.293773688964862</v>
      </c>
      <c r="F9">
        <f>([1]Glass!H9/[1]Glass!$P9)*100</f>
        <v>10.898036176405764</v>
      </c>
      <c r="G9">
        <f>([1]Glass!I9/[1]Glass!$P9)*100</f>
        <v>0.43821028092021053</v>
      </c>
      <c r="H9">
        <f>([1]Glass!J9/[1]Glass!$P9)*100</f>
        <v>0.23188411795565331</v>
      </c>
      <c r="I9">
        <f>([1]Glass!K9/[1]Glass!$P9)*100</f>
        <v>0.62694594854676633</v>
      </c>
      <c r="J9">
        <f>([1]Glass!L9/[1]Glass!$P9)*100</f>
        <v>5.2442440277681488</v>
      </c>
      <c r="K9">
        <f>([1]Glass!M9/[1]Glass!$P9)*100</f>
        <v>3.8480760654407815</v>
      </c>
      <c r="L9">
        <f>[1]Glass!AB9*10000</f>
        <v>320</v>
      </c>
      <c r="M9">
        <f>[1]Glass!AC9*10000</f>
        <v>1429</v>
      </c>
      <c r="N9">
        <v>96.643100000000004</v>
      </c>
    </row>
    <row r="10" spans="1:17" x14ac:dyDescent="0.35">
      <c r="A10" s="1" t="s">
        <v>22</v>
      </c>
      <c r="B10">
        <f>([1]Glass!D10/[1]Glass!$P10)*100</f>
        <v>3.9103391235814335</v>
      </c>
      <c r="C10">
        <f>([1]Glass!E10/[1]Glass!$P10)*100</f>
        <v>14.737614543501676</v>
      </c>
      <c r="D10">
        <f>([1]Glass!F10/[1]Glass!$P10)*100</f>
        <v>14.254484632389792</v>
      </c>
      <c r="E10">
        <f>([1]Glass!G10/[1]Glass!$P10)*100</f>
        <v>46.007516492931892</v>
      </c>
      <c r="F10">
        <f>([1]Glass!H10/[1]Glass!$P10)*100</f>
        <v>9.4153964094244138</v>
      </c>
      <c r="G10">
        <f>([1]Glass!I10/[1]Glass!$P10)*100</f>
        <v>0.59617452120022019</v>
      </c>
      <c r="H10">
        <f>([1]Glass!J10/[1]Glass!$P10)*100</f>
        <v>0.17289778533002773</v>
      </c>
      <c r="I10">
        <f>([1]Glass!K10/[1]Glass!$P10)*100</f>
        <v>1.0186313505602522</v>
      </c>
      <c r="J10">
        <f>([1]Glass!L10/[1]Glass!$P10)*100</f>
        <v>5.1468606292167527</v>
      </c>
      <c r="K10">
        <f>([1]Glass!M10/[1]Glass!$P10)*100</f>
        <v>4.2167791817538003</v>
      </c>
      <c r="L10">
        <f>[1]Glass!AB10*10000</f>
        <v>826.00000000000011</v>
      </c>
      <c r="M10">
        <f>[1]Glass!AC10*10000</f>
        <v>2141</v>
      </c>
      <c r="N10">
        <v>97.572100000000006</v>
      </c>
    </row>
    <row r="11" spans="1:17" x14ac:dyDescent="0.35">
      <c r="A11" s="1" t="s">
        <v>23</v>
      </c>
      <c r="B11">
        <f>([1]Glass!D11/[1]Glass!$P11)*100</f>
        <v>3.3809690146534082</v>
      </c>
      <c r="C11">
        <f>([1]Glass!E11/[1]Glass!$P11)*100</f>
        <v>15.335124179410217</v>
      </c>
      <c r="D11">
        <f>([1]Glass!F11/[1]Glass!$P11)*100</f>
        <v>12.908311359919878</v>
      </c>
      <c r="E11">
        <f>([1]Glass!G11/[1]Glass!$P11)*100</f>
        <v>47.447013934183836</v>
      </c>
      <c r="F11">
        <f>([1]Glass!H11/[1]Glass!$P11)*100</f>
        <v>10.215962847671953</v>
      </c>
      <c r="G11">
        <f>([1]Glass!I11/[1]Glass!$P11)*100</f>
        <v>0.45234834738292268</v>
      </c>
      <c r="H11">
        <f>([1]Glass!J11/[1]Glass!$P11)*100</f>
        <v>0.12519436038046719</v>
      </c>
      <c r="I11">
        <f>([1]Glass!K11/[1]Glass!$P11)*100</f>
        <v>0.71128944008754336</v>
      </c>
      <c r="J11">
        <f>([1]Glass!L11/[1]Glass!$P11)*100</f>
        <v>5.3230787302509768</v>
      </c>
      <c r="K11">
        <f>([1]Glass!M11/[1]Glass!$P11)*100</f>
        <v>3.7043104985002442</v>
      </c>
      <c r="L11">
        <f>[1]Glass!AB11*10000</f>
        <v>485</v>
      </c>
      <c r="M11">
        <f>[1]Glass!AC11*10000</f>
        <v>1683</v>
      </c>
      <c r="N11">
        <v>97.049099999999996</v>
      </c>
    </row>
    <row r="12" spans="1:17" x14ac:dyDescent="0.35">
      <c r="A12" s="1" t="s">
        <v>24</v>
      </c>
      <c r="B12">
        <f>([1]Glass!D12/[1]Glass!$P12)*100</f>
        <v>3.1112406046442445</v>
      </c>
      <c r="C12">
        <f>([1]Glass!E12/[1]Glass!$P12)*100</f>
        <v>15.279104973298749</v>
      </c>
      <c r="D12">
        <f>([1]Glass!F12/[1]Glass!$P12)*100</f>
        <v>9.5494915454532485</v>
      </c>
      <c r="E12">
        <f>([1]Glass!G12/[1]Glass!$P12)*100</f>
        <v>49.250816522378727</v>
      </c>
      <c r="F12">
        <f>([1]Glass!H12/[1]Glass!$P12)*100</f>
        <v>12.380781620249348</v>
      </c>
      <c r="G12">
        <f>([1]Glass!I12/[1]Glass!$P12)*100</f>
        <v>0.35065128229160086</v>
      </c>
      <c r="H12">
        <f>([1]Glass!J12/[1]Glass!$P12)*100</f>
        <v>0.19060678360476035</v>
      </c>
      <c r="I12">
        <f>([1]Glass!K12/[1]Glass!$P12)*100</f>
        <v>0.43826316572297119</v>
      </c>
      <c r="J12">
        <f>([1]Glass!L12/[1]Glass!$P12)*100</f>
        <v>5.4473197894869818</v>
      </c>
      <c r="K12">
        <f>([1]Glass!M12/[1]Glass!$P12)*100</f>
        <v>3.7121970004136093</v>
      </c>
      <c r="L12">
        <f>[1]Glass!AB12*10000</f>
        <v>217</v>
      </c>
      <c r="M12">
        <f>[1]Glass!AC12*10000</f>
        <v>1314</v>
      </c>
      <c r="N12">
        <v>98.160200000000003</v>
      </c>
    </row>
    <row r="13" spans="1:17" x14ac:dyDescent="0.35">
      <c r="A13" s="1" t="s">
        <v>25</v>
      </c>
      <c r="B13">
        <f>([1]Glass!D13/[1]Glass!$P13)*100</f>
        <v>3.7311671571761975</v>
      </c>
      <c r="C13">
        <f>([1]Glass!E13/[1]Glass!$P13)*100</f>
        <v>14.369340565575309</v>
      </c>
      <c r="D13">
        <f>([1]Glass!F13/[1]Glass!$P13)*100</f>
        <v>13.093377011879138</v>
      </c>
      <c r="E13">
        <f>([1]Glass!G13/[1]Glass!$P13)*100</f>
        <v>47.631837464169948</v>
      </c>
      <c r="F13">
        <f>([1]Glass!H13/[1]Glass!$P13)*100</f>
        <v>9.8939369794429766</v>
      </c>
      <c r="G13">
        <f>([1]Glass!I13/[1]Glass!$P13)*100</f>
        <v>0.53646748416013945</v>
      </c>
      <c r="H13">
        <f>([1]Glass!J13/[1]Glass!$P13)*100</f>
        <v>0.25164248410971007</v>
      </c>
      <c r="I13">
        <f>([1]Glass!K13/[1]Glass!$P13)*100</f>
        <v>0.89239787551211014</v>
      </c>
      <c r="J13">
        <f>([1]Glass!L13/[1]Glass!$P13)*100</f>
        <v>5.2795500894616776</v>
      </c>
      <c r="K13">
        <f>([1]Glass!M13/[1]Glass!$P13)*100</f>
        <v>3.9130154132282255</v>
      </c>
      <c r="L13">
        <f>[1]Glass!AB13*10000</f>
        <v>731</v>
      </c>
      <c r="M13">
        <f>[1]Glass!AC13*10000</f>
        <v>1654</v>
      </c>
      <c r="N13">
        <v>99.148600000000002</v>
      </c>
    </row>
    <row r="14" spans="1:17" x14ac:dyDescent="0.35">
      <c r="A14" s="1" t="s">
        <v>26</v>
      </c>
      <c r="B14">
        <f>([1]Glass!D14/[1]Glass!$P14)*100</f>
        <v>3.8073500880167477</v>
      </c>
      <c r="C14">
        <f>([1]Glass!E14/[1]Glass!$P14)*100</f>
        <v>14.7732253361545</v>
      </c>
      <c r="D14">
        <f>([1]Glass!F14/[1]Glass!$P14)*100</f>
        <v>13.89929004251163</v>
      </c>
      <c r="E14">
        <f>([1]Glass!G14/[1]Glass!$P14)*100</f>
        <v>46.295787353990789</v>
      </c>
      <c r="F14">
        <f>([1]Glass!H14/[1]Glass!$P14)*100</f>
        <v>9.6582416470932007</v>
      </c>
      <c r="G14">
        <f>([1]Glass!I14/[1]Glass!$P14)*100</f>
        <v>0.46761770388162543</v>
      </c>
      <c r="H14">
        <f>([1]Glass!J14/[1]Glass!$P14)*100</f>
        <v>0.19238019148112315</v>
      </c>
      <c r="I14">
        <f>([1]Glass!K14/[1]Glass!$P14)*100</f>
        <v>0.93656357690252579</v>
      </c>
      <c r="J14">
        <f>([1]Glass!L14/[1]Glass!$P14)*100</f>
        <v>5.2278780658996666</v>
      </c>
      <c r="K14">
        <f>([1]Glass!M14/[1]Glass!$P14)*100</f>
        <v>4.2233735291803871</v>
      </c>
      <c r="L14">
        <f>[1]Glass!AB14*10000</f>
        <v>793</v>
      </c>
      <c r="M14">
        <f>[1]Glass!AC14*10000</f>
        <v>2142</v>
      </c>
      <c r="N14">
        <v>97.879099999999994</v>
      </c>
    </row>
    <row r="15" spans="1:17" x14ac:dyDescent="0.35">
      <c r="A15" s="1" t="s">
        <v>27</v>
      </c>
      <c r="B15">
        <f>([1]Glass!D15/[1]Glass!$P15)*100</f>
        <v>4.0478640319341483</v>
      </c>
      <c r="C15">
        <f>([1]Glass!E15/[1]Glass!$P15)*100</f>
        <v>14.147017743948298</v>
      </c>
      <c r="D15">
        <f>([1]Glass!F15/[1]Glass!$P15)*100</f>
        <v>13.15444755741783</v>
      </c>
      <c r="E15">
        <f>([1]Glass!G15/[1]Glass!$P15)*100</f>
        <v>46.301725634096144</v>
      </c>
      <c r="F15">
        <f>([1]Glass!H15/[1]Glass!$P15)*100</f>
        <v>10.135311035628394</v>
      </c>
      <c r="G15">
        <f>([1]Glass!I15/[1]Glass!$P15)*100</f>
        <v>0.55413681104802526</v>
      </c>
      <c r="H15">
        <f>([1]Glass!J15/[1]Glass!$P15)*100</f>
        <v>0.25940297027248155</v>
      </c>
      <c r="I15">
        <f>([1]Glass!K15/[1]Glass!$P15)*100</f>
        <v>0.72727873784080854</v>
      </c>
      <c r="J15">
        <f>([1]Glass!L15/[1]Glass!$P15)*100</f>
        <v>6.2107951305382683</v>
      </c>
      <c r="K15">
        <f>([1]Glass!M15/[1]Glass!$P15)*100</f>
        <v>3.9843304490119755</v>
      </c>
      <c r="L15">
        <f>[1]Glass!AB15*10000</f>
        <v>524</v>
      </c>
      <c r="M15">
        <f>[1]Glass!AC15*10000</f>
        <v>2051</v>
      </c>
      <c r="N15">
        <v>96.799199999999999</v>
      </c>
    </row>
    <row r="16" spans="1:17" x14ac:dyDescent="0.35">
      <c r="A16" s="1" t="s">
        <v>28</v>
      </c>
      <c r="B16">
        <f>([1]Glass!D16/[1]Glass!$P16)*100</f>
        <v>3.4582341288057301</v>
      </c>
      <c r="C16">
        <f>([1]Glass!E16/[1]Glass!$P16)*100</f>
        <v>13.007983286714856</v>
      </c>
      <c r="D16">
        <f>([1]Glass!F16/[1]Glass!$P16)*100</f>
        <v>14.026449100171581</v>
      </c>
      <c r="E16">
        <f>([1]Glass!G16/[1]Glass!$P16)*100</f>
        <v>46.876460015219862</v>
      </c>
      <c r="F16">
        <f>([1]Glass!H16/[1]Glass!$P16)*100</f>
        <v>10.152014999520555</v>
      </c>
      <c r="G16">
        <f>([1]Glass!I16/[1]Glass!$P16)*100</f>
        <v>0.49678771149181167</v>
      </c>
      <c r="H16">
        <f>([1]Glass!J16/[1]Glass!$P16)*100</f>
        <v>0.21585273049623688</v>
      </c>
      <c r="I16">
        <f>([1]Glass!K16/[1]Glass!$P16)*100</f>
        <v>0.79955278904986038</v>
      </c>
      <c r="J16">
        <f>([1]Glass!L16/[1]Glass!$P16)*100</f>
        <v>6.526178774209475</v>
      </c>
      <c r="K16">
        <f>([1]Glass!M16/[1]Glass!$P16)*100</f>
        <v>4.1412917296577163</v>
      </c>
      <c r="L16">
        <f>[1]Glass!AB16*10000</f>
        <v>657</v>
      </c>
      <c r="M16">
        <f>[1]Glass!AC16*10000</f>
        <v>1139</v>
      </c>
      <c r="N16">
        <v>98.029799999999994</v>
      </c>
    </row>
    <row r="17" spans="1:14" x14ac:dyDescent="0.35">
      <c r="A17" s="1" t="s">
        <v>29</v>
      </c>
      <c r="B17">
        <f>([1]Glass!D17/[1]Glass!$P17)*100</f>
        <v>3.6831027350313295</v>
      </c>
      <c r="C17">
        <f>([1]Glass!E17/[1]Glass!$P17)*100</f>
        <v>14.944003332099969</v>
      </c>
      <c r="D17">
        <f>([1]Glass!F17/[1]Glass!$P17)*100</f>
        <v>14.205502413144004</v>
      </c>
      <c r="E17">
        <f>([1]Glass!G17/[1]Glass!$P17)*100</f>
        <v>46.321446551943758</v>
      </c>
      <c r="F17">
        <f>([1]Glass!H17/[1]Glass!$P17)*100</f>
        <v>9.7415398426553264</v>
      </c>
      <c r="G17">
        <f>([1]Glass!I17/[1]Glass!$P17)*100</f>
        <v>0.53125562342417743</v>
      </c>
      <c r="H17">
        <f>([1]Glass!J17/[1]Glass!$P17)*100</f>
        <v>0.21189567777299259</v>
      </c>
      <c r="I17">
        <f>([1]Glass!K17/[1]Glass!$P17)*100</f>
        <v>0.99043032210973692</v>
      </c>
      <c r="J17">
        <f>([1]Glass!L17/[1]Glass!$P17)*100</f>
        <v>5.2045864900330177</v>
      </c>
      <c r="K17">
        <f>([1]Glass!M17/[1]Glass!$P17)*100</f>
        <v>3.7317295580317156</v>
      </c>
      <c r="L17">
        <f>[1]Glass!AB17*10000</f>
        <v>772</v>
      </c>
      <c r="M17">
        <f>[1]Glass!AC17*10000</f>
        <v>1765</v>
      </c>
      <c r="N17">
        <v>98.916600000000003</v>
      </c>
    </row>
    <row r="18" spans="1:14" x14ac:dyDescent="0.35">
      <c r="A18" s="1" t="s">
        <v>30</v>
      </c>
      <c r="B18">
        <f>([1]Glass!D18/[1]Glass!$P18)*100</f>
        <v>3.2375322629475125</v>
      </c>
      <c r="C18">
        <f>([1]Glass!E18/[1]Glass!$P18)*100</f>
        <v>13.42354130426974</v>
      </c>
      <c r="D18">
        <f>([1]Glass!F18/[1]Glass!$P18)*100</f>
        <v>13.310858309857709</v>
      </c>
      <c r="E18">
        <f>([1]Glass!G18/[1]Glass!$P18)*100</f>
        <v>47.768558571040053</v>
      </c>
      <c r="F18">
        <f>([1]Glass!H18/[1]Glass!$P18)*100</f>
        <v>10.159223739371829</v>
      </c>
      <c r="G18">
        <f>([1]Glass!I18/[1]Glass!$P18)*100</f>
        <v>0.40650031044267582</v>
      </c>
      <c r="H18">
        <f>([1]Glass!J18/[1]Glass!$P18)*100</f>
        <v>0.29320156196281871</v>
      </c>
      <c r="I18">
        <f>([1]Glass!K18/[1]Glass!$P18)*100</f>
        <v>0.5388874350251176</v>
      </c>
      <c r="J18">
        <f>([1]Glass!L18/[1]Glass!$P18)*100</f>
        <v>6.2349204394431528</v>
      </c>
      <c r="K18">
        <f>([1]Glass!M18/[1]Glass!$P18)*100</f>
        <v>4.1814832489237128</v>
      </c>
      <c r="L18">
        <f>[1]Glass!AB18*10000</f>
        <v>458</v>
      </c>
      <c r="M18">
        <f>[1]Glass!AC18*10000</f>
        <v>1942.0000000000002</v>
      </c>
      <c r="N18">
        <v>97.441500000000005</v>
      </c>
    </row>
    <row r="19" spans="1:14" x14ac:dyDescent="0.35">
      <c r="A19" s="1" t="s">
        <v>31</v>
      </c>
      <c r="B19">
        <f>([1]Glass!D19/[1]Glass!$P19)*100</f>
        <v>3.6581940232931669</v>
      </c>
      <c r="C19">
        <f>([1]Glass!E19/[1]Glass!$P19)*100</f>
        <v>13.247307004104448</v>
      </c>
      <c r="D19">
        <f>([1]Glass!F19/[1]Glass!$P19)*100</f>
        <v>13.427783259746903</v>
      </c>
      <c r="E19">
        <f>([1]Glass!G19/[1]Glass!$P19)*100</f>
        <v>48.138902922501195</v>
      </c>
      <c r="F19">
        <f>([1]Glass!H19/[1]Glass!$P19)*100</f>
        <v>9.8987213349892436</v>
      </c>
      <c r="G19">
        <f>([1]Glass!I19/[1]Glass!$P19)*100</f>
        <v>0.12059188803475351</v>
      </c>
      <c r="H19">
        <f>([1]Glass!J19/[1]Glass!$P19)*100</f>
        <v>0.21494577995273045</v>
      </c>
      <c r="I19">
        <f>([1]Glass!K19/[1]Glass!$P19)*100</f>
        <v>0.54544163692169656</v>
      </c>
      <c r="J19">
        <f>([1]Glass!L19/[1]Glass!$P19)*100</f>
        <v>6.3625597171646922</v>
      </c>
      <c r="K19">
        <f>([1]Glass!M19/[1]Glass!$P19)*100</f>
        <v>3.9486640744212465</v>
      </c>
      <c r="L19">
        <f>[1]Glass!AB19*10000</f>
        <v>489</v>
      </c>
      <c r="M19">
        <f>[1]Glass!AC19*10000</f>
        <v>1880</v>
      </c>
      <c r="N19">
        <v>97.187299999999993</v>
      </c>
    </row>
    <row r="20" spans="1:14" x14ac:dyDescent="0.35">
      <c r="A20" s="1" t="s">
        <v>32</v>
      </c>
      <c r="B20">
        <f>([1]Glass!D20/[1]Glass!$P20)*100</f>
        <v>3.3892388330176138</v>
      </c>
      <c r="C20">
        <f>([1]Glass!E20/[1]Glass!$P20)*100</f>
        <v>13.426047137217456</v>
      </c>
      <c r="D20">
        <f>([1]Glass!F20/[1]Glass!$P20)*100</f>
        <v>12.987735698921417</v>
      </c>
      <c r="E20">
        <f>([1]Glass!G20/[1]Glass!$P20)*100</f>
        <v>48.750827801820392</v>
      </c>
      <c r="F20">
        <f>([1]Glass!H20/[1]Glass!$P20)*100</f>
        <v>9.9802354294045461</v>
      </c>
      <c r="G20">
        <f>([1]Glass!I20/[1]Glass!$P20)*100</f>
        <v>0.18255276113618046</v>
      </c>
      <c r="H20">
        <f>([1]Glass!J20/[1]Glass!$P20)*100</f>
        <v>0.23984434758949241</v>
      </c>
      <c r="I20">
        <f>([1]Glass!K20/[1]Glass!$P20)*100</f>
        <v>0.51870447089987837</v>
      </c>
      <c r="J20">
        <f>([1]Glass!L20/[1]Glass!$P20)*100</f>
        <v>6.4471515916896402</v>
      </c>
      <c r="K20">
        <f>([1]Glass!M20/[1]Glass!$P20)*100</f>
        <v>3.6265163532570468</v>
      </c>
      <c r="L20">
        <f>[1]Glass!AB20*10000</f>
        <v>470</v>
      </c>
      <c r="M20">
        <f>[1]Glass!AC20*10000</f>
        <v>1964</v>
      </c>
      <c r="N20">
        <v>97.396500000000003</v>
      </c>
    </row>
    <row r="21" spans="1:14" x14ac:dyDescent="0.35">
      <c r="A21" s="1" t="s">
        <v>33</v>
      </c>
      <c r="B21">
        <f>([1]Glass!D21/[1]Glass!$P21)*100</f>
        <v>3.662148326187737</v>
      </c>
      <c r="C21">
        <f>([1]Glass!E21/[1]Glass!$P21)*100</f>
        <v>14.226911494537847</v>
      </c>
      <c r="D21">
        <f>([1]Glass!F21/[1]Glass!$P21)*100</f>
        <v>13.3392531304558</v>
      </c>
      <c r="E21">
        <f>([1]Glass!G21/[1]Glass!$P21)*100</f>
        <v>47.153777449514884</v>
      </c>
      <c r="F21">
        <f>([1]Glass!H21/[1]Glass!$P21)*100</f>
        <v>10.316629616067271</v>
      </c>
      <c r="G21">
        <f>([1]Glass!I21/[1]Glass!$P21)*100</f>
        <v>0.34284339059146451</v>
      </c>
      <c r="H21">
        <f>([1]Glass!J21/[1]Glass!$P21)*100</f>
        <v>0.22344467876974722</v>
      </c>
      <c r="I21">
        <f>([1]Glass!K21/[1]Glass!$P21)*100</f>
        <v>0.82002329882769343</v>
      </c>
      <c r="J21">
        <f>([1]Glass!L21/[1]Glass!$P21)*100</f>
        <v>5.8192089809408127</v>
      </c>
      <c r="K21">
        <f>([1]Glass!M21/[1]Glass!$P21)*100</f>
        <v>3.7017750055238761</v>
      </c>
      <c r="L21">
        <f>[1]Glass!AB21*10000</f>
        <v>630</v>
      </c>
      <c r="M21">
        <f>[1]Glass!AC21*10000</f>
        <v>1585</v>
      </c>
      <c r="N21">
        <v>96.399699999999996</v>
      </c>
    </row>
    <row r="22" spans="1:14" x14ac:dyDescent="0.35">
      <c r="A22" s="1" t="s">
        <v>34</v>
      </c>
      <c r="B22">
        <f>([1]Glass!D22/[1]Glass!$P22)*100</f>
        <v>4.1611585983139898</v>
      </c>
      <c r="C22">
        <f>([1]Glass!E22/[1]Glass!$P22)*100</f>
        <v>16.730596378038722</v>
      </c>
      <c r="D22">
        <f>([1]Glass!F22/[1]Glass!$P22)*100</f>
        <v>9.6497229712507195</v>
      </c>
      <c r="E22">
        <f>([1]Glass!G22/[1]Glass!$P22)*100</f>
        <v>49.839375955204829</v>
      </c>
      <c r="F22">
        <f>([1]Glass!H22/[1]Glass!$P22)*100</f>
        <v>10.233913602529531</v>
      </c>
      <c r="G22">
        <f>([1]Glass!I22/[1]Glass!$P22)*100</f>
        <v>0.35623141833147065</v>
      </c>
      <c r="H22">
        <f>([1]Glass!J22/[1]Glass!$P22)*100</f>
        <v>0.16377151242527344</v>
      </c>
      <c r="I22">
        <f>([1]Glass!K22/[1]Glass!$P22)*100</f>
        <v>0.81493612704624085</v>
      </c>
      <c r="J22">
        <f>([1]Glass!L22/[1]Glass!$P22)*100</f>
        <v>4.5864279131876833</v>
      </c>
      <c r="K22">
        <f>([1]Glass!M22/[1]Glass!$P22)*100</f>
        <v>3.1309563245008167</v>
      </c>
      <c r="L22">
        <f>[1]Glass!AB22*10000</f>
        <v>495</v>
      </c>
      <c r="M22">
        <f>[1]Glass!AC22*10000</f>
        <v>1366.9999999999998</v>
      </c>
      <c r="N22">
        <v>96.903300000000002</v>
      </c>
    </row>
    <row r="23" spans="1:14" x14ac:dyDescent="0.35">
      <c r="A23" s="1" t="s">
        <v>35</v>
      </c>
      <c r="B23">
        <f>([1]Glass!D23/[1]Glass!$P23)*100</f>
        <v>4.0192975796535757</v>
      </c>
      <c r="C23">
        <f>([1]Glass!E23/[1]Glass!$P23)*100</f>
        <v>16.868052747542929</v>
      </c>
      <c r="D23">
        <f>([1]Glass!F23/[1]Glass!$P23)*100</f>
        <v>10.179091606770038</v>
      </c>
      <c r="E23">
        <f>([1]Glass!G23/[1]Glass!$P23)*100</f>
        <v>49.044920408314837</v>
      </c>
      <c r="F23">
        <f>([1]Glass!H23/[1]Glass!$P23)*100</f>
        <v>10.749003556663174</v>
      </c>
      <c r="G23">
        <f>([1]Glass!I23/[1]Glass!$P23)*100</f>
        <v>0.38630230811760918</v>
      </c>
      <c r="H23">
        <f>([1]Glass!J23/[1]Glass!$P23)*100</f>
        <v>6.2406647906850084E-2</v>
      </c>
      <c r="I23">
        <f>([1]Glass!K23/[1]Glass!$P23)*100</f>
        <v>0.85718883323293249</v>
      </c>
      <c r="J23">
        <f>([1]Glass!L23/[1]Glass!$P23)*100</f>
        <v>4.4067345540967651</v>
      </c>
      <c r="K23">
        <f>([1]Glass!M23/[1]Glass!$P23)*100</f>
        <v>3.0492610227675958</v>
      </c>
      <c r="L23">
        <f>[1]Glass!AB23*10000</f>
        <v>530</v>
      </c>
      <c r="M23">
        <f>[1]Glass!AC23*10000</f>
        <v>1567</v>
      </c>
      <c r="N23">
        <v>96.944800000000001</v>
      </c>
    </row>
    <row r="24" spans="1:14" x14ac:dyDescent="0.35">
      <c r="A24" s="1" t="s">
        <v>36</v>
      </c>
      <c r="B24">
        <f>([1]Glass!D24/[1]Glass!$P24)*100</f>
        <v>3.325311815819342</v>
      </c>
      <c r="C24">
        <f>([1]Glass!E24/[1]Glass!$P24)*100</f>
        <v>15.979979284637761</v>
      </c>
      <c r="D24">
        <f>([1]Glass!F24/[1]Glass!$P24)*100</f>
        <v>11.866574047082999</v>
      </c>
      <c r="E24">
        <f>([1]Glass!G24/[1]Glass!$P24)*100</f>
        <v>48.143060043539478</v>
      </c>
      <c r="F24">
        <f>([1]Glass!H24/[1]Glass!$P24)*100</f>
        <v>10.259893032650471</v>
      </c>
      <c r="G24">
        <f>([1]Glass!I24/[1]Glass!$P24)*100</f>
        <v>0.59272398743846899</v>
      </c>
      <c r="H24">
        <f>([1]Glass!J24/[1]Glass!$P24)*100</f>
        <v>0.10812509432518984</v>
      </c>
      <c r="I24">
        <f>([1]Glass!K24/[1]Glass!$P24)*100</f>
        <v>0.99080213107738491</v>
      </c>
      <c r="J24">
        <f>([1]Glass!L24/[1]Glass!$P24)*100</f>
        <v>5.0995557154345983</v>
      </c>
      <c r="K24">
        <f>([1]Glass!M24/[1]Glass!$P24)*100</f>
        <v>3.2262832877471324</v>
      </c>
      <c r="L24">
        <f>[1]Glass!AB24*10000</f>
        <v>743</v>
      </c>
      <c r="M24">
        <f>[1]Glass!AC24*10000</f>
        <v>1601</v>
      </c>
      <c r="N24">
        <v>96.739800000000002</v>
      </c>
    </row>
    <row r="25" spans="1:14" x14ac:dyDescent="0.35">
      <c r="A25" s="1" t="s">
        <v>37</v>
      </c>
      <c r="B25">
        <f>([1]Glass!D25/[1]Glass!$P25)*100</f>
        <v>3.3609617053935863</v>
      </c>
      <c r="C25">
        <f>([1]Glass!E25/[1]Glass!$P25)*100</f>
        <v>12.559998850812947</v>
      </c>
      <c r="D25">
        <f>([1]Glass!F25/[1]Glass!$P25)*100</f>
        <v>14.531983312162296</v>
      </c>
      <c r="E25">
        <f>([1]Glass!G25/[1]Glass!$P25)*100</f>
        <v>46.912893673520067</v>
      </c>
      <c r="F25">
        <f>([1]Glass!H25/[1]Glass!$P25)*100</f>
        <v>10.08791280953661</v>
      </c>
      <c r="G25">
        <f>([1]Glass!I25/[1]Glass!$P25)*100</f>
        <v>0.54391433631369523</v>
      </c>
      <c r="H25">
        <f>([1]Glass!J25/[1]Glass!$P25)*100</f>
        <v>0.35655580431807032</v>
      </c>
      <c r="I25">
        <f>([1]Glass!K25/[1]Glass!$P25)*100</f>
        <v>0.888054816222417</v>
      </c>
      <c r="J25">
        <f>([1]Glass!L25/[1]Glass!$P25)*100</f>
        <v>5.9275478605625684</v>
      </c>
      <c r="K25">
        <f>([1]Glass!M25/[1]Glass!$P25)*100</f>
        <v>4.5479077613220582</v>
      </c>
      <c r="L25">
        <f>[1]Glass!AB25*10000</f>
        <v>859.99999999999989</v>
      </c>
      <c r="M25">
        <f>[1]Glass!AC25*10000</f>
        <v>946</v>
      </c>
      <c r="N25">
        <v>97.4602</v>
      </c>
    </row>
    <row r="26" spans="1:14" x14ac:dyDescent="0.35">
      <c r="A26" s="1" t="s">
        <v>38</v>
      </c>
      <c r="B26">
        <f>([1]Glass!D26/[1]Glass!$P26)*100</f>
        <v>3.2406755951395554</v>
      </c>
      <c r="C26">
        <f>([1]Glass!E26/[1]Glass!$P26)*100</f>
        <v>16.241350197000298</v>
      </c>
      <c r="D26">
        <f>([1]Glass!F26/[1]Glass!$P26)*100</f>
        <v>11.115100321160149</v>
      </c>
      <c r="E26">
        <f>([1]Glass!G26/[1]Glass!$P26)*100</f>
        <v>47.180536701652152</v>
      </c>
      <c r="F26">
        <f>([1]Glass!H26/[1]Glass!$P26)*100</f>
        <v>10.854675032281561</v>
      </c>
      <c r="G26">
        <f>([1]Glass!I26/[1]Glass!$P26)*100</f>
        <v>0.5512697414164156</v>
      </c>
      <c r="H26">
        <f>([1]Glass!J26/[1]Glass!$P26)*100</f>
        <v>0.28163593020560868</v>
      </c>
      <c r="I26">
        <f>([1]Glass!K26/[1]Glass!$P26)*100</f>
        <v>0.94702926861570047</v>
      </c>
      <c r="J26">
        <f>([1]Glass!L26/[1]Glass!$P26)*100</f>
        <v>5.425164718736549</v>
      </c>
      <c r="K26">
        <f>([1]Glass!M26/[1]Glass!$P26)*100</f>
        <v>3.708861702479886</v>
      </c>
      <c r="L26">
        <f>[1]Glass!AB26*10000</f>
        <v>782</v>
      </c>
      <c r="M26">
        <f>[1]Glass!AC26*10000</f>
        <v>1802.9999999999998</v>
      </c>
      <c r="N26">
        <v>96.649600000000007</v>
      </c>
    </row>
    <row r="27" spans="1:14" x14ac:dyDescent="0.35">
      <c r="A27" s="1" t="s">
        <v>39</v>
      </c>
      <c r="B27">
        <f>([1]Glass!D27/[1]Glass!$P27)*100</f>
        <v>3.4990599433404537</v>
      </c>
      <c r="C27">
        <f>([1]Glass!E27/[1]Glass!$P27)*100</f>
        <v>16.300326330295441</v>
      </c>
      <c r="D27">
        <f>([1]Glass!F27/[1]Glass!$P27)*100</f>
        <v>11.658341914231999</v>
      </c>
      <c r="E27">
        <f>([1]Glass!G27/[1]Glass!$P27)*100</f>
        <v>46.300377559541189</v>
      </c>
      <c r="F27">
        <f>([1]Glass!H27/[1]Glass!$P27)*100</f>
        <v>10.800252047889099</v>
      </c>
      <c r="G27">
        <f>([1]Glass!I27/[1]Glass!$P27)*100</f>
        <v>0.61311161315771956</v>
      </c>
      <c r="H27">
        <f>([1]Glass!J27/[1]Glass!$P27)*100</f>
        <v>4.9384992904749465E-2</v>
      </c>
      <c r="I27">
        <f>([1]Glass!K27/[1]Glass!$P27)*100</f>
        <v>0.96772045225178149</v>
      </c>
      <c r="J27">
        <f>([1]Glass!L27/[1]Glass!$P27)*100</f>
        <v>5.5342954185685533</v>
      </c>
      <c r="K27">
        <f>([1]Glass!M27/[1]Glass!$P27)*100</f>
        <v>3.8198574802383187</v>
      </c>
      <c r="L27">
        <f>[1]Glass!AB27*10000</f>
        <v>603</v>
      </c>
      <c r="M27">
        <f>[1]Glass!AC27*10000</f>
        <v>1932</v>
      </c>
      <c r="N27">
        <v>97.600499999999997</v>
      </c>
    </row>
    <row r="28" spans="1:14" x14ac:dyDescent="0.35">
      <c r="A28" s="1" t="s">
        <v>40</v>
      </c>
      <c r="B28">
        <f>([1]Glass!D28/[1]Glass!$P28)*100</f>
        <v>4.0327210691862589</v>
      </c>
      <c r="C28">
        <f>([1]Glass!E28/[1]Glass!$P28)*100</f>
        <v>15.995144536167874</v>
      </c>
      <c r="D28">
        <f>([1]Glass!F28/[1]Glass!$P28)*100</f>
        <v>12.543418262941412</v>
      </c>
      <c r="E28">
        <f>([1]Glass!G28/[1]Glass!$P28)*100</f>
        <v>46.886290286201707</v>
      </c>
      <c r="F28">
        <f>([1]Glass!H28/[1]Glass!$P28)*100</f>
        <v>9.33333743423184</v>
      </c>
      <c r="G28">
        <f>([1]Glass!I28/[1]Glass!$P28)*100</f>
        <v>0.63779224027984538</v>
      </c>
      <c r="H28">
        <f>([1]Glass!J28/[1]Glass!$P28)*100</f>
        <v>0.173878096690985</v>
      </c>
      <c r="I28">
        <f>([1]Glass!K28/[1]Glass!$P28)*100</f>
        <v>1.0176379644780174</v>
      </c>
      <c r="J28">
        <f>([1]Glass!L28/[1]Glass!$P28)*100</f>
        <v>5.1399636660392298</v>
      </c>
      <c r="K28">
        <f>([1]Glass!M28/[1]Glass!$P28)*100</f>
        <v>3.7895377877292922</v>
      </c>
      <c r="L28">
        <f>[1]Glass!AB28*10000</f>
        <v>601</v>
      </c>
      <c r="M28">
        <f>[1]Glass!AC28*10000</f>
        <v>1898</v>
      </c>
      <c r="N28">
        <v>97.539599999999993</v>
      </c>
    </row>
    <row r="29" spans="1:14" x14ac:dyDescent="0.35">
      <c r="A29" s="1" t="s">
        <v>41</v>
      </c>
      <c r="B29">
        <f>([1]Glass!D29/[1]Glass!$P29)*100</f>
        <v>4.3444961240310072</v>
      </c>
      <c r="C29">
        <f>([1]Glass!E29/[1]Glass!$P29)*100</f>
        <v>14.147493540051679</v>
      </c>
      <c r="D29">
        <f>([1]Glass!F29/[1]Glass!$P29)*100</f>
        <v>13.393591731266149</v>
      </c>
      <c r="E29">
        <f>([1]Glass!G29/[1]Glass!$P29)*100</f>
        <v>48.523927648578812</v>
      </c>
      <c r="F29">
        <f>([1]Glass!H29/[1]Glass!$P29)*100</f>
        <v>8.6921963824289428</v>
      </c>
      <c r="G29">
        <f>([1]Glass!I29/[1]Glass!$P29)*100</f>
        <v>0.37757105943152458</v>
      </c>
      <c r="H29">
        <f>([1]Glass!J29/[1]Glass!$P29)*100</f>
        <v>0.20382428940568473</v>
      </c>
      <c r="I29">
        <f>([1]Glass!K29/[1]Glass!$P29)*100</f>
        <v>1.0508527131782945</v>
      </c>
      <c r="J29">
        <f>([1]Glass!L29/[1]Glass!$P29)*100</f>
        <v>4.8667700258397932</v>
      </c>
      <c r="K29">
        <f>([1]Glass!M29/[1]Glass!$P29)*100</f>
        <v>3.8624289405684755</v>
      </c>
      <c r="L29">
        <f>[1]Glass!AB29*10000</f>
        <v>2155</v>
      </c>
      <c r="M29">
        <f>[1]Glass!AC29*10000</f>
        <v>1522</v>
      </c>
      <c r="N29">
        <v>96.75</v>
      </c>
    </row>
    <row r="30" spans="1:14" x14ac:dyDescent="0.35">
      <c r="A30" s="1" t="s">
        <v>42</v>
      </c>
      <c r="B30">
        <f>([1]Glass!D30/[1]Glass!$P30)*100</f>
        <v>4.3077648095672343</v>
      </c>
      <c r="C30">
        <f>([1]Glass!E30/[1]Glass!$P30)*100</f>
        <v>14.206412837916407</v>
      </c>
      <c r="D30">
        <f>([1]Glass!F30/[1]Glass!$P30)*100</f>
        <v>12.647575447852082</v>
      </c>
      <c r="E30">
        <f>([1]Glass!G30/[1]Glass!$P30)*100</f>
        <v>49.854541151797427</v>
      </c>
      <c r="F30">
        <f>([1]Glass!H30/[1]Glass!$P30)*100</f>
        <v>8.2041442511113427</v>
      </c>
      <c r="G30">
        <f>([1]Glass!I30/[1]Glass!$P30)*100</f>
        <v>0.44729105846303241</v>
      </c>
      <c r="H30">
        <f>([1]Glass!J30/[1]Glass!$P30)*100</f>
        <v>0.1695319815656921</v>
      </c>
      <c r="I30">
        <f>([1]Glass!K30/[1]Glass!$P30)*100</f>
        <v>1.0967556352553078</v>
      </c>
      <c r="J30">
        <f>([1]Glass!L30/[1]Glass!$P30)*100</f>
        <v>4.876237573264949</v>
      </c>
      <c r="K30">
        <f>([1]Glass!M30/[1]Glass!$P30)*100</f>
        <v>3.8813847355933517</v>
      </c>
      <c r="L30">
        <f>[1]Glass!AB30*10000</f>
        <v>2122</v>
      </c>
      <c r="M30">
        <f>[1]Glass!AC30*10000</f>
        <v>451</v>
      </c>
      <c r="N30">
        <v>98.034599999999998</v>
      </c>
    </row>
    <row r="31" spans="1:14" x14ac:dyDescent="0.35">
      <c r="A31" s="1" t="s">
        <v>43</v>
      </c>
      <c r="B31">
        <f>([1]Glass!D31/[1]Glass!$P31)*100</f>
        <v>3.8614344962886809</v>
      </c>
      <c r="C31">
        <f>([1]Glass!E31/[1]Glass!$P31)*100</f>
        <v>14.904482518731029</v>
      </c>
      <c r="D31">
        <f>([1]Glass!F31/[1]Glass!$P31)*100</f>
        <v>12.332313413080016</v>
      </c>
      <c r="E31">
        <f>([1]Glass!G31/[1]Glass!$P31)*100</f>
        <v>48.650811729288129</v>
      </c>
      <c r="F31">
        <f>([1]Glass!H31/[1]Glass!$P31)*100</f>
        <v>9.2538780569390493</v>
      </c>
      <c r="G31">
        <f>([1]Glass!I31/[1]Glass!$P31)*100</f>
        <v>0.49805763678115628</v>
      </c>
      <c r="H31">
        <f>([1]Glass!J31/[1]Glass!$P31)*100</f>
        <v>0.14878112347191524</v>
      </c>
      <c r="I31">
        <f>([1]Glass!K31/[1]Glass!$P31)*100</f>
        <v>1.0101725245386246</v>
      </c>
      <c r="J31">
        <f>([1]Glass!L31/[1]Glass!$P31)*100</f>
        <v>4.9661086861498109</v>
      </c>
      <c r="K31">
        <f>([1]Glass!M31/[1]Glass!$P31)*100</f>
        <v>3.8857525144009863</v>
      </c>
      <c r="L31">
        <f>[1]Glass!AB31*10000</f>
        <v>893.99999999999989</v>
      </c>
      <c r="M31">
        <f>[1]Glass!AC31*10000</f>
        <v>1933.9999999999998</v>
      </c>
      <c r="N31">
        <v>97.458600000000004</v>
      </c>
    </row>
    <row r="32" spans="1:14" x14ac:dyDescent="0.35">
      <c r="A32" s="1" t="s">
        <v>44</v>
      </c>
      <c r="B32">
        <f>([1]Glass!D32/[1]Glass!$P32)*100</f>
        <v>3.9828975295407703</v>
      </c>
      <c r="C32">
        <f>([1]Glass!E32/[1]Glass!$P32)*100</f>
        <v>13.797467188013526</v>
      </c>
      <c r="D32">
        <f>([1]Glass!F32/[1]Glass!$P32)*100</f>
        <v>13.674809383833948</v>
      </c>
      <c r="E32">
        <f>([1]Glass!G32/[1]Glass!$P32)*100</f>
        <v>47.889169766387049</v>
      </c>
      <c r="F32">
        <f>([1]Glass!H32/[1]Glass!$P32)*100</f>
        <v>9.2392656503883988</v>
      </c>
      <c r="G32">
        <f>([1]Glass!I32/[1]Glass!$P32)*100</f>
        <v>0.45244143294621381</v>
      </c>
      <c r="H32">
        <f>([1]Glass!J32/[1]Glass!$P32)*100</f>
        <v>0.200777924871583</v>
      </c>
      <c r="I32">
        <f>([1]Glass!K32/[1]Glass!$P32)*100</f>
        <v>1.1918693643192746</v>
      </c>
      <c r="J32">
        <f>([1]Glass!L32/[1]Glass!$P32)*100</f>
        <v>5.2879028484664188</v>
      </c>
      <c r="K32">
        <f>([1]Glass!M32/[1]Glass!$P32)*100</f>
        <v>3.9254592756636884</v>
      </c>
      <c r="L32">
        <f>[1]Glass!AB32*10000</f>
        <v>1009</v>
      </c>
      <c r="M32">
        <f>[1]Glass!AC32*10000</f>
        <v>1244</v>
      </c>
      <c r="N32">
        <v>97.670100000000005</v>
      </c>
    </row>
    <row r="33" spans="1:14" x14ac:dyDescent="0.35">
      <c r="A33" s="1" t="s">
        <v>45</v>
      </c>
      <c r="B33">
        <f>([1]Glass!D33/[1]Glass!$P33)*100</f>
        <v>3.4866365108153987</v>
      </c>
      <c r="C33">
        <f>([1]Glass!E33/[1]Glass!$P33)*100</f>
        <v>14.185300006525598</v>
      </c>
      <c r="D33">
        <f>([1]Glass!F33/[1]Glass!$P33)*100</f>
        <v>13.256593700831443</v>
      </c>
      <c r="E33">
        <f>([1]Glass!G33/[1]Glass!$P33)*100</f>
        <v>47.473092272968799</v>
      </c>
      <c r="F33">
        <f>([1]Glass!H33/[1]Glass!$P33)*100</f>
        <v>9.9546419260245962</v>
      </c>
      <c r="G33">
        <f>([1]Glass!I33/[1]Glass!$P33)*100</f>
        <v>0.48796959693566277</v>
      </c>
      <c r="H33">
        <f>([1]Glass!J33/[1]Glass!$P33)*100</f>
        <v>0.2164840708120431</v>
      </c>
      <c r="I33">
        <f>([1]Glass!K33/[1]Glass!$P33)*100</f>
        <v>0.85122779614036859</v>
      </c>
      <c r="J33">
        <f>([1]Glass!L33/[1]Glass!$P33)*100</f>
        <v>5.6348006948206448</v>
      </c>
      <c r="K33">
        <f>([1]Glass!M33/[1]Glass!$P33)*100</f>
        <v>4.0043338246520452</v>
      </c>
      <c r="L33">
        <f>[1]Glass!AB33*10000</f>
        <v>663</v>
      </c>
      <c r="M33">
        <f>[1]Glass!AC33*10000</f>
        <v>1837</v>
      </c>
      <c r="N33">
        <v>96.542900000000003</v>
      </c>
    </row>
    <row r="34" spans="1:14" x14ac:dyDescent="0.35">
      <c r="A34" s="1" t="s">
        <v>46</v>
      </c>
      <c r="B34">
        <f>([1]Glass!D34/[1]Glass!$P34)*100</f>
        <v>3.4418550551927281</v>
      </c>
      <c r="C34">
        <f>([1]Glass!E34/[1]Glass!$P34)*100</f>
        <v>13.206361320299434</v>
      </c>
      <c r="D34">
        <f>([1]Glass!F34/[1]Glass!$P34)*100</f>
        <v>15.162262233563343</v>
      </c>
      <c r="E34">
        <f>([1]Glass!G34/[1]Glass!$P34)*100</f>
        <v>46.318529227811958</v>
      </c>
      <c r="F34">
        <f>([1]Glass!H34/[1]Glass!$P34)*100</f>
        <v>9.6961466609394247</v>
      </c>
      <c r="G34">
        <f>([1]Glass!I34/[1]Glass!$P34)*100</f>
        <v>0.56667050976879152</v>
      </c>
      <c r="H34">
        <f>([1]Glass!J34/[1]Glass!$P34)*100</f>
        <v>0.22558669375203422</v>
      </c>
      <c r="I34">
        <f>([1]Glass!K34/[1]Glass!$P34)*100</f>
        <v>0.92418103663768691</v>
      </c>
      <c r="J34">
        <f>([1]Glass!L34/[1]Glass!$P34)*100</f>
        <v>5.9629980685861099</v>
      </c>
      <c r="K34">
        <f>([1]Glass!M34/[1]Glass!$P34)*100</f>
        <v>4.1615694548882729</v>
      </c>
      <c r="L34">
        <f>[1]Glass!AB34*10000</f>
        <v>810</v>
      </c>
      <c r="M34">
        <f>[1]Glass!AC34*10000</f>
        <v>1232</v>
      </c>
      <c r="N34">
        <v>98.011099999999999</v>
      </c>
    </row>
    <row r="35" spans="1:14" x14ac:dyDescent="0.35">
      <c r="A35" s="1" t="s">
        <v>47</v>
      </c>
      <c r="B35">
        <f>([1]Glass!D35/[1]Glass!$P35)*100</f>
        <v>3.4775448994748235</v>
      </c>
      <c r="C35">
        <f>([1]Glass!E35/[1]Glass!$P35)*100</f>
        <v>13.885151735248117</v>
      </c>
      <c r="D35">
        <f>([1]Glass!F35/[1]Glass!$P35)*100</f>
        <v>13.857365699978242</v>
      </c>
      <c r="E35">
        <f>([1]Glass!G35/[1]Glass!$P35)*100</f>
        <v>47.132164481070255</v>
      </c>
      <c r="F35">
        <f>([1]Glass!H35/[1]Glass!$P35)*100</f>
        <v>9.9945960247581738</v>
      </c>
      <c r="G35">
        <f>([1]Glass!I35/[1]Glass!$P35)*100</f>
        <v>0.51414380703415741</v>
      </c>
      <c r="H35">
        <f>([1]Glass!J35/[1]Glass!$P35)*100</f>
        <v>0.12013374072564456</v>
      </c>
      <c r="I35">
        <f>([1]Glass!K35/[1]Glass!$P35)*100</f>
        <v>0.85360334821725004</v>
      </c>
      <c r="J35">
        <f>([1]Glass!L35/[1]Glass!$P35)*100</f>
        <v>5.6746847766237716</v>
      </c>
      <c r="K35">
        <f>([1]Glass!M35/[1]Glass!$P35)*100</f>
        <v>4.0342871502866968</v>
      </c>
      <c r="L35">
        <f>[1]Glass!AB35*10000</f>
        <v>714.99999999999989</v>
      </c>
      <c r="M35">
        <f>[1]Glass!AC35*10000</f>
        <v>1878</v>
      </c>
      <c r="N35">
        <v>97.890900000000002</v>
      </c>
    </row>
    <row r="36" spans="1:14" x14ac:dyDescent="0.35">
      <c r="A36" s="1" t="s">
        <v>48</v>
      </c>
      <c r="B36">
        <f>([1]Glass!D36/[1]Glass!$P36)*100</f>
        <v>4.2098487811237133</v>
      </c>
      <c r="C36">
        <f>([1]Glass!E36/[1]Glass!$P36)*100</f>
        <v>13.544314626515447</v>
      </c>
      <c r="D36">
        <f>([1]Glass!F36/[1]Glass!$P36)*100</f>
        <v>14.148558695085386</v>
      </c>
      <c r="E36">
        <f>([1]Glass!G36/[1]Glass!$P36)*100</f>
        <v>46.076436416373355</v>
      </c>
      <c r="F36">
        <f>([1]Glass!H36/[1]Glass!$P36)*100</f>
        <v>10.013362012775389</v>
      </c>
      <c r="G36">
        <f>([1]Glass!I36/[1]Glass!$P36)*100</f>
        <v>0.54089672141832879</v>
      </c>
      <c r="H36">
        <f>([1]Glass!J36/[1]Glass!$P36)*100</f>
        <v>0.31072790379350801</v>
      </c>
      <c r="I36">
        <f>([1]Glass!K36/[1]Glass!$P36)*100</f>
        <v>0.81557163342458605</v>
      </c>
      <c r="J36">
        <f>([1]Glass!L36/[1]Glass!$P36)*100</f>
        <v>5.7793760591839387</v>
      </c>
      <c r="K36">
        <f>([1]Glass!M36/[1]Glass!$P36)*100</f>
        <v>4.0998566027897274</v>
      </c>
      <c r="L36">
        <f>[1]Glass!AB36*10000</f>
        <v>584</v>
      </c>
      <c r="M36">
        <f>[1]Glass!AC36*10000</f>
        <v>1974</v>
      </c>
      <c r="N36">
        <v>98.188800000000001</v>
      </c>
    </row>
    <row r="37" spans="1:14" x14ac:dyDescent="0.35">
      <c r="A37" s="1" t="s">
        <v>49</v>
      </c>
      <c r="B37">
        <f>([1]Glass!D37/[1]Glass!$P37)*100</f>
        <v>3.5854999060928212</v>
      </c>
      <c r="C37">
        <f>([1]Glass!E37/[1]Glass!$P37)*100</f>
        <v>15.539780525508698</v>
      </c>
      <c r="D37">
        <f>([1]Glass!F37/[1]Glass!$P37)*100</f>
        <v>10.600159745398033</v>
      </c>
      <c r="E37">
        <f>([1]Glass!G37/[1]Glass!$P37)*100</f>
        <v>48.82388998619254</v>
      </c>
      <c r="F37">
        <f>([1]Glass!H37/[1]Glass!$P37)*100</f>
        <v>11.000761576897595</v>
      </c>
      <c r="G37">
        <f>([1]Glass!I37/[1]Glass!$P37)*100</f>
        <v>0.40947657583469027</v>
      </c>
      <c r="H37">
        <f>([1]Glass!J37/[1]Glass!$P37)*100</f>
        <v>0.15974539803228341</v>
      </c>
      <c r="I37">
        <f>([1]Glass!K37/[1]Glass!$P37)*100</f>
        <v>0.56488779640098152</v>
      </c>
      <c r="J37">
        <f>([1]Glass!L37/[1]Glass!$P37)*100</f>
        <v>5.3748960313381664</v>
      </c>
      <c r="K37">
        <f>([1]Glass!M37/[1]Glass!$P37)*100</f>
        <v>3.5869446319148195</v>
      </c>
      <c r="L37">
        <f>[1]Glass!AB37*10000</f>
        <v>451</v>
      </c>
      <c r="M37">
        <f>[1]Glass!AC37*10000</f>
        <v>1492</v>
      </c>
      <c r="N37">
        <v>96.904200000000003</v>
      </c>
    </row>
    <row r="38" spans="1:14" x14ac:dyDescent="0.35">
      <c r="A38" s="1" t="s">
        <v>50</v>
      </c>
      <c r="B38">
        <f>([1]Glass!D38/[1]Glass!$P38)*100</f>
        <v>3.2932250595341093</v>
      </c>
      <c r="C38">
        <f>([1]Glass!E38/[1]Glass!$P38)*100</f>
        <v>15.551586614919371</v>
      </c>
      <c r="D38">
        <f>([1]Glass!F38/[1]Glass!$P38)*100</f>
        <v>11.706795540503794</v>
      </c>
      <c r="E38">
        <f>([1]Glass!G38/[1]Glass!$P38)*100</f>
        <v>47.225071894132284</v>
      </c>
      <c r="F38">
        <f>([1]Glass!H38/[1]Glass!$P38)*100</f>
        <v>11.413245000370802</v>
      </c>
      <c r="G38">
        <f>([1]Glass!I38/[1]Glass!$P38)*100</f>
        <v>0.35349665043383682</v>
      </c>
      <c r="H38">
        <f>([1]Glass!J38/[1]Glass!$P38)*100</f>
        <v>5.7680106131395285E-2</v>
      </c>
      <c r="I38">
        <f>([1]Glass!K38/[1]Glass!$P38)*100</f>
        <v>0.49543091159287733</v>
      </c>
      <c r="J38">
        <f>([1]Glass!L38/[1]Glass!$P38)*100</f>
        <v>5.5258571675771879</v>
      </c>
      <c r="K38">
        <f>([1]Glass!M38/[1]Glass!$P38)*100</f>
        <v>3.9868283357641379</v>
      </c>
      <c r="L38">
        <f>[1]Glass!AB38*10000</f>
        <v>394</v>
      </c>
      <c r="M38">
        <f>[1]Glass!AC38*10000</f>
        <v>1701</v>
      </c>
      <c r="N38">
        <v>97.087199999999996</v>
      </c>
    </row>
    <row r="39" spans="1:14" x14ac:dyDescent="0.35">
      <c r="A39" s="1" t="s">
        <v>51</v>
      </c>
      <c r="B39">
        <f>([1]Glass!D39/[1]Glass!$P39)*100</f>
        <v>3.2695397160181905</v>
      </c>
      <c r="C39">
        <f>([1]Glass!E39/[1]Glass!$P39)*100</f>
        <v>16.155684257421733</v>
      </c>
      <c r="D39">
        <f>([1]Glass!F39/[1]Glass!$P39)*100</f>
        <v>9.2268645587668718</v>
      </c>
      <c r="E39">
        <f>([1]Glass!G39/[1]Glass!$P39)*100</f>
        <v>48.00576146815667</v>
      </c>
      <c r="F39">
        <f>([1]Glass!H39/[1]Glass!$P39)*100</f>
        <v>12.355067610018807</v>
      </c>
      <c r="G39">
        <f>([1]Glass!I39/[1]Glass!$P39)*100</f>
        <v>0.49940339519538413</v>
      </c>
      <c r="H39">
        <f>([1]Glass!J39/[1]Glass!$P39)*100</f>
        <v>0.15753689966966061</v>
      </c>
      <c r="I39">
        <f>([1]Glass!K39/[1]Glass!$P39)*100</f>
        <v>0.68383683871108436</v>
      </c>
      <c r="J39">
        <f>([1]Glass!L39/[1]Glass!$P39)*100</f>
        <v>5.5360148876004853</v>
      </c>
      <c r="K39">
        <f>([1]Glass!M39/[1]Glass!$P39)*100</f>
        <v>3.7435004346024559</v>
      </c>
      <c r="L39">
        <f>[1]Glass!AB39*10000</f>
        <v>450</v>
      </c>
      <c r="M39">
        <f>[1]Glass!AC39*10000</f>
        <v>1542</v>
      </c>
      <c r="N39">
        <v>96.294899999999998</v>
      </c>
    </row>
    <row r="40" spans="1:14" x14ac:dyDescent="0.35">
      <c r="A40" s="1" t="s">
        <v>52</v>
      </c>
      <c r="B40">
        <f>([1]Glass!D40/[1]Glass!$P40)*100</f>
        <v>3.5907186606947152</v>
      </c>
      <c r="C40">
        <f>([1]Glass!E40/[1]Glass!$P40)*100</f>
        <v>13.981873224233551</v>
      </c>
      <c r="D40">
        <f>([1]Glass!F40/[1]Glass!$P40)*100</f>
        <v>13.484865403623703</v>
      </c>
      <c r="E40">
        <f>([1]Glass!G40/[1]Glass!$P40)*100</f>
        <v>47.440518286000241</v>
      </c>
      <c r="F40">
        <f>([1]Glass!H40/[1]Glass!$P40)*100</f>
        <v>10.005293696778702</v>
      </c>
      <c r="G40">
        <f>([1]Glass!I40/[1]Glass!$P40)*100</f>
        <v>0.45627116961748909</v>
      </c>
      <c r="H40">
        <f>([1]Glass!J40/[1]Glass!$P40)*100</f>
        <v>0.17897244382684649</v>
      </c>
      <c r="I40">
        <f>([1]Glass!K40/[1]Glass!$P40)*100</f>
        <v>0.75807392151267383</v>
      </c>
      <c r="J40">
        <f>([1]Glass!L40/[1]Glass!$P40)*100</f>
        <v>5.6430600875941392</v>
      </c>
      <c r="K40">
        <f>([1]Glass!M40/[1]Glass!$P40)*100</f>
        <v>4.0062531793198426</v>
      </c>
      <c r="L40">
        <f>[1]Glass!AB40*10000</f>
        <v>585</v>
      </c>
      <c r="M40">
        <f>[1]Glass!AC40*10000</f>
        <v>1906</v>
      </c>
      <c r="N40">
        <v>96.718800000000002</v>
      </c>
    </row>
    <row r="41" spans="1:14" x14ac:dyDescent="0.35">
      <c r="A41" s="1" t="s">
        <v>53</v>
      </c>
      <c r="B41">
        <f>([1]Glass!D41/[1]Glass!$P41)*100</f>
        <v>3.3846759499723809</v>
      </c>
      <c r="C41">
        <f>([1]Glass!E41/[1]Glass!$P41)*100</f>
        <v>14.050893291451278</v>
      </c>
      <c r="D41">
        <f>([1]Glass!F41/[1]Glass!$P41)*100</f>
        <v>13.328881303949938</v>
      </c>
      <c r="E41">
        <f>([1]Glass!G41/[1]Glass!$P41)*100</f>
        <v>47.262620266627088</v>
      </c>
      <c r="F41">
        <f>([1]Glass!H41/[1]Glass!$P41)*100</f>
        <v>10.015623325336168</v>
      </c>
      <c r="G41">
        <f>([1]Glass!I41/[1]Glass!$P41)*100</f>
        <v>0.52105232783425259</v>
      </c>
      <c r="H41">
        <f>([1]Glass!J41/[1]Glass!$P41)*100</f>
        <v>0.25908337661695235</v>
      </c>
      <c r="I41">
        <f>([1]Glass!K41/[1]Glass!$P41)*100</f>
        <v>0.78858631578079519</v>
      </c>
      <c r="J41">
        <f>([1]Glass!L41/[1]Glass!$P41)*100</f>
        <v>5.8892516468386464</v>
      </c>
      <c r="K41">
        <f>([1]Glass!M41/[1]Glass!$P41)*100</f>
        <v>4.0361974722366503</v>
      </c>
      <c r="L41">
        <f>[1]Glass!AB41*10000</f>
        <v>534</v>
      </c>
      <c r="M41">
        <f>[1]Glass!AC41*10000</f>
        <v>1981.9999999999998</v>
      </c>
      <c r="N41">
        <v>97.034400000000005</v>
      </c>
    </row>
    <row r="42" spans="1:14" x14ac:dyDescent="0.35">
      <c r="A42" s="1" t="s">
        <v>54</v>
      </c>
      <c r="B42">
        <f>([1]Glass!D42/[1]Glass!$P42)*100</f>
        <v>3.3678217573213183</v>
      </c>
      <c r="C42">
        <f>([1]Glass!E42/[1]Glass!$P42)*100</f>
        <v>14.163685605753967</v>
      </c>
      <c r="D42">
        <f>([1]Glass!F42/[1]Glass!$P42)*100</f>
        <v>12.824078296271171</v>
      </c>
      <c r="E42">
        <f>([1]Glass!G42/[1]Glass!$P42)*100</f>
        <v>47.869263016160744</v>
      </c>
      <c r="F42">
        <f>([1]Glass!H42/[1]Glass!$P42)*100</f>
        <v>10.130927580457902</v>
      </c>
      <c r="G42">
        <f>([1]Glass!I42/[1]Glass!$P42)*100</f>
        <v>0.29235061990013145</v>
      </c>
      <c r="H42">
        <f>([1]Glass!J42/[1]Glass!$P42)*100</f>
        <v>0.16907764557841462</v>
      </c>
      <c r="I42">
        <f>([1]Glass!K42/[1]Glass!$P42)*100</f>
        <v>0.74260951364046712</v>
      </c>
      <c r="J42">
        <f>([1]Glass!L42/[1]Glass!$P42)*100</f>
        <v>6.5397183883723757</v>
      </c>
      <c r="K42">
        <f>([1]Glass!M42/[1]Glass!$P42)*100</f>
        <v>3.4508235106052672</v>
      </c>
      <c r="L42">
        <f>[1]Glass!AB42*10000</f>
        <v>487</v>
      </c>
      <c r="M42">
        <f>[1]Glass!AC42*10000</f>
        <v>1952.0000000000002</v>
      </c>
      <c r="N42">
        <v>97.588300000000004</v>
      </c>
    </row>
    <row r="43" spans="1:14" x14ac:dyDescent="0.35">
      <c r="A43" s="1" t="s">
        <v>55</v>
      </c>
      <c r="B43">
        <f>([1]Glass!D43/[1]Glass!$P43)*100</f>
        <v>2.7479498843524506</v>
      </c>
      <c r="C43">
        <f>([1]Glass!E43/[1]Glass!$P43)*100</f>
        <v>16.245121519675472</v>
      </c>
      <c r="D43">
        <f>([1]Glass!F43/[1]Glass!$P43)*100</f>
        <v>10.365712937652894</v>
      </c>
      <c r="E43">
        <f>([1]Glass!G43/[1]Glass!$P43)*100</f>
        <v>48.463656924236751</v>
      </c>
      <c r="F43">
        <f>([1]Glass!H43/[1]Glass!$P43)*100</f>
        <v>12.062116324510614</v>
      </c>
      <c r="G43">
        <f>([1]Glass!I43/[1]Glass!$P43)*100</f>
        <v>0.25447589351194166</v>
      </c>
      <c r="H43">
        <f>([1]Glass!J43/[1]Glass!$P43)*100</f>
        <v>0.17518936965674989</v>
      </c>
      <c r="I43">
        <f>([1]Glass!K43/[1]Glass!$P43)*100</f>
        <v>0.43181923082840568</v>
      </c>
      <c r="J43">
        <f>([1]Glass!L43/[1]Glass!$P43)*100</f>
        <v>5.5067721768920306</v>
      </c>
      <c r="K43">
        <f>([1]Glass!M43/[1]Glass!$P43)*100</f>
        <v>3.4331167399186624</v>
      </c>
      <c r="L43">
        <f>[1]Glass!AB43*10000</f>
        <v>243</v>
      </c>
      <c r="M43">
        <f>[1]Glass!AC43*10000</f>
        <v>1412</v>
      </c>
      <c r="N43">
        <v>97.494500000000002</v>
      </c>
    </row>
    <row r="44" spans="1:14" x14ac:dyDescent="0.35">
      <c r="A44" s="1" t="s">
        <v>56</v>
      </c>
      <c r="B44">
        <f>([1]Glass!D44/[1]Glass!$P44)*100</f>
        <v>3.8524355403808705</v>
      </c>
      <c r="C44">
        <f>([1]Glass!E44/[1]Glass!$P44)*100</f>
        <v>14.889589451996999</v>
      </c>
      <c r="D44">
        <f>([1]Glass!F44/[1]Glass!$P44)*100</f>
        <v>12.624302331191609</v>
      </c>
      <c r="E44">
        <f>([1]Glass!G44/[1]Glass!$P44)*100</f>
        <v>47.989759140654755</v>
      </c>
      <c r="F44">
        <f>([1]Glass!H44/[1]Glass!$P44)*100</f>
        <v>9.8203846070932528</v>
      </c>
      <c r="G44">
        <f>([1]Glass!I44/[1]Glass!$P44)*100</f>
        <v>0.46482168319240513</v>
      </c>
      <c r="H44">
        <f>([1]Glass!J44/[1]Glass!$P44)*100</f>
        <v>0.19001434089866209</v>
      </c>
      <c r="I44">
        <f>([1]Glass!K44/[1]Glass!$P44)*100</f>
        <v>0.92646106245836046</v>
      </c>
      <c r="J44">
        <f>([1]Glass!L44/[1]Glass!$P44)*100</f>
        <v>5.0786491017177253</v>
      </c>
      <c r="K44">
        <f>([1]Glass!M44/[1]Glass!$P44)*100</f>
        <v>3.5458051588226294</v>
      </c>
      <c r="L44">
        <f>[1]Glass!AB44*10000</f>
        <v>2399</v>
      </c>
      <c r="M44">
        <f>[1]Glass!AC44*10000</f>
        <v>1811</v>
      </c>
      <c r="N44">
        <v>97.413700000000006</v>
      </c>
    </row>
    <row r="45" spans="1:14" x14ac:dyDescent="0.35">
      <c r="A45" s="1" t="s">
        <v>57</v>
      </c>
      <c r="B45">
        <f>([1]Glass!D45/[1]Glass!$P45)*100</f>
        <v>4.3524652297145874</v>
      </c>
      <c r="C45">
        <f>([1]Glass!E45/[1]Glass!$P45)*100</f>
        <v>16.837428317184099</v>
      </c>
      <c r="D45">
        <f>([1]Glass!F45/[1]Glass!$P45)*100</f>
        <v>11.520334849383694</v>
      </c>
      <c r="E45">
        <f>([1]Glass!G45/[1]Glass!$P45)*100</f>
        <v>47.25257069408741</v>
      </c>
      <c r="F45">
        <f>([1]Glass!H45/[1]Glass!$P45)*100</f>
        <v>9.5762474457847215</v>
      </c>
      <c r="G45">
        <f>([1]Glass!I45/[1]Glass!$P45)*100</f>
        <v>0.69643563377496542</v>
      </c>
      <c r="H45">
        <f>([1]Glass!J45/[1]Glass!$P45)*100</f>
        <v>0.11854442686704898</v>
      </c>
      <c r="I45">
        <f>([1]Glass!K45/[1]Glass!$P45)*100</f>
        <v>1.0556736536813656</v>
      </c>
      <c r="J45">
        <f>([1]Glass!L45/[1]Glass!$P45)*100</f>
        <v>4.8550688814184966</v>
      </c>
      <c r="K45">
        <f>([1]Glass!M45/[1]Glass!$P45)*100</f>
        <v>3.2581693691912204</v>
      </c>
      <c r="L45">
        <f>[1]Glass!AB45*10000</f>
        <v>1237</v>
      </c>
      <c r="M45">
        <f>[1]Glass!AC45*10000</f>
        <v>1699</v>
      </c>
      <c r="N45">
        <v>97.094399999999993</v>
      </c>
    </row>
    <row r="46" spans="1:14" x14ac:dyDescent="0.35">
      <c r="A46" s="1" t="s">
        <v>58</v>
      </c>
      <c r="B46">
        <f>([1]Glass!D46/[1]Glass!$P46)*100</f>
        <v>3.261626497954325</v>
      </c>
      <c r="C46">
        <f>([1]Glass!E46/[1]Glass!$P46)*100</f>
        <v>15.997165403607871</v>
      </c>
      <c r="D46">
        <f>([1]Glass!F46/[1]Glass!$P46)*100</f>
        <v>11.445756643968762</v>
      </c>
      <c r="E46">
        <f>([1]Glass!G46/[1]Glass!$P46)*100</f>
        <v>47.0718885140559</v>
      </c>
      <c r="F46">
        <f>([1]Glass!H46/[1]Glass!$P46)*100</f>
        <v>11.33685169600283</v>
      </c>
      <c r="G46">
        <f>([1]Glass!I46/[1]Glass!$P46)*100</f>
        <v>0.36669778723552199</v>
      </c>
      <c r="H46">
        <f>([1]Glass!J46/[1]Glass!$P46)*100</f>
        <v>0.13784400925640927</v>
      </c>
      <c r="I46">
        <f>([1]Glass!K46/[1]Glass!$P46)*100</f>
        <v>0.63829547906417405</v>
      </c>
      <c r="J46">
        <f>([1]Glass!L46/[1]Glass!$P46)*100</f>
        <v>5.6825886041453417</v>
      </c>
      <c r="K46">
        <f>([1]Glass!M46/[1]Glass!$P46)*100</f>
        <v>3.6671823886894281</v>
      </c>
      <c r="L46">
        <f>[1]Glass!AB46*10000</f>
        <v>322</v>
      </c>
      <c r="M46">
        <f>[1]Glass!AC46*10000</f>
        <v>1769</v>
      </c>
      <c r="N46">
        <v>97.791700000000006</v>
      </c>
    </row>
    <row r="47" spans="1:14" x14ac:dyDescent="0.35">
      <c r="A47" s="1" t="s">
        <v>59</v>
      </c>
      <c r="B47">
        <f>([1]Glass!D47/[1]Glass!$P47)*100</f>
        <v>3.0093134368984491</v>
      </c>
      <c r="C47">
        <f>([1]Glass!E47/[1]Glass!$P47)*100</f>
        <v>14.026553554066496</v>
      </c>
      <c r="D47">
        <f>([1]Glass!F47/[1]Glass!$P47)*100</f>
        <v>14.089550453711713</v>
      </c>
      <c r="E47">
        <f>([1]Glass!G47/[1]Glass!$P47)*100</f>
        <v>46.907532717661503</v>
      </c>
      <c r="F47">
        <f>([1]Glass!H47/[1]Glass!$P47)*100</f>
        <v>10.217354769463311</v>
      </c>
      <c r="G47">
        <f>([1]Glass!I47/[1]Glass!$P47)*100</f>
        <v>0.4777866333157712</v>
      </c>
      <c r="H47">
        <f>([1]Glass!J47/[1]Glass!$P47)*100</f>
        <v>0.21425132154298071</v>
      </c>
      <c r="I47">
        <f>([1]Glass!K47/[1]Glass!$P47)*100</f>
        <v>0.69822422978299581</v>
      </c>
      <c r="J47">
        <f>([1]Glass!L47/[1]Glass!$P47)*100</f>
        <v>6.0793554726365588</v>
      </c>
      <c r="K47">
        <f>([1]Glass!M47/[1]Glass!$P47)*100</f>
        <v>3.8516778724163281</v>
      </c>
      <c r="L47">
        <f>[1]Glass!AB47*10000</f>
        <v>453</v>
      </c>
      <c r="M47">
        <f>[1]Glass!AC47*10000</f>
        <v>1852</v>
      </c>
      <c r="N47">
        <v>96.988900000000001</v>
      </c>
    </row>
    <row r="48" spans="1:14" x14ac:dyDescent="0.35">
      <c r="A48" s="1" t="s">
        <v>60</v>
      </c>
      <c r="B48">
        <f>([1]Glass!D48/[1]Glass!$P48)*100</f>
        <v>3.1439048338137079</v>
      </c>
      <c r="C48">
        <f>([1]Glass!E48/[1]Glass!$P48)*100</f>
        <v>13.22869657349009</v>
      </c>
      <c r="D48">
        <f>([1]Glass!F48/[1]Glass!$P48)*100</f>
        <v>14.920648867791705</v>
      </c>
      <c r="E48">
        <f>([1]Glass!G48/[1]Glass!$P48)*100</f>
        <v>46.493030403034069</v>
      </c>
      <c r="F48">
        <f>([1]Glass!H48/[1]Glass!$P48)*100</f>
        <v>9.9876270879927578</v>
      </c>
      <c r="G48">
        <f>([1]Glass!I48/[1]Glass!$P48)*100</f>
        <v>0.53159588087266318</v>
      </c>
      <c r="H48">
        <f>([1]Glass!J48/[1]Glass!$P48)*100</f>
        <v>0.29885026937392656</v>
      </c>
      <c r="I48">
        <f>([1]Glass!K48/[1]Glass!$P48)*100</f>
        <v>0.74319208869262965</v>
      </c>
      <c r="J48">
        <f>([1]Glass!L48/[1]Glass!$P48)*100</f>
        <v>5.9267372396043525</v>
      </c>
      <c r="K48">
        <f>([1]Glass!M48/[1]Glass!$P48)*100</f>
        <v>4.4114386600882147</v>
      </c>
      <c r="L48">
        <f>[1]Glass!AB48*10000</f>
        <v>530</v>
      </c>
      <c r="M48">
        <f>[1]Glass!AC48*10000</f>
        <v>1273</v>
      </c>
      <c r="N48">
        <v>97.875100000000003</v>
      </c>
    </row>
    <row r="49" spans="1:14" x14ac:dyDescent="0.35">
      <c r="A49" s="1" t="s">
        <v>61</v>
      </c>
      <c r="B49">
        <f>([1]Glass!D49/[1]Glass!$P49)*100</f>
        <v>3.8369001925785935</v>
      </c>
      <c r="C49">
        <f>([1]Glass!E49/[1]Glass!$P49)*100</f>
        <v>14.593702259335753</v>
      </c>
      <c r="D49">
        <f>([1]Glass!F49/[1]Glass!$P49)*100</f>
        <v>13.939222319007413</v>
      </c>
      <c r="E49">
        <f>([1]Glass!G49/[1]Glass!$P49)*100</f>
        <v>46.617562716291815</v>
      </c>
      <c r="F49">
        <f>([1]Glass!H49/[1]Glass!$P49)*100</f>
        <v>9.3894632730973768</v>
      </c>
      <c r="G49">
        <f>([1]Glass!I49/[1]Glass!$P49)*100</f>
        <v>0.47072487321310763</v>
      </c>
      <c r="H49">
        <f>([1]Glass!J49/[1]Glass!$P49)*100</f>
        <v>0.28696980609787753</v>
      </c>
      <c r="I49">
        <f>([1]Glass!K49/[1]Glass!$P49)*100</f>
        <v>1.0071131986616968</v>
      </c>
      <c r="J49">
        <f>([1]Glass!L49/[1]Glass!$P49)*100</f>
        <v>5.1058464070292722</v>
      </c>
      <c r="K49">
        <f>([1]Glass!M49/[1]Glass!$P49)*100</f>
        <v>4.2504773425180087</v>
      </c>
      <c r="L49">
        <f>[1]Glass!AB49*10000</f>
        <v>806</v>
      </c>
      <c r="M49">
        <f>[1]Glass!AC49*10000</f>
        <v>2044.9999999999998</v>
      </c>
      <c r="N49">
        <v>97.466700000000003</v>
      </c>
    </row>
    <row r="50" spans="1:14" x14ac:dyDescent="0.35">
      <c r="A50" s="1" t="s">
        <v>62</v>
      </c>
      <c r="B50">
        <f>([1]Glass!D50/[1]Glass!$P50)*100</f>
        <v>3.766200860654028</v>
      </c>
      <c r="C50">
        <f>([1]Glass!E50/[1]Glass!$P50)*100</f>
        <v>13.231767067823567</v>
      </c>
      <c r="D50">
        <f>([1]Glass!F50/[1]Glass!$P50)*100</f>
        <v>15.465315886891865</v>
      </c>
      <c r="E50">
        <f>([1]Glass!G50/[1]Glass!$P50)*100</f>
        <v>45.9650101094795</v>
      </c>
      <c r="F50">
        <f>([1]Glass!H50/[1]Glass!$P50)*100</f>
        <v>9.0990403371793782</v>
      </c>
      <c r="G50">
        <f>([1]Glass!I50/[1]Glass!$P50)*100</f>
        <v>0.54032547741470027</v>
      </c>
      <c r="H50">
        <f>([1]Glass!J50/[1]Glass!$P50)*100</f>
        <v>0.29651759721025173</v>
      </c>
      <c r="I50">
        <f>([1]Glass!K50/[1]Glass!$P50)*100</f>
        <v>0.93076405685730002</v>
      </c>
      <c r="J50">
        <f>([1]Glass!L50/[1]Glass!$P50)*100</f>
        <v>5.4195357678167486</v>
      </c>
      <c r="K50">
        <f>([1]Glass!M50/[1]Glass!$P50)*100</f>
        <v>4.9623451143281896</v>
      </c>
      <c r="L50">
        <f>[1]Glass!AB50*10000</f>
        <v>764</v>
      </c>
      <c r="M50">
        <f>[1]Glass!AC50*10000</f>
        <v>1207</v>
      </c>
      <c r="N50">
        <v>98.274100000000004</v>
      </c>
    </row>
    <row r="51" spans="1:14" x14ac:dyDescent="0.35">
      <c r="A51" s="1" t="s">
        <v>63</v>
      </c>
      <c r="B51">
        <f>([1]Glass!D51/[1]Glass!$P51)*100</f>
        <v>3.3815211586317888</v>
      </c>
      <c r="C51">
        <f>([1]Glass!E51/[1]Glass!$P51)*100</f>
        <v>16.196786865626528</v>
      </c>
      <c r="D51">
        <f>([1]Glass!F51/[1]Glass!$P51)*100</f>
        <v>10.089932226616549</v>
      </c>
      <c r="E51">
        <f>([1]Glass!G51/[1]Glass!$P51)*100</f>
        <v>49.564737009250557</v>
      </c>
      <c r="F51">
        <f>([1]Glass!H51/[1]Glass!$P51)*100</f>
        <v>11.359215270608491</v>
      </c>
      <c r="G51">
        <f>([1]Glass!I51/[1]Glass!$P51)*100</f>
        <v>0.2691737814933835</v>
      </c>
      <c r="H51">
        <f>([1]Glass!J51/[1]Glass!$P51)*100</f>
        <v>0.14612582751025485</v>
      </c>
      <c r="I51">
        <f>([1]Glass!K51/[1]Glass!$P51)*100</f>
        <v>0.33207630402749738</v>
      </c>
      <c r="J51">
        <f>([1]Glass!L51/[1]Glass!$P51)*100</f>
        <v>5.3714261206809404</v>
      </c>
      <c r="K51">
        <f>([1]Glass!M51/[1]Glass!$P51)*100</f>
        <v>3.0011447033727396</v>
      </c>
      <c r="L51">
        <f>[1]Glass!AB51*10000</f>
        <v>197</v>
      </c>
      <c r="M51">
        <f>[1]Glass!AC51*10000</f>
        <v>1312</v>
      </c>
      <c r="N51">
        <v>97.929299999999998</v>
      </c>
    </row>
    <row r="52" spans="1:14" x14ac:dyDescent="0.35">
      <c r="A52" s="1" t="s">
        <v>64</v>
      </c>
      <c r="B52">
        <f>([1]Glass!D52/[1]Glass!$P52)*100</f>
        <v>2.9170642794235144</v>
      </c>
      <c r="C52">
        <f>([1]Glass!E52/[1]Glass!$P52)*100</f>
        <v>15.905566033687593</v>
      </c>
      <c r="D52">
        <f>([1]Glass!F52/[1]Glass!$P52)*100</f>
        <v>7.9929870305019222</v>
      </c>
      <c r="E52">
        <f>([1]Glass!G52/[1]Glass!$P52)*100</f>
        <v>49.037249248537435</v>
      </c>
      <c r="F52">
        <f>([1]Glass!H52/[1]Glass!$P52)*100</f>
        <v>13.369596979028522</v>
      </c>
      <c r="G52">
        <f>([1]Glass!I52/[1]Glass!$P52)*100</f>
        <v>0.40786384376934853</v>
      </c>
      <c r="H52">
        <f>([1]Glass!J52/[1]Glass!$P52)*100</f>
        <v>0.12137831823596844</v>
      </c>
      <c r="I52">
        <f>([1]Glass!K52/[1]Glass!$P52)*100</f>
        <v>0.75187124907280456</v>
      </c>
      <c r="J52">
        <f>([1]Glass!L52/[1]Glass!$P52)*100</f>
        <v>5.6975268656807918</v>
      </c>
      <c r="K52">
        <f>([1]Glass!M52/[1]Glass!$P52)*100</f>
        <v>3.4529475110292842</v>
      </c>
      <c r="L52">
        <f>[1]Glass!AB52*10000</f>
        <v>442.00000000000006</v>
      </c>
      <c r="M52">
        <f>[1]Glass!AC52*10000</f>
        <v>1474</v>
      </c>
      <c r="N52">
        <v>97.875799999999998</v>
      </c>
    </row>
    <row r="53" spans="1:14" x14ac:dyDescent="0.35">
      <c r="A53" s="1" t="s">
        <v>65</v>
      </c>
      <c r="B53">
        <f>([1]Glass!D53/[1]Glass!$P53)*100</f>
        <v>3.4088221258584559</v>
      </c>
      <c r="C53">
        <f>([1]Glass!E53/[1]Glass!$P53)*100</f>
        <v>14.226611614830798</v>
      </c>
      <c r="D53">
        <f>([1]Glass!F53/[1]Glass!$P53)*100</f>
        <v>14.217793638608212</v>
      </c>
      <c r="E53">
        <f>([1]Glass!G53/[1]Glass!$P53)*100</f>
        <v>46.223208913417842</v>
      </c>
      <c r="F53">
        <f>([1]Glass!H53/[1]Glass!$P53)*100</f>
        <v>10.062970724318941</v>
      </c>
      <c r="G53">
        <f>([1]Glass!I53/[1]Glass!$P53)*100</f>
        <v>0.41641595949955384</v>
      </c>
      <c r="H53">
        <f>([1]Glass!J53/[1]Glass!$P53)*100</f>
        <v>0.20717057078241383</v>
      </c>
      <c r="I53">
        <f>([1]Glass!K53/[1]Glass!$P53)*100</f>
        <v>0.81042388530406451</v>
      </c>
      <c r="J53">
        <f>([1]Glass!L53/[1]Glass!$P53)*100</f>
        <v>5.5650766645226879</v>
      </c>
      <c r="K53">
        <f>([1]Glass!M53/[1]Glass!$P53)*100</f>
        <v>4.3653131937672471</v>
      </c>
      <c r="L53">
        <f>[1]Glass!AB53*10000</f>
        <v>677</v>
      </c>
      <c r="M53">
        <f>[1]Glass!AC53*10000</f>
        <v>2054</v>
      </c>
      <c r="N53">
        <v>96.394000000000005</v>
      </c>
    </row>
    <row r="54" spans="1:14" x14ac:dyDescent="0.35">
      <c r="A54" s="1" t="s">
        <v>66</v>
      </c>
      <c r="B54">
        <f>([1]Glass!D54/[1]Glass!$P54)*100</f>
        <v>3.4515226431893176</v>
      </c>
      <c r="C54">
        <f>([1]Glass!E54/[1]Glass!$P54)*100</f>
        <v>13.288997400702641</v>
      </c>
      <c r="D54">
        <f>([1]Glass!F54/[1]Glass!$P54)*100</f>
        <v>15.170798528328447</v>
      </c>
      <c r="E54">
        <f>([1]Glass!G54/[1]Glass!$P54)*100</f>
        <v>45.9596140704259</v>
      </c>
      <c r="F54">
        <f>([1]Glass!H54/[1]Glass!$P54)*100</f>
        <v>9.8215941469192121</v>
      </c>
      <c r="G54">
        <f>([1]Glass!I54/[1]Glass!$P54)*100</f>
        <v>0.58707031422093303</v>
      </c>
      <c r="H54">
        <f>([1]Glass!J54/[1]Glass!$P54)*100</f>
        <v>0.16679763901425462</v>
      </c>
      <c r="I54">
        <f>([1]Glass!K54/[1]Glass!$P54)*100</f>
        <v>0.83019733963913112</v>
      </c>
      <c r="J54">
        <f>([1]Glass!L54/[1]Glass!$P54)*100</f>
        <v>6.0043051823042868</v>
      </c>
      <c r="K54">
        <f>([1]Glass!M54/[1]Glass!$P54)*100</f>
        <v>4.2728063497853039</v>
      </c>
      <c r="L54">
        <f>[1]Glass!AB54*10000</f>
        <v>614</v>
      </c>
      <c r="M54">
        <f>[1]Glass!AC54*10000</f>
        <v>1873</v>
      </c>
      <c r="N54">
        <v>97.603300000000004</v>
      </c>
    </row>
    <row r="55" spans="1:14" x14ac:dyDescent="0.35">
      <c r="A55" s="1" t="s">
        <v>67</v>
      </c>
      <c r="B55">
        <f>([1]Glass!D55/[1]Glass!$P55)*100</f>
        <v>3.7565431696437659</v>
      </c>
      <c r="C55">
        <f>([1]Glass!E55/[1]Glass!$P55)*100</f>
        <v>15.393812249220929</v>
      </c>
      <c r="D55">
        <f>([1]Glass!F55/[1]Glass!$P55)*100</f>
        <v>12.602501171150987</v>
      </c>
      <c r="E55">
        <f>([1]Glass!G55/[1]Glass!$P55)*100</f>
        <v>47.166731164836953</v>
      </c>
      <c r="F55">
        <f>([1]Glass!H55/[1]Glass!$P55)*100</f>
        <v>10.261624946534411</v>
      </c>
      <c r="G55">
        <f>([1]Glass!I55/[1]Glass!$P55)*100</f>
        <v>0.47171924964865464</v>
      </c>
      <c r="H55">
        <f>([1]Glass!J55/[1]Glass!$P55)*100</f>
        <v>0.15347169888180542</v>
      </c>
      <c r="I55">
        <f>([1]Glass!K55/[1]Glass!$P55)*100</f>
        <v>0.80361325539238648</v>
      </c>
      <c r="J55">
        <f>([1]Glass!L55/[1]Glass!$P55)*100</f>
        <v>5.2853534839195877</v>
      </c>
      <c r="K55">
        <f>([1]Glass!M55/[1]Glass!$P55)*100</f>
        <v>3.7038922948448989</v>
      </c>
      <c r="L55">
        <f>[1]Glass!AB55*10000</f>
        <v>635</v>
      </c>
      <c r="M55">
        <f>[1]Glass!AC55*10000</f>
        <v>1651</v>
      </c>
      <c r="N55">
        <v>98.194000000000003</v>
      </c>
    </row>
    <row r="56" spans="1:14" x14ac:dyDescent="0.35">
      <c r="A56" s="1" t="s">
        <v>68</v>
      </c>
      <c r="B56">
        <f>([1]Glass!D57/[1]Glass!$P57)*100</f>
        <v>3.438027150775163</v>
      </c>
      <c r="C56">
        <f>([1]Glass!E57/[1]Glass!$P57)*100</f>
        <v>15.3830667096437</v>
      </c>
      <c r="D56">
        <f>([1]Glass!F57/[1]Glass!$P57)*100</f>
        <v>13.048885020503908</v>
      </c>
      <c r="E56">
        <f>([1]Glass!G57/[1]Glass!$P57)*100</f>
        <v>47.05080271812794</v>
      </c>
      <c r="F56">
        <f>([1]Glass!H57/[1]Glass!$P57)*100</f>
        <v>10.299236073051468</v>
      </c>
      <c r="G56">
        <f>([1]Glass!I57/[1]Glass!$P57)*100</f>
        <v>0.6205571897900396</v>
      </c>
      <c r="H56">
        <f>([1]Glass!J57/[1]Glass!$P57)*100</f>
        <v>0.26050590205506818</v>
      </c>
      <c r="I56">
        <f>([1]Glass!K57/[1]Glass!$P57)*100</f>
        <v>0.92234544790847939</v>
      </c>
      <c r="J56">
        <f>([1]Glass!L57/[1]Glass!$P57)*100</f>
        <v>5.0654264335196464</v>
      </c>
      <c r="K56">
        <f>([1]Glass!M57/[1]Glass!$P57)*100</f>
        <v>3.4530758914091013</v>
      </c>
      <c r="L56">
        <f>[1]Glass!AB57*10000</f>
        <v>806.99999999999989</v>
      </c>
      <c r="M56">
        <f>[1]Glass!AC57*10000</f>
        <v>1850.9999999999998</v>
      </c>
      <c r="N56">
        <v>98.347099999999998</v>
      </c>
    </row>
    <row r="57" spans="1:14" x14ac:dyDescent="0.35">
      <c r="A57" s="1" t="s">
        <v>69</v>
      </c>
      <c r="B57">
        <f>([1]Glass!D58/[1]Glass!$P58)*100</f>
        <v>3.7792302460418883</v>
      </c>
      <c r="C57">
        <f>([1]Glass!E58/[1]Glass!$P58)*100</f>
        <v>14.485575119482968</v>
      </c>
      <c r="D57">
        <f>([1]Glass!F58/[1]Glass!$P58)*100</f>
        <v>13.485791668064573</v>
      </c>
      <c r="E57">
        <f>([1]Glass!G58/[1]Glass!$P58)*100</f>
        <v>46.861214725710212</v>
      </c>
      <c r="F57">
        <f>([1]Glass!H58/[1]Glass!$P58)*100</f>
        <v>10.31594743054433</v>
      </c>
      <c r="G57">
        <f>([1]Glass!I58/[1]Glass!$P58)*100</f>
        <v>0.56007799815577863</v>
      </c>
      <c r="H57">
        <f>([1]Glass!J58/[1]Glass!$P58)*100</f>
        <v>0.19458872544384834</v>
      </c>
      <c r="I57">
        <f>([1]Glass!K58/[1]Glass!$P58)*100</f>
        <v>0.89771078666101412</v>
      </c>
      <c r="J57">
        <f>([1]Glass!L58/[1]Glass!$P58)*100</f>
        <v>4.8831196822327474</v>
      </c>
      <c r="K57">
        <f>([1]Glass!M58/[1]Glass!$P58)*100</f>
        <v>4.2108024192441533</v>
      </c>
      <c r="L57">
        <f>[1]Glass!AB58*10000</f>
        <v>736</v>
      </c>
      <c r="M57">
        <f>[1]Glass!AC58*10000</f>
        <v>1237</v>
      </c>
      <c r="N57">
        <v>98.3613</v>
      </c>
    </row>
    <row r="58" spans="1:14" x14ac:dyDescent="0.35">
      <c r="A58" s="1" t="s">
        <v>70</v>
      </c>
      <c r="B58">
        <f>([1]Glass!D59/[1]Glass!$P59)*100</f>
        <v>2.7279667573563695</v>
      </c>
      <c r="C58">
        <f>([1]Glass!E59/[1]Glass!$P59)*100</f>
        <v>15.444200214171163</v>
      </c>
      <c r="D58">
        <f>([1]Glass!F59/[1]Glass!$P59)*100</f>
        <v>7.1583380727669583</v>
      </c>
      <c r="E58">
        <f>([1]Glass!G59/[1]Glass!$P59)*100</f>
        <v>51.679808988015644</v>
      </c>
      <c r="F58">
        <f>([1]Glass!H59/[1]Glass!$P59)*100</f>
        <v>12.864206260151354</v>
      </c>
      <c r="G58">
        <f>([1]Glass!I59/[1]Glass!$P59)*100</f>
        <v>0.37321118403861231</v>
      </c>
      <c r="H58">
        <f>([1]Glass!J59/[1]Glass!$P59)*100</f>
        <v>0.14920249422301471</v>
      </c>
      <c r="I58">
        <f>([1]Glass!K59/[1]Glass!$P59)*100</f>
        <v>0.46010934001465387</v>
      </c>
      <c r="J58">
        <f>([1]Glass!L59/[1]Glass!$P59)*100</f>
        <v>5.7172428280840908</v>
      </c>
      <c r="K58">
        <f>([1]Glass!M59/[1]Glass!$P59)*100</f>
        <v>3.1825424883819835</v>
      </c>
      <c r="L58">
        <f>[1]Glass!AB59*10000</f>
        <v>231</v>
      </c>
      <c r="M58">
        <f>[1]Glass!AC59*10000</f>
        <v>1072</v>
      </c>
      <c r="N58">
        <v>97.585499999999996</v>
      </c>
    </row>
    <row r="59" spans="1:14" x14ac:dyDescent="0.35">
      <c r="A59" s="1" t="s">
        <v>71</v>
      </c>
      <c r="B59">
        <f>([1]Glass!D60/[1]Glass!$P60)*100</f>
        <v>3.5370857680352175</v>
      </c>
      <c r="C59">
        <f>([1]Glass!E60/[1]Glass!$P60)*100</f>
        <v>16.262733887467899</v>
      </c>
      <c r="D59">
        <f>([1]Glass!F60/[1]Glass!$P60)*100</f>
        <v>11.183712906299673</v>
      </c>
      <c r="E59">
        <f>([1]Glass!G60/[1]Glass!$P60)*100</f>
        <v>48.310114747000824</v>
      </c>
      <c r="F59">
        <f>([1]Glass!H60/[1]Glass!$P60)*100</f>
        <v>10.525281494013935</v>
      </c>
      <c r="G59">
        <f>([1]Glass!I60/[1]Glass!$P60)*100</f>
        <v>0.42230499099812802</v>
      </c>
      <c r="H59">
        <f>([1]Glass!J60/[1]Glass!$P60)*100</f>
        <v>0.24093697256655197</v>
      </c>
      <c r="I59">
        <f>([1]Glass!K60/[1]Glass!$P60)*100</f>
        <v>0.76467294904193273</v>
      </c>
      <c r="J59">
        <f>([1]Glass!L60/[1]Glass!$P60)*100</f>
        <v>5.2060400053632536</v>
      </c>
      <c r="K59">
        <f>([1]Glass!M60/[1]Glass!$P60)*100</f>
        <v>3.1660592066275068</v>
      </c>
      <c r="L59">
        <f>[1]Glass!AB60*10000</f>
        <v>552</v>
      </c>
      <c r="M59">
        <f>[1]Glass!AC60*10000</f>
        <v>1587</v>
      </c>
      <c r="N59">
        <v>97.701899999999995</v>
      </c>
    </row>
    <row r="60" spans="1:14" x14ac:dyDescent="0.35">
      <c r="A60" s="1" t="s">
        <v>72</v>
      </c>
      <c r="B60">
        <f>([1]Glass!D61/[1]Glass!$P61)*100</f>
        <v>3.3025479739089447</v>
      </c>
      <c r="C60">
        <f>([1]Glass!E61/[1]Glass!$P61)*100</f>
        <v>12.429374460981769</v>
      </c>
      <c r="D60">
        <f>([1]Glass!F61/[1]Glass!$P61)*100</f>
        <v>15.259027204597428</v>
      </c>
      <c r="E60">
        <f>([1]Glass!G61/[1]Glass!$P61)*100</f>
        <v>46.565411856239855</v>
      </c>
      <c r="F60">
        <f>([1]Glass!H61/[1]Glass!$P61)*100</f>
        <v>9.6590008583125631</v>
      </c>
      <c r="G60">
        <f>([1]Glass!I61/[1]Glass!$P61)*100</f>
        <v>0.5889835479800839</v>
      </c>
      <c r="H60">
        <f>([1]Glass!J61/[1]Glass!$P61)*100</f>
        <v>0.15684272708747996</v>
      </c>
      <c r="I60">
        <f>([1]Glass!K61/[1]Glass!$P61)*100</f>
        <v>1.0114503423987879</v>
      </c>
      <c r="J60">
        <f>([1]Glass!L61/[1]Glass!$P61)*100</f>
        <v>5.9595090534479676</v>
      </c>
      <c r="K60">
        <f>([1]Glass!M61/[1]Glass!$P61)*100</f>
        <v>4.8001696042088193</v>
      </c>
      <c r="L60">
        <f>[1]Glass!AB61*10000</f>
        <v>765</v>
      </c>
      <c r="M60">
        <f>[1]Glass!AC61*10000</f>
        <v>919</v>
      </c>
      <c r="N60">
        <v>97.167400000000001</v>
      </c>
    </row>
    <row r="61" spans="1:14" x14ac:dyDescent="0.35">
      <c r="A61" s="1" t="s">
        <v>73</v>
      </c>
      <c r="B61">
        <f>([1]Glass!D62/[1]Glass!$P62)*100</f>
        <v>3.9625117964182284</v>
      </c>
      <c r="C61">
        <f>([1]Glass!E62/[1]Glass!$P62)*100</f>
        <v>14.967729338641272</v>
      </c>
      <c r="D61">
        <f>([1]Glass!F62/[1]Glass!$P62)*100</f>
        <v>13.729186779333761</v>
      </c>
      <c r="E61">
        <f>([1]Glass!G62/[1]Glass!$P62)*100</f>
        <v>46.145093232381306</v>
      </c>
      <c r="F61">
        <f>([1]Glass!H62/[1]Glass!$P62)*100</f>
        <v>10.369566868064521</v>
      </c>
      <c r="G61">
        <f>([1]Glass!I62/[1]Glass!$P62)*100</f>
        <v>0.49756478538654286</v>
      </c>
      <c r="H61">
        <f>([1]Glass!J62/[1]Glass!$P62)*100</f>
        <v>0.26272114894401721</v>
      </c>
      <c r="I61">
        <f>([1]Glass!K62/[1]Glass!$P62)*100</f>
        <v>0.96454023798934807</v>
      </c>
      <c r="J61">
        <f>([1]Glass!L62/[1]Glass!$P62)*100</f>
        <v>4.6482769093926608</v>
      </c>
      <c r="K61">
        <f>([1]Glass!M62/[1]Glass!$P62)*100</f>
        <v>3.9660913991907929</v>
      </c>
      <c r="L61">
        <f>[1]Glass!AB62*10000</f>
        <v>718</v>
      </c>
      <c r="M61">
        <f>[1]Glass!AC62*10000</f>
        <v>1887</v>
      </c>
      <c r="N61">
        <v>92.188999999999993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B7EA-4D47-4531-B225-7C7039EA1718}">
  <dimension ref="A1:B47"/>
  <sheetViews>
    <sheetView workbookViewId="0">
      <selection sqref="A1:B1048576"/>
    </sheetView>
  </sheetViews>
  <sheetFormatPr defaultRowHeight="14.5" x14ac:dyDescent="0.35"/>
  <cols>
    <col min="1" max="2" width="8.90625" style="68"/>
  </cols>
  <sheetData>
    <row r="1" spans="1:2" x14ac:dyDescent="0.35">
      <c r="A1" s="68" t="s">
        <v>385</v>
      </c>
      <c r="B1" s="68" t="s">
        <v>207</v>
      </c>
    </row>
    <row r="2" spans="1:2" x14ac:dyDescent="0.35">
      <c r="A2" s="68">
        <v>0.8</v>
      </c>
      <c r="B2" s="68" t="s">
        <v>450</v>
      </c>
    </row>
    <row r="3" spans="1:2" x14ac:dyDescent="0.35">
      <c r="A3" s="68">
        <v>0.8</v>
      </c>
      <c r="B3" s="68" t="s">
        <v>451</v>
      </c>
    </row>
    <row r="4" spans="1:2" x14ac:dyDescent="0.35">
      <c r="A4" s="68">
        <v>0.78</v>
      </c>
      <c r="B4" s="68" t="s">
        <v>452</v>
      </c>
    </row>
    <row r="5" spans="1:2" x14ac:dyDescent="0.35">
      <c r="A5" s="68">
        <v>0.79</v>
      </c>
      <c r="B5" s="68" t="s">
        <v>453</v>
      </c>
    </row>
    <row r="6" spans="1:2" x14ac:dyDescent="0.35">
      <c r="A6" s="68">
        <v>0.79</v>
      </c>
      <c r="B6" s="68" t="s">
        <v>454</v>
      </c>
    </row>
    <row r="7" spans="1:2" x14ac:dyDescent="0.35">
      <c r="A7" s="68">
        <v>0.78</v>
      </c>
      <c r="B7" s="68" t="s">
        <v>455</v>
      </c>
    </row>
    <row r="8" spans="1:2" x14ac:dyDescent="0.35">
      <c r="A8" s="68">
        <v>0.8</v>
      </c>
      <c r="B8" s="68" t="s">
        <v>456</v>
      </c>
    </row>
    <row r="9" spans="1:2" x14ac:dyDescent="0.35">
      <c r="A9" s="68">
        <v>0.79</v>
      </c>
      <c r="B9" s="68" t="s">
        <v>456</v>
      </c>
    </row>
    <row r="10" spans="1:2" x14ac:dyDescent="0.35">
      <c r="A10" s="68">
        <v>0.77</v>
      </c>
      <c r="B10" s="68" t="s">
        <v>456</v>
      </c>
    </row>
    <row r="11" spans="1:2" x14ac:dyDescent="0.35">
      <c r="A11" s="68">
        <v>0.77</v>
      </c>
      <c r="B11" s="68" t="s">
        <v>456</v>
      </c>
    </row>
    <row r="12" spans="1:2" x14ac:dyDescent="0.35">
      <c r="A12" s="68">
        <v>0.79</v>
      </c>
      <c r="B12" s="68" t="s">
        <v>456</v>
      </c>
    </row>
    <row r="13" spans="1:2" x14ac:dyDescent="0.35">
      <c r="A13" s="68">
        <v>0.79</v>
      </c>
      <c r="B13" s="68" t="s">
        <v>456</v>
      </c>
    </row>
    <row r="14" spans="1:2" x14ac:dyDescent="0.35">
      <c r="A14" s="68">
        <v>0.79</v>
      </c>
      <c r="B14" s="68" t="s">
        <v>456</v>
      </c>
    </row>
    <row r="15" spans="1:2" x14ac:dyDescent="0.35">
      <c r="A15" s="68">
        <v>0.8</v>
      </c>
      <c r="B15" s="68" t="s">
        <v>456</v>
      </c>
    </row>
    <row r="16" spans="1:2" x14ac:dyDescent="0.35">
      <c r="A16" s="68">
        <v>0.79</v>
      </c>
      <c r="B16" s="68" t="s">
        <v>456</v>
      </c>
    </row>
    <row r="17" spans="1:2" x14ac:dyDescent="0.35">
      <c r="A17" s="68">
        <v>0.8</v>
      </c>
      <c r="B17" s="68" t="s">
        <v>457</v>
      </c>
    </row>
    <row r="18" spans="1:2" x14ac:dyDescent="0.35">
      <c r="A18" s="68">
        <v>0.78</v>
      </c>
      <c r="B18" s="68" t="s">
        <v>457</v>
      </c>
    </row>
    <row r="19" spans="1:2" x14ac:dyDescent="0.35">
      <c r="A19" s="68">
        <v>0.76</v>
      </c>
      <c r="B19" s="68" t="s">
        <v>457</v>
      </c>
    </row>
    <row r="20" spans="1:2" x14ac:dyDescent="0.35">
      <c r="A20" s="68">
        <v>0.78</v>
      </c>
      <c r="B20" s="68" t="s">
        <v>457</v>
      </c>
    </row>
    <row r="21" spans="1:2" x14ac:dyDescent="0.35">
      <c r="A21" s="68">
        <v>0.81</v>
      </c>
      <c r="B21" s="68" t="s">
        <v>457</v>
      </c>
    </row>
    <row r="22" spans="1:2" x14ac:dyDescent="0.35">
      <c r="A22" s="68">
        <v>0.79</v>
      </c>
      <c r="B22" s="68" t="s">
        <v>457</v>
      </c>
    </row>
    <row r="23" spans="1:2" x14ac:dyDescent="0.35">
      <c r="A23" s="68">
        <v>0.81</v>
      </c>
      <c r="B23" s="68" t="s">
        <v>457</v>
      </c>
    </row>
    <row r="24" spans="1:2" x14ac:dyDescent="0.35">
      <c r="A24" s="68">
        <v>0.78</v>
      </c>
      <c r="B24" s="68" t="s">
        <v>457</v>
      </c>
    </row>
    <row r="25" spans="1:2" x14ac:dyDescent="0.35">
      <c r="A25" s="68">
        <v>0.79</v>
      </c>
      <c r="B25" s="68" t="s">
        <v>457</v>
      </c>
    </row>
    <row r="26" spans="1:2" x14ac:dyDescent="0.35">
      <c r="A26" s="68">
        <v>0.72</v>
      </c>
      <c r="B26" s="68" t="s">
        <v>458</v>
      </c>
    </row>
    <row r="27" spans="1:2" x14ac:dyDescent="0.35">
      <c r="A27" s="68">
        <v>0.82</v>
      </c>
      <c r="B27" s="68" t="s">
        <v>458</v>
      </c>
    </row>
    <row r="28" spans="1:2" x14ac:dyDescent="0.35">
      <c r="A28" s="68">
        <v>0.81</v>
      </c>
      <c r="B28" s="68" t="s">
        <v>458</v>
      </c>
    </row>
    <row r="29" spans="1:2" x14ac:dyDescent="0.35">
      <c r="A29" s="68">
        <v>0.79</v>
      </c>
      <c r="B29" s="68" t="s">
        <v>458</v>
      </c>
    </row>
    <row r="30" spans="1:2" x14ac:dyDescent="0.35">
      <c r="A30" s="68">
        <v>0.76</v>
      </c>
      <c r="B30" s="68" t="s">
        <v>458</v>
      </c>
    </row>
    <row r="31" spans="1:2" x14ac:dyDescent="0.35">
      <c r="A31" s="68">
        <v>0.76</v>
      </c>
      <c r="B31" s="68" t="s">
        <v>458</v>
      </c>
    </row>
    <row r="32" spans="1:2" x14ac:dyDescent="0.35">
      <c r="A32" s="68">
        <v>0.76</v>
      </c>
      <c r="B32" s="68" t="s">
        <v>458</v>
      </c>
    </row>
    <row r="33" spans="1:2" x14ac:dyDescent="0.35">
      <c r="A33" s="68">
        <v>0.8</v>
      </c>
      <c r="B33" s="68" t="s">
        <v>458</v>
      </c>
    </row>
    <row r="34" spans="1:2" x14ac:dyDescent="0.35">
      <c r="A34" s="68">
        <v>0.8</v>
      </c>
      <c r="B34" s="68" t="s">
        <v>458</v>
      </c>
    </row>
    <row r="35" spans="1:2" x14ac:dyDescent="0.35">
      <c r="A35" s="68">
        <v>0.72</v>
      </c>
      <c r="B35" s="68" t="s">
        <v>458</v>
      </c>
    </row>
    <row r="36" spans="1:2" x14ac:dyDescent="0.35">
      <c r="A36" s="68">
        <v>0.82</v>
      </c>
      <c r="B36" s="68" t="s">
        <v>458</v>
      </c>
    </row>
    <row r="37" spans="1:2" x14ac:dyDescent="0.35">
      <c r="A37" s="68">
        <v>0.79</v>
      </c>
      <c r="B37" s="68" t="s">
        <v>458</v>
      </c>
    </row>
    <row r="38" spans="1:2" x14ac:dyDescent="0.35">
      <c r="A38" s="68">
        <v>0.78</v>
      </c>
      <c r="B38" s="68" t="s">
        <v>458</v>
      </c>
    </row>
    <row r="39" spans="1:2" x14ac:dyDescent="0.35">
      <c r="A39" s="68">
        <v>0.82</v>
      </c>
      <c r="B39" s="68" t="s">
        <v>458</v>
      </c>
    </row>
    <row r="40" spans="1:2" x14ac:dyDescent="0.35">
      <c r="A40" s="68">
        <v>0.78</v>
      </c>
      <c r="B40" s="68" t="s">
        <v>459</v>
      </c>
    </row>
    <row r="41" spans="1:2" x14ac:dyDescent="0.35">
      <c r="A41" s="68">
        <v>0.8</v>
      </c>
      <c r="B41" s="68" t="s">
        <v>460</v>
      </c>
    </row>
    <row r="42" spans="1:2" x14ac:dyDescent="0.35">
      <c r="A42" s="68">
        <v>0.8</v>
      </c>
      <c r="B42" s="68" t="s">
        <v>460</v>
      </c>
    </row>
    <row r="43" spans="1:2" x14ac:dyDescent="0.35">
      <c r="A43" s="68">
        <v>0.82</v>
      </c>
      <c r="B43" s="68" t="s">
        <v>461</v>
      </c>
    </row>
    <row r="44" spans="1:2" x14ac:dyDescent="0.35">
      <c r="A44" s="68">
        <v>0.72</v>
      </c>
      <c r="B44" s="68" t="s">
        <v>462</v>
      </c>
    </row>
    <row r="45" spans="1:2" x14ac:dyDescent="0.35">
      <c r="A45" s="68">
        <v>0.8</v>
      </c>
      <c r="B45" s="68" t="s">
        <v>463</v>
      </c>
    </row>
    <row r="46" spans="1:2" x14ac:dyDescent="0.35">
      <c r="A46" s="68">
        <v>0.78</v>
      </c>
      <c r="B46" s="68" t="s">
        <v>464</v>
      </c>
    </row>
    <row r="47" spans="1:2" x14ac:dyDescent="0.35">
      <c r="A47" s="68">
        <v>0.81</v>
      </c>
      <c r="B47" s="68" t="s">
        <v>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37FF-4192-4EEB-AF3E-8E293600F8DD}">
  <dimension ref="A1:B10"/>
  <sheetViews>
    <sheetView workbookViewId="0">
      <selection sqref="A1:B10"/>
    </sheetView>
  </sheetViews>
  <sheetFormatPr defaultRowHeight="14.5" x14ac:dyDescent="0.35"/>
  <sheetData>
    <row r="1" spans="1:2" x14ac:dyDescent="0.35">
      <c r="A1" s="68" t="s">
        <v>466</v>
      </c>
      <c r="B1" s="68" t="s">
        <v>207</v>
      </c>
    </row>
    <row r="2" spans="1:2" x14ac:dyDescent="0.35">
      <c r="A2" s="68">
        <v>0.71860000000000002</v>
      </c>
      <c r="B2" s="68" t="s">
        <v>467</v>
      </c>
    </row>
    <row r="3" spans="1:2" x14ac:dyDescent="0.35">
      <c r="A3" s="68">
        <v>0.7</v>
      </c>
      <c r="B3" s="68" t="s">
        <v>467</v>
      </c>
    </row>
    <row r="4" spans="1:2" x14ac:dyDescent="0.35">
      <c r="A4" s="68">
        <v>0.77</v>
      </c>
      <c r="B4" s="68" t="s">
        <v>467</v>
      </c>
    </row>
    <row r="5" spans="1:2" x14ac:dyDescent="0.35">
      <c r="A5" s="68">
        <v>0.72</v>
      </c>
      <c r="B5" s="68" t="s">
        <v>467</v>
      </c>
    </row>
    <row r="6" spans="1:2" x14ac:dyDescent="0.35">
      <c r="A6" s="68">
        <v>0.76</v>
      </c>
      <c r="B6" s="68" t="s">
        <v>467</v>
      </c>
    </row>
    <row r="7" spans="1:2" x14ac:dyDescent="0.35">
      <c r="A7" s="68">
        <v>0.75</v>
      </c>
      <c r="B7" s="68" t="s">
        <v>467</v>
      </c>
    </row>
    <row r="8" spans="1:2" x14ac:dyDescent="0.35">
      <c r="A8" s="68">
        <v>0.72</v>
      </c>
      <c r="B8" s="68" t="s">
        <v>468</v>
      </c>
    </row>
    <row r="9" spans="1:2" x14ac:dyDescent="0.35">
      <c r="A9" s="68">
        <v>0.73</v>
      </c>
      <c r="B9" s="68" t="s">
        <v>467</v>
      </c>
    </row>
    <row r="10" spans="1:2" x14ac:dyDescent="0.35">
      <c r="A10" s="68">
        <v>0.74</v>
      </c>
      <c r="B10" s="68" t="s">
        <v>467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DA5D-069D-4888-A3BA-47D4F95EB10B}">
  <dimension ref="A1:B47"/>
  <sheetViews>
    <sheetView workbookViewId="0">
      <selection activeCell="N18" sqref="N18"/>
    </sheetView>
  </sheetViews>
  <sheetFormatPr defaultRowHeight="14.5" x14ac:dyDescent="0.35"/>
  <cols>
    <col min="1" max="2" width="8.90625" style="68"/>
  </cols>
  <sheetData>
    <row r="1" spans="1:2" x14ac:dyDescent="0.35">
      <c r="A1" s="68" t="s">
        <v>469</v>
      </c>
      <c r="B1" s="68" t="s">
        <v>207</v>
      </c>
    </row>
    <row r="2" spans="1:2" x14ac:dyDescent="0.35">
      <c r="A2" s="68">
        <v>0.69399999999999995</v>
      </c>
      <c r="B2" s="68" t="s">
        <v>470</v>
      </c>
    </row>
    <row r="3" spans="1:2" x14ac:dyDescent="0.35">
      <c r="A3" s="68">
        <v>0.67200000000000004</v>
      </c>
      <c r="B3" s="68" t="s">
        <v>471</v>
      </c>
    </row>
    <row r="4" spans="1:2" x14ac:dyDescent="0.35">
      <c r="A4" s="68">
        <v>0.70099999999999996</v>
      </c>
      <c r="B4" s="68" t="s">
        <v>472</v>
      </c>
    </row>
    <row r="5" spans="1:2" x14ac:dyDescent="0.35">
      <c r="A5" s="68">
        <v>0.69299999999999995</v>
      </c>
      <c r="B5" s="68" t="s">
        <v>473</v>
      </c>
    </row>
    <row r="6" spans="1:2" x14ac:dyDescent="0.35">
      <c r="A6" s="68">
        <v>0.70599999999999996</v>
      </c>
      <c r="B6" s="68" t="s">
        <v>474</v>
      </c>
    </row>
    <row r="7" spans="1:2" x14ac:dyDescent="0.35">
      <c r="A7" s="68">
        <v>0.69899999999999995</v>
      </c>
      <c r="B7" s="68" t="s">
        <v>475</v>
      </c>
    </row>
    <row r="8" spans="1:2" x14ac:dyDescent="0.35">
      <c r="A8" s="68">
        <v>0.69</v>
      </c>
      <c r="B8" s="68" t="s">
        <v>475</v>
      </c>
    </row>
    <row r="9" spans="1:2" x14ac:dyDescent="0.35">
      <c r="A9" s="68">
        <v>0.69499999999999995</v>
      </c>
      <c r="B9" s="68" t="s">
        <v>475</v>
      </c>
    </row>
    <row r="10" spans="1:2" x14ac:dyDescent="0.35">
      <c r="A10" s="68">
        <v>0.71399999999999997</v>
      </c>
      <c r="B10" s="68" t="s">
        <v>475</v>
      </c>
    </row>
    <row r="11" spans="1:2" x14ac:dyDescent="0.35">
      <c r="A11" s="68">
        <v>0.68600000000000005</v>
      </c>
      <c r="B11" s="68" t="s">
        <v>475</v>
      </c>
    </row>
    <row r="12" spans="1:2" x14ac:dyDescent="0.35">
      <c r="A12" s="68">
        <v>0.68799999999999994</v>
      </c>
      <c r="B12" s="68" t="s">
        <v>475</v>
      </c>
    </row>
    <row r="13" spans="1:2" x14ac:dyDescent="0.35">
      <c r="A13" s="68">
        <v>0.68</v>
      </c>
      <c r="B13" s="68" t="s">
        <v>476</v>
      </c>
    </row>
    <row r="14" spans="1:2" x14ac:dyDescent="0.35">
      <c r="A14" s="68">
        <v>0.70099999999999996</v>
      </c>
      <c r="B14" s="68" t="s">
        <v>475</v>
      </c>
    </row>
    <row r="15" spans="1:2" x14ac:dyDescent="0.35">
      <c r="A15" s="68">
        <v>0.69199999999999995</v>
      </c>
      <c r="B15" s="68" t="s">
        <v>477</v>
      </c>
    </row>
    <row r="16" spans="1:2" x14ac:dyDescent="0.35">
      <c r="A16" s="68">
        <v>0.69099999999999995</v>
      </c>
      <c r="B16" s="68" t="s">
        <v>477</v>
      </c>
    </row>
    <row r="17" spans="1:2" x14ac:dyDescent="0.35">
      <c r="A17" s="68">
        <v>0.70399999999999996</v>
      </c>
      <c r="B17" s="68" t="s">
        <v>477</v>
      </c>
    </row>
    <row r="18" spans="1:2" x14ac:dyDescent="0.35">
      <c r="A18" s="68">
        <v>0.68500000000000005</v>
      </c>
      <c r="B18" s="68" t="s">
        <v>477</v>
      </c>
    </row>
    <row r="19" spans="1:2" x14ac:dyDescent="0.35">
      <c r="A19" s="68">
        <v>0.70199999999999996</v>
      </c>
      <c r="B19" s="68" t="s">
        <v>477</v>
      </c>
    </row>
    <row r="20" spans="1:2" x14ac:dyDescent="0.35">
      <c r="A20" s="68">
        <v>0.69</v>
      </c>
      <c r="B20" s="68" t="s">
        <v>477</v>
      </c>
    </row>
    <row r="21" spans="1:2" x14ac:dyDescent="0.35">
      <c r="A21" s="68">
        <v>0.67600000000000005</v>
      </c>
      <c r="B21" s="68" t="s">
        <v>477</v>
      </c>
    </row>
    <row r="22" spans="1:2" x14ac:dyDescent="0.35">
      <c r="A22" s="68">
        <v>0.68899999999999995</v>
      </c>
      <c r="B22" s="68" t="s">
        <v>477</v>
      </c>
    </row>
    <row r="23" spans="1:2" x14ac:dyDescent="0.35">
      <c r="A23" s="68">
        <v>0.71</v>
      </c>
      <c r="B23" s="68" t="s">
        <v>477</v>
      </c>
    </row>
    <row r="24" spans="1:2" x14ac:dyDescent="0.35">
      <c r="A24" s="68">
        <v>0.71</v>
      </c>
      <c r="B24" s="68" t="s">
        <v>477</v>
      </c>
    </row>
    <row r="25" spans="1:2" x14ac:dyDescent="0.35">
      <c r="A25" s="68">
        <v>0.68799999999999994</v>
      </c>
      <c r="B25" s="68" t="s">
        <v>477</v>
      </c>
    </row>
    <row r="26" spans="1:2" x14ac:dyDescent="0.35">
      <c r="A26" s="68">
        <v>0.69</v>
      </c>
      <c r="B26" s="68" t="s">
        <v>477</v>
      </c>
    </row>
    <row r="27" spans="1:2" x14ac:dyDescent="0.35">
      <c r="A27" s="68">
        <v>0.67800000000000005</v>
      </c>
      <c r="B27" s="68" t="s">
        <v>477</v>
      </c>
    </row>
    <row r="28" spans="1:2" x14ac:dyDescent="0.35">
      <c r="A28" s="68">
        <v>0.71499999999999997</v>
      </c>
      <c r="B28" s="68" t="s">
        <v>478</v>
      </c>
    </row>
    <row r="29" spans="1:2" x14ac:dyDescent="0.35">
      <c r="A29" s="68">
        <v>0.71199999999999997</v>
      </c>
      <c r="B29" s="68" t="s">
        <v>478</v>
      </c>
    </row>
    <row r="30" spans="1:2" x14ac:dyDescent="0.35">
      <c r="A30" s="68">
        <v>0.72</v>
      </c>
      <c r="B30" s="68" t="s">
        <v>478</v>
      </c>
    </row>
    <row r="31" spans="1:2" x14ac:dyDescent="0.35">
      <c r="A31" s="68">
        <v>0.70199999999999996</v>
      </c>
      <c r="B31" s="68" t="s">
        <v>478</v>
      </c>
    </row>
    <row r="32" spans="1:2" x14ac:dyDescent="0.35">
      <c r="A32" s="68">
        <v>0.63800000000000001</v>
      </c>
      <c r="B32" s="68" t="s">
        <v>478</v>
      </c>
    </row>
    <row r="33" spans="1:2" x14ac:dyDescent="0.35">
      <c r="A33" s="68">
        <v>0.67700000000000005</v>
      </c>
      <c r="B33" s="68" t="s">
        <v>478</v>
      </c>
    </row>
    <row r="34" spans="1:2" x14ac:dyDescent="0.35">
      <c r="A34" s="68">
        <v>0.67600000000000005</v>
      </c>
      <c r="B34" s="68" t="s">
        <v>478</v>
      </c>
    </row>
    <row r="35" spans="1:2" x14ac:dyDescent="0.35">
      <c r="A35" s="68">
        <v>0.625</v>
      </c>
      <c r="B35" s="68" t="s">
        <v>478</v>
      </c>
    </row>
    <row r="36" spans="1:2" x14ac:dyDescent="0.35">
      <c r="A36" s="68">
        <v>0.69099999999999995</v>
      </c>
      <c r="B36" s="68" t="s">
        <v>478</v>
      </c>
    </row>
    <row r="37" spans="1:2" x14ac:dyDescent="0.35">
      <c r="A37" s="68">
        <v>0.65500000000000003</v>
      </c>
      <c r="B37" s="68" t="s">
        <v>478</v>
      </c>
    </row>
    <row r="38" spans="1:2" x14ac:dyDescent="0.35">
      <c r="A38" s="68">
        <v>0.68700000000000006</v>
      </c>
      <c r="B38" s="68" t="s">
        <v>478</v>
      </c>
    </row>
    <row r="39" spans="1:2" x14ac:dyDescent="0.35">
      <c r="A39" s="68">
        <v>0.69</v>
      </c>
      <c r="B39" s="68" t="s">
        <v>479</v>
      </c>
    </row>
    <row r="40" spans="1:2" x14ac:dyDescent="0.35">
      <c r="A40" s="68">
        <v>0.69499999999999995</v>
      </c>
      <c r="B40" s="68" t="s">
        <v>478</v>
      </c>
    </row>
    <row r="41" spans="1:2" x14ac:dyDescent="0.35">
      <c r="A41" s="68">
        <v>0.70799999999999996</v>
      </c>
      <c r="B41" s="68" t="s">
        <v>478</v>
      </c>
    </row>
    <row r="42" spans="1:2" x14ac:dyDescent="0.35">
      <c r="A42" s="68">
        <v>0.70099999999999996</v>
      </c>
      <c r="B42" s="68" t="s">
        <v>480</v>
      </c>
    </row>
    <row r="43" spans="1:2" x14ac:dyDescent="0.35">
      <c r="A43" s="68">
        <v>0.69199999999999995</v>
      </c>
      <c r="B43" s="68" t="s">
        <v>481</v>
      </c>
    </row>
    <row r="44" spans="1:2" x14ac:dyDescent="0.35">
      <c r="A44" s="68">
        <v>0.69699999999999995</v>
      </c>
      <c r="B44" s="68" t="s">
        <v>482</v>
      </c>
    </row>
    <row r="45" spans="1:2" x14ac:dyDescent="0.35">
      <c r="A45" s="68">
        <v>0.68600000000000005</v>
      </c>
      <c r="B45" s="68" t="s">
        <v>483</v>
      </c>
    </row>
    <row r="46" spans="1:2" x14ac:dyDescent="0.35">
      <c r="A46" s="68">
        <v>0.70099999999999996</v>
      </c>
      <c r="B46" s="68" t="s">
        <v>484</v>
      </c>
    </row>
    <row r="47" spans="1:2" x14ac:dyDescent="0.35">
      <c r="A47" s="68">
        <v>0.69799999999999995</v>
      </c>
      <c r="B47" s="68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9"/>
  <sheetViews>
    <sheetView workbookViewId="0">
      <selection activeCell="F29" sqref="F29"/>
    </sheetView>
  </sheetViews>
  <sheetFormatPr defaultRowHeight="14.5" x14ac:dyDescent="0.35"/>
  <cols>
    <col min="1" max="2" width="13" customWidth="1"/>
  </cols>
  <sheetData>
    <row r="1" spans="1:18" s="9" customFormat="1" x14ac:dyDescent="0.35">
      <c r="A1" s="1" t="s">
        <v>184</v>
      </c>
      <c r="B1" s="1" t="s">
        <v>0</v>
      </c>
      <c r="C1" s="8" t="s">
        <v>4</v>
      </c>
      <c r="D1" s="8" t="s">
        <v>10</v>
      </c>
      <c r="E1" s="8" t="s">
        <v>2</v>
      </c>
      <c r="F1" s="8" t="s">
        <v>3</v>
      </c>
      <c r="G1" s="8" t="s">
        <v>7</v>
      </c>
      <c r="H1" s="8" t="s">
        <v>9</v>
      </c>
      <c r="I1" s="8" t="s">
        <v>5</v>
      </c>
      <c r="J1" s="8" t="s">
        <v>1</v>
      </c>
      <c r="K1" s="8" t="s">
        <v>8</v>
      </c>
      <c r="L1" s="8" t="s">
        <v>6</v>
      </c>
      <c r="M1" s="8" t="s">
        <v>74</v>
      </c>
      <c r="N1" s="8" t="s">
        <v>75</v>
      </c>
      <c r="O1" s="9" t="s">
        <v>299</v>
      </c>
    </row>
    <row r="2" spans="1:18" x14ac:dyDescent="0.3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64">
        <v>12</v>
      </c>
      <c r="O2">
        <v>13</v>
      </c>
    </row>
    <row r="3" spans="1:18" x14ac:dyDescent="0.35">
      <c r="A3" s="6">
        <v>41882</v>
      </c>
      <c r="B3" s="6" t="s">
        <v>77</v>
      </c>
      <c r="C3" s="3">
        <v>49.49</v>
      </c>
      <c r="D3" s="3">
        <v>1.04</v>
      </c>
      <c r="E3" s="3">
        <v>14.58</v>
      </c>
      <c r="F3" s="3">
        <v>9.1381999999999994</v>
      </c>
      <c r="G3" s="3">
        <v>0.17</v>
      </c>
      <c r="H3" s="3">
        <v>8.9600000000000009</v>
      </c>
      <c r="I3" s="3">
        <v>14.24</v>
      </c>
      <c r="J3" s="3">
        <v>1.74</v>
      </c>
      <c r="K3" s="3">
        <v>0.08</v>
      </c>
      <c r="L3" s="3">
        <v>0.1</v>
      </c>
      <c r="M3" s="3">
        <v>0.03</v>
      </c>
      <c r="N3" s="65">
        <v>1.0500000000000001E-2</v>
      </c>
      <c r="O3">
        <f>(10000*N3*58.6934)/74.6928</f>
        <v>82.50871569950516</v>
      </c>
      <c r="P3" s="6"/>
      <c r="Q3" s="6"/>
    </row>
    <row r="4" spans="1:18" x14ac:dyDescent="0.35">
      <c r="A4" s="6">
        <v>41882</v>
      </c>
      <c r="B4" s="6" t="s">
        <v>78</v>
      </c>
      <c r="C4" s="3">
        <v>49.26</v>
      </c>
      <c r="D4" s="3">
        <v>1.01</v>
      </c>
      <c r="E4" s="3">
        <v>14.66</v>
      </c>
      <c r="F4" s="3">
        <v>9.1381999999999994</v>
      </c>
      <c r="G4" s="3">
        <v>0.18</v>
      </c>
      <c r="H4" s="3">
        <v>9.02</v>
      </c>
      <c r="I4" s="3">
        <v>14.13</v>
      </c>
      <c r="J4" s="3">
        <v>1.8</v>
      </c>
      <c r="K4" s="3">
        <v>0.09</v>
      </c>
      <c r="L4" s="3">
        <v>0.23</v>
      </c>
      <c r="M4" s="3">
        <v>0.06</v>
      </c>
      <c r="N4" s="65">
        <v>1.34E-2</v>
      </c>
      <c r="O4">
        <f t="shared" ref="O4:O66" si="0">(10000*N4*58.6934)/74.6928</f>
        <v>105.29683717841611</v>
      </c>
      <c r="P4" s="6"/>
      <c r="Q4" s="6"/>
      <c r="R4" t="s">
        <v>226</v>
      </c>
    </row>
    <row r="5" spans="1:18" x14ac:dyDescent="0.35">
      <c r="A5" s="7">
        <v>41882</v>
      </c>
      <c r="B5" s="7" t="s">
        <v>79</v>
      </c>
      <c r="C5" s="3">
        <v>48.649500000000003</v>
      </c>
      <c r="D5" s="3">
        <v>2.1392449999999998</v>
      </c>
      <c r="E5" s="3">
        <v>14.712</v>
      </c>
      <c r="F5" s="3">
        <v>9.9095849999999999</v>
      </c>
      <c r="G5" s="3">
        <v>0.17166499999999998</v>
      </c>
      <c r="H5" s="3">
        <v>7.9609000000000005</v>
      </c>
      <c r="I5" s="3">
        <v>12.3985</v>
      </c>
      <c r="J5" s="3">
        <v>1.9464900000000001</v>
      </c>
      <c r="K5" s="3">
        <v>0.149395</v>
      </c>
      <c r="L5" s="3">
        <v>0.20221000000000003</v>
      </c>
      <c r="M5" s="3">
        <v>6.5550000000000001E-3</v>
      </c>
      <c r="N5" s="65">
        <v>0</v>
      </c>
      <c r="O5">
        <f t="shared" si="0"/>
        <v>0</v>
      </c>
      <c r="P5" s="7"/>
      <c r="Q5" s="7"/>
    </row>
    <row r="6" spans="1:18" x14ac:dyDescent="0.35">
      <c r="A6" s="7">
        <v>41882</v>
      </c>
      <c r="B6" s="7" t="s">
        <v>80</v>
      </c>
      <c r="C6" s="3">
        <v>49.480499999999999</v>
      </c>
      <c r="D6" s="3">
        <v>1.549925</v>
      </c>
      <c r="E6" s="3">
        <v>14.808999999999999</v>
      </c>
      <c r="F6" s="3">
        <v>9.3376750000000008</v>
      </c>
      <c r="G6" s="3">
        <v>0.18971499999999999</v>
      </c>
      <c r="H6" s="3">
        <v>7.96448</v>
      </c>
      <c r="I6" s="3">
        <v>12.272</v>
      </c>
      <c r="J6" s="3">
        <v>2.1234999999999999</v>
      </c>
      <c r="K6" s="3">
        <v>0.15845499999999998</v>
      </c>
      <c r="L6" s="3">
        <v>0.19107499999999999</v>
      </c>
      <c r="M6" s="3">
        <v>9.5000000000000011E-4</v>
      </c>
      <c r="N6" s="65">
        <v>3.3915000000000001E-2</v>
      </c>
      <c r="O6">
        <f t="shared" si="0"/>
        <v>266.50315170940172</v>
      </c>
      <c r="P6" s="7"/>
      <c r="Q6" s="7"/>
    </row>
    <row r="7" spans="1:18" x14ac:dyDescent="0.35">
      <c r="A7" s="7">
        <v>41882</v>
      </c>
      <c r="B7" s="7" t="s">
        <v>81</v>
      </c>
      <c r="C7" s="3">
        <v>48.978499999999997</v>
      </c>
      <c r="D7" s="3">
        <v>1.0599350000000001</v>
      </c>
      <c r="E7" s="3">
        <v>14.935</v>
      </c>
      <c r="F7" s="3">
        <v>9.4374350000000007</v>
      </c>
      <c r="G7" s="3">
        <v>0.19997499999999999</v>
      </c>
      <c r="H7" s="3">
        <v>8.4573999999999998</v>
      </c>
      <c r="I7" s="3">
        <v>13.1935</v>
      </c>
      <c r="J7" s="3">
        <v>1.7845</v>
      </c>
      <c r="K7" s="3">
        <v>9.1074999999999989E-2</v>
      </c>
      <c r="L7" s="3">
        <v>9.0444999999999998E-2</v>
      </c>
      <c r="M7" s="3">
        <v>2.0995E-2</v>
      </c>
      <c r="N7" s="65">
        <v>2.2894999999999999E-2</v>
      </c>
      <c r="O7">
        <f t="shared" si="0"/>
        <v>179.90829008954006</v>
      </c>
      <c r="P7" s="7"/>
      <c r="Q7" s="7"/>
    </row>
    <row r="8" spans="1:18" x14ac:dyDescent="0.35">
      <c r="A8" s="7">
        <v>41882</v>
      </c>
      <c r="B8" s="7" t="s">
        <v>82</v>
      </c>
      <c r="C8" s="3">
        <v>48.826500000000003</v>
      </c>
      <c r="D8" s="3">
        <v>1.02735</v>
      </c>
      <c r="E8" s="3">
        <v>14.744999999999999</v>
      </c>
      <c r="F8" s="3">
        <v>9.9599349999999998</v>
      </c>
      <c r="G8" s="3">
        <v>0.17708000000000002</v>
      </c>
      <c r="H8" s="3">
        <v>8.7708999999999993</v>
      </c>
      <c r="I8" s="3">
        <v>13.355</v>
      </c>
      <c r="J8" s="3">
        <v>1.6990000000000001</v>
      </c>
      <c r="K8" s="3">
        <v>0.10019499999999999</v>
      </c>
      <c r="L8" s="3">
        <v>9.8900000000000002E-2</v>
      </c>
      <c r="M8" s="3">
        <v>2.3180000000000003E-2</v>
      </c>
      <c r="N8" s="65">
        <v>1.4914999999999999E-2</v>
      </c>
      <c r="O8">
        <f t="shared" si="0"/>
        <v>117.20166615791615</v>
      </c>
      <c r="P8" s="7"/>
      <c r="Q8" s="7"/>
    </row>
    <row r="9" spans="1:18" x14ac:dyDescent="0.35">
      <c r="A9" s="7">
        <v>41882</v>
      </c>
      <c r="B9" s="7" t="s">
        <v>83</v>
      </c>
      <c r="C9" s="3">
        <v>49.665500000000002</v>
      </c>
      <c r="D9" s="3">
        <v>1.1689000000000001</v>
      </c>
      <c r="E9" s="3">
        <v>15.111499999999999</v>
      </c>
      <c r="F9" s="3">
        <v>9.6085750000000001</v>
      </c>
      <c r="G9" s="3">
        <v>0.19095000000000001</v>
      </c>
      <c r="H9" s="3">
        <v>7.7415050000000001</v>
      </c>
      <c r="I9" s="3">
        <v>12.5625</v>
      </c>
      <c r="J9" s="3">
        <v>2.0640000000000001</v>
      </c>
      <c r="K9" s="3">
        <v>0.17933499999999999</v>
      </c>
      <c r="L9" s="3">
        <v>0.11077000000000001</v>
      </c>
      <c r="M9" s="3">
        <v>2.8024999999999998E-2</v>
      </c>
      <c r="N9" s="65">
        <v>1.8904999999999998E-2</v>
      </c>
      <c r="O9">
        <f t="shared" si="0"/>
        <v>148.55497812372809</v>
      </c>
      <c r="P9" s="7"/>
      <c r="Q9" s="7"/>
    </row>
    <row r="10" spans="1:18" x14ac:dyDescent="0.35">
      <c r="A10" s="7">
        <v>41882</v>
      </c>
      <c r="B10" s="7" t="s">
        <v>84</v>
      </c>
      <c r="C10" s="3">
        <v>49.167999999999999</v>
      </c>
      <c r="D10" s="3">
        <v>1.1705099999999999</v>
      </c>
      <c r="E10" s="3">
        <v>15.208500000000001</v>
      </c>
      <c r="F10" s="3">
        <v>9.77027</v>
      </c>
      <c r="G10" s="3">
        <v>0.18031000000000003</v>
      </c>
      <c r="H10" s="3">
        <v>7.8474050000000002</v>
      </c>
      <c r="I10" s="3">
        <v>12.647500000000001</v>
      </c>
      <c r="J10" s="3">
        <v>1.94</v>
      </c>
      <c r="K10" s="3">
        <v>0.18736000000000003</v>
      </c>
      <c r="L10" s="3">
        <v>7.7804999999999999E-2</v>
      </c>
      <c r="M10" s="3">
        <v>2.2420000000000002E-2</v>
      </c>
      <c r="N10" s="65">
        <v>1.4250000000000001E-2</v>
      </c>
      <c r="O10">
        <f t="shared" si="0"/>
        <v>111.97611416361414</v>
      </c>
      <c r="P10" s="7"/>
      <c r="Q10" s="7"/>
    </row>
    <row r="11" spans="1:18" x14ac:dyDescent="0.35">
      <c r="A11" s="7">
        <v>41882</v>
      </c>
      <c r="B11" s="7" t="s">
        <v>85</v>
      </c>
      <c r="C11" s="3">
        <v>49.491</v>
      </c>
      <c r="D11" s="3">
        <v>1.1108199999999999</v>
      </c>
      <c r="E11" s="3">
        <v>15.1425</v>
      </c>
      <c r="F11" s="3">
        <v>10.207974999999999</v>
      </c>
      <c r="G11" s="3">
        <v>0.15213000000000002</v>
      </c>
      <c r="H11" s="3">
        <v>7.76152</v>
      </c>
      <c r="I11" s="3">
        <v>12.5565</v>
      </c>
      <c r="J11" s="3">
        <v>2.1440000000000001</v>
      </c>
      <c r="K11" s="3">
        <v>0.17536000000000002</v>
      </c>
      <c r="L11" s="3">
        <v>7.9040000000000013E-2</v>
      </c>
      <c r="M11" s="3">
        <v>2.8499999999999999E-4</v>
      </c>
      <c r="N11" s="65">
        <v>3.5149999999999999E-3</v>
      </c>
      <c r="O11">
        <f t="shared" si="0"/>
        <v>27.620774827024821</v>
      </c>
      <c r="P11" s="7"/>
      <c r="Q11" s="7"/>
    </row>
    <row r="12" spans="1:18" x14ac:dyDescent="0.35">
      <c r="A12" s="7">
        <v>41882</v>
      </c>
      <c r="B12" s="7" t="s">
        <v>86</v>
      </c>
      <c r="C12" s="3">
        <v>49.371000000000002</v>
      </c>
      <c r="D12" s="3">
        <v>1.1060099999999999</v>
      </c>
      <c r="E12" s="3">
        <v>15.292</v>
      </c>
      <c r="F12" s="3">
        <v>10.064575</v>
      </c>
      <c r="G12" s="3">
        <v>0.18021499999999999</v>
      </c>
      <c r="H12" s="3">
        <v>7.7795050000000003</v>
      </c>
      <c r="I12" s="3">
        <v>12.571999999999999</v>
      </c>
      <c r="J12" s="3">
        <v>2.1779999999999999</v>
      </c>
      <c r="K12" s="3">
        <v>0.18380000000000002</v>
      </c>
      <c r="L12" s="3">
        <v>0.10393000000000001</v>
      </c>
      <c r="M12" s="3">
        <v>3.3534999999999995E-2</v>
      </c>
      <c r="N12" s="65">
        <v>2.2420000000000002E-2</v>
      </c>
      <c r="O12">
        <f t="shared" si="0"/>
        <v>176.17575295075292</v>
      </c>
      <c r="P12" s="7"/>
      <c r="Q12" s="7"/>
    </row>
    <row r="13" spans="1:18" x14ac:dyDescent="0.35">
      <c r="A13" s="7">
        <v>41882</v>
      </c>
      <c r="B13" s="7" t="s">
        <v>87</v>
      </c>
      <c r="C13" s="3">
        <v>48.887999999999998</v>
      </c>
      <c r="D13" s="3">
        <v>1.12782</v>
      </c>
      <c r="E13" s="3">
        <v>14.897</v>
      </c>
      <c r="F13" s="3">
        <v>10.338355</v>
      </c>
      <c r="G13" s="3">
        <v>0.14904000000000001</v>
      </c>
      <c r="H13" s="3">
        <v>8.5980950000000007</v>
      </c>
      <c r="I13" s="3">
        <v>12.978</v>
      </c>
      <c r="J13" s="3">
        <v>1.954515</v>
      </c>
      <c r="K13" s="3">
        <v>0.13277</v>
      </c>
      <c r="L13" s="3">
        <v>0.12994</v>
      </c>
      <c r="M13" s="3">
        <v>3.6574999999999996E-2</v>
      </c>
      <c r="N13" s="65">
        <v>6.0800000000000003E-3</v>
      </c>
      <c r="O13">
        <f t="shared" si="0"/>
        <v>47.776475376475375</v>
      </c>
      <c r="P13" s="7"/>
      <c r="Q13" s="7"/>
    </row>
    <row r="14" spans="1:18" x14ac:dyDescent="0.35">
      <c r="A14" s="7">
        <v>41882</v>
      </c>
      <c r="B14" s="7" t="s">
        <v>88</v>
      </c>
      <c r="C14" s="3">
        <v>49.081000000000003</v>
      </c>
      <c r="D14" s="3">
        <v>1.1057999999999999</v>
      </c>
      <c r="E14" s="3">
        <v>14.875999999999999</v>
      </c>
      <c r="F14" s="3">
        <v>10.22517</v>
      </c>
      <c r="G14" s="3">
        <v>0.17279000000000003</v>
      </c>
      <c r="H14" s="3">
        <v>8.7214950000000009</v>
      </c>
      <c r="I14" s="3">
        <v>12.8475</v>
      </c>
      <c r="J14" s="3">
        <v>1.8645</v>
      </c>
      <c r="K14" s="3">
        <v>0.13181499999999999</v>
      </c>
      <c r="L14" s="3">
        <v>7.3720000000000008E-2</v>
      </c>
      <c r="M14" s="3">
        <v>3.1920000000000004E-2</v>
      </c>
      <c r="N14" s="65">
        <v>2.4700000000000004E-3</v>
      </c>
      <c r="O14">
        <f t="shared" si="0"/>
        <v>19.409193121693121</v>
      </c>
      <c r="P14" s="7"/>
      <c r="Q14" s="7"/>
    </row>
    <row r="15" spans="1:18" x14ac:dyDescent="0.35">
      <c r="A15" s="7">
        <v>41882</v>
      </c>
      <c r="B15" s="7" t="s">
        <v>89</v>
      </c>
      <c r="C15" s="3">
        <v>48.729500000000002</v>
      </c>
      <c r="D15" s="3">
        <v>1.17496</v>
      </c>
      <c r="E15" s="3">
        <v>14.904500000000001</v>
      </c>
      <c r="F15" s="3">
        <v>10.27267</v>
      </c>
      <c r="G15" s="3">
        <v>0.18257499999999999</v>
      </c>
      <c r="H15" s="3">
        <v>8.6834950000000006</v>
      </c>
      <c r="I15" s="3">
        <v>12.7905</v>
      </c>
      <c r="J15" s="3">
        <v>1.9500000000000002</v>
      </c>
      <c r="K15" s="3">
        <v>0.11547499999999999</v>
      </c>
      <c r="L15" s="3">
        <v>4.9780000000000005E-2</v>
      </c>
      <c r="M15" s="3">
        <v>4.1894999999999995E-2</v>
      </c>
      <c r="N15" s="65">
        <v>2.2040000000000001E-2</v>
      </c>
      <c r="O15">
        <f t="shared" si="0"/>
        <v>173.18972323972324</v>
      </c>
      <c r="P15" s="7"/>
      <c r="Q15" s="7"/>
    </row>
    <row r="16" spans="1:18" x14ac:dyDescent="0.35">
      <c r="A16" s="6">
        <v>41882</v>
      </c>
      <c r="B16" s="6" t="s">
        <v>90</v>
      </c>
      <c r="C16" s="3">
        <v>48.872</v>
      </c>
      <c r="D16" s="3">
        <v>1.133375</v>
      </c>
      <c r="E16" s="3">
        <v>15.2295</v>
      </c>
      <c r="F16" s="3">
        <v>9.5226799999999994</v>
      </c>
      <c r="G16" s="3">
        <v>0.14690499999999998</v>
      </c>
      <c r="H16" s="3">
        <v>8.315925</v>
      </c>
      <c r="I16" s="3">
        <v>13.8645</v>
      </c>
      <c r="J16" s="3">
        <v>1.7425000000000002</v>
      </c>
      <c r="K16" s="3">
        <v>9.8130000000000009E-2</v>
      </c>
      <c r="L16" s="3">
        <v>9.9955000000000002E-2</v>
      </c>
      <c r="M16" s="3">
        <v>3.6290000000000003E-2</v>
      </c>
      <c r="N16" s="65">
        <v>3.7620000000000001E-2</v>
      </c>
      <c r="O16">
        <f t="shared" si="0"/>
        <v>295.61694139194134</v>
      </c>
      <c r="P16" s="6"/>
      <c r="Q16" s="6"/>
    </row>
    <row r="17" spans="1:17" x14ac:dyDescent="0.35">
      <c r="A17" s="6">
        <v>41882</v>
      </c>
      <c r="B17" s="6" t="s">
        <v>91</v>
      </c>
      <c r="C17" s="3">
        <v>48.960500000000003</v>
      </c>
      <c r="D17" s="3">
        <v>1.1207800000000001</v>
      </c>
      <c r="E17" s="3">
        <v>15.298</v>
      </c>
      <c r="F17" s="3">
        <v>9.4279449999999994</v>
      </c>
      <c r="G17" s="3">
        <v>0.18373</v>
      </c>
      <c r="H17" s="3">
        <v>8.3808749999999996</v>
      </c>
      <c r="I17" s="3">
        <v>13.9815</v>
      </c>
      <c r="J17" s="3">
        <v>1.6406200000000002</v>
      </c>
      <c r="K17" s="3">
        <v>8.2674999999999998E-2</v>
      </c>
      <c r="L17" s="3">
        <v>8.5404999999999995E-2</v>
      </c>
      <c r="M17" s="3">
        <v>3.7905000000000001E-2</v>
      </c>
      <c r="N17" s="65">
        <v>2.8405E-2</v>
      </c>
      <c r="O17">
        <f t="shared" si="0"/>
        <v>223.20572089947089</v>
      </c>
      <c r="P17" s="6"/>
      <c r="Q17" s="6"/>
    </row>
    <row r="18" spans="1:17" x14ac:dyDescent="0.35">
      <c r="A18" s="7">
        <v>41882</v>
      </c>
      <c r="B18" s="7" t="s">
        <v>92</v>
      </c>
      <c r="C18" s="3">
        <v>49.518000000000001</v>
      </c>
      <c r="D18" s="3">
        <v>1.119885</v>
      </c>
      <c r="E18" s="3">
        <v>15.3245</v>
      </c>
      <c r="F18" s="3">
        <v>9.0951799999999992</v>
      </c>
      <c r="G18" s="3">
        <v>0.18576000000000001</v>
      </c>
      <c r="H18" s="3">
        <v>8.2304250000000003</v>
      </c>
      <c r="I18" s="3">
        <v>13.9215</v>
      </c>
      <c r="J18" s="3">
        <v>1.847</v>
      </c>
      <c r="K18" s="3">
        <v>9.6324999999999994E-2</v>
      </c>
      <c r="L18" s="3">
        <v>8.5800000000000001E-2</v>
      </c>
      <c r="M18" s="3">
        <v>4.3795000000000001E-2</v>
      </c>
      <c r="N18" s="65">
        <v>4.3700000000000006E-3</v>
      </c>
      <c r="O18">
        <f t="shared" si="0"/>
        <v>34.339341676841677</v>
      </c>
      <c r="P18" s="7"/>
      <c r="Q18" s="7"/>
    </row>
    <row r="19" spans="1:17" x14ac:dyDescent="0.35">
      <c r="A19" s="7">
        <v>41882</v>
      </c>
      <c r="B19" s="7" t="s">
        <v>93</v>
      </c>
      <c r="C19" s="3">
        <v>49.511499999999998</v>
      </c>
      <c r="D19" s="3">
        <v>0.97448000000000012</v>
      </c>
      <c r="E19" s="3">
        <v>15.355</v>
      </c>
      <c r="F19" s="3">
        <v>8.8864450000000001</v>
      </c>
      <c r="G19" s="3">
        <v>0.15276000000000001</v>
      </c>
      <c r="H19" s="3">
        <v>8.3333750000000002</v>
      </c>
      <c r="I19" s="3">
        <v>13.772500000000001</v>
      </c>
      <c r="J19" s="3">
        <v>1.8686199999999999</v>
      </c>
      <c r="K19" s="3">
        <v>0.117825</v>
      </c>
      <c r="L19" s="3">
        <v>5.6524999999999999E-2</v>
      </c>
      <c r="M19" s="3">
        <v>3.1445000000000001E-2</v>
      </c>
      <c r="N19" s="65">
        <v>0</v>
      </c>
      <c r="O19">
        <f t="shared" si="0"/>
        <v>0</v>
      </c>
      <c r="P19" s="7"/>
      <c r="Q19" s="7"/>
    </row>
    <row r="20" spans="1:17" x14ac:dyDescent="0.35">
      <c r="A20" s="6">
        <v>41882</v>
      </c>
      <c r="B20" s="6" t="s">
        <v>94</v>
      </c>
      <c r="C20" s="3">
        <v>49.370800000000003</v>
      </c>
      <c r="D20" s="3">
        <v>1.4930700000000001</v>
      </c>
      <c r="E20" s="3">
        <v>14.7912</v>
      </c>
      <c r="F20" s="3">
        <v>11.231452000000001</v>
      </c>
      <c r="G20" s="3">
        <v>0.20034399999999999</v>
      </c>
      <c r="H20" s="3">
        <v>7.4608999999999996</v>
      </c>
      <c r="I20" s="3">
        <v>11.9884</v>
      </c>
      <c r="J20" s="3">
        <v>2.2174</v>
      </c>
      <c r="K20" s="3">
        <v>0.19850399999999999</v>
      </c>
      <c r="L20" s="3">
        <v>0.17344599999999999</v>
      </c>
      <c r="M20" s="3">
        <v>1.3621999999999999E-2</v>
      </c>
      <c r="N20" s="65">
        <v>0</v>
      </c>
      <c r="O20">
        <f t="shared" si="0"/>
        <v>0</v>
      </c>
      <c r="P20" s="6"/>
      <c r="Q20" s="6"/>
    </row>
    <row r="21" spans="1:17" x14ac:dyDescent="0.35">
      <c r="A21" s="6">
        <v>41882</v>
      </c>
      <c r="B21" s="6" t="s">
        <v>95</v>
      </c>
      <c r="C21" s="3">
        <v>49.41</v>
      </c>
      <c r="D21" s="3">
        <v>1.4689619999999999</v>
      </c>
      <c r="E21" s="3">
        <v>14.7128</v>
      </c>
      <c r="F21" s="3">
        <v>11.231452000000001</v>
      </c>
      <c r="G21" s="3">
        <v>0.19975599999999999</v>
      </c>
      <c r="H21" s="3">
        <v>7.5197000000000003</v>
      </c>
      <c r="I21" s="3">
        <v>11.998200000000001</v>
      </c>
      <c r="J21" s="3">
        <v>2.2370000000000001</v>
      </c>
      <c r="K21" s="3">
        <v>0.193996</v>
      </c>
      <c r="L21" s="3">
        <v>0.162274</v>
      </c>
      <c r="M21" s="3">
        <v>1.2348E-2</v>
      </c>
      <c r="N21" s="65">
        <v>1.8619999999999999E-3</v>
      </c>
      <c r="O21">
        <f t="shared" si="0"/>
        <v>14.631545584045584</v>
      </c>
      <c r="P21" s="6"/>
      <c r="Q21" s="6"/>
    </row>
    <row r="22" spans="1:17" x14ac:dyDescent="0.35">
      <c r="A22" s="7">
        <v>41882</v>
      </c>
      <c r="B22" s="7" t="s">
        <v>96</v>
      </c>
      <c r="C22" s="3">
        <v>49.311199999999999</v>
      </c>
      <c r="D22" s="3">
        <v>1.5097579999999999</v>
      </c>
      <c r="E22" s="3">
        <v>14.656000000000001</v>
      </c>
      <c r="F22" s="3">
        <v>11.340778</v>
      </c>
      <c r="G22" s="3">
        <v>0.210226</v>
      </c>
      <c r="H22" s="3">
        <v>7.2469580000000002</v>
      </c>
      <c r="I22" s="3">
        <v>11.980399999999999</v>
      </c>
      <c r="J22" s="3">
        <v>2.0771999999999999</v>
      </c>
      <c r="K22" s="3">
        <v>0.201624</v>
      </c>
      <c r="L22" s="3">
        <v>0.15326399999999998</v>
      </c>
      <c r="M22" s="3">
        <v>0</v>
      </c>
      <c r="N22" s="65">
        <v>0</v>
      </c>
      <c r="O22">
        <f t="shared" si="0"/>
        <v>0</v>
      </c>
      <c r="P22" s="7"/>
      <c r="Q22" s="7"/>
    </row>
    <row r="23" spans="1:17" x14ac:dyDescent="0.35">
      <c r="A23" s="7">
        <v>41882</v>
      </c>
      <c r="B23" s="7" t="s">
        <v>97</v>
      </c>
      <c r="C23" s="3">
        <v>49.03</v>
      </c>
      <c r="D23" s="3">
        <v>0.96</v>
      </c>
      <c r="E23" s="3">
        <v>14.47</v>
      </c>
      <c r="F23" s="3">
        <v>9.6914999999999996</v>
      </c>
      <c r="G23" s="3">
        <v>0.18</v>
      </c>
      <c r="H23" s="3">
        <v>9.58</v>
      </c>
      <c r="I23" s="3">
        <v>13.79</v>
      </c>
      <c r="J23" s="3">
        <v>1.64</v>
      </c>
      <c r="K23" s="3">
        <v>0.09</v>
      </c>
      <c r="L23" s="3">
        <v>0.08</v>
      </c>
      <c r="M23" s="3">
        <v>0.06</v>
      </c>
      <c r="N23" s="65">
        <v>1.67E-2</v>
      </c>
      <c r="O23">
        <f t="shared" si="0"/>
        <v>131.22814782683204</v>
      </c>
      <c r="P23" s="7"/>
      <c r="Q23" s="7"/>
    </row>
    <row r="24" spans="1:17" x14ac:dyDescent="0.35">
      <c r="A24" s="7">
        <v>41882</v>
      </c>
      <c r="B24" s="7" t="s">
        <v>98</v>
      </c>
      <c r="C24" s="3">
        <v>49.831499999999998</v>
      </c>
      <c r="D24" s="3">
        <v>0.78829499999999997</v>
      </c>
      <c r="E24" s="3">
        <v>14.448</v>
      </c>
      <c r="F24" s="3">
        <v>9.2080900000000003</v>
      </c>
      <c r="G24" s="3">
        <v>0.18780000000000002</v>
      </c>
      <c r="H24" s="3">
        <v>9.7681249999999995</v>
      </c>
      <c r="I24" s="3">
        <v>12.672499999999999</v>
      </c>
      <c r="J24" s="3">
        <v>2.0884999999999998</v>
      </c>
      <c r="K24" s="3">
        <v>0.15448000000000001</v>
      </c>
      <c r="L24" s="3">
        <v>5.3574999999999998E-2</v>
      </c>
      <c r="M24" s="3">
        <v>6.2700000000000004E-3</v>
      </c>
      <c r="N24" s="65">
        <v>2.2704999999999999E-2</v>
      </c>
      <c r="O24">
        <f t="shared" si="0"/>
        <v>178.41527523402519</v>
      </c>
      <c r="P24" s="7"/>
      <c r="Q24" s="7"/>
    </row>
    <row r="25" spans="1:17" x14ac:dyDescent="0.35">
      <c r="A25" s="7">
        <v>41882</v>
      </c>
      <c r="B25" s="7" t="s">
        <v>99</v>
      </c>
      <c r="C25" s="3">
        <v>49.531500000000001</v>
      </c>
      <c r="D25" s="3">
        <v>0.89471000000000012</v>
      </c>
      <c r="E25" s="3">
        <v>14.829499999999999</v>
      </c>
      <c r="F25" s="3">
        <v>10.178025</v>
      </c>
      <c r="G25" s="3">
        <v>0.17569499999999999</v>
      </c>
      <c r="H25" s="3">
        <v>8.3876000000000008</v>
      </c>
      <c r="I25" s="3">
        <v>13.199</v>
      </c>
      <c r="J25" s="3">
        <v>1.79464</v>
      </c>
      <c r="K25" s="3">
        <v>0.117115</v>
      </c>
      <c r="L25" s="3">
        <v>5.1110000000000003E-2</v>
      </c>
      <c r="M25" s="3">
        <v>5.1014999999999998E-2</v>
      </c>
      <c r="N25" s="65">
        <v>3.6100000000000004E-3</v>
      </c>
      <c r="O25">
        <f t="shared" si="0"/>
        <v>28.367282254782253</v>
      </c>
      <c r="P25" s="7"/>
      <c r="Q25" s="7"/>
    </row>
    <row r="26" spans="1:17" x14ac:dyDescent="0.35">
      <c r="A26" s="6">
        <v>41882</v>
      </c>
      <c r="B26" s="6" t="s">
        <v>100</v>
      </c>
      <c r="C26" s="3">
        <v>49.151499999999999</v>
      </c>
      <c r="D26" s="3">
        <v>0.68656499999999998</v>
      </c>
      <c r="E26" s="3">
        <v>15.029</v>
      </c>
      <c r="F26" s="3">
        <v>10.330024999999999</v>
      </c>
      <c r="G26" s="3">
        <v>0.18472000000000002</v>
      </c>
      <c r="H26" s="3">
        <v>8.6536000000000008</v>
      </c>
      <c r="I26" s="3">
        <v>13.388999999999999</v>
      </c>
      <c r="J26" s="3">
        <v>1.9181400000000002</v>
      </c>
      <c r="K26" s="3">
        <v>0.12253000000000001</v>
      </c>
      <c r="L26" s="3">
        <v>4.0280000000000003E-2</v>
      </c>
      <c r="M26" s="3">
        <v>4.7594999999999998E-2</v>
      </c>
      <c r="N26" s="65">
        <v>4.1800000000000006E-3</v>
      </c>
      <c r="O26">
        <f t="shared" si="0"/>
        <v>32.846326821326819</v>
      </c>
      <c r="P26" s="6"/>
      <c r="Q26" s="6"/>
    </row>
    <row r="27" spans="1:17" x14ac:dyDescent="0.35">
      <c r="A27" s="6">
        <v>41882</v>
      </c>
      <c r="B27" s="6" t="s">
        <v>101</v>
      </c>
      <c r="C27" s="3">
        <v>49.493499999999997</v>
      </c>
      <c r="D27" s="3">
        <v>0.69530499999999995</v>
      </c>
      <c r="E27" s="3">
        <v>15.076499999999999</v>
      </c>
      <c r="F27" s="3">
        <v>10.206524999999999</v>
      </c>
      <c r="G27" s="3">
        <v>0.17123000000000002</v>
      </c>
      <c r="H27" s="3">
        <v>8.6060999999999996</v>
      </c>
      <c r="I27" s="3">
        <v>13.3035</v>
      </c>
      <c r="J27" s="3">
        <v>1.8136399999999999</v>
      </c>
      <c r="K27" s="3">
        <v>0.11398000000000001</v>
      </c>
      <c r="L27" s="3">
        <v>4.6360000000000005E-2</v>
      </c>
      <c r="M27" s="3">
        <v>4.3225E-2</v>
      </c>
      <c r="N27" s="65">
        <v>3.7620000000000001E-2</v>
      </c>
      <c r="O27">
        <f t="shared" si="0"/>
        <v>295.61694139194134</v>
      </c>
      <c r="P27" s="6"/>
      <c r="Q27" s="6"/>
    </row>
    <row r="28" spans="1:17" x14ac:dyDescent="0.35">
      <c r="A28" s="6">
        <v>41882</v>
      </c>
      <c r="B28" s="6" t="s">
        <v>102</v>
      </c>
      <c r="C28" s="3">
        <v>49.351500000000001</v>
      </c>
      <c r="D28" s="3">
        <v>1.0946050000000001</v>
      </c>
      <c r="E28" s="3">
        <v>14.906499999999999</v>
      </c>
      <c r="F28" s="3">
        <v>10.093500000000001</v>
      </c>
      <c r="G28" s="3">
        <v>0.18449000000000002</v>
      </c>
      <c r="H28" s="3">
        <v>8.2061700000000002</v>
      </c>
      <c r="I28" s="3">
        <v>12.567</v>
      </c>
      <c r="J28" s="3">
        <v>2.0973600000000001</v>
      </c>
      <c r="K28" s="3">
        <v>0.18226499999999998</v>
      </c>
      <c r="L28" s="3">
        <v>7.5905E-2</v>
      </c>
      <c r="M28" s="3">
        <v>1.4820000000000002E-2</v>
      </c>
      <c r="N28" s="65">
        <v>1.805E-3</v>
      </c>
      <c r="O28">
        <f t="shared" si="0"/>
        <v>14.183641127391127</v>
      </c>
      <c r="P28" s="6"/>
      <c r="Q28" s="6"/>
    </row>
    <row r="29" spans="1:17" x14ac:dyDescent="0.35">
      <c r="A29" s="6">
        <v>41882</v>
      </c>
      <c r="B29" s="6" t="s">
        <v>103</v>
      </c>
      <c r="C29" s="3">
        <v>49.476999999999997</v>
      </c>
      <c r="D29" s="3">
        <v>1.0803849999999999</v>
      </c>
      <c r="E29" s="3">
        <v>15.114000000000001</v>
      </c>
      <c r="F29" s="3">
        <v>10.054085000000001</v>
      </c>
      <c r="G29" s="3">
        <v>0.14491499999999999</v>
      </c>
      <c r="H29" s="3">
        <v>8.3962950000000003</v>
      </c>
      <c r="I29" s="3">
        <v>12.704499999999999</v>
      </c>
      <c r="J29" s="3">
        <v>2.07653</v>
      </c>
      <c r="K29" s="3">
        <v>0.18717</v>
      </c>
      <c r="L29" s="3">
        <v>0.10232000000000001</v>
      </c>
      <c r="M29" s="3">
        <v>3.7240000000000002E-2</v>
      </c>
      <c r="N29" s="65">
        <v>1.1875E-2</v>
      </c>
      <c r="O29">
        <f t="shared" si="0"/>
        <v>93.313428469678456</v>
      </c>
      <c r="P29" s="6"/>
      <c r="Q29" s="6"/>
    </row>
    <row r="30" spans="1:17" x14ac:dyDescent="0.35">
      <c r="A30" s="7">
        <v>41882</v>
      </c>
      <c r="B30" s="7" t="s">
        <v>104</v>
      </c>
      <c r="C30" s="3">
        <v>49.607755102040798</v>
      </c>
      <c r="D30" s="3">
        <v>1.3074387755101999</v>
      </c>
      <c r="E30" s="3">
        <v>13.642040816326499</v>
      </c>
      <c r="F30" s="3">
        <v>12.968142857142901</v>
      </c>
      <c r="G30" s="3">
        <v>0.22214285714285703</v>
      </c>
      <c r="H30" s="3">
        <v>6.0059510204081601</v>
      </c>
      <c r="I30" s="3">
        <v>13.173673469387801</v>
      </c>
      <c r="J30" s="3">
        <v>2.00061224489796</v>
      </c>
      <c r="K30" s="3">
        <v>0.13357142857142901</v>
      </c>
      <c r="L30" s="3">
        <v>0.11102244897959201</v>
      </c>
      <c r="M30" s="3">
        <v>1.13265306122449E-2</v>
      </c>
      <c r="N30" s="65">
        <v>6.1224489795918408E-3</v>
      </c>
      <c r="O30">
        <f t="shared" si="0"/>
        <v>48.110038308749395</v>
      </c>
      <c r="P30" s="7"/>
      <c r="Q30" s="7"/>
    </row>
    <row r="31" spans="1:17" x14ac:dyDescent="0.35">
      <c r="A31" s="7">
        <v>41882</v>
      </c>
      <c r="B31" s="7" t="s">
        <v>105</v>
      </c>
      <c r="C31" s="3">
        <v>49.684897959183701</v>
      </c>
      <c r="D31" s="3">
        <v>1.4460632653061201</v>
      </c>
      <c r="E31" s="3">
        <v>13.5510204081633</v>
      </c>
      <c r="F31" s="3">
        <v>12.1117816326531</v>
      </c>
      <c r="G31" s="3">
        <v>0.17622448979591801</v>
      </c>
      <c r="H31" s="3">
        <v>6.53628571428571</v>
      </c>
      <c r="I31" s="3">
        <v>13.2151020408163</v>
      </c>
      <c r="J31" s="3">
        <v>2.04285714285714</v>
      </c>
      <c r="K31" s="3">
        <v>0.14155510204081601</v>
      </c>
      <c r="L31" s="3">
        <v>2.9640816326530598E-2</v>
      </c>
      <c r="M31" s="3">
        <v>1.28571428571429E-2</v>
      </c>
      <c r="N31" s="65">
        <v>1.02040816326531E-2</v>
      </c>
      <c r="O31">
        <f t="shared" si="0"/>
        <v>80.183397181249248</v>
      </c>
      <c r="P31" s="7"/>
      <c r="Q31" s="7"/>
    </row>
    <row r="32" spans="1:17" x14ac:dyDescent="0.35">
      <c r="A32" s="7">
        <v>41882</v>
      </c>
      <c r="B32" s="7" t="s">
        <v>106</v>
      </c>
      <c r="C32" s="3">
        <v>49.317</v>
      </c>
      <c r="D32" s="3">
        <v>1.5975950000000001</v>
      </c>
      <c r="E32" s="3">
        <v>14.388</v>
      </c>
      <c r="F32" s="3">
        <v>11.620765</v>
      </c>
      <c r="G32" s="3">
        <v>0.23094499999999998</v>
      </c>
      <c r="H32" s="3">
        <v>7.249015</v>
      </c>
      <c r="I32" s="3">
        <v>11.788</v>
      </c>
      <c r="J32" s="3">
        <v>2.1305000000000001</v>
      </c>
      <c r="K32" s="3">
        <v>0.19079499999999999</v>
      </c>
      <c r="L32" s="3">
        <v>0.16837000000000002</v>
      </c>
      <c r="M32" s="3">
        <v>1.9E-3</v>
      </c>
      <c r="N32" s="65">
        <v>2.6600000000000002E-2</v>
      </c>
      <c r="O32">
        <f t="shared" si="0"/>
        <v>209.02207977207973</v>
      </c>
      <c r="P32" s="7"/>
      <c r="Q32" s="7"/>
    </row>
    <row r="33" spans="1:17" x14ac:dyDescent="0.35">
      <c r="A33" s="7">
        <v>41882</v>
      </c>
      <c r="B33" s="7" t="s">
        <v>107</v>
      </c>
      <c r="C33" s="3">
        <v>49.366999999999997</v>
      </c>
      <c r="D33" s="3">
        <v>1.636825</v>
      </c>
      <c r="E33" s="3">
        <v>14.177</v>
      </c>
      <c r="F33" s="3">
        <v>11.50872</v>
      </c>
      <c r="G33" s="3">
        <v>0.20141499999999998</v>
      </c>
      <c r="H33" s="3">
        <v>7.1725599999999998</v>
      </c>
      <c r="I33" s="3">
        <v>11.7645</v>
      </c>
      <c r="J33" s="3">
        <v>2.1985000000000001</v>
      </c>
      <c r="K33" s="3">
        <v>0.19135000000000002</v>
      </c>
      <c r="L33" s="3">
        <v>0.15326000000000001</v>
      </c>
      <c r="M33" s="3">
        <v>1.3680000000000001E-2</v>
      </c>
      <c r="N33" s="65">
        <v>0</v>
      </c>
      <c r="O33">
        <f t="shared" si="0"/>
        <v>0</v>
      </c>
      <c r="P33" s="7"/>
      <c r="Q33" s="7"/>
    </row>
    <row r="34" spans="1:17" x14ac:dyDescent="0.35">
      <c r="A34" s="7">
        <v>41882</v>
      </c>
      <c r="B34" s="7" t="s">
        <v>108</v>
      </c>
      <c r="C34" s="3">
        <v>49.794499999999999</v>
      </c>
      <c r="D34" s="3">
        <v>1.5397400000000001</v>
      </c>
      <c r="E34" s="3">
        <v>14.363</v>
      </c>
      <c r="F34" s="3">
        <v>11.80101</v>
      </c>
      <c r="G34" s="3">
        <v>0.19275499999999998</v>
      </c>
      <c r="H34" s="3">
        <v>7.3563900000000002</v>
      </c>
      <c r="I34" s="3">
        <v>11.641</v>
      </c>
      <c r="J34" s="3">
        <v>2.226</v>
      </c>
      <c r="K34" s="3">
        <v>0.18867499999999998</v>
      </c>
      <c r="L34" s="3">
        <v>0.11770499999999999</v>
      </c>
      <c r="M34" s="3">
        <v>1.6530000000000003E-2</v>
      </c>
      <c r="N34" s="65">
        <v>1.7860000000000001E-2</v>
      </c>
      <c r="O34">
        <f t="shared" si="0"/>
        <v>140.34339641839642</v>
      </c>
      <c r="P34" s="7"/>
      <c r="Q34" s="7"/>
    </row>
    <row r="35" spans="1:17" x14ac:dyDescent="0.35">
      <c r="A35" s="7">
        <v>41882</v>
      </c>
      <c r="B35" s="7" t="s">
        <v>109</v>
      </c>
      <c r="C35" s="3">
        <v>49.523000000000003</v>
      </c>
      <c r="D35" s="3">
        <v>1.54094</v>
      </c>
      <c r="E35" s="3">
        <v>14.542</v>
      </c>
      <c r="F35" s="3">
        <v>11.480565</v>
      </c>
      <c r="G35" s="3">
        <v>0.21510000000000001</v>
      </c>
      <c r="H35" s="3">
        <v>7.2603100000000005</v>
      </c>
      <c r="I35" s="3">
        <v>11.965999999999999</v>
      </c>
      <c r="J35" s="3">
        <v>2.1669999999999998</v>
      </c>
      <c r="K35" s="3">
        <v>0.19023499999999999</v>
      </c>
      <c r="L35" s="3">
        <v>0.13148000000000001</v>
      </c>
      <c r="M35" s="3">
        <v>0</v>
      </c>
      <c r="N35" s="65">
        <v>1.3680000000000001E-2</v>
      </c>
      <c r="O35">
        <f t="shared" si="0"/>
        <v>107.4970695970696</v>
      </c>
      <c r="P35" s="7"/>
      <c r="Q35" s="7"/>
    </row>
    <row r="36" spans="1:17" x14ac:dyDescent="0.35">
      <c r="A36" s="7">
        <v>41882</v>
      </c>
      <c r="B36" s="7" t="s">
        <v>110</v>
      </c>
      <c r="C36" s="3">
        <v>49.423999999999999</v>
      </c>
      <c r="D36" s="3">
        <v>1.6558250000000001</v>
      </c>
      <c r="E36" s="3">
        <v>14.614000000000001</v>
      </c>
      <c r="F36" s="3">
        <v>11.38522</v>
      </c>
      <c r="G36" s="3">
        <v>0.19400499999999998</v>
      </c>
      <c r="H36" s="3">
        <v>7.1250600000000004</v>
      </c>
      <c r="I36" s="3">
        <v>11.964</v>
      </c>
      <c r="J36" s="3">
        <v>2.2269999999999999</v>
      </c>
      <c r="K36" s="3">
        <v>0.18413000000000002</v>
      </c>
      <c r="L36" s="3">
        <v>0.12751499999999999</v>
      </c>
      <c r="M36" s="3">
        <v>1.5295E-2</v>
      </c>
      <c r="N36" s="65">
        <v>5.7949999999999998E-3</v>
      </c>
      <c r="O36">
        <f t="shared" si="0"/>
        <v>45.536953093203081</v>
      </c>
      <c r="P36" s="7"/>
      <c r="Q36" s="7"/>
    </row>
    <row r="37" spans="1:17" x14ac:dyDescent="0.35">
      <c r="A37" s="7">
        <v>41882</v>
      </c>
      <c r="B37" s="7" t="s">
        <v>111</v>
      </c>
      <c r="C37" s="3">
        <v>49.46</v>
      </c>
      <c r="D37" s="3">
        <v>1.52</v>
      </c>
      <c r="E37" s="3">
        <v>13.55</v>
      </c>
      <c r="F37" s="3">
        <v>12</v>
      </c>
      <c r="G37" s="3">
        <v>0.18</v>
      </c>
      <c r="H37" s="3">
        <v>8.5299999999999994</v>
      </c>
      <c r="I37" s="3">
        <v>11.66</v>
      </c>
      <c r="J37" s="3">
        <v>2.14</v>
      </c>
      <c r="K37" s="3">
        <v>0.18</v>
      </c>
      <c r="L37" s="3">
        <v>0.12</v>
      </c>
      <c r="M37" s="3">
        <v>0</v>
      </c>
      <c r="N37" s="65">
        <v>5.7000000000000002E-3</v>
      </c>
      <c r="O37">
        <f t="shared" si="0"/>
        <v>44.79044566544566</v>
      </c>
      <c r="P37" s="7"/>
      <c r="Q37" s="7"/>
    </row>
    <row r="38" spans="1:17" x14ac:dyDescent="0.35">
      <c r="A38" s="7">
        <v>41882</v>
      </c>
      <c r="B38" s="7" t="s">
        <v>112</v>
      </c>
      <c r="C38" s="3">
        <v>49.1995</v>
      </c>
      <c r="D38" s="3">
        <v>1.329245</v>
      </c>
      <c r="E38" s="3">
        <v>14.862500000000001</v>
      </c>
      <c r="F38" s="3">
        <v>10.607005000000001</v>
      </c>
      <c r="G38" s="3">
        <v>0.17945000000000003</v>
      </c>
      <c r="H38" s="3">
        <v>7.693765</v>
      </c>
      <c r="I38" s="3">
        <v>12.6785</v>
      </c>
      <c r="J38" s="3">
        <v>2.036</v>
      </c>
      <c r="K38" s="3">
        <v>0.20217499999999999</v>
      </c>
      <c r="L38" s="3">
        <v>7.6190000000000008E-2</v>
      </c>
      <c r="M38" s="3">
        <v>1.6720000000000002E-2</v>
      </c>
      <c r="N38" s="65">
        <v>1.5295E-2</v>
      </c>
      <c r="O38">
        <f t="shared" si="0"/>
        <v>120.18769586894584</v>
      </c>
      <c r="P38" s="7"/>
      <c r="Q38" s="7"/>
    </row>
    <row r="39" spans="1:17" x14ac:dyDescent="0.35">
      <c r="A39" s="7">
        <v>41882</v>
      </c>
      <c r="B39" s="7" t="s">
        <v>113</v>
      </c>
      <c r="C39" s="3">
        <v>49.436</v>
      </c>
      <c r="D39" s="3">
        <v>1.263455</v>
      </c>
      <c r="E39" s="3">
        <v>14.882</v>
      </c>
      <c r="F39" s="3">
        <v>10.608420000000001</v>
      </c>
      <c r="G39" s="3">
        <v>0.14972000000000002</v>
      </c>
      <c r="H39" s="3">
        <v>7.7237900000000002</v>
      </c>
      <c r="I39" s="3">
        <v>12.332000000000001</v>
      </c>
      <c r="J39" s="3">
        <v>2.15</v>
      </c>
      <c r="K39" s="3">
        <v>0.21765499999999999</v>
      </c>
      <c r="L39" s="3">
        <v>0.11333499999999999</v>
      </c>
      <c r="M39" s="3">
        <v>1.5104999999999999E-2</v>
      </c>
      <c r="N39" s="65">
        <v>0</v>
      </c>
      <c r="O39">
        <f t="shared" si="0"/>
        <v>0</v>
      </c>
      <c r="P39" s="7"/>
      <c r="Q39" s="7"/>
    </row>
    <row r="40" spans="1:17" x14ac:dyDescent="0.35">
      <c r="A40" s="7">
        <v>41882</v>
      </c>
      <c r="B40" s="7" t="s">
        <v>114</v>
      </c>
      <c r="C40" s="3">
        <v>49.097499999999997</v>
      </c>
      <c r="D40" s="3">
        <v>1.415775</v>
      </c>
      <c r="E40" s="3">
        <v>14.9025</v>
      </c>
      <c r="F40" s="3">
        <v>10.351940000000001</v>
      </c>
      <c r="G40" s="3">
        <v>0.157605</v>
      </c>
      <c r="H40" s="3">
        <v>7.807385</v>
      </c>
      <c r="I40" s="3">
        <v>12.56</v>
      </c>
      <c r="J40" s="3">
        <v>2.0718450000000002</v>
      </c>
      <c r="K40" s="3">
        <v>0.20640499999999998</v>
      </c>
      <c r="L40" s="3">
        <v>0.12198000000000001</v>
      </c>
      <c r="M40" s="3">
        <v>1.2730000000000002E-2</v>
      </c>
      <c r="N40" s="65">
        <v>0</v>
      </c>
      <c r="O40">
        <f t="shared" si="0"/>
        <v>0</v>
      </c>
      <c r="P40" s="7"/>
      <c r="Q40" s="7"/>
    </row>
    <row r="41" spans="1:17" x14ac:dyDescent="0.35">
      <c r="A41" s="7">
        <v>41882</v>
      </c>
      <c r="B41" s="7" t="s">
        <v>115</v>
      </c>
      <c r="C41" s="3">
        <v>48.922499999999999</v>
      </c>
      <c r="D41" s="3">
        <v>1.14855</v>
      </c>
      <c r="E41" s="3">
        <v>14.2765</v>
      </c>
      <c r="F41" s="3">
        <v>10.959944999999999</v>
      </c>
      <c r="G41" s="3">
        <v>0.21080499999999999</v>
      </c>
      <c r="H41" s="3">
        <v>8.2931449999999991</v>
      </c>
      <c r="I41" s="3">
        <v>12.525</v>
      </c>
      <c r="J41" s="3">
        <v>2.1219999999999999</v>
      </c>
      <c r="K41" s="3">
        <v>0.226185</v>
      </c>
      <c r="L41" s="3">
        <v>9.7850000000000006E-2</v>
      </c>
      <c r="M41" s="3">
        <v>2.0900000000000002E-2</v>
      </c>
      <c r="N41" s="65">
        <v>8.9300000000000004E-3</v>
      </c>
      <c r="O41">
        <f t="shared" si="0"/>
        <v>70.171698209198212</v>
      </c>
      <c r="P41" s="7"/>
      <c r="Q41" s="7"/>
    </row>
    <row r="42" spans="1:17" x14ac:dyDescent="0.35">
      <c r="A42" s="7">
        <v>41882</v>
      </c>
      <c r="B42" s="7" t="s">
        <v>116</v>
      </c>
      <c r="C42" s="3">
        <v>49.451999999999998</v>
      </c>
      <c r="D42" s="3">
        <v>1.2179</v>
      </c>
      <c r="E42" s="3">
        <v>14.785500000000001</v>
      </c>
      <c r="F42" s="3">
        <v>10.65494</v>
      </c>
      <c r="G42" s="3">
        <v>0.18338000000000002</v>
      </c>
      <c r="H42" s="3">
        <v>7.685365</v>
      </c>
      <c r="I42" s="3">
        <v>12.563499999999999</v>
      </c>
      <c r="J42" s="3">
        <v>2.1395</v>
      </c>
      <c r="K42" s="3">
        <v>0.226995</v>
      </c>
      <c r="L42" s="3">
        <v>0.12293000000000001</v>
      </c>
      <c r="M42" s="3">
        <v>0</v>
      </c>
      <c r="N42" s="65">
        <v>6.0800000000000003E-3</v>
      </c>
      <c r="O42">
        <f t="shared" si="0"/>
        <v>47.776475376475375</v>
      </c>
      <c r="P42" s="7"/>
      <c r="Q42" s="7"/>
    </row>
    <row r="43" spans="1:17" x14ac:dyDescent="0.35">
      <c r="A43" s="7">
        <v>41882</v>
      </c>
      <c r="B43" s="7" t="s">
        <v>117</v>
      </c>
      <c r="C43" s="3">
        <v>50.017000000000003</v>
      </c>
      <c r="D43" s="3">
        <v>0.728325</v>
      </c>
      <c r="E43" s="3">
        <v>14.6135</v>
      </c>
      <c r="F43" s="3">
        <v>8.3054050000000004</v>
      </c>
      <c r="G43" s="3">
        <v>0.169435</v>
      </c>
      <c r="H43" s="3">
        <v>10.45148</v>
      </c>
      <c r="I43" s="3">
        <v>12.593999999999999</v>
      </c>
      <c r="J43" s="3">
        <v>1.9887000000000001</v>
      </c>
      <c r="K43" s="3">
        <v>0.12879000000000002</v>
      </c>
      <c r="L43" s="3">
        <v>7.961E-2</v>
      </c>
      <c r="M43" s="3">
        <v>0</v>
      </c>
      <c r="N43" s="65">
        <v>0</v>
      </c>
      <c r="O43">
        <f t="shared" si="0"/>
        <v>0</v>
      </c>
      <c r="P43" s="7"/>
      <c r="Q43" s="7"/>
    </row>
    <row r="44" spans="1:17" x14ac:dyDescent="0.35">
      <c r="A44" s="7">
        <v>41882</v>
      </c>
      <c r="B44" s="7" t="s">
        <v>118</v>
      </c>
      <c r="C44" s="3">
        <v>49.493000000000002</v>
      </c>
      <c r="D44" s="3">
        <v>0.61760499999999996</v>
      </c>
      <c r="E44" s="3">
        <v>14.667</v>
      </c>
      <c r="F44" s="3">
        <v>8.1844199999999994</v>
      </c>
      <c r="G44" s="3">
        <v>0.17474000000000001</v>
      </c>
      <c r="H44" s="3">
        <v>10.368275000000001</v>
      </c>
      <c r="I44" s="3">
        <v>12.5265</v>
      </c>
      <c r="J44" s="3">
        <v>1.858995</v>
      </c>
      <c r="K44" s="3">
        <v>0.11115000000000001</v>
      </c>
      <c r="L44" s="3">
        <v>8.5120000000000001E-2</v>
      </c>
      <c r="M44" s="3">
        <v>2.6030000000000001E-2</v>
      </c>
      <c r="N44" s="65">
        <v>5.8900000000000003E-3</v>
      </c>
      <c r="O44">
        <f t="shared" si="0"/>
        <v>46.283460520960517</v>
      </c>
      <c r="P44" s="7"/>
      <c r="Q44" s="7"/>
    </row>
    <row r="45" spans="1:17" x14ac:dyDescent="0.35">
      <c r="A45" s="7">
        <v>41882</v>
      </c>
      <c r="B45" s="7" t="s">
        <v>119</v>
      </c>
      <c r="C45" s="3">
        <v>49.225000000000001</v>
      </c>
      <c r="D45" s="3">
        <v>1.0767450000000001</v>
      </c>
      <c r="E45" s="3">
        <v>14.343</v>
      </c>
      <c r="F45" s="3">
        <v>9.6363000000000003</v>
      </c>
      <c r="G45" s="3">
        <v>0.14592000000000002</v>
      </c>
      <c r="H45" s="3">
        <v>8.9596599999999995</v>
      </c>
      <c r="I45" s="3">
        <v>13.153</v>
      </c>
      <c r="J45" s="3">
        <v>1.7125949999999999</v>
      </c>
      <c r="K45" s="3">
        <v>0.12657000000000002</v>
      </c>
      <c r="L45" s="3">
        <v>6.2130000000000005E-2</v>
      </c>
      <c r="M45" s="3">
        <v>3.2584999999999996E-2</v>
      </c>
      <c r="N45" s="65">
        <v>2.6410000000000003E-2</v>
      </c>
      <c r="O45">
        <f t="shared" si="0"/>
        <v>207.52906491656492</v>
      </c>
      <c r="P45" s="7"/>
      <c r="Q45" s="7"/>
    </row>
    <row r="46" spans="1:17" x14ac:dyDescent="0.35">
      <c r="A46" s="7">
        <v>41882</v>
      </c>
      <c r="B46" s="7" t="s">
        <v>120</v>
      </c>
      <c r="C46" s="3">
        <v>49.755000000000003</v>
      </c>
      <c r="D46" s="3">
        <v>0.75095499999999993</v>
      </c>
      <c r="E46" s="3">
        <v>15.0055</v>
      </c>
      <c r="F46" s="3">
        <v>9.1884350000000001</v>
      </c>
      <c r="G46" s="3">
        <v>0.171045</v>
      </c>
      <c r="H46" s="3">
        <v>8.9409150000000004</v>
      </c>
      <c r="I46" s="3">
        <v>13.3545</v>
      </c>
      <c r="J46" s="3">
        <v>1.8064749999999998</v>
      </c>
      <c r="K46" s="3">
        <v>9.1990000000000002E-2</v>
      </c>
      <c r="L46" s="3">
        <v>4.1514999999999996E-2</v>
      </c>
      <c r="M46" s="3">
        <v>7.8375E-2</v>
      </c>
      <c r="N46" s="65">
        <v>1.1400000000000002E-3</v>
      </c>
      <c r="O46">
        <f t="shared" si="0"/>
        <v>8.9580891330891337</v>
      </c>
      <c r="P46" s="7"/>
      <c r="Q46" s="7"/>
    </row>
    <row r="47" spans="1:17" x14ac:dyDescent="0.35">
      <c r="A47" s="7">
        <v>41886</v>
      </c>
      <c r="B47" s="7" t="s">
        <v>121</v>
      </c>
      <c r="C47" s="4">
        <v>49.651000000000003</v>
      </c>
      <c r="D47" s="4">
        <v>1.4155</v>
      </c>
      <c r="E47" s="4">
        <v>13.7475</v>
      </c>
      <c r="F47" s="4">
        <v>10.029685000000001</v>
      </c>
      <c r="G47" s="4">
        <v>0.201795</v>
      </c>
      <c r="H47" s="4">
        <v>8.5619399999999999</v>
      </c>
      <c r="I47" s="4">
        <v>12.893000000000001</v>
      </c>
      <c r="J47" s="4">
        <v>1.8285</v>
      </c>
      <c r="K47" s="4">
        <v>0.1744</v>
      </c>
      <c r="L47" s="4">
        <v>6.9824999999999998E-2</v>
      </c>
      <c r="M47" s="4">
        <v>4.7024999999999997E-2</v>
      </c>
      <c r="N47" s="66">
        <v>0</v>
      </c>
      <c r="O47">
        <f t="shared" si="0"/>
        <v>0</v>
      </c>
      <c r="P47" s="7"/>
      <c r="Q47" s="7"/>
    </row>
    <row r="48" spans="1:17" x14ac:dyDescent="0.35">
      <c r="A48" s="7">
        <v>41886</v>
      </c>
      <c r="B48" s="7" t="s">
        <v>122</v>
      </c>
      <c r="C48" s="4">
        <v>49.350999999999999</v>
      </c>
      <c r="D48" s="4">
        <v>1.3040400000000001</v>
      </c>
      <c r="E48" s="4">
        <v>14.339</v>
      </c>
      <c r="F48" s="4">
        <v>10.76191</v>
      </c>
      <c r="G48" s="4">
        <v>0.19019000000000003</v>
      </c>
      <c r="H48" s="4">
        <v>7.4840650000000002</v>
      </c>
      <c r="I48" s="4">
        <v>12.0525</v>
      </c>
      <c r="J48" s="4">
        <v>2.1480000000000001</v>
      </c>
      <c r="K48" s="4">
        <v>0.18073</v>
      </c>
      <c r="L48" s="4">
        <v>0.14400000000000002</v>
      </c>
      <c r="M48" s="4">
        <v>6.3840000000000008E-2</v>
      </c>
      <c r="N48" s="66">
        <v>0</v>
      </c>
      <c r="O48">
        <f t="shared" si="0"/>
        <v>0</v>
      </c>
      <c r="P48" s="7"/>
      <c r="Q48" s="7"/>
    </row>
    <row r="49" spans="1:17" x14ac:dyDescent="0.35">
      <c r="A49" s="6">
        <v>41886</v>
      </c>
      <c r="B49" s="6" t="s">
        <v>123</v>
      </c>
      <c r="C49" s="5" t="s">
        <v>76</v>
      </c>
      <c r="D49" s="5" t="s">
        <v>76</v>
      </c>
      <c r="E49" s="5" t="s">
        <v>76</v>
      </c>
      <c r="F49" s="5" t="s">
        <v>76</v>
      </c>
      <c r="G49" s="5" t="s">
        <v>76</v>
      </c>
      <c r="H49" s="5" t="s">
        <v>76</v>
      </c>
      <c r="I49" s="5" t="s">
        <v>76</v>
      </c>
      <c r="J49" s="5" t="s">
        <v>76</v>
      </c>
      <c r="K49" s="5" t="s">
        <v>76</v>
      </c>
      <c r="L49" s="5" t="s">
        <v>76</v>
      </c>
      <c r="M49" s="5" t="s">
        <v>76</v>
      </c>
      <c r="N49" s="65" t="s">
        <v>76</v>
      </c>
      <c r="O49" t="e">
        <f t="shared" si="0"/>
        <v>#VALUE!</v>
      </c>
      <c r="P49" s="6"/>
      <c r="Q49" s="6"/>
    </row>
    <row r="50" spans="1:17" x14ac:dyDescent="0.35">
      <c r="A50" s="7">
        <v>41890</v>
      </c>
      <c r="B50" s="7" t="s">
        <v>124</v>
      </c>
      <c r="C50" s="4">
        <v>49.337000000000003</v>
      </c>
      <c r="D50" s="4">
        <v>1.8719359999999998</v>
      </c>
      <c r="E50" s="4">
        <v>13.914199999999999</v>
      </c>
      <c r="F50" s="4">
        <v>12.573791999999999</v>
      </c>
      <c r="G50" s="4">
        <v>0.23686599999999999</v>
      </c>
      <c r="H50" s="4">
        <v>6.3450939999999996</v>
      </c>
      <c r="I50" s="4">
        <v>11.3124</v>
      </c>
      <c r="J50" s="4">
        <v>2.3222</v>
      </c>
      <c r="K50" s="4">
        <v>0.25697399999999998</v>
      </c>
      <c r="L50" s="4">
        <v>0.230986</v>
      </c>
      <c r="M50" s="4">
        <v>2.205E-2</v>
      </c>
      <c r="N50" s="66">
        <v>1.9501999999999999E-2</v>
      </c>
      <c r="O50">
        <f t="shared" si="0"/>
        <v>153.24618795921424</v>
      </c>
      <c r="P50" s="7"/>
      <c r="Q50" s="7"/>
    </row>
    <row r="51" spans="1:17" x14ac:dyDescent="0.35">
      <c r="A51" s="7">
        <v>41890</v>
      </c>
      <c r="B51" s="7" t="s">
        <v>125</v>
      </c>
      <c r="C51" s="4">
        <v>49.816000000000003</v>
      </c>
      <c r="D51" s="4">
        <v>1.6833149999999999</v>
      </c>
      <c r="E51" s="4">
        <v>14.177</v>
      </c>
      <c r="F51" s="4">
        <v>11.889530000000001</v>
      </c>
      <c r="G51" s="4">
        <v>0.205485</v>
      </c>
      <c r="H51" s="4">
        <v>6.43316</v>
      </c>
      <c r="I51" s="4">
        <v>11.673999999999999</v>
      </c>
      <c r="J51" s="4">
        <v>2.3254999999999999</v>
      </c>
      <c r="K51" s="4">
        <v>0.20704499999999998</v>
      </c>
      <c r="L51" s="4">
        <v>0.18096499999999999</v>
      </c>
      <c r="M51" s="4">
        <v>2.2515E-2</v>
      </c>
      <c r="N51" s="66">
        <v>0</v>
      </c>
      <c r="O51">
        <f t="shared" si="0"/>
        <v>0</v>
      </c>
      <c r="P51" s="7"/>
      <c r="Q51" s="7"/>
    </row>
    <row r="52" spans="1:17" x14ac:dyDescent="0.35">
      <c r="A52" s="7">
        <v>41890</v>
      </c>
      <c r="B52" s="7" t="s">
        <v>126</v>
      </c>
      <c r="C52" s="4">
        <v>49.499499999999998</v>
      </c>
      <c r="D52" s="4">
        <v>1.6657549999999999</v>
      </c>
      <c r="E52" s="4">
        <v>14.388500000000001</v>
      </c>
      <c r="F52" s="4">
        <v>11.6907</v>
      </c>
      <c r="G52" s="4">
        <v>0.20501000000000003</v>
      </c>
      <c r="H52" s="4">
        <v>6.63164</v>
      </c>
      <c r="I52" s="4">
        <v>11.583</v>
      </c>
      <c r="J52" s="4">
        <v>2.1945000000000001</v>
      </c>
      <c r="K52" s="4">
        <v>0.211065</v>
      </c>
      <c r="L52" s="4">
        <v>0.122305</v>
      </c>
      <c r="M52" s="4">
        <v>1.5390000000000001E-2</v>
      </c>
      <c r="N52" s="66">
        <v>5.4149999999999997E-3</v>
      </c>
      <c r="O52">
        <f t="shared" si="0"/>
        <v>42.55092338217338</v>
      </c>
      <c r="P52" s="7"/>
      <c r="Q52" s="7"/>
    </row>
    <row r="53" spans="1:17" x14ac:dyDescent="0.35">
      <c r="A53" s="7">
        <v>41890</v>
      </c>
      <c r="B53" s="7" t="s">
        <v>127</v>
      </c>
      <c r="C53" s="4">
        <v>48.923000000000002</v>
      </c>
      <c r="D53" s="4">
        <v>1.7615099999999999</v>
      </c>
      <c r="E53" s="4">
        <v>13.683999999999999</v>
      </c>
      <c r="F53" s="4">
        <v>12.416399999999999</v>
      </c>
      <c r="G53" s="4">
        <v>0.19980000000000001</v>
      </c>
      <c r="H53" s="4">
        <v>7.2472799999999999</v>
      </c>
      <c r="I53" s="4">
        <v>11.86</v>
      </c>
      <c r="J53" s="4">
        <v>2.0449999999999999</v>
      </c>
      <c r="K53" s="4">
        <v>0.21822000000000003</v>
      </c>
      <c r="L53" s="4">
        <v>0.13599</v>
      </c>
      <c r="M53" s="4">
        <v>1.5210000000000001E-2</v>
      </c>
      <c r="N53" s="66">
        <v>3.3570000000000003E-2</v>
      </c>
      <c r="O53">
        <f t="shared" si="0"/>
        <v>263.79215105070369</v>
      </c>
      <c r="P53" s="7"/>
      <c r="Q53" s="7"/>
    </row>
    <row r="54" spans="1:17" x14ac:dyDescent="0.35">
      <c r="A54" s="7">
        <v>41890</v>
      </c>
      <c r="B54" s="7" t="s">
        <v>128</v>
      </c>
      <c r="C54" s="4">
        <v>49.378999999999998</v>
      </c>
      <c r="D54" s="4">
        <v>1.6453150000000001</v>
      </c>
      <c r="E54" s="4">
        <v>13.987</v>
      </c>
      <c r="F54" s="4">
        <v>12.108029999999999</v>
      </c>
      <c r="G54" s="4">
        <v>0.25365000000000004</v>
      </c>
      <c r="H54" s="4">
        <v>6.8606600000000002</v>
      </c>
      <c r="I54" s="4">
        <v>11.579000000000001</v>
      </c>
      <c r="J54" s="4">
        <v>2.2875000000000001</v>
      </c>
      <c r="K54" s="4">
        <v>0.19431499999999999</v>
      </c>
      <c r="L54" s="4">
        <v>0.17878000000000002</v>
      </c>
      <c r="M54" s="4">
        <v>1.3965E-2</v>
      </c>
      <c r="N54" s="66">
        <v>1.1875E-2</v>
      </c>
      <c r="O54">
        <f t="shared" si="0"/>
        <v>93.313428469678456</v>
      </c>
      <c r="P54" s="7"/>
      <c r="Q54" s="7"/>
    </row>
    <row r="55" spans="1:17" x14ac:dyDescent="0.35">
      <c r="A55" s="7">
        <v>41890</v>
      </c>
      <c r="B55" s="7" t="s">
        <v>129</v>
      </c>
      <c r="C55" s="4">
        <v>48.978999999999999</v>
      </c>
      <c r="D55" s="4">
        <v>1.44092</v>
      </c>
      <c r="E55" s="4">
        <v>13.763500000000001</v>
      </c>
      <c r="F55" s="4">
        <v>12.231185</v>
      </c>
      <c r="G55" s="4">
        <v>0.183195</v>
      </c>
      <c r="H55" s="4">
        <v>7.3343400000000001</v>
      </c>
      <c r="I55" s="4">
        <v>11.778</v>
      </c>
      <c r="J55" s="4">
        <v>2.1425000000000001</v>
      </c>
      <c r="K55" s="4">
        <v>0.21844000000000002</v>
      </c>
      <c r="L55" s="4">
        <v>0.14708499999999999</v>
      </c>
      <c r="M55" s="4">
        <v>3.9044999999999996E-2</v>
      </c>
      <c r="N55" s="66">
        <v>2.1660000000000002E-2</v>
      </c>
      <c r="O55">
        <f t="shared" si="0"/>
        <v>170.20369352869355</v>
      </c>
      <c r="P55" s="7"/>
      <c r="Q55" s="7"/>
    </row>
    <row r="56" spans="1:17" x14ac:dyDescent="0.35">
      <c r="A56" s="7">
        <v>41890</v>
      </c>
      <c r="B56" s="7" t="s">
        <v>130</v>
      </c>
      <c r="C56" s="4">
        <v>49.101500000000001</v>
      </c>
      <c r="D56" s="4">
        <v>1.3696950000000001</v>
      </c>
      <c r="E56" s="4">
        <v>14.1965</v>
      </c>
      <c r="F56" s="4">
        <v>11.275964999999999</v>
      </c>
      <c r="G56" s="4">
        <v>0.162275</v>
      </c>
      <c r="H56" s="4">
        <v>7.3439649999999999</v>
      </c>
      <c r="I56" s="4">
        <v>11.9465</v>
      </c>
      <c r="J56" s="4">
        <v>2.238</v>
      </c>
      <c r="K56" s="4">
        <v>0.190665</v>
      </c>
      <c r="L56" s="4">
        <v>0.14501500000000001</v>
      </c>
      <c r="M56" s="4">
        <v>1.0830000000000001E-2</v>
      </c>
      <c r="N56" s="66">
        <v>1.6150000000000001E-2</v>
      </c>
      <c r="O56">
        <f t="shared" si="0"/>
        <v>126.9062627187627</v>
      </c>
      <c r="P56" s="7"/>
      <c r="Q56" s="7"/>
    </row>
    <row r="57" spans="1:17" x14ac:dyDescent="0.35">
      <c r="A57" s="7">
        <v>41890</v>
      </c>
      <c r="B57" s="7" t="s">
        <v>131</v>
      </c>
      <c r="C57" s="4">
        <v>49.93</v>
      </c>
      <c r="D57" s="4">
        <v>1.2389000000000001</v>
      </c>
      <c r="E57" s="4">
        <v>13.46</v>
      </c>
      <c r="F57" s="4">
        <v>11.9</v>
      </c>
      <c r="G57" s="4">
        <v>0.20850000000000002</v>
      </c>
      <c r="H57" s="4">
        <v>7.53</v>
      </c>
      <c r="I57" s="4">
        <v>11.54</v>
      </c>
      <c r="J57" s="4">
        <v>2.17</v>
      </c>
      <c r="K57" s="4">
        <v>0.20750000000000002</v>
      </c>
      <c r="L57" s="4">
        <v>0.11800000000000001</v>
      </c>
      <c r="M57" s="4">
        <v>2.98E-2</v>
      </c>
      <c r="N57" s="66">
        <v>0</v>
      </c>
      <c r="O57">
        <f t="shared" si="0"/>
        <v>0</v>
      </c>
      <c r="P57" s="7"/>
      <c r="Q57" s="7"/>
    </row>
    <row r="58" spans="1:17" x14ac:dyDescent="0.35">
      <c r="A58" s="7">
        <v>41895</v>
      </c>
      <c r="B58" s="7" t="s">
        <v>132</v>
      </c>
      <c r="C58" s="4">
        <v>49.454000000000001</v>
      </c>
      <c r="D58" s="4">
        <v>1.13626</v>
      </c>
      <c r="E58" s="4">
        <v>14.034000000000001</v>
      </c>
      <c r="F58" s="4">
        <v>10.849349999999999</v>
      </c>
      <c r="G58" s="4">
        <v>0.19909000000000002</v>
      </c>
      <c r="H58" s="4">
        <v>8.3503900000000009</v>
      </c>
      <c r="I58" s="4">
        <v>11.756</v>
      </c>
      <c r="J58" s="4">
        <v>2.1589999999999998</v>
      </c>
      <c r="K58" s="4">
        <v>0.19084000000000001</v>
      </c>
      <c r="L58" s="4">
        <v>0.10863</v>
      </c>
      <c r="M58" s="4">
        <v>4.5124999999999998E-2</v>
      </c>
      <c r="N58" s="66">
        <v>0</v>
      </c>
      <c r="O58">
        <f t="shared" si="0"/>
        <v>0</v>
      </c>
      <c r="P58" s="7"/>
      <c r="Q58" s="7"/>
    </row>
    <row r="59" spans="1:17" x14ac:dyDescent="0.35">
      <c r="A59" s="6">
        <v>41895</v>
      </c>
      <c r="B59" s="6" t="s">
        <v>133</v>
      </c>
      <c r="C59" s="4">
        <v>49.114800000000002</v>
      </c>
      <c r="D59" s="4">
        <v>1.0683560000000001</v>
      </c>
      <c r="E59" s="4">
        <v>14.0024</v>
      </c>
      <c r="F59" s="4">
        <v>11.066264</v>
      </c>
      <c r="G59" s="4">
        <v>0.22364399999999998</v>
      </c>
      <c r="H59" s="4">
        <v>8.3453079999999993</v>
      </c>
      <c r="I59" s="4">
        <v>11.97</v>
      </c>
      <c r="J59" s="4">
        <v>1.9246559999999999</v>
      </c>
      <c r="K59" s="4">
        <v>0.22550000000000001</v>
      </c>
      <c r="L59" s="4">
        <v>8.8200000000000001E-2</v>
      </c>
      <c r="M59" s="4">
        <v>3.3967999999999998E-2</v>
      </c>
      <c r="N59" s="66">
        <v>1.5047999999999999E-2</v>
      </c>
      <c r="O59">
        <f t="shared" si="0"/>
        <v>118.24677655677652</v>
      </c>
      <c r="P59" s="6"/>
      <c r="Q59" s="6"/>
    </row>
    <row r="60" spans="1:17" x14ac:dyDescent="0.35">
      <c r="A60" s="6">
        <v>41895</v>
      </c>
      <c r="B60" s="6" t="s">
        <v>134</v>
      </c>
      <c r="C60" s="4">
        <v>49.83</v>
      </c>
      <c r="D60" s="4">
        <v>1.1387</v>
      </c>
      <c r="E60" s="4">
        <v>14.81</v>
      </c>
      <c r="F60" s="4">
        <v>10.77</v>
      </c>
      <c r="G60" s="4">
        <v>0.2263</v>
      </c>
      <c r="H60" s="4">
        <v>8.11</v>
      </c>
      <c r="I60" s="4">
        <v>12.21</v>
      </c>
      <c r="J60" s="4">
        <v>2.06</v>
      </c>
      <c r="K60" s="4">
        <v>0.16090000000000002</v>
      </c>
      <c r="L60" s="4">
        <v>5.57E-2</v>
      </c>
      <c r="M60" s="4">
        <v>5.0599999999999999E-2</v>
      </c>
      <c r="N60" s="66">
        <v>1.9300000000000001E-2</v>
      </c>
      <c r="O60">
        <f t="shared" si="0"/>
        <v>151.65887742861426</v>
      </c>
      <c r="P60" s="6"/>
      <c r="Q60" s="6"/>
    </row>
    <row r="61" spans="1:17" x14ac:dyDescent="0.35">
      <c r="A61" s="6">
        <v>41895</v>
      </c>
      <c r="B61" s="6" t="s">
        <v>135</v>
      </c>
      <c r="C61" s="4">
        <v>48.3384</v>
      </c>
      <c r="D61" s="4">
        <v>1.2457879999999999</v>
      </c>
      <c r="E61" s="4">
        <v>14.146000000000001</v>
      </c>
      <c r="F61" s="4">
        <v>10.624776000000001</v>
      </c>
      <c r="G61" s="4">
        <v>0.18376399999999998</v>
      </c>
      <c r="H61" s="4">
        <v>8.5329920000000001</v>
      </c>
      <c r="I61" s="4">
        <v>12.776400000000001</v>
      </c>
      <c r="J61" s="4">
        <v>1.78888</v>
      </c>
      <c r="K61" s="4">
        <v>0.18058000000000002</v>
      </c>
      <c r="L61" s="4">
        <v>9.4944000000000001E-2</v>
      </c>
      <c r="M61" s="4">
        <v>4.8115999999999999E-2</v>
      </c>
      <c r="N61" s="66">
        <v>2.0607999999999998E-2</v>
      </c>
      <c r="O61">
        <f t="shared" si="0"/>
        <v>161.93710601289547</v>
      </c>
      <c r="P61" s="6"/>
      <c r="Q61" s="6"/>
    </row>
    <row r="62" spans="1:17" x14ac:dyDescent="0.35">
      <c r="A62" s="6">
        <v>41895</v>
      </c>
      <c r="B62" s="6" t="s">
        <v>136</v>
      </c>
      <c r="C62" s="4">
        <v>48.416400000000003</v>
      </c>
      <c r="D62" s="4">
        <v>1.25322</v>
      </c>
      <c r="E62" s="4">
        <v>13.7936</v>
      </c>
      <c r="F62" s="4">
        <v>11.012943999999999</v>
      </c>
      <c r="G62" s="4">
        <v>0.16946000000000003</v>
      </c>
      <c r="H62" s="4">
        <v>8.80152</v>
      </c>
      <c r="I62" s="4">
        <v>12.992000000000001</v>
      </c>
      <c r="J62" s="4">
        <v>1.649416</v>
      </c>
      <c r="K62" s="4">
        <v>0.16622399999999998</v>
      </c>
      <c r="L62" s="4">
        <v>0.115688</v>
      </c>
      <c r="M62" s="4">
        <v>4.9495999999999998E-2</v>
      </c>
      <c r="N62" s="66">
        <v>0</v>
      </c>
      <c r="O62">
        <f t="shared" si="0"/>
        <v>0</v>
      </c>
      <c r="P62" s="6"/>
      <c r="Q62" s="6"/>
    </row>
    <row r="63" spans="1:17" x14ac:dyDescent="0.35">
      <c r="A63" s="6">
        <v>41895</v>
      </c>
      <c r="B63" s="6" t="s">
        <v>137</v>
      </c>
      <c r="C63" s="4">
        <v>48.780500000000004</v>
      </c>
      <c r="D63" s="4">
        <v>1.4306700000000001</v>
      </c>
      <c r="E63" s="4">
        <v>14.176500000000001</v>
      </c>
      <c r="F63" s="4">
        <v>10.440555</v>
      </c>
      <c r="G63" s="4">
        <v>0.17275499999999999</v>
      </c>
      <c r="H63" s="4">
        <v>8.1232450000000007</v>
      </c>
      <c r="I63" s="4">
        <v>11.858499999999999</v>
      </c>
      <c r="J63" s="4">
        <v>2.0209999999999999</v>
      </c>
      <c r="K63" s="4">
        <v>0.18141000000000002</v>
      </c>
      <c r="L63" s="4">
        <v>0.13970000000000002</v>
      </c>
      <c r="M63" s="4">
        <v>3.6290000000000003E-2</v>
      </c>
      <c r="N63" s="66">
        <v>0</v>
      </c>
      <c r="O63">
        <f t="shared" si="0"/>
        <v>0</v>
      </c>
      <c r="P63" s="6"/>
      <c r="Q63" s="6"/>
    </row>
    <row r="64" spans="1:17" x14ac:dyDescent="0.35">
      <c r="A64" s="7">
        <v>41895</v>
      </c>
      <c r="B64" s="7" t="s">
        <v>138</v>
      </c>
      <c r="C64" s="4">
        <v>49.323500000000003</v>
      </c>
      <c r="D64" s="4">
        <v>1.4549749999999999</v>
      </c>
      <c r="E64" s="4">
        <v>13.718</v>
      </c>
      <c r="F64" s="4">
        <v>12.31467</v>
      </c>
      <c r="G64" s="4">
        <v>0.22201499999999999</v>
      </c>
      <c r="H64" s="4">
        <v>7.1893549999999999</v>
      </c>
      <c r="I64" s="4">
        <v>11.673</v>
      </c>
      <c r="J64" s="4">
        <v>2.0367649999999999</v>
      </c>
      <c r="K64" s="4">
        <v>0.23874000000000001</v>
      </c>
      <c r="L64" s="4">
        <v>0.13558499999999998</v>
      </c>
      <c r="M64" s="4">
        <v>2.9830000000000002E-2</v>
      </c>
      <c r="N64" s="66">
        <v>0</v>
      </c>
      <c r="O64">
        <f t="shared" si="0"/>
        <v>0</v>
      </c>
      <c r="P64" s="7"/>
      <c r="Q64" s="7"/>
    </row>
    <row r="65" spans="1:17" x14ac:dyDescent="0.35">
      <c r="A65" s="7">
        <v>41895</v>
      </c>
      <c r="B65" s="7" t="s">
        <v>139</v>
      </c>
      <c r="C65" s="4">
        <v>49.034399999999998</v>
      </c>
      <c r="D65" s="4">
        <v>1.352096</v>
      </c>
      <c r="E65" s="4">
        <v>13.6128</v>
      </c>
      <c r="F65" s="4">
        <v>12.724432</v>
      </c>
      <c r="G65" s="4">
        <v>0.24223599999999998</v>
      </c>
      <c r="H65" s="4">
        <v>7.2368240000000004</v>
      </c>
      <c r="I65" s="4">
        <v>11.833600000000001</v>
      </c>
      <c r="J65" s="4">
        <v>1.9824000000000002</v>
      </c>
      <c r="K65" s="4">
        <v>0.21920799999999999</v>
      </c>
      <c r="L65" s="4">
        <v>0.145452</v>
      </c>
      <c r="M65" s="4">
        <v>3.3672000000000001E-2</v>
      </c>
      <c r="N65" s="66">
        <v>9.8440000000000003E-3</v>
      </c>
      <c r="O65">
        <f t="shared" si="0"/>
        <v>77.353885461517024</v>
      </c>
      <c r="P65" s="7"/>
      <c r="Q65" s="7"/>
    </row>
    <row r="66" spans="1:17" x14ac:dyDescent="0.35">
      <c r="A66" s="7">
        <v>41895</v>
      </c>
      <c r="B66" s="7" t="s">
        <v>140</v>
      </c>
      <c r="C66" s="4">
        <v>49.69</v>
      </c>
      <c r="D66" s="4">
        <v>1.82</v>
      </c>
      <c r="E66" s="4">
        <v>13.27</v>
      </c>
      <c r="F66" s="4">
        <v>12.714499999999999</v>
      </c>
      <c r="G66" s="4">
        <v>0.21</v>
      </c>
      <c r="H66" s="4">
        <v>8.17</v>
      </c>
      <c r="I66" s="4">
        <v>11.06</v>
      </c>
      <c r="J66" s="4">
        <v>2.25</v>
      </c>
      <c r="K66" s="4">
        <v>0.22</v>
      </c>
      <c r="L66" s="4">
        <v>0.23</v>
      </c>
      <c r="M66" s="4">
        <v>0</v>
      </c>
      <c r="N66" s="66">
        <v>2.7300000000000001E-2</v>
      </c>
      <c r="O66">
        <f t="shared" si="0"/>
        <v>214.52266081871343</v>
      </c>
      <c r="P66" s="7"/>
      <c r="Q66" s="7"/>
    </row>
    <row r="67" spans="1:17" x14ac:dyDescent="0.35">
      <c r="A67" s="7">
        <v>41895</v>
      </c>
      <c r="B67" s="7" t="s">
        <v>141</v>
      </c>
      <c r="C67" s="4">
        <v>49.83</v>
      </c>
      <c r="D67" s="4">
        <v>1.91</v>
      </c>
      <c r="E67" s="4">
        <v>13.42</v>
      </c>
      <c r="F67" s="4">
        <v>12.7323</v>
      </c>
      <c r="G67" s="4">
        <v>0.19</v>
      </c>
      <c r="H67" s="4">
        <v>7.89</v>
      </c>
      <c r="I67" s="4">
        <v>1.33</v>
      </c>
      <c r="J67" s="4">
        <v>2.46</v>
      </c>
      <c r="K67" s="4">
        <v>0.18</v>
      </c>
      <c r="L67" s="4">
        <v>0.18</v>
      </c>
      <c r="M67" s="4">
        <v>0</v>
      </c>
      <c r="N67" s="66">
        <v>1.7299999999999999E-2</v>
      </c>
      <c r="O67">
        <f t="shared" ref="O67:O109" si="1">(10000*N67*58.6934)/74.6928</f>
        <v>135.94293158108945</v>
      </c>
      <c r="P67" s="7"/>
      <c r="Q67" s="7"/>
    </row>
    <row r="68" spans="1:17" x14ac:dyDescent="0.35">
      <c r="A68" s="7">
        <v>41895</v>
      </c>
      <c r="B68" s="7" t="s">
        <v>142</v>
      </c>
      <c r="C68" s="4">
        <v>48.812800000000003</v>
      </c>
      <c r="D68" s="4">
        <v>1.476424</v>
      </c>
      <c r="E68" s="4">
        <v>13.44</v>
      </c>
      <c r="F68" s="4">
        <v>12.447288</v>
      </c>
      <c r="G68" s="4">
        <v>0.218224</v>
      </c>
      <c r="H68" s="4">
        <v>7.8731919999999995</v>
      </c>
      <c r="I68" s="4">
        <v>12.026</v>
      </c>
      <c r="J68" s="4">
        <v>1.9176000000000002</v>
      </c>
      <c r="K68" s="4">
        <v>0.181508</v>
      </c>
      <c r="L68" s="4">
        <v>0.1048</v>
      </c>
      <c r="M68" s="4">
        <v>1.7847999999999999E-2</v>
      </c>
      <c r="N68" s="66">
        <v>0</v>
      </c>
      <c r="O68">
        <f t="shared" si="1"/>
        <v>0</v>
      </c>
      <c r="P68" s="7"/>
      <c r="Q68" s="7"/>
    </row>
    <row r="69" spans="1:17" x14ac:dyDescent="0.35">
      <c r="A69" s="7">
        <v>41895</v>
      </c>
      <c r="B69" s="7" t="s">
        <v>143</v>
      </c>
      <c r="C69" s="4">
        <v>48.518999999999998</v>
      </c>
      <c r="D69" s="4">
        <v>1.577645</v>
      </c>
      <c r="E69" s="4">
        <v>13.965999999999999</v>
      </c>
      <c r="F69" s="4">
        <v>11.631500000000001</v>
      </c>
      <c r="G69" s="4">
        <v>0.21821499999999999</v>
      </c>
      <c r="H69" s="4">
        <v>7.7285000000000004</v>
      </c>
      <c r="I69" s="4">
        <v>12.154</v>
      </c>
      <c r="J69" s="4">
        <v>1.9199850000000001</v>
      </c>
      <c r="K69" s="4">
        <v>0.14905499999999999</v>
      </c>
      <c r="L69" s="4">
        <v>8.9110000000000009E-2</v>
      </c>
      <c r="M69" s="4">
        <v>2.8980000000000002E-2</v>
      </c>
      <c r="N69" s="66">
        <v>1.5349999999999999E-3</v>
      </c>
      <c r="O69">
        <f t="shared" si="1"/>
        <v>12.061988437975279</v>
      </c>
      <c r="P69" s="7"/>
      <c r="Q69" s="7"/>
    </row>
    <row r="70" spans="1:17" x14ac:dyDescent="0.35">
      <c r="A70" s="7">
        <v>41895</v>
      </c>
      <c r="B70" s="7" t="s">
        <v>144</v>
      </c>
      <c r="C70" s="4">
        <v>48.452500000000001</v>
      </c>
      <c r="D70" s="4">
        <v>1.5706</v>
      </c>
      <c r="E70" s="4">
        <v>14.016999999999999</v>
      </c>
      <c r="F70" s="4">
        <v>11.6295</v>
      </c>
      <c r="G70" s="4">
        <v>0.21402499999999999</v>
      </c>
      <c r="H70" s="4">
        <v>7.7845000000000004</v>
      </c>
      <c r="I70" s="4">
        <v>12.077999999999999</v>
      </c>
      <c r="J70" s="4">
        <v>2.0332300000000001</v>
      </c>
      <c r="K70" s="4">
        <v>0.14459000000000002</v>
      </c>
      <c r="L70" s="4">
        <v>0.15067000000000003</v>
      </c>
      <c r="M70" s="4">
        <v>4.2210000000000004E-2</v>
      </c>
      <c r="N70" s="66">
        <v>1.3465E-2</v>
      </c>
      <c r="O70">
        <f t="shared" si="1"/>
        <v>105.80760541846068</v>
      </c>
      <c r="P70" s="7"/>
      <c r="Q70" s="7"/>
    </row>
    <row r="71" spans="1:17" x14ac:dyDescent="0.35">
      <c r="A71" s="7">
        <v>41895</v>
      </c>
      <c r="B71" s="7" t="s">
        <v>145</v>
      </c>
      <c r="C71" s="4">
        <v>49.700499999999998</v>
      </c>
      <c r="D71" s="4">
        <v>1.6183399999999999</v>
      </c>
      <c r="E71" s="4">
        <v>14.276</v>
      </c>
      <c r="F71" s="4">
        <v>11.78</v>
      </c>
      <c r="G71" s="4">
        <v>0.18745499999999998</v>
      </c>
      <c r="H71" s="4">
        <v>7.3094999999999999</v>
      </c>
      <c r="I71" s="4">
        <v>11.9815</v>
      </c>
      <c r="J71" s="4">
        <v>1.8715850000000001</v>
      </c>
      <c r="K71" s="4">
        <v>0.14202499999999998</v>
      </c>
      <c r="L71" s="4">
        <v>0.11628000000000001</v>
      </c>
      <c r="M71" s="4">
        <v>2.6370000000000001E-2</v>
      </c>
      <c r="N71" s="66">
        <v>1.7700000000000001E-3</v>
      </c>
      <c r="O71">
        <f t="shared" si="1"/>
        <v>13.908612075059439</v>
      </c>
      <c r="P71" s="7"/>
      <c r="Q71" s="7"/>
    </row>
    <row r="72" spans="1:17" x14ac:dyDescent="0.35">
      <c r="A72" s="7">
        <v>41895</v>
      </c>
      <c r="B72" s="7" t="s">
        <v>146</v>
      </c>
      <c r="C72" s="4">
        <v>48.753</v>
      </c>
      <c r="D72" s="4">
        <v>1.588095</v>
      </c>
      <c r="E72" s="4">
        <v>14.0115</v>
      </c>
      <c r="F72" s="4">
        <v>12.047000000000001</v>
      </c>
      <c r="G72" s="4">
        <v>0.17132500000000001</v>
      </c>
      <c r="H72" s="4">
        <v>7.7385000000000002</v>
      </c>
      <c r="I72" s="4">
        <v>12.3825</v>
      </c>
      <c r="J72" s="4">
        <v>2.0920399999999999</v>
      </c>
      <c r="K72" s="4">
        <v>0.132905</v>
      </c>
      <c r="L72" s="4">
        <v>0.14611000000000002</v>
      </c>
      <c r="M72" s="4">
        <v>3.9954999999999997E-2</v>
      </c>
      <c r="N72" s="66">
        <v>2.8700000000000002E-3</v>
      </c>
      <c r="O72">
        <f t="shared" si="1"/>
        <v>22.552382291198082</v>
      </c>
      <c r="P72" s="7"/>
      <c r="Q72" s="7"/>
    </row>
    <row r="73" spans="1:17" x14ac:dyDescent="0.35">
      <c r="A73" s="7">
        <v>41895</v>
      </c>
      <c r="B73" s="7" t="s">
        <v>147</v>
      </c>
      <c r="C73" s="4">
        <v>49.41</v>
      </c>
      <c r="D73" s="4">
        <v>1.96</v>
      </c>
      <c r="E73" s="4">
        <v>13.3</v>
      </c>
      <c r="F73" s="4">
        <v>13.6</v>
      </c>
      <c r="G73" s="4">
        <v>0.18560000000000001</v>
      </c>
      <c r="H73" s="4">
        <v>6.72</v>
      </c>
      <c r="I73" s="4">
        <v>11.04</v>
      </c>
      <c r="J73" s="4">
        <v>2.38</v>
      </c>
      <c r="K73" s="4">
        <v>0.24710000000000001</v>
      </c>
      <c r="L73" s="4">
        <v>0.1978</v>
      </c>
      <c r="M73" s="4">
        <v>5.5999999999999999E-3</v>
      </c>
      <c r="N73" s="66">
        <v>8.2000000000000007E-3</v>
      </c>
      <c r="O73">
        <f t="shared" si="1"/>
        <v>64.435377974851647</v>
      </c>
      <c r="P73" s="7"/>
      <c r="Q73" s="7"/>
    </row>
    <row r="74" spans="1:17" x14ac:dyDescent="0.35">
      <c r="A74" s="7">
        <v>41899</v>
      </c>
      <c r="B74" s="7" t="s">
        <v>148</v>
      </c>
      <c r="C74" s="3">
        <v>48.938499999999998</v>
      </c>
      <c r="D74" s="3">
        <v>1.492035</v>
      </c>
      <c r="E74" s="3">
        <v>13.8665</v>
      </c>
      <c r="F74" s="3">
        <v>12.160615</v>
      </c>
      <c r="G74" s="3">
        <v>0.24163499999999999</v>
      </c>
      <c r="H74" s="3">
        <v>7.4187399999999997</v>
      </c>
      <c r="I74" s="3">
        <v>12.220499999999999</v>
      </c>
      <c r="J74" s="3">
        <v>2.0025900000000001</v>
      </c>
      <c r="K74" s="3">
        <v>0.20077499999999998</v>
      </c>
      <c r="L74" s="3">
        <v>0.11018000000000001</v>
      </c>
      <c r="M74" s="3">
        <v>2.4794999999999998E-2</v>
      </c>
      <c r="N74" s="65">
        <v>0</v>
      </c>
      <c r="O74">
        <f t="shared" si="1"/>
        <v>0</v>
      </c>
      <c r="P74" s="7"/>
      <c r="Q74" s="7"/>
    </row>
    <row r="75" spans="1:17" x14ac:dyDescent="0.35">
      <c r="A75" s="7">
        <v>41899</v>
      </c>
      <c r="B75" s="7" t="s">
        <v>149</v>
      </c>
      <c r="C75" s="3">
        <v>48.734499999999997</v>
      </c>
      <c r="D75" s="3">
        <v>1.518065</v>
      </c>
      <c r="E75" s="3">
        <v>13.746</v>
      </c>
      <c r="F75" s="3">
        <v>12.12383</v>
      </c>
      <c r="G75" s="3">
        <v>0.195215</v>
      </c>
      <c r="H75" s="3">
        <v>7.2859449999999999</v>
      </c>
      <c r="I75" s="3">
        <v>12.2095</v>
      </c>
      <c r="J75" s="3">
        <v>2.1145</v>
      </c>
      <c r="K75" s="3">
        <v>0.17843000000000001</v>
      </c>
      <c r="L75" s="3">
        <v>0.16017000000000001</v>
      </c>
      <c r="M75" s="3">
        <v>2.9165E-2</v>
      </c>
      <c r="N75" s="65">
        <v>0</v>
      </c>
      <c r="O75">
        <f t="shared" si="1"/>
        <v>0</v>
      </c>
      <c r="P75" s="7"/>
      <c r="Q75" s="7"/>
    </row>
    <row r="76" spans="1:17" x14ac:dyDescent="0.35">
      <c r="A76" s="7">
        <v>41899</v>
      </c>
      <c r="B76" s="7" t="s">
        <v>150</v>
      </c>
      <c r="C76" s="3">
        <v>49.399500000000003</v>
      </c>
      <c r="D76" s="3">
        <v>1.6834750000000001</v>
      </c>
      <c r="E76" s="3">
        <v>13.882</v>
      </c>
      <c r="F76" s="3">
        <v>12.24539</v>
      </c>
      <c r="G76" s="3">
        <v>0.22477000000000003</v>
      </c>
      <c r="H76" s="3">
        <v>6.6584099999999999</v>
      </c>
      <c r="I76" s="3">
        <v>11.4415</v>
      </c>
      <c r="J76" s="3">
        <v>2.421605</v>
      </c>
      <c r="K76" s="3">
        <v>0.222215</v>
      </c>
      <c r="L76" s="3">
        <v>0.112565</v>
      </c>
      <c r="M76" s="3">
        <v>0</v>
      </c>
      <c r="N76" s="65">
        <v>9.6900000000000007E-3</v>
      </c>
      <c r="O76">
        <f t="shared" si="1"/>
        <v>76.143757631257614</v>
      </c>
      <c r="P76" s="7"/>
      <c r="Q76" s="7"/>
    </row>
    <row r="77" spans="1:17" x14ac:dyDescent="0.35">
      <c r="A77" s="6">
        <v>41905</v>
      </c>
      <c r="B77" s="6" t="s">
        <v>151</v>
      </c>
      <c r="C77" s="4">
        <v>49.220500000000001</v>
      </c>
      <c r="D77" s="4">
        <v>1.619138</v>
      </c>
      <c r="E77" s="4">
        <v>13.710599999999999</v>
      </c>
      <c r="F77" s="4">
        <v>12.185038</v>
      </c>
      <c r="G77" s="4">
        <v>0.211482</v>
      </c>
      <c r="H77" s="4">
        <v>6.942374</v>
      </c>
      <c r="I77" s="4">
        <v>11.553699999999999</v>
      </c>
      <c r="J77" s="4">
        <v>2.7617000000000003</v>
      </c>
      <c r="K77" s="4">
        <v>0.22461099999999998</v>
      </c>
      <c r="L77" s="4">
        <v>0.16070399999999999</v>
      </c>
      <c r="M77" s="4">
        <v>2.6690999999999999E-2</v>
      </c>
      <c r="N77" s="66">
        <v>1.3950000000000001E-2</v>
      </c>
      <c r="O77">
        <f t="shared" si="1"/>
        <v>109.61872228648544</v>
      </c>
      <c r="P77" s="6"/>
      <c r="Q77" s="6"/>
    </row>
    <row r="78" spans="1:17" x14ac:dyDescent="0.35">
      <c r="A78" s="6">
        <v>41905</v>
      </c>
      <c r="B78" s="6" t="s">
        <v>152</v>
      </c>
      <c r="C78" s="4">
        <v>49.063699999999997</v>
      </c>
      <c r="D78" s="4">
        <v>1.6484869999999998</v>
      </c>
      <c r="E78" s="4">
        <v>13.746</v>
      </c>
      <c r="F78" s="4">
        <v>12.015957999999999</v>
      </c>
      <c r="G78" s="4">
        <v>0.171651</v>
      </c>
      <c r="H78" s="4">
        <v>6.7473679999999998</v>
      </c>
      <c r="I78" s="4">
        <v>11.581200000000001</v>
      </c>
      <c r="J78" s="4">
        <v>2.7913999999999999</v>
      </c>
      <c r="K78" s="4">
        <v>0.21585299999999999</v>
      </c>
      <c r="L78" s="4">
        <v>0.18665099999999998</v>
      </c>
      <c r="M78" s="4">
        <v>1.1160000000000002E-2</v>
      </c>
      <c r="N78" s="66">
        <v>3.2457E-2</v>
      </c>
      <c r="O78">
        <f t="shared" si="1"/>
        <v>255.04622718655608</v>
      </c>
      <c r="P78" s="6"/>
      <c r="Q78" s="6"/>
    </row>
    <row r="79" spans="1:17" x14ac:dyDescent="0.35">
      <c r="A79" s="6">
        <v>41905</v>
      </c>
      <c r="B79" s="6" t="s">
        <v>153</v>
      </c>
      <c r="C79" s="4">
        <v>49.6</v>
      </c>
      <c r="D79" s="4">
        <v>1.9311800000000001</v>
      </c>
      <c r="E79" s="4">
        <v>13.521000000000001</v>
      </c>
      <c r="F79" s="4">
        <v>12.91428</v>
      </c>
      <c r="G79" s="4">
        <v>0.24450000000000002</v>
      </c>
      <c r="H79" s="4">
        <v>6.3285600000000004</v>
      </c>
      <c r="I79" s="4">
        <v>11.471</v>
      </c>
      <c r="J79" s="4">
        <v>2.7149999999999999</v>
      </c>
      <c r="K79" s="4">
        <v>0.24204000000000003</v>
      </c>
      <c r="L79" s="4">
        <v>0.25866</v>
      </c>
      <c r="M79" s="4">
        <v>2.1240000000000002E-2</v>
      </c>
      <c r="N79" s="66">
        <v>2.7990000000000001E-2</v>
      </c>
      <c r="O79">
        <f t="shared" si="1"/>
        <v>219.94466213610949</v>
      </c>
      <c r="P79" s="6"/>
      <c r="Q79" s="6"/>
    </row>
    <row r="80" spans="1:17" x14ac:dyDescent="0.35">
      <c r="A80" s="6">
        <v>41905</v>
      </c>
      <c r="B80" s="6" t="s">
        <v>154</v>
      </c>
      <c r="C80" s="4">
        <v>49.875</v>
      </c>
      <c r="D80" s="4">
        <v>1.7725</v>
      </c>
      <c r="E80" s="4">
        <v>13.9725</v>
      </c>
      <c r="F80" s="4">
        <v>12.171025</v>
      </c>
      <c r="G80" s="4">
        <v>0.200515</v>
      </c>
      <c r="H80" s="4">
        <v>6.1843149999999998</v>
      </c>
      <c r="I80" s="4">
        <v>11.381500000000001</v>
      </c>
      <c r="J80" s="4">
        <v>2.5525000000000002</v>
      </c>
      <c r="K80" s="4">
        <v>0.26987</v>
      </c>
      <c r="L80" s="4">
        <v>0.152915</v>
      </c>
      <c r="M80" s="4">
        <v>1.3174999999999999E-2</v>
      </c>
      <c r="N80" s="66">
        <v>0</v>
      </c>
      <c r="O80">
        <f t="shared" si="1"/>
        <v>0</v>
      </c>
      <c r="P80" s="6"/>
      <c r="Q80" s="6"/>
    </row>
    <row r="81" spans="1:17" x14ac:dyDescent="0.35">
      <c r="A81" s="6">
        <v>41905</v>
      </c>
      <c r="B81" s="6" t="s">
        <v>155</v>
      </c>
      <c r="C81" s="4">
        <v>49.564399999999999</v>
      </c>
      <c r="D81" s="4">
        <v>1.87392</v>
      </c>
      <c r="E81" s="4">
        <v>13.660600000000001</v>
      </c>
      <c r="F81" s="4">
        <v>12.190491</v>
      </c>
      <c r="G81" s="4">
        <v>0.192574</v>
      </c>
      <c r="H81" s="4">
        <v>6.1413419999999999</v>
      </c>
      <c r="I81" s="4">
        <v>11.3391</v>
      </c>
      <c r="J81" s="4">
        <v>3.0707</v>
      </c>
      <c r="K81" s="4">
        <v>0.29228199999999999</v>
      </c>
      <c r="L81" s="4">
        <v>0.14740499999999998</v>
      </c>
      <c r="M81" s="4">
        <v>8.0909999999999992E-3</v>
      </c>
      <c r="N81" s="66">
        <v>1.8041999999999999E-2</v>
      </c>
      <c r="O81">
        <f t="shared" si="1"/>
        <v>141.77354749052114</v>
      </c>
      <c r="P81" s="6"/>
      <c r="Q81" s="6"/>
    </row>
    <row r="82" spans="1:17" x14ac:dyDescent="0.35">
      <c r="A82" s="6">
        <v>41905</v>
      </c>
      <c r="B82" s="6" t="s">
        <v>156</v>
      </c>
      <c r="C82" s="4">
        <v>49.469299999999997</v>
      </c>
      <c r="D82" s="4">
        <v>1.853451</v>
      </c>
      <c r="E82" s="4">
        <v>13.821</v>
      </c>
      <c r="F82" s="4">
        <v>12.259942000000001</v>
      </c>
      <c r="G82" s="4">
        <v>0.199485</v>
      </c>
      <c r="H82" s="4">
        <v>6.1233579999999996</v>
      </c>
      <c r="I82" s="4">
        <v>11.101000000000001</v>
      </c>
      <c r="J82" s="4">
        <v>3.0205000000000002</v>
      </c>
      <c r="K82" s="4">
        <v>0.31731599999999999</v>
      </c>
      <c r="L82" s="4">
        <v>0.20957000000000001</v>
      </c>
      <c r="M82" s="4">
        <v>1.8692999999999998E-2</v>
      </c>
      <c r="N82" s="66">
        <v>0</v>
      </c>
      <c r="O82">
        <f t="shared" si="1"/>
        <v>0</v>
      </c>
      <c r="P82" s="6"/>
      <c r="Q82" s="6"/>
    </row>
    <row r="83" spans="1:17" x14ac:dyDescent="0.35">
      <c r="A83" s="7">
        <v>41920</v>
      </c>
      <c r="B83" s="7" t="s">
        <v>157</v>
      </c>
      <c r="C83" s="3">
        <v>49.424199999999999</v>
      </c>
      <c r="D83" s="3">
        <v>1.65625</v>
      </c>
      <c r="E83" s="3">
        <v>13.8042</v>
      </c>
      <c r="F83" s="3">
        <v>12.802009999999999</v>
      </c>
      <c r="G83" s="3">
        <v>0.198902</v>
      </c>
      <c r="H83" s="3">
        <v>6.8142339999999999</v>
      </c>
      <c r="I83" s="3">
        <v>11.452400000000001</v>
      </c>
      <c r="J83" s="3">
        <v>2.220812</v>
      </c>
      <c r="K83" s="3">
        <v>0.227856</v>
      </c>
      <c r="L83" s="3">
        <v>0.215502</v>
      </c>
      <c r="M83" s="3">
        <v>8.5259999999999989E-3</v>
      </c>
      <c r="N83" s="65">
        <v>0</v>
      </c>
      <c r="O83">
        <f t="shared" si="1"/>
        <v>0</v>
      </c>
      <c r="P83" s="7"/>
      <c r="Q83" s="7"/>
    </row>
    <row r="84" spans="1:17" x14ac:dyDescent="0.35">
      <c r="A84" s="7">
        <v>41920</v>
      </c>
      <c r="B84" s="7" t="s">
        <v>158</v>
      </c>
      <c r="C84" s="3">
        <v>49.988999999999997</v>
      </c>
      <c r="D84" s="3">
        <v>1.74038</v>
      </c>
      <c r="E84" s="3">
        <v>14.29</v>
      </c>
      <c r="F84" s="3">
        <v>12.03229</v>
      </c>
      <c r="G84" s="3">
        <v>0.19242000000000001</v>
      </c>
      <c r="H84" s="3">
        <v>6.5073249999999998</v>
      </c>
      <c r="I84" s="3">
        <v>11.696</v>
      </c>
      <c r="J84" s="3">
        <v>2.3159999999999998</v>
      </c>
      <c r="K84" s="3">
        <v>0.18982000000000002</v>
      </c>
      <c r="L84" s="3">
        <v>0.15645000000000001</v>
      </c>
      <c r="M84" s="3">
        <v>1.1210000000000001E-2</v>
      </c>
      <c r="N84" s="65">
        <v>5.7949999999999998E-3</v>
      </c>
      <c r="O84">
        <f t="shared" si="1"/>
        <v>45.536953093203081</v>
      </c>
      <c r="P84" s="7"/>
      <c r="Q84" s="7"/>
    </row>
    <row r="85" spans="1:17" x14ac:dyDescent="0.35">
      <c r="A85" s="7">
        <v>41920</v>
      </c>
      <c r="B85" s="7" t="s">
        <v>159</v>
      </c>
      <c r="C85" s="3">
        <v>50.188499999999998</v>
      </c>
      <c r="D85" s="3">
        <v>1.7585250000000001</v>
      </c>
      <c r="E85" s="3">
        <v>14.108499999999999</v>
      </c>
      <c r="F85" s="3">
        <v>11.7064</v>
      </c>
      <c r="G85" s="3">
        <v>0.20235000000000003</v>
      </c>
      <c r="H85" s="3">
        <v>6.1195700000000004</v>
      </c>
      <c r="I85" s="3">
        <v>11.506</v>
      </c>
      <c r="J85" s="3">
        <v>2.4384999999999999</v>
      </c>
      <c r="K85" s="3">
        <v>0.218555</v>
      </c>
      <c r="L85" s="3">
        <v>0.19679000000000002</v>
      </c>
      <c r="M85" s="3">
        <v>0</v>
      </c>
      <c r="N85" s="65">
        <v>1.9854999999999998E-2</v>
      </c>
      <c r="O85">
        <f t="shared" si="1"/>
        <v>156.02005240130237</v>
      </c>
      <c r="P85" s="7"/>
      <c r="Q85" s="7"/>
    </row>
    <row r="86" spans="1:17" x14ac:dyDescent="0.35">
      <c r="A86" s="7">
        <v>41920</v>
      </c>
      <c r="B86" s="7" t="s">
        <v>160</v>
      </c>
      <c r="C86" s="3">
        <v>49.454500000000003</v>
      </c>
      <c r="D86" s="3">
        <v>1.29749</v>
      </c>
      <c r="E86" s="3">
        <v>13.798</v>
      </c>
      <c r="F86" s="3">
        <v>10.124705000000001</v>
      </c>
      <c r="G86" s="3">
        <v>0.17128499999999999</v>
      </c>
      <c r="H86" s="3">
        <v>8.5620399999999997</v>
      </c>
      <c r="I86" s="3">
        <v>12.846</v>
      </c>
      <c r="J86" s="3">
        <v>1.911</v>
      </c>
      <c r="K86" s="3">
        <v>0.15248</v>
      </c>
      <c r="L86" s="3">
        <v>0.13707</v>
      </c>
      <c r="M86" s="3">
        <v>4.7594999999999998E-2</v>
      </c>
      <c r="N86" s="65">
        <v>0</v>
      </c>
      <c r="O86">
        <f t="shared" si="1"/>
        <v>0</v>
      </c>
      <c r="P86" s="7"/>
      <c r="Q86" s="7"/>
    </row>
    <row r="87" spans="1:17" x14ac:dyDescent="0.35">
      <c r="A87" s="7">
        <v>41920</v>
      </c>
      <c r="B87" s="7" t="s">
        <v>161</v>
      </c>
      <c r="C87" s="3">
        <v>49.332500000000003</v>
      </c>
      <c r="D87" s="3">
        <v>1.396245</v>
      </c>
      <c r="E87" s="3">
        <v>13.714</v>
      </c>
      <c r="F87" s="3">
        <v>9.9805200000000003</v>
      </c>
      <c r="G87" s="3">
        <v>0.17538000000000001</v>
      </c>
      <c r="H87" s="3">
        <v>8.5606449999999992</v>
      </c>
      <c r="I87" s="3">
        <v>13.0975</v>
      </c>
      <c r="J87" s="3">
        <v>1.8165</v>
      </c>
      <c r="K87" s="3">
        <v>0.15081</v>
      </c>
      <c r="L87" s="3">
        <v>0.103265</v>
      </c>
      <c r="M87" s="3">
        <v>5.7474999999999998E-2</v>
      </c>
      <c r="N87" s="65">
        <v>1.1780000000000001E-2</v>
      </c>
      <c r="O87">
        <f t="shared" si="1"/>
        <v>92.566921041921034</v>
      </c>
      <c r="P87" s="7"/>
      <c r="Q87" s="7"/>
    </row>
    <row r="88" spans="1:17" x14ac:dyDescent="0.35">
      <c r="A88" s="7">
        <v>41920</v>
      </c>
      <c r="B88" s="7" t="s">
        <v>162</v>
      </c>
      <c r="C88" s="3">
        <v>49.69</v>
      </c>
      <c r="D88" s="3">
        <v>1.39401</v>
      </c>
      <c r="E88" s="3">
        <v>14.1135</v>
      </c>
      <c r="F88" s="3">
        <v>10.213995000000001</v>
      </c>
      <c r="G88" s="3">
        <v>0.20457000000000003</v>
      </c>
      <c r="H88" s="3">
        <v>8.0574899999999996</v>
      </c>
      <c r="I88" s="3">
        <v>12.221</v>
      </c>
      <c r="J88" s="3">
        <v>2.2465000000000002</v>
      </c>
      <c r="K88" s="3">
        <v>0.15389</v>
      </c>
      <c r="L88" s="3">
        <v>0.10991000000000001</v>
      </c>
      <c r="M88" s="3">
        <v>2.7930000000000003E-2</v>
      </c>
      <c r="N88" s="65">
        <v>1.0164999999999999E-2</v>
      </c>
      <c r="O88">
        <f t="shared" si="1"/>
        <v>79.876294770044751</v>
      </c>
      <c r="P88" s="7"/>
      <c r="Q88" s="7"/>
    </row>
    <row r="89" spans="1:17" x14ac:dyDescent="0.35">
      <c r="A89" s="7">
        <v>41920</v>
      </c>
      <c r="B89" s="7" t="s">
        <v>163</v>
      </c>
      <c r="C89" s="3">
        <v>49.765999999999998</v>
      </c>
      <c r="D89" s="3">
        <v>1.3208600000000001</v>
      </c>
      <c r="E89" s="3">
        <v>14.1515</v>
      </c>
      <c r="F89" s="3">
        <v>10.460995</v>
      </c>
      <c r="G89" s="3">
        <v>0.198015</v>
      </c>
      <c r="H89" s="3">
        <v>8.1334900000000001</v>
      </c>
      <c r="I89" s="3">
        <v>12.2685</v>
      </c>
      <c r="J89" s="3">
        <v>2.1894999999999998</v>
      </c>
      <c r="K89" s="3">
        <v>0.179255</v>
      </c>
      <c r="L89" s="3">
        <v>9.3190000000000009E-2</v>
      </c>
      <c r="M89" s="3">
        <v>3.0304999999999999E-2</v>
      </c>
      <c r="N89" s="65">
        <v>2.3844999999999998E-2</v>
      </c>
      <c r="O89">
        <f t="shared" si="1"/>
        <v>187.37336436711433</v>
      </c>
      <c r="P89" s="7"/>
      <c r="Q89" s="7"/>
    </row>
    <row r="90" spans="1:17" x14ac:dyDescent="0.35">
      <c r="A90" s="7">
        <v>41920</v>
      </c>
      <c r="B90" s="7" t="s">
        <v>164</v>
      </c>
      <c r="C90" s="3">
        <v>50.81</v>
      </c>
      <c r="D90" s="3">
        <v>1.87</v>
      </c>
      <c r="E90" s="3">
        <v>14.39</v>
      </c>
      <c r="F90" s="3">
        <v>10.7835</v>
      </c>
      <c r="G90" s="3">
        <v>0.22</v>
      </c>
      <c r="H90" s="3">
        <v>6.58</v>
      </c>
      <c r="I90" s="3">
        <v>12.65</v>
      </c>
      <c r="J90" s="3">
        <v>2.39</v>
      </c>
      <c r="K90" s="3">
        <v>0.16</v>
      </c>
      <c r="L90" s="3">
        <v>0.22</v>
      </c>
      <c r="M90" s="3">
        <v>0.03</v>
      </c>
      <c r="N90" s="65">
        <v>2.6800000000000001E-2</v>
      </c>
      <c r="O90">
        <f t="shared" si="1"/>
        <v>210.59367435683222</v>
      </c>
      <c r="P90" s="7"/>
      <c r="Q90" s="7"/>
    </row>
    <row r="91" spans="1:17" x14ac:dyDescent="0.35">
      <c r="A91" s="7">
        <v>41955</v>
      </c>
      <c r="B91" s="7" t="s">
        <v>165</v>
      </c>
      <c r="C91" s="4">
        <v>49.396500000000003</v>
      </c>
      <c r="D91" s="4">
        <v>1.6743049999999999</v>
      </c>
      <c r="E91" s="4">
        <v>14.242000000000001</v>
      </c>
      <c r="F91" s="4">
        <v>11.830360000000001</v>
      </c>
      <c r="G91" s="4">
        <v>0.19142499999999998</v>
      </c>
      <c r="H91" s="4">
        <v>6.5622800000000003</v>
      </c>
      <c r="I91" s="4">
        <v>11.975</v>
      </c>
      <c r="J91" s="4">
        <v>2.3163650000000002</v>
      </c>
      <c r="K91" s="4">
        <v>0.21124499999999999</v>
      </c>
      <c r="L91" s="4">
        <v>0.13986000000000001</v>
      </c>
      <c r="M91" s="4">
        <v>2.5650000000000003E-2</v>
      </c>
      <c r="N91" s="66">
        <v>7.4100000000000008E-3</v>
      </c>
      <c r="O91">
        <f t="shared" si="1"/>
        <v>58.227579365079364</v>
      </c>
      <c r="P91" s="7"/>
      <c r="Q91" s="7"/>
    </row>
    <row r="92" spans="1:17" x14ac:dyDescent="0.35">
      <c r="A92" s="7">
        <v>41955</v>
      </c>
      <c r="B92" s="7" t="s">
        <v>166</v>
      </c>
      <c r="C92" s="4">
        <v>49.829500000000003</v>
      </c>
      <c r="D92" s="4">
        <v>1.64629</v>
      </c>
      <c r="E92" s="4">
        <v>14.054500000000001</v>
      </c>
      <c r="F92" s="4">
        <v>11.473865</v>
      </c>
      <c r="G92" s="4">
        <v>0.21718499999999999</v>
      </c>
      <c r="H92" s="4">
        <v>6.669505</v>
      </c>
      <c r="I92" s="4">
        <v>11.765000000000001</v>
      </c>
      <c r="J92" s="4">
        <v>2.3925000000000001</v>
      </c>
      <c r="K92" s="4">
        <v>0.19783000000000001</v>
      </c>
      <c r="L92" s="4">
        <v>0.14560499999999998</v>
      </c>
      <c r="M92" s="4">
        <v>3.2300000000000002E-3</v>
      </c>
      <c r="N92" s="66">
        <v>0</v>
      </c>
      <c r="O92">
        <f t="shared" si="1"/>
        <v>0</v>
      </c>
      <c r="P92" s="7"/>
      <c r="Q92" s="7"/>
    </row>
    <row r="93" spans="1:17" x14ac:dyDescent="0.35">
      <c r="A93" s="7">
        <v>41955</v>
      </c>
      <c r="B93" s="7" t="s">
        <v>167</v>
      </c>
      <c r="C93" s="4">
        <v>49.567500000000003</v>
      </c>
      <c r="D93" s="4">
        <v>1.2958000000000001</v>
      </c>
      <c r="E93" s="4">
        <v>13.827999999999999</v>
      </c>
      <c r="F93" s="4">
        <v>10.094215</v>
      </c>
      <c r="G93" s="4">
        <v>0.161025</v>
      </c>
      <c r="H93" s="4">
        <v>8.5511499999999998</v>
      </c>
      <c r="I93" s="4">
        <v>12.9725</v>
      </c>
      <c r="J93" s="4">
        <v>2.0274399999999999</v>
      </c>
      <c r="K93" s="4">
        <v>0.148675</v>
      </c>
      <c r="L93" s="4">
        <v>0.12711</v>
      </c>
      <c r="M93" s="4">
        <v>4.3225E-2</v>
      </c>
      <c r="N93" s="66">
        <v>2.5270000000000001E-2</v>
      </c>
      <c r="O93">
        <f t="shared" si="1"/>
        <v>198.57097578347577</v>
      </c>
      <c r="P93" s="7"/>
      <c r="Q93" s="7"/>
    </row>
    <row r="94" spans="1:17" x14ac:dyDescent="0.35">
      <c r="A94" s="7">
        <v>41955</v>
      </c>
      <c r="B94" s="7" t="s">
        <v>168</v>
      </c>
      <c r="C94" s="4">
        <v>49.588999999999999</v>
      </c>
      <c r="D94" s="4">
        <v>1.702685</v>
      </c>
      <c r="E94" s="4">
        <v>14.276</v>
      </c>
      <c r="F94" s="4">
        <v>11.879125</v>
      </c>
      <c r="G94" s="4">
        <v>0.222745</v>
      </c>
      <c r="H94" s="4">
        <v>6.59328</v>
      </c>
      <c r="I94" s="4">
        <v>11.747</v>
      </c>
      <c r="J94" s="4">
        <v>2.4729999999999999</v>
      </c>
      <c r="K94" s="4">
        <v>0.183365</v>
      </c>
      <c r="L94" s="4">
        <v>0.1769</v>
      </c>
      <c r="M94" s="4">
        <v>0</v>
      </c>
      <c r="N94" s="66">
        <v>2.7930000000000003E-2</v>
      </c>
      <c r="O94">
        <f t="shared" si="1"/>
        <v>219.47318376068375</v>
      </c>
      <c r="P94" s="7"/>
      <c r="Q94" s="7"/>
    </row>
    <row r="95" spans="1:17" x14ac:dyDescent="0.35">
      <c r="A95" s="7">
        <v>42026</v>
      </c>
      <c r="B95" s="7" t="s">
        <v>169</v>
      </c>
      <c r="C95" s="4">
        <v>49.31</v>
      </c>
      <c r="D95" s="4">
        <v>1.89</v>
      </c>
      <c r="E95" s="4">
        <v>13.04</v>
      </c>
      <c r="F95" s="4">
        <v>13.76</v>
      </c>
      <c r="G95" s="4">
        <v>0.25880000000000003</v>
      </c>
      <c r="H95" s="4">
        <v>6.79</v>
      </c>
      <c r="I95" s="4">
        <v>11.27</v>
      </c>
      <c r="J95" s="4">
        <v>2.5</v>
      </c>
      <c r="K95" s="4">
        <v>0.2195</v>
      </c>
      <c r="L95" s="4">
        <v>0.18940000000000001</v>
      </c>
      <c r="M95" s="4">
        <v>1.3900000000000001E-2</v>
      </c>
      <c r="N95" s="66">
        <v>2.58E-2</v>
      </c>
      <c r="O95">
        <f t="shared" si="1"/>
        <v>202.73570143306983</v>
      </c>
      <c r="P95" s="7"/>
      <c r="Q95" s="7"/>
    </row>
    <row r="96" spans="1:17" x14ac:dyDescent="0.35">
      <c r="A96" s="7">
        <v>42026</v>
      </c>
      <c r="B96" s="7" t="s">
        <v>170</v>
      </c>
      <c r="C96" s="4">
        <v>49.491399999999999</v>
      </c>
      <c r="D96" s="4">
        <v>1.586584</v>
      </c>
      <c r="E96" s="4">
        <v>13.6616</v>
      </c>
      <c r="F96" s="4">
        <v>12.361072</v>
      </c>
      <c r="G96" s="4">
        <v>0.20619199999999999</v>
      </c>
      <c r="H96" s="4">
        <v>6.9614500000000001</v>
      </c>
      <c r="I96" s="4">
        <v>11.509</v>
      </c>
      <c r="J96" s="4">
        <v>2.3559999999999999</v>
      </c>
      <c r="K96" s="4">
        <v>0.21471000000000001</v>
      </c>
      <c r="L96" s="4">
        <v>0.21095799999999998</v>
      </c>
      <c r="M96" s="4">
        <v>9.9959999999999997E-3</v>
      </c>
      <c r="N96" s="66">
        <v>1.5973999999999999E-2</v>
      </c>
      <c r="O96">
        <f t="shared" si="1"/>
        <v>125.5232594841805</v>
      </c>
      <c r="P96" s="7"/>
      <c r="Q96" s="7"/>
    </row>
    <row r="97" spans="1:17" x14ac:dyDescent="0.35">
      <c r="A97" s="7">
        <v>42026</v>
      </c>
      <c r="B97" s="7" t="s">
        <v>171</v>
      </c>
      <c r="C97" s="4">
        <v>49.66</v>
      </c>
      <c r="D97" s="4">
        <v>1.54</v>
      </c>
      <c r="E97" s="4">
        <v>13.67</v>
      </c>
      <c r="F97" s="4">
        <v>12.189</v>
      </c>
      <c r="G97" s="4">
        <v>0.16</v>
      </c>
      <c r="H97" s="4">
        <v>7.99</v>
      </c>
      <c r="I97" s="4">
        <v>11.83</v>
      </c>
      <c r="J97" s="4">
        <v>2.2000000000000002</v>
      </c>
      <c r="K97" s="4">
        <v>0.19</v>
      </c>
      <c r="L97" s="4">
        <v>0.17</v>
      </c>
      <c r="M97" s="4">
        <v>0.02</v>
      </c>
      <c r="N97" s="66">
        <v>5.0000000000000001E-3</v>
      </c>
      <c r="O97">
        <f t="shared" si="1"/>
        <v>39.289864618811983</v>
      </c>
      <c r="P97" s="7"/>
      <c r="Q97" s="7"/>
    </row>
    <row r="98" spans="1:17" x14ac:dyDescent="0.35">
      <c r="A98" s="7">
        <v>42026</v>
      </c>
      <c r="B98" s="7" t="s">
        <v>172</v>
      </c>
      <c r="C98" s="4">
        <v>49.553400000000003</v>
      </c>
      <c r="D98" s="4">
        <v>2.019806</v>
      </c>
      <c r="E98" s="4">
        <v>13.263400000000001</v>
      </c>
      <c r="F98" s="4">
        <v>13.69942</v>
      </c>
      <c r="G98" s="4">
        <v>0.236376</v>
      </c>
      <c r="H98" s="4">
        <v>6.2255940000000001</v>
      </c>
      <c r="I98" s="4">
        <v>11.1082</v>
      </c>
      <c r="J98" s="4">
        <v>2.4580000000000002</v>
      </c>
      <c r="K98" s="4">
        <v>0.24920399999999998</v>
      </c>
      <c r="L98" s="4">
        <v>0.13930000000000001</v>
      </c>
      <c r="M98" s="4">
        <v>2.1266E-2</v>
      </c>
      <c r="N98" s="66">
        <v>0</v>
      </c>
      <c r="O98">
        <f t="shared" si="1"/>
        <v>0</v>
      </c>
      <c r="P98" s="7"/>
      <c r="Q98" s="7"/>
    </row>
    <row r="99" spans="1:17" x14ac:dyDescent="0.35">
      <c r="A99" s="7">
        <v>42026</v>
      </c>
      <c r="B99" s="7" t="s">
        <v>173</v>
      </c>
      <c r="C99" s="4">
        <v>49.330100000000002</v>
      </c>
      <c r="D99" s="4">
        <v>1.2250019999999999</v>
      </c>
      <c r="E99" s="4">
        <v>14.3003</v>
      </c>
      <c r="F99" s="4">
        <v>10.109721</v>
      </c>
      <c r="G99" s="4">
        <v>0.16398199999999999</v>
      </c>
      <c r="H99" s="4">
        <v>8.1703379999999992</v>
      </c>
      <c r="I99" s="4">
        <v>13.0413</v>
      </c>
      <c r="J99" s="4">
        <v>1.8443000000000001</v>
      </c>
      <c r="K99" s="4">
        <v>0.128024</v>
      </c>
      <c r="L99" s="4">
        <v>9.1232999999999995E-2</v>
      </c>
      <c r="M99" s="4">
        <v>4.1850000000000005E-2</v>
      </c>
      <c r="N99" s="66">
        <v>1.4322E-2</v>
      </c>
      <c r="O99">
        <f t="shared" si="1"/>
        <v>112.54188821412504</v>
      </c>
      <c r="P99" s="7"/>
      <c r="Q99" s="7"/>
    </row>
    <row r="100" spans="1:17" x14ac:dyDescent="0.35">
      <c r="A100" s="7">
        <v>42026</v>
      </c>
      <c r="B100" s="7" t="s">
        <v>174</v>
      </c>
      <c r="C100" s="4">
        <v>49.466299999999997</v>
      </c>
      <c r="D100" s="4">
        <v>1.1675580000000001</v>
      </c>
      <c r="E100" s="4">
        <v>14.430400000000001</v>
      </c>
      <c r="F100" s="4">
        <v>10.118657000000001</v>
      </c>
      <c r="G100" s="4">
        <v>0.17085</v>
      </c>
      <c r="H100" s="4">
        <v>8.0703060000000004</v>
      </c>
      <c r="I100" s="4">
        <v>13.049799999999999</v>
      </c>
      <c r="J100" s="4">
        <v>1.9278</v>
      </c>
      <c r="K100" s="4">
        <v>0.14114699999999999</v>
      </c>
      <c r="L100" s="4">
        <v>0.12545699999999999</v>
      </c>
      <c r="M100" s="4">
        <v>5.3010000000000002E-2</v>
      </c>
      <c r="N100" s="66">
        <v>3.7758E-2</v>
      </c>
      <c r="O100">
        <f t="shared" si="1"/>
        <v>296.70134165542055</v>
      </c>
      <c r="P100" s="7"/>
      <c r="Q100" s="7"/>
    </row>
    <row r="101" spans="1:17" x14ac:dyDescent="0.35">
      <c r="A101" s="7">
        <v>42026</v>
      </c>
      <c r="B101" s="7" t="s">
        <v>175</v>
      </c>
      <c r="C101" s="4">
        <v>48.679000000000002</v>
      </c>
      <c r="D101" s="4">
        <v>0.91352000000000011</v>
      </c>
      <c r="E101" s="4">
        <v>13.9215</v>
      </c>
      <c r="F101" s="4">
        <v>8.5773849999999996</v>
      </c>
      <c r="G101" s="4">
        <v>0.20643499999999998</v>
      </c>
      <c r="H101" s="4">
        <v>11.32701</v>
      </c>
      <c r="I101" s="4">
        <v>13.167999999999999</v>
      </c>
      <c r="J101" s="4">
        <v>1.5927249999999999</v>
      </c>
      <c r="K101" s="4">
        <v>7.7220000000000011E-2</v>
      </c>
      <c r="L101" s="4">
        <v>5.2820000000000006E-2</v>
      </c>
      <c r="M101" s="4">
        <v>5.3675E-2</v>
      </c>
      <c r="N101" s="66">
        <v>5.4149999999999997E-3</v>
      </c>
      <c r="O101">
        <f t="shared" si="1"/>
        <v>42.55092338217338</v>
      </c>
      <c r="P101" s="7"/>
      <c r="Q101" s="7"/>
    </row>
    <row r="102" spans="1:17" x14ac:dyDescent="0.35">
      <c r="A102" s="7">
        <v>42026</v>
      </c>
      <c r="B102" s="7" t="s">
        <v>176</v>
      </c>
      <c r="C102" s="4">
        <v>48.860799999999998</v>
      </c>
      <c r="D102" s="4">
        <v>1.970688</v>
      </c>
      <c r="E102" s="4">
        <v>13.206</v>
      </c>
      <c r="F102" s="4">
        <v>14.206264000000001</v>
      </c>
      <c r="G102" s="4">
        <v>0.24000199999999999</v>
      </c>
      <c r="H102" s="4">
        <v>6.5520800000000001</v>
      </c>
      <c r="I102" s="4">
        <v>11.4198</v>
      </c>
      <c r="J102" s="4">
        <v>2.2806000000000002</v>
      </c>
      <c r="K102" s="4">
        <v>0.20775399999999999</v>
      </c>
      <c r="L102" s="4">
        <v>0.22959199999999999</v>
      </c>
      <c r="M102" s="4">
        <v>1.4601999999999999E-2</v>
      </c>
      <c r="N102" s="66">
        <v>1.7738E-2</v>
      </c>
      <c r="O102">
        <f t="shared" si="1"/>
        <v>139.38472372169738</v>
      </c>
      <c r="P102" s="7"/>
      <c r="Q102" s="7"/>
    </row>
    <row r="103" spans="1:17" x14ac:dyDescent="0.35">
      <c r="A103" s="7">
        <v>42026</v>
      </c>
      <c r="B103" s="7" t="s">
        <v>177</v>
      </c>
      <c r="C103" s="4">
        <v>49.95</v>
      </c>
      <c r="D103" s="4">
        <v>1.75</v>
      </c>
      <c r="E103" s="4">
        <v>13.7</v>
      </c>
      <c r="F103" s="4">
        <v>12.513299999999999</v>
      </c>
      <c r="G103" s="4">
        <v>0.21</v>
      </c>
      <c r="H103" s="4">
        <v>7.71</v>
      </c>
      <c r="I103" s="4">
        <v>11.2</v>
      </c>
      <c r="J103" s="4">
        <v>2.2800000000000002</v>
      </c>
      <c r="K103" s="4">
        <v>0.24</v>
      </c>
      <c r="L103" s="4">
        <v>0.18</v>
      </c>
      <c r="M103" s="4">
        <v>0</v>
      </c>
      <c r="N103" s="66">
        <v>5.67E-2</v>
      </c>
      <c r="O103">
        <f t="shared" si="1"/>
        <v>445.54706477732793</v>
      </c>
      <c r="P103" s="7"/>
      <c r="Q103" s="7"/>
    </row>
    <row r="104" spans="1:17" x14ac:dyDescent="0.35">
      <c r="A104" s="7">
        <v>42026</v>
      </c>
      <c r="B104" s="6" t="s">
        <v>178</v>
      </c>
      <c r="C104" s="4">
        <v>49.277500000000003</v>
      </c>
      <c r="D104" s="4">
        <v>0.66380000000000006</v>
      </c>
      <c r="E104" s="4">
        <v>13.798999999999999</v>
      </c>
      <c r="F104" s="4">
        <v>8.2441549999999992</v>
      </c>
      <c r="G104" s="4">
        <v>0.13984000000000002</v>
      </c>
      <c r="H104" s="4">
        <v>11.325775</v>
      </c>
      <c r="I104" s="4">
        <v>13.67</v>
      </c>
      <c r="J104" s="4">
        <v>1.6107800000000001</v>
      </c>
      <c r="K104" s="4">
        <v>5.6884999999999998E-2</v>
      </c>
      <c r="L104" s="4">
        <v>3.4730000000000004E-2</v>
      </c>
      <c r="M104" s="4">
        <v>5.9280000000000006E-2</v>
      </c>
      <c r="N104" s="66">
        <v>3.1349999999999998E-3</v>
      </c>
      <c r="O104">
        <f t="shared" si="1"/>
        <v>24.634745115995113</v>
      </c>
      <c r="P104" s="7"/>
      <c r="Q104" s="6"/>
    </row>
    <row r="105" spans="1:17" x14ac:dyDescent="0.35">
      <c r="A105" s="7">
        <v>42026</v>
      </c>
      <c r="B105" s="7" t="s">
        <v>179</v>
      </c>
      <c r="C105" s="4">
        <v>49.34</v>
      </c>
      <c r="D105" s="4">
        <v>1.81</v>
      </c>
      <c r="E105" s="4">
        <v>14.12</v>
      </c>
      <c r="F105" s="4">
        <v>12.265599999999999</v>
      </c>
      <c r="G105" s="4">
        <v>0.22</v>
      </c>
      <c r="H105" s="4">
        <v>7.11</v>
      </c>
      <c r="I105" s="4">
        <v>11.89</v>
      </c>
      <c r="J105" s="4">
        <v>2.46</v>
      </c>
      <c r="K105" s="4">
        <v>0.2</v>
      </c>
      <c r="L105" s="4">
        <v>0.2</v>
      </c>
      <c r="M105" s="4">
        <v>0</v>
      </c>
      <c r="N105" s="66">
        <v>7.9000000000000008E-3</v>
      </c>
      <c r="O105">
        <f t="shared" si="1"/>
        <v>62.077986097722942</v>
      </c>
      <c r="P105" s="7"/>
      <c r="Q105" s="7"/>
    </row>
    <row r="106" spans="1:17" x14ac:dyDescent="0.35">
      <c r="A106" s="6">
        <v>42026</v>
      </c>
      <c r="B106" s="6" t="s">
        <v>180</v>
      </c>
      <c r="C106" s="4">
        <v>49.091000000000001</v>
      </c>
      <c r="D106" s="4">
        <v>1.3785099999999999</v>
      </c>
      <c r="E106" s="4">
        <v>14.0785</v>
      </c>
      <c r="F106" s="4">
        <v>10.460755000000001</v>
      </c>
      <c r="G106" s="4">
        <v>0.189725</v>
      </c>
      <c r="H106" s="4">
        <v>8.3702249999999996</v>
      </c>
      <c r="I106" s="4">
        <v>12.537000000000001</v>
      </c>
      <c r="J106" s="4">
        <v>2.1415000000000002</v>
      </c>
      <c r="K106" s="4">
        <v>0.1628</v>
      </c>
      <c r="L106" s="4">
        <v>0.15371000000000001</v>
      </c>
      <c r="M106" s="4">
        <v>4.7500000000000001E-2</v>
      </c>
      <c r="N106" s="66">
        <v>1.0450000000000001E-2</v>
      </c>
      <c r="O106">
        <f t="shared" si="1"/>
        <v>82.115817053317059</v>
      </c>
      <c r="P106" s="6"/>
      <c r="Q106" s="6"/>
    </row>
    <row r="107" spans="1:17" x14ac:dyDescent="0.35">
      <c r="A107" s="6">
        <v>42026</v>
      </c>
      <c r="B107" s="6" t="s">
        <v>181</v>
      </c>
      <c r="C107" s="4">
        <v>48.967500000000001</v>
      </c>
      <c r="D107" s="4">
        <v>1.386385</v>
      </c>
      <c r="E107" s="4">
        <v>14.0145</v>
      </c>
      <c r="F107" s="4">
        <v>10.403485</v>
      </c>
      <c r="G107" s="4">
        <v>0.20114499999999999</v>
      </c>
      <c r="H107" s="4">
        <v>8.3261800000000008</v>
      </c>
      <c r="I107" s="4">
        <v>12.308</v>
      </c>
      <c r="J107" s="4">
        <v>2.1735000000000002</v>
      </c>
      <c r="K107" s="4">
        <v>0.15362000000000001</v>
      </c>
      <c r="L107" s="4">
        <v>0.11608499999999999</v>
      </c>
      <c r="M107" s="4">
        <v>1.9E-2</v>
      </c>
      <c r="N107" s="66">
        <v>6.2700000000000004E-3</v>
      </c>
      <c r="O107">
        <f t="shared" si="1"/>
        <v>49.269490231990225</v>
      </c>
      <c r="P107" s="6"/>
      <c r="Q107" s="6"/>
    </row>
    <row r="108" spans="1:17" x14ac:dyDescent="0.35">
      <c r="A108" s="6">
        <v>42026</v>
      </c>
      <c r="B108" s="6" t="s">
        <v>182</v>
      </c>
      <c r="C108" s="4">
        <v>48.552500000000002</v>
      </c>
      <c r="D108" s="4">
        <v>1.115585</v>
      </c>
      <c r="E108" s="4">
        <v>13.957000000000001</v>
      </c>
      <c r="F108" s="4">
        <v>8.5440199999999997</v>
      </c>
      <c r="G108" s="4">
        <v>0.15931499999999998</v>
      </c>
      <c r="H108" s="4">
        <v>11.306255</v>
      </c>
      <c r="I108" s="4">
        <v>13.228</v>
      </c>
      <c r="J108" s="4">
        <v>1.6703549999999998</v>
      </c>
      <c r="K108" s="4">
        <v>7.5510000000000008E-2</v>
      </c>
      <c r="L108" s="4">
        <v>9.4050000000000009E-2</v>
      </c>
      <c r="M108" s="4">
        <v>4.7594999999999998E-2</v>
      </c>
      <c r="N108" s="66">
        <v>2.2990000000000003E-2</v>
      </c>
      <c r="O108">
        <f t="shared" si="1"/>
        <v>180.65479751729751</v>
      </c>
      <c r="P108" s="6"/>
      <c r="Q108" s="6"/>
    </row>
    <row r="109" spans="1:17" x14ac:dyDescent="0.35">
      <c r="A109" s="6">
        <v>42026</v>
      </c>
      <c r="B109" s="6" t="s">
        <v>183</v>
      </c>
      <c r="C109" s="4">
        <v>48.835999999999999</v>
      </c>
      <c r="D109" s="4">
        <v>0.81202000000000008</v>
      </c>
      <c r="E109" s="4">
        <v>13.907</v>
      </c>
      <c r="F109" s="4">
        <v>8.5809049999999996</v>
      </c>
      <c r="G109" s="4">
        <v>0.1363</v>
      </c>
      <c r="H109" s="4">
        <v>11.185784999999999</v>
      </c>
      <c r="I109" s="4">
        <v>13.4405</v>
      </c>
      <c r="J109" s="4">
        <v>1.6170100000000001</v>
      </c>
      <c r="K109" s="4">
        <v>5.6570000000000002E-2</v>
      </c>
      <c r="L109" s="4">
        <v>6.293E-2</v>
      </c>
      <c r="M109" s="4">
        <v>4.5980000000000007E-2</v>
      </c>
      <c r="N109" s="66">
        <v>8.7400000000000012E-3</v>
      </c>
      <c r="O109">
        <f t="shared" si="1"/>
        <v>68.678683353683354</v>
      </c>
      <c r="P109" s="6"/>
      <c r="Q109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6"/>
  <sheetViews>
    <sheetView workbookViewId="0">
      <selection activeCell="D4" sqref="D4"/>
    </sheetView>
  </sheetViews>
  <sheetFormatPr defaultRowHeight="14.5" x14ac:dyDescent="0.35"/>
  <cols>
    <col min="1" max="1" width="30.08984375" customWidth="1"/>
  </cols>
  <sheetData>
    <row r="1" spans="1:21" x14ac:dyDescent="0.35">
      <c r="A1" s="11" t="s">
        <v>185</v>
      </c>
      <c r="B1" s="11" t="s">
        <v>186</v>
      </c>
      <c r="C1" s="11" t="s">
        <v>4</v>
      </c>
      <c r="D1" s="11" t="s">
        <v>10</v>
      </c>
      <c r="E1" s="11" t="s">
        <v>2</v>
      </c>
      <c r="F1" s="11" t="s">
        <v>3</v>
      </c>
      <c r="G1" s="11" t="s">
        <v>7</v>
      </c>
      <c r="H1" s="11" t="s">
        <v>9</v>
      </c>
      <c r="I1" s="11" t="s">
        <v>5</v>
      </c>
      <c r="J1" s="11" t="s">
        <v>1</v>
      </c>
      <c r="K1" s="11" t="s">
        <v>8</v>
      </c>
      <c r="L1" s="11" t="s">
        <v>6</v>
      </c>
      <c r="M1" s="11" t="s">
        <v>74</v>
      </c>
      <c r="N1" s="11" t="s">
        <v>75</v>
      </c>
      <c r="O1" s="11" t="s">
        <v>187</v>
      </c>
      <c r="P1" s="11" t="s">
        <v>11</v>
      </c>
      <c r="Q1" s="11" t="s">
        <v>188</v>
      </c>
      <c r="R1" s="11" t="s">
        <v>189</v>
      </c>
      <c r="S1" s="11" t="s">
        <v>190</v>
      </c>
      <c r="T1" s="11" t="s">
        <v>12</v>
      </c>
      <c r="U1" s="11" t="s">
        <v>299</v>
      </c>
    </row>
    <row r="2" spans="1:21" x14ac:dyDescent="0.35">
      <c r="A2" s="13" t="s">
        <v>191</v>
      </c>
      <c r="B2" s="12" t="s">
        <v>192</v>
      </c>
      <c r="C2" s="12">
        <v>49.46</v>
      </c>
      <c r="D2" s="12">
        <v>1.66</v>
      </c>
      <c r="E2" s="12">
        <v>14.25</v>
      </c>
      <c r="F2" s="12">
        <v>11.15</v>
      </c>
      <c r="G2" s="12">
        <v>0.18</v>
      </c>
      <c r="H2" s="12">
        <v>7.7</v>
      </c>
      <c r="I2" s="12">
        <v>12.22</v>
      </c>
      <c r="J2" s="12">
        <v>2.14</v>
      </c>
      <c r="K2" s="12">
        <v>0.2</v>
      </c>
      <c r="L2" s="12">
        <v>0.17</v>
      </c>
      <c r="M2" s="12">
        <v>0</v>
      </c>
      <c r="N2" s="12">
        <v>0.02</v>
      </c>
      <c r="O2" s="12">
        <v>0.32</v>
      </c>
      <c r="P2" s="12">
        <v>0.01</v>
      </c>
      <c r="Q2" s="12">
        <v>99.47</v>
      </c>
      <c r="R2" s="12">
        <v>1270</v>
      </c>
      <c r="S2" s="14">
        <v>119</v>
      </c>
      <c r="T2">
        <f>10000*(O2*32.065)/80.066</f>
        <v>1281.5427272500187</v>
      </c>
      <c r="U2">
        <f>(10000*N2*58.6934)/74.6928</f>
        <v>157.15945847524793</v>
      </c>
    </row>
    <row r="3" spans="1:21" x14ac:dyDescent="0.35">
      <c r="A3" s="13" t="s">
        <v>193</v>
      </c>
      <c r="B3" s="12" t="s">
        <v>192</v>
      </c>
      <c r="C3" s="12">
        <v>49.49</v>
      </c>
      <c r="D3" s="12">
        <v>1.65</v>
      </c>
      <c r="E3" s="12">
        <v>14.13</v>
      </c>
      <c r="F3" s="12">
        <v>11.21</v>
      </c>
      <c r="G3" s="12">
        <v>0.17</v>
      </c>
      <c r="H3" s="12">
        <v>7.92</v>
      </c>
      <c r="I3" s="12">
        <v>12.27</v>
      </c>
      <c r="J3" s="12">
        <v>2.16</v>
      </c>
      <c r="K3" s="12">
        <v>0.2</v>
      </c>
      <c r="L3" s="12">
        <v>0.12</v>
      </c>
      <c r="M3" s="12">
        <v>0.02</v>
      </c>
      <c r="N3" s="12">
        <v>0.01</v>
      </c>
      <c r="O3" s="12">
        <v>0.32</v>
      </c>
      <c r="P3" s="12">
        <v>0.01</v>
      </c>
      <c r="Q3" s="12">
        <v>99.68</v>
      </c>
      <c r="R3" s="12">
        <v>1278</v>
      </c>
      <c r="S3" s="14">
        <v>99</v>
      </c>
      <c r="T3">
        <f t="shared" ref="T3:T66" si="0">10000*(O3*32.065)/80.066</f>
        <v>1281.5427272500187</v>
      </c>
      <c r="U3">
        <f t="shared" ref="U3:U66" si="1">(10000*N3*58.6934)/74.6928</f>
        <v>78.579729237623965</v>
      </c>
    </row>
    <row r="4" spans="1:21" x14ac:dyDescent="0.35">
      <c r="A4" s="13" t="s">
        <v>194</v>
      </c>
      <c r="B4" s="12" t="s">
        <v>192</v>
      </c>
      <c r="C4" s="12">
        <v>49.32</v>
      </c>
      <c r="D4" s="12">
        <v>1.57</v>
      </c>
      <c r="E4" s="12">
        <v>13.14</v>
      </c>
      <c r="F4" s="12">
        <v>12.51</v>
      </c>
      <c r="G4" s="12">
        <v>0.21</v>
      </c>
      <c r="H4" s="12">
        <v>7.75</v>
      </c>
      <c r="I4" s="12">
        <v>11.6</v>
      </c>
      <c r="J4" s="12">
        <v>2.17</v>
      </c>
      <c r="K4" s="12">
        <v>0.19</v>
      </c>
      <c r="L4" s="12">
        <v>0.13</v>
      </c>
      <c r="M4" s="12">
        <v>0.03</v>
      </c>
      <c r="N4" s="12">
        <v>0</v>
      </c>
      <c r="O4" s="12">
        <v>0.34</v>
      </c>
      <c r="P4" s="12">
        <v>0.01</v>
      </c>
      <c r="Q4" s="12">
        <v>98.97</v>
      </c>
      <c r="R4" s="12">
        <v>1346</v>
      </c>
      <c r="S4" s="14">
        <v>75</v>
      </c>
      <c r="T4">
        <f t="shared" si="0"/>
        <v>1361.639147703145</v>
      </c>
      <c r="U4">
        <f t="shared" si="1"/>
        <v>0</v>
      </c>
    </row>
    <row r="5" spans="1:21" x14ac:dyDescent="0.3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4"/>
      <c r="T5">
        <f t="shared" si="0"/>
        <v>0</v>
      </c>
      <c r="U5">
        <f t="shared" si="1"/>
        <v>0</v>
      </c>
    </row>
    <row r="6" spans="1:21" x14ac:dyDescent="0.35">
      <c r="A6" s="13" t="s">
        <v>197</v>
      </c>
      <c r="B6" s="12" t="s">
        <v>195</v>
      </c>
      <c r="C6" s="12">
        <v>49.78</v>
      </c>
      <c r="D6" s="12">
        <v>1.08</v>
      </c>
      <c r="E6" s="12">
        <v>14.4</v>
      </c>
      <c r="F6" s="12">
        <v>10.08</v>
      </c>
      <c r="G6" s="12">
        <v>0.17</v>
      </c>
      <c r="H6" s="12">
        <v>8.7899999999999991</v>
      </c>
      <c r="I6" s="12">
        <v>13.62</v>
      </c>
      <c r="J6" s="12">
        <v>1.78</v>
      </c>
      <c r="K6" s="12">
        <v>0.11</v>
      </c>
      <c r="L6" s="12">
        <v>7.0000000000000007E-2</v>
      </c>
      <c r="M6" s="12">
        <v>0.03</v>
      </c>
      <c r="N6" s="12">
        <v>0.01</v>
      </c>
      <c r="O6" s="12">
        <v>0.21</v>
      </c>
      <c r="P6" s="12">
        <v>0</v>
      </c>
      <c r="Q6" s="12">
        <v>100.14</v>
      </c>
      <c r="R6" s="12">
        <v>851</v>
      </c>
      <c r="S6" s="14">
        <v>42</v>
      </c>
      <c r="T6">
        <f t="shared" si="0"/>
        <v>841.01241475782456</v>
      </c>
      <c r="U6">
        <f t="shared" si="1"/>
        <v>78.579729237623965</v>
      </c>
    </row>
    <row r="7" spans="1:21" x14ac:dyDescent="0.35">
      <c r="A7" s="13" t="s">
        <v>198</v>
      </c>
      <c r="B7" s="12" t="s">
        <v>195</v>
      </c>
      <c r="C7" s="12">
        <v>51.54</v>
      </c>
      <c r="D7" s="12">
        <v>2.02</v>
      </c>
      <c r="E7" s="12">
        <v>14.28</v>
      </c>
      <c r="F7" s="12">
        <v>12.2</v>
      </c>
      <c r="G7" s="12">
        <v>0.24</v>
      </c>
      <c r="H7" s="12">
        <v>5.57</v>
      </c>
      <c r="I7" s="12">
        <v>10.06</v>
      </c>
      <c r="J7" s="12">
        <v>2.3199999999999998</v>
      </c>
      <c r="K7" s="12">
        <v>0.38</v>
      </c>
      <c r="L7" s="12">
        <v>0.22</v>
      </c>
      <c r="M7" s="12">
        <v>0.02</v>
      </c>
      <c r="N7" s="12">
        <v>0</v>
      </c>
      <c r="O7" s="12">
        <v>0.18</v>
      </c>
      <c r="P7" s="12">
        <v>0.01</v>
      </c>
      <c r="Q7" s="12">
        <v>99.04</v>
      </c>
      <c r="R7" s="12">
        <v>721</v>
      </c>
      <c r="S7" s="14">
        <v>148</v>
      </c>
      <c r="T7">
        <f t="shared" si="0"/>
        <v>720.8677840781354</v>
      </c>
      <c r="U7">
        <f t="shared" si="1"/>
        <v>0</v>
      </c>
    </row>
    <row r="8" spans="1:21" x14ac:dyDescent="0.35">
      <c r="A8" s="13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4"/>
      <c r="T8">
        <f t="shared" si="0"/>
        <v>0</v>
      </c>
      <c r="U8">
        <f t="shared" si="1"/>
        <v>0</v>
      </c>
    </row>
    <row r="9" spans="1:21" x14ac:dyDescent="0.35">
      <c r="A9" s="13" t="s">
        <v>199</v>
      </c>
      <c r="B9" s="12" t="s">
        <v>195</v>
      </c>
      <c r="C9" s="12">
        <v>49.81</v>
      </c>
      <c r="D9" s="12">
        <v>1.36</v>
      </c>
      <c r="E9" s="12">
        <v>13.75</v>
      </c>
      <c r="F9" s="12">
        <v>11.19</v>
      </c>
      <c r="G9" s="12">
        <v>0.18</v>
      </c>
      <c r="H9" s="12">
        <v>8.09</v>
      </c>
      <c r="I9" s="12">
        <v>12.21</v>
      </c>
      <c r="J9" s="12">
        <v>2.13</v>
      </c>
      <c r="K9" s="12">
        <v>0.2</v>
      </c>
      <c r="L9" s="12">
        <v>7.0000000000000007E-2</v>
      </c>
      <c r="M9" s="12">
        <v>0.02</v>
      </c>
      <c r="N9" s="12">
        <v>0.01</v>
      </c>
      <c r="O9" s="12">
        <v>0.34</v>
      </c>
      <c r="P9" s="12">
        <v>0.01</v>
      </c>
      <c r="Q9" s="12">
        <v>99.38</v>
      </c>
      <c r="R9" s="12">
        <v>1379</v>
      </c>
      <c r="S9" s="14">
        <v>121</v>
      </c>
      <c r="T9">
        <f t="shared" si="0"/>
        <v>1361.639147703145</v>
      </c>
      <c r="U9">
        <f t="shared" si="1"/>
        <v>78.579729237623965</v>
      </c>
    </row>
    <row r="10" spans="1:21" x14ac:dyDescent="0.35">
      <c r="A10" s="13" t="s">
        <v>200</v>
      </c>
      <c r="B10" s="12" t="s">
        <v>195</v>
      </c>
      <c r="C10" s="12">
        <v>49.65</v>
      </c>
      <c r="D10" s="12">
        <v>2</v>
      </c>
      <c r="E10" s="12">
        <v>13.57</v>
      </c>
      <c r="F10" s="12">
        <v>13.32</v>
      </c>
      <c r="G10" s="12">
        <v>0.24</v>
      </c>
      <c r="H10" s="12">
        <v>6.53</v>
      </c>
      <c r="I10" s="12">
        <v>11.37</v>
      </c>
      <c r="J10" s="12">
        <v>2.37</v>
      </c>
      <c r="K10" s="12">
        <v>0.2</v>
      </c>
      <c r="L10" s="12">
        <v>0.23</v>
      </c>
      <c r="M10" s="12">
        <v>0</v>
      </c>
      <c r="N10" s="12">
        <v>0</v>
      </c>
      <c r="O10" s="12">
        <v>0.2</v>
      </c>
      <c r="P10" s="12">
        <v>0.01</v>
      </c>
      <c r="Q10" s="12">
        <v>99.69</v>
      </c>
      <c r="R10" s="12">
        <v>813</v>
      </c>
      <c r="S10" s="14">
        <v>63</v>
      </c>
      <c r="T10">
        <f t="shared" si="0"/>
        <v>800.96420453126166</v>
      </c>
      <c r="U10">
        <f t="shared" si="1"/>
        <v>0</v>
      </c>
    </row>
    <row r="11" spans="1:21" x14ac:dyDescent="0.35">
      <c r="A11" s="13" t="s">
        <v>201</v>
      </c>
      <c r="B11" s="12" t="s">
        <v>195</v>
      </c>
      <c r="C11" s="12">
        <v>49.97</v>
      </c>
      <c r="D11" s="12">
        <v>1.9</v>
      </c>
      <c r="E11" s="12">
        <v>13.67</v>
      </c>
      <c r="F11" s="12">
        <v>12.87</v>
      </c>
      <c r="G11" s="12">
        <v>0.25</v>
      </c>
      <c r="H11" s="12">
        <v>6.46</v>
      </c>
      <c r="I11" s="12">
        <v>10.93</v>
      </c>
      <c r="J11" s="12">
        <v>2.27</v>
      </c>
      <c r="K11" s="12">
        <v>0.2</v>
      </c>
      <c r="L11" s="12">
        <v>0.18</v>
      </c>
      <c r="M11" s="12">
        <v>0.03</v>
      </c>
      <c r="N11" s="12">
        <v>0.01</v>
      </c>
      <c r="O11" s="12">
        <v>0.1</v>
      </c>
      <c r="P11" s="12">
        <v>0.01</v>
      </c>
      <c r="Q11" s="12">
        <v>98.85</v>
      </c>
      <c r="R11" s="12">
        <v>402</v>
      </c>
      <c r="S11" s="14">
        <v>87</v>
      </c>
      <c r="T11">
        <f t="shared" si="0"/>
        <v>400.48210226563083</v>
      </c>
      <c r="U11">
        <f t="shared" si="1"/>
        <v>78.579729237623965</v>
      </c>
    </row>
    <row r="12" spans="1:21" x14ac:dyDescent="0.35">
      <c r="A12" s="13" t="s">
        <v>202</v>
      </c>
      <c r="B12" s="12" t="s">
        <v>195</v>
      </c>
      <c r="C12" s="12">
        <v>49.76</v>
      </c>
      <c r="D12" s="12">
        <v>1.91</v>
      </c>
      <c r="E12" s="12">
        <v>13.55</v>
      </c>
      <c r="F12" s="12">
        <v>13.48</v>
      </c>
      <c r="G12" s="12">
        <v>0.22</v>
      </c>
      <c r="H12" s="12">
        <v>6.45</v>
      </c>
      <c r="I12" s="12">
        <v>11</v>
      </c>
      <c r="J12" s="12">
        <v>2.4300000000000002</v>
      </c>
      <c r="K12" s="12">
        <v>0.24</v>
      </c>
      <c r="L12" s="12">
        <v>0.18</v>
      </c>
      <c r="M12" s="12">
        <v>0</v>
      </c>
      <c r="N12" s="12">
        <v>0.05</v>
      </c>
      <c r="O12" s="12">
        <v>0.1</v>
      </c>
      <c r="P12" s="12">
        <v>0.01</v>
      </c>
      <c r="Q12" s="12">
        <v>99.38</v>
      </c>
      <c r="R12" s="12">
        <v>395</v>
      </c>
      <c r="S12" s="14">
        <v>81</v>
      </c>
      <c r="T12">
        <f t="shared" si="0"/>
        <v>400.48210226563083</v>
      </c>
      <c r="U12">
        <f t="shared" si="1"/>
        <v>392.89864618811981</v>
      </c>
    </row>
    <row r="13" spans="1:21" x14ac:dyDescent="0.35">
      <c r="A13" s="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4"/>
      <c r="T13">
        <f t="shared" si="0"/>
        <v>0</v>
      </c>
      <c r="U13">
        <f t="shared" si="1"/>
        <v>0</v>
      </c>
    </row>
    <row r="14" spans="1:21" x14ac:dyDescent="0.35">
      <c r="A14" s="13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4"/>
      <c r="T14">
        <f t="shared" si="0"/>
        <v>0</v>
      </c>
      <c r="U14">
        <f t="shared" si="1"/>
        <v>0</v>
      </c>
    </row>
    <row r="15" spans="1:21" x14ac:dyDescent="0.35">
      <c r="A15" s="13" t="s">
        <v>203</v>
      </c>
      <c r="B15" s="12" t="s">
        <v>195</v>
      </c>
      <c r="C15" s="12">
        <v>49.4</v>
      </c>
      <c r="D15" s="12">
        <v>1.97</v>
      </c>
      <c r="E15" s="12">
        <v>12.92</v>
      </c>
      <c r="F15" s="12">
        <v>14.19</v>
      </c>
      <c r="G15" s="12">
        <v>0.23</v>
      </c>
      <c r="H15" s="12">
        <v>6.66</v>
      </c>
      <c r="I15" s="12">
        <v>11.37</v>
      </c>
      <c r="J15" s="12">
        <v>2.4500000000000002</v>
      </c>
      <c r="K15" s="12">
        <v>0.22</v>
      </c>
      <c r="L15" s="12">
        <v>0.16</v>
      </c>
      <c r="M15" s="12">
        <v>0</v>
      </c>
      <c r="N15" s="12">
        <v>0.01</v>
      </c>
      <c r="O15" s="12">
        <v>0.25</v>
      </c>
      <c r="P15" s="12">
        <v>0.01</v>
      </c>
      <c r="Q15" s="12">
        <v>99.85</v>
      </c>
      <c r="R15" s="12">
        <v>1019</v>
      </c>
      <c r="S15" s="14">
        <v>115</v>
      </c>
      <c r="T15">
        <f t="shared" si="0"/>
        <v>1001.2052556640771</v>
      </c>
      <c r="U15">
        <f t="shared" si="1"/>
        <v>78.579729237623965</v>
      </c>
    </row>
    <row r="16" spans="1:21" x14ac:dyDescent="0.35">
      <c r="A16" s="13" t="s">
        <v>204</v>
      </c>
      <c r="B16" s="12" t="s">
        <v>195</v>
      </c>
      <c r="C16" s="12">
        <v>49.66</v>
      </c>
      <c r="D16" s="12">
        <v>2.02</v>
      </c>
      <c r="E16" s="12">
        <v>13.1</v>
      </c>
      <c r="F16" s="12">
        <v>13.99</v>
      </c>
      <c r="G16" s="12">
        <v>0.25</v>
      </c>
      <c r="H16" s="12">
        <v>6.43</v>
      </c>
      <c r="I16" s="12">
        <v>11.38</v>
      </c>
      <c r="J16" s="12">
        <v>2.37</v>
      </c>
      <c r="K16" s="12">
        <v>0.24</v>
      </c>
      <c r="L16" s="12">
        <v>0.16</v>
      </c>
      <c r="M16" s="12">
        <v>0.03</v>
      </c>
      <c r="N16" s="12">
        <v>0.03</v>
      </c>
      <c r="O16" s="12">
        <v>0.08</v>
      </c>
      <c r="P16" s="12">
        <v>0.01</v>
      </c>
      <c r="Q16" s="12">
        <v>99.76</v>
      </c>
      <c r="R16" s="12">
        <v>333</v>
      </c>
      <c r="S16" s="14">
        <v>66</v>
      </c>
      <c r="T16">
        <f t="shared" si="0"/>
        <v>320.38568181250469</v>
      </c>
      <c r="U16">
        <f t="shared" si="1"/>
        <v>235.73918771287191</v>
      </c>
    </row>
    <row r="17" spans="1:21" x14ac:dyDescent="0.35">
      <c r="A17" s="13" t="s">
        <v>205</v>
      </c>
      <c r="B17" s="12" t="s">
        <v>195</v>
      </c>
      <c r="C17" s="12">
        <v>48.91</v>
      </c>
      <c r="D17" s="12">
        <v>1.96</v>
      </c>
      <c r="E17" s="12">
        <v>12.71</v>
      </c>
      <c r="F17" s="12">
        <v>14.87</v>
      </c>
      <c r="G17" s="12">
        <v>0.25</v>
      </c>
      <c r="H17" s="12">
        <v>6.57</v>
      </c>
      <c r="I17" s="12">
        <v>11.28</v>
      </c>
      <c r="J17" s="12">
        <v>2.35</v>
      </c>
      <c r="K17" s="12">
        <v>0.21</v>
      </c>
      <c r="L17" s="12">
        <v>0.18</v>
      </c>
      <c r="M17" s="12">
        <v>0</v>
      </c>
      <c r="N17" s="12">
        <v>0.02</v>
      </c>
      <c r="O17" s="12">
        <v>0.41</v>
      </c>
      <c r="P17" s="12">
        <v>0.01</v>
      </c>
      <c r="Q17" s="12">
        <v>99.73</v>
      </c>
      <c r="R17" s="12">
        <v>1635</v>
      </c>
      <c r="S17" s="14">
        <v>93</v>
      </c>
      <c r="T17">
        <f t="shared" si="0"/>
        <v>1641.9766192890861</v>
      </c>
      <c r="U17">
        <f t="shared" si="1"/>
        <v>157.15945847524793</v>
      </c>
    </row>
    <row r="18" spans="1:21" x14ac:dyDescent="0.35">
      <c r="A18" s="13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4"/>
      <c r="T18">
        <f t="shared" si="0"/>
        <v>0</v>
      </c>
      <c r="U18">
        <f t="shared" si="1"/>
        <v>0</v>
      </c>
    </row>
    <row r="19" spans="1:21" x14ac:dyDescent="0.35">
      <c r="A19" s="13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4"/>
      <c r="T19">
        <f t="shared" si="0"/>
        <v>0</v>
      </c>
      <c r="U19">
        <f t="shared" si="1"/>
        <v>0</v>
      </c>
    </row>
    <row r="20" spans="1:2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4"/>
      <c r="T20">
        <f t="shared" si="0"/>
        <v>0</v>
      </c>
      <c r="U20">
        <f t="shared" si="1"/>
        <v>0</v>
      </c>
    </row>
    <row r="21" spans="1:21" x14ac:dyDescent="0.35">
      <c r="A21" s="13" t="s">
        <v>77</v>
      </c>
      <c r="B21" s="12" t="s">
        <v>206</v>
      </c>
      <c r="C21" s="15">
        <v>49.42</v>
      </c>
      <c r="D21" s="15">
        <v>1.03</v>
      </c>
      <c r="E21" s="15">
        <v>14.46</v>
      </c>
      <c r="F21" s="15">
        <v>9.4827460000000006</v>
      </c>
      <c r="G21" s="15">
        <v>0.17</v>
      </c>
      <c r="H21" s="15">
        <v>9.0500000000000007</v>
      </c>
      <c r="I21" s="15">
        <v>14.12</v>
      </c>
      <c r="J21" s="15">
        <v>1.72</v>
      </c>
      <c r="K21" s="15">
        <v>0.08</v>
      </c>
      <c r="L21" s="15">
        <v>0.11</v>
      </c>
      <c r="M21" s="15">
        <v>0.03</v>
      </c>
      <c r="N21" s="15">
        <v>1.04475E-2</v>
      </c>
      <c r="O21" s="15">
        <v>0.2301435</v>
      </c>
      <c r="P21" s="15">
        <v>4.0795000000000007E-3</v>
      </c>
      <c r="Q21" s="15">
        <f t="shared" ref="Q21:Q76" si="2">SUM(C21:P21)</f>
        <v>99.917416500000002</v>
      </c>
      <c r="R21" s="14">
        <v>931.32</v>
      </c>
      <c r="S21" s="14">
        <v>40.795000000000002</v>
      </c>
      <c r="T21">
        <f t="shared" si="0"/>
        <v>921.68352702770221</v>
      </c>
      <c r="U21">
        <f t="shared" si="1"/>
        <v>82.09617212100764</v>
      </c>
    </row>
    <row r="22" spans="1:21" x14ac:dyDescent="0.35">
      <c r="A22" s="13" t="s">
        <v>78</v>
      </c>
      <c r="B22" s="12" t="s">
        <v>206</v>
      </c>
      <c r="C22" s="15">
        <v>49.36</v>
      </c>
      <c r="D22" s="15">
        <v>1</v>
      </c>
      <c r="E22" s="15">
        <v>14.63</v>
      </c>
      <c r="F22" s="15">
        <v>9.4527460000000012</v>
      </c>
      <c r="G22" s="15">
        <v>0.18</v>
      </c>
      <c r="H22" s="15">
        <v>8.98</v>
      </c>
      <c r="I22" s="15">
        <v>14.11</v>
      </c>
      <c r="J22" s="15">
        <v>1.81</v>
      </c>
      <c r="K22" s="15">
        <v>0.09</v>
      </c>
      <c r="L22" s="15">
        <v>0.06</v>
      </c>
      <c r="M22" s="15">
        <v>0.06</v>
      </c>
      <c r="N22" s="15">
        <v>1.3266E-2</v>
      </c>
      <c r="O22" s="15">
        <v>0.227601</v>
      </c>
      <c r="P22" s="15">
        <v>2.0789999999999997E-3</v>
      </c>
      <c r="Q22" s="15">
        <f t="shared" si="2"/>
        <v>99.975692000000024</v>
      </c>
      <c r="R22" s="14">
        <v>916.7399999999999</v>
      </c>
      <c r="S22" s="14">
        <v>20.79</v>
      </c>
      <c r="T22">
        <f t="shared" si="0"/>
        <v>911.50126957759846</v>
      </c>
      <c r="U22">
        <f t="shared" si="1"/>
        <v>104.24386880663194</v>
      </c>
    </row>
    <row r="23" spans="1:21" x14ac:dyDescent="0.35">
      <c r="A23" s="16" t="s">
        <v>79</v>
      </c>
      <c r="B23" s="17" t="s">
        <v>206</v>
      </c>
      <c r="C23" s="18">
        <v>48.8</v>
      </c>
      <c r="D23" s="18">
        <v>2.25</v>
      </c>
      <c r="E23" s="18">
        <v>13.68</v>
      </c>
      <c r="F23" s="18">
        <v>10.4</v>
      </c>
      <c r="G23" s="18">
        <v>0.1807</v>
      </c>
      <c r="H23" s="18">
        <v>8.3699999999999992</v>
      </c>
      <c r="I23" s="18">
        <v>12.14</v>
      </c>
      <c r="J23" s="18">
        <v>1.98</v>
      </c>
      <c r="K23" s="18">
        <v>0.15670000000000001</v>
      </c>
      <c r="L23" s="18">
        <v>0.21110000000000001</v>
      </c>
      <c r="M23" s="18">
        <v>6.9000000000000008E-3</v>
      </c>
      <c r="N23" s="18">
        <v>0</v>
      </c>
      <c r="O23" s="18">
        <v>0.30770000000000003</v>
      </c>
      <c r="P23" s="18">
        <v>5.7999999999999996E-3</v>
      </c>
      <c r="Q23" s="18">
        <f t="shared" si="2"/>
        <v>98.488900000000001</v>
      </c>
      <c r="R23" s="17">
        <f t="shared" ref="R23:R40" si="3">O23*10000*0.4005</f>
        <v>1232.3385000000003</v>
      </c>
      <c r="S23" s="19">
        <f>P23*10000</f>
        <v>57.999999999999993</v>
      </c>
      <c r="T23">
        <f t="shared" si="0"/>
        <v>1232.2834286713462</v>
      </c>
      <c r="U23">
        <f t="shared" si="1"/>
        <v>0</v>
      </c>
    </row>
    <row r="24" spans="1:21" x14ac:dyDescent="0.35">
      <c r="A24" s="13" t="s">
        <v>80</v>
      </c>
      <c r="B24" s="12" t="s">
        <v>206</v>
      </c>
      <c r="C24" s="15">
        <v>49.564150000000005</v>
      </c>
      <c r="D24" s="15">
        <v>1.6056975</v>
      </c>
      <c r="E24" s="15">
        <v>14.088699999999999</v>
      </c>
      <c r="F24" s="15">
        <v>9.6613024999999997</v>
      </c>
      <c r="G24" s="15">
        <v>0.1967045</v>
      </c>
      <c r="H24" s="15">
        <v>8.2483439999999995</v>
      </c>
      <c r="I24" s="15">
        <v>12.137599999999999</v>
      </c>
      <c r="J24" s="15">
        <v>2.1280499999999996</v>
      </c>
      <c r="K24" s="15">
        <v>0.16366650000000002</v>
      </c>
      <c r="L24" s="15">
        <v>0.19725250000000003</v>
      </c>
      <c r="M24" s="15">
        <v>9.8499999999999998E-4</v>
      </c>
      <c r="N24" s="15">
        <v>3.5164500000000001E-2</v>
      </c>
      <c r="O24" s="15">
        <v>0.27924750000000004</v>
      </c>
      <c r="P24" s="15">
        <v>8.0770000000000008E-3</v>
      </c>
      <c r="Q24" s="15">
        <f t="shared" si="2"/>
        <v>98.314941500000003</v>
      </c>
      <c r="R24" s="12">
        <f t="shared" si="3"/>
        <v>1118.3862375000001</v>
      </c>
      <c r="S24" s="14">
        <f>P24*10000</f>
        <v>80.77000000000001</v>
      </c>
      <c r="T24">
        <f t="shared" si="0"/>
        <v>1118.3362585242176</v>
      </c>
      <c r="U24">
        <f t="shared" si="1"/>
        <v>276.32168887764283</v>
      </c>
    </row>
    <row r="25" spans="1:21" x14ac:dyDescent="0.35">
      <c r="A25" s="13" t="s">
        <v>81</v>
      </c>
      <c r="B25" s="12" t="s">
        <v>206</v>
      </c>
      <c r="C25" s="15">
        <v>48.978499999999997</v>
      </c>
      <c r="D25" s="15">
        <v>1.0599350000000001</v>
      </c>
      <c r="E25" s="15">
        <v>14.934999999999999</v>
      </c>
      <c r="F25" s="15">
        <v>9.4374350000000007</v>
      </c>
      <c r="G25" s="15">
        <v>0.19997500000000001</v>
      </c>
      <c r="H25" s="15">
        <v>8.4574000000000016</v>
      </c>
      <c r="I25" s="15">
        <v>13.1935</v>
      </c>
      <c r="J25" s="15">
        <v>1.7845</v>
      </c>
      <c r="K25" s="15">
        <v>9.1075000000000003E-2</v>
      </c>
      <c r="L25" s="15">
        <v>9.0444999999999998E-2</v>
      </c>
      <c r="M25" s="15">
        <v>2.0995E-2</v>
      </c>
      <c r="N25" s="15">
        <v>2.2894999999999999E-2</v>
      </c>
      <c r="O25" s="15">
        <v>0.25953999999999999</v>
      </c>
      <c r="P25" s="15">
        <v>6.365E-3</v>
      </c>
      <c r="Q25" s="15">
        <f t="shared" si="2"/>
        <v>98.537559999999999</v>
      </c>
      <c r="R25" s="12">
        <f t="shared" si="3"/>
        <v>1039.4577000000002</v>
      </c>
      <c r="S25" s="14">
        <f>P25*10000</f>
        <v>63.65</v>
      </c>
      <c r="T25">
        <f t="shared" si="0"/>
        <v>1039.4112482202183</v>
      </c>
      <c r="U25">
        <f t="shared" si="1"/>
        <v>179.90829008954006</v>
      </c>
    </row>
    <row r="26" spans="1:21" x14ac:dyDescent="0.35">
      <c r="A26" s="13" t="s">
        <v>82</v>
      </c>
      <c r="B26" s="12" t="s">
        <v>206</v>
      </c>
      <c r="C26" s="15">
        <v>48.799799999999998</v>
      </c>
      <c r="D26" s="15">
        <v>1.0168200000000001</v>
      </c>
      <c r="E26" s="15">
        <v>14.948</v>
      </c>
      <c r="F26" s="15">
        <v>9.8599219999999992</v>
      </c>
      <c r="G26" s="15">
        <v>0.17521600000000001</v>
      </c>
      <c r="H26" s="15">
        <v>8.6810799999999997</v>
      </c>
      <c r="I26" s="15">
        <v>13.395999999999999</v>
      </c>
      <c r="J26" s="15">
        <v>1.6967999999999999</v>
      </c>
      <c r="K26" s="15">
        <v>9.9314E-2</v>
      </c>
      <c r="L26" s="15">
        <v>9.8420000000000007E-2</v>
      </c>
      <c r="M26" s="15">
        <v>2.2936000000000002E-2</v>
      </c>
      <c r="N26" s="15">
        <v>1.4758E-2</v>
      </c>
      <c r="O26" s="15">
        <v>0.243836</v>
      </c>
      <c r="P26" s="15">
        <v>0</v>
      </c>
      <c r="Q26" s="15">
        <f t="shared" si="2"/>
        <v>99.052902000000017</v>
      </c>
      <c r="R26" s="12">
        <f t="shared" si="3"/>
        <v>976.5631800000001</v>
      </c>
      <c r="S26" s="14" t="s">
        <v>196</v>
      </c>
      <c r="T26">
        <f t="shared" si="0"/>
        <v>976.51953888042362</v>
      </c>
      <c r="U26">
        <f t="shared" si="1"/>
        <v>115.96796440888545</v>
      </c>
    </row>
    <row r="27" spans="1:21" x14ac:dyDescent="0.35">
      <c r="A27" s="13" t="s">
        <v>83</v>
      </c>
      <c r="B27" s="12" t="s">
        <v>206</v>
      </c>
      <c r="C27" s="15">
        <v>49.743299999999998</v>
      </c>
      <c r="D27" s="15">
        <v>1.1929400000000001</v>
      </c>
      <c r="E27" s="15">
        <v>14.710899999999999</v>
      </c>
      <c r="F27" s="15">
        <v>9.801145</v>
      </c>
      <c r="G27" s="15">
        <v>0.19497</v>
      </c>
      <c r="H27" s="15">
        <v>7.9009030000000005</v>
      </c>
      <c r="I27" s="15">
        <v>12.461499999999999</v>
      </c>
      <c r="J27" s="15">
        <v>2.0783999999999998</v>
      </c>
      <c r="K27" s="15">
        <v>0.182641</v>
      </c>
      <c r="L27" s="15">
        <v>0.11310200000000001</v>
      </c>
      <c r="M27" s="15">
        <v>2.8615000000000002E-2</v>
      </c>
      <c r="N27" s="15">
        <v>1.9303000000000001E-2</v>
      </c>
      <c r="O27" s="15">
        <v>0.29914800000000008</v>
      </c>
      <c r="P27" s="15">
        <v>1.2318999999999998E-2</v>
      </c>
      <c r="Q27" s="15">
        <f t="shared" si="2"/>
        <v>98.739186000000004</v>
      </c>
      <c r="R27" s="12">
        <f t="shared" si="3"/>
        <v>1198.0877400000004</v>
      </c>
      <c r="S27" s="14">
        <f t="shared" ref="S27:S40" si="4">P27*10000</f>
        <v>123.18999999999998</v>
      </c>
      <c r="T27">
        <f t="shared" si="0"/>
        <v>1198.0341992855897</v>
      </c>
      <c r="U27">
        <f t="shared" si="1"/>
        <v>151.68245134738555</v>
      </c>
    </row>
    <row r="28" spans="1:21" x14ac:dyDescent="0.35">
      <c r="A28" s="13" t="s">
        <v>84</v>
      </c>
      <c r="B28" s="12" t="s">
        <v>206</v>
      </c>
      <c r="C28" s="15">
        <v>49.244</v>
      </c>
      <c r="D28" s="15">
        <v>1.201155</v>
      </c>
      <c r="E28" s="15">
        <v>14.719250000000001</v>
      </c>
      <c r="F28" s="15">
        <v>10.015134999999999</v>
      </c>
      <c r="G28" s="15">
        <v>0.185055</v>
      </c>
      <c r="H28" s="15">
        <v>8.0487024999999992</v>
      </c>
      <c r="I28" s="15">
        <v>12.53375</v>
      </c>
      <c r="J28" s="15">
        <v>1.9500000000000002</v>
      </c>
      <c r="K28" s="15">
        <v>0.19173000000000001</v>
      </c>
      <c r="L28" s="15">
        <v>7.9852499999999993E-2</v>
      </c>
      <c r="M28" s="15">
        <v>2.3009999999999999E-2</v>
      </c>
      <c r="N28" s="15">
        <v>1.4624999999999999E-2</v>
      </c>
      <c r="O28" s="15">
        <v>0.31307250000000003</v>
      </c>
      <c r="P28" s="15">
        <v>7.2150000000000001E-3</v>
      </c>
      <c r="Q28" s="15">
        <f t="shared" si="2"/>
        <v>98.526552500000022</v>
      </c>
      <c r="R28" s="12">
        <f t="shared" si="3"/>
        <v>1253.8553625000002</v>
      </c>
      <c r="S28" s="14">
        <f t="shared" si="4"/>
        <v>72.150000000000006</v>
      </c>
      <c r="T28">
        <f t="shared" si="0"/>
        <v>1253.7993296155671</v>
      </c>
      <c r="U28">
        <f t="shared" si="1"/>
        <v>114.92285401002503</v>
      </c>
    </row>
    <row r="29" spans="1:21" x14ac:dyDescent="0.35">
      <c r="A29" s="13" t="s">
        <v>85</v>
      </c>
      <c r="B29" s="12" t="s">
        <v>206</v>
      </c>
      <c r="C29" s="15">
        <v>49.538699999999999</v>
      </c>
      <c r="D29" s="15">
        <v>1.1279140000000001</v>
      </c>
      <c r="E29" s="15">
        <v>14.844749999999999</v>
      </c>
      <c r="F29" s="15">
        <v>10.361582500000001</v>
      </c>
      <c r="G29" s="15">
        <v>0.15416100000000002</v>
      </c>
      <c r="H29" s="15">
        <v>7.8810639999999994</v>
      </c>
      <c r="I29" s="15">
        <v>12.48855</v>
      </c>
      <c r="J29" s="15">
        <v>2.1517999999999997</v>
      </c>
      <c r="K29" s="15">
        <v>0.17771200000000001</v>
      </c>
      <c r="L29" s="15">
        <v>8.0048000000000008E-2</v>
      </c>
      <c r="M29" s="15">
        <v>2.8949999999999999E-4</v>
      </c>
      <c r="N29" s="15">
        <v>3.5704999999999999E-3</v>
      </c>
      <c r="O29" s="15">
        <v>0.29953600000000002</v>
      </c>
      <c r="P29" s="15">
        <v>1.0614999999999999E-2</v>
      </c>
      <c r="Q29" s="15">
        <f t="shared" si="2"/>
        <v>99.120292499999991</v>
      </c>
      <c r="R29" s="12">
        <f t="shared" si="3"/>
        <v>1199.6416800000002</v>
      </c>
      <c r="S29" s="14">
        <f t="shared" si="4"/>
        <v>106.14999999999999</v>
      </c>
      <c r="T29">
        <f t="shared" si="0"/>
        <v>1199.58806984238</v>
      </c>
      <c r="U29">
        <f t="shared" si="1"/>
        <v>28.056892324293635</v>
      </c>
    </row>
    <row r="30" spans="1:21" x14ac:dyDescent="0.35">
      <c r="A30" s="13" t="s">
        <v>86</v>
      </c>
      <c r="B30" s="12" t="s">
        <v>206</v>
      </c>
      <c r="C30" s="15">
        <v>49.460499999999996</v>
      </c>
      <c r="D30" s="15">
        <v>1.1344050000000001</v>
      </c>
      <c r="E30" s="15">
        <v>14.796000000000001</v>
      </c>
      <c r="F30" s="15">
        <v>10.317287499999999</v>
      </c>
      <c r="G30" s="15">
        <v>0.1849575</v>
      </c>
      <c r="H30" s="15">
        <v>7.9797524999999991</v>
      </c>
      <c r="I30" s="15">
        <v>12.446</v>
      </c>
      <c r="J30" s="15">
        <v>2.1990000000000003</v>
      </c>
      <c r="K30" s="15">
        <v>0.18805000000000002</v>
      </c>
      <c r="L30" s="15">
        <v>0.106665</v>
      </c>
      <c r="M30" s="15">
        <v>3.4417499999999997E-2</v>
      </c>
      <c r="N30" s="15">
        <v>2.3009999999999999E-2</v>
      </c>
      <c r="O30" s="15">
        <v>0.30020250000000004</v>
      </c>
      <c r="P30" s="15">
        <v>1.1309999999999999E-2</v>
      </c>
      <c r="Q30" s="15">
        <f t="shared" si="2"/>
        <v>99.181557499999997</v>
      </c>
      <c r="R30" s="12">
        <f t="shared" si="3"/>
        <v>1202.3110125000003</v>
      </c>
      <c r="S30" s="14">
        <f t="shared" si="4"/>
        <v>113.1</v>
      </c>
      <c r="T30">
        <f t="shared" si="0"/>
        <v>1202.2572830539805</v>
      </c>
      <c r="U30">
        <f t="shared" si="1"/>
        <v>180.81195697577274</v>
      </c>
    </row>
    <row r="31" spans="1:21" x14ac:dyDescent="0.35">
      <c r="A31" s="13" t="s">
        <v>87</v>
      </c>
      <c r="B31" s="12" t="s">
        <v>206</v>
      </c>
      <c r="C31" s="15">
        <v>48.904199999999996</v>
      </c>
      <c r="D31" s="15">
        <v>1.1337280000000001</v>
      </c>
      <c r="E31" s="15">
        <v>14.793299999999999</v>
      </c>
      <c r="F31" s="15">
        <v>10.3905195</v>
      </c>
      <c r="G31" s="15">
        <v>0.149756</v>
      </c>
      <c r="H31" s="15">
        <v>8.6422854999999981</v>
      </c>
      <c r="I31" s="15">
        <v>12.953199999999999</v>
      </c>
      <c r="J31" s="15">
        <v>1.9580635</v>
      </c>
      <c r="K31" s="15">
        <v>0.133413</v>
      </c>
      <c r="L31" s="15">
        <v>0.13055600000000001</v>
      </c>
      <c r="M31" s="15">
        <v>3.6767499999999995E-2</v>
      </c>
      <c r="N31" s="15">
        <v>6.1120000000000002E-3</v>
      </c>
      <c r="O31" s="15">
        <v>0.25966450000000002</v>
      </c>
      <c r="P31" s="15">
        <v>4.6794999999999996E-3</v>
      </c>
      <c r="Q31" s="15">
        <f t="shared" si="2"/>
        <v>99.496244999999973</v>
      </c>
      <c r="R31" s="12">
        <f t="shared" si="3"/>
        <v>1039.9563224999999</v>
      </c>
      <c r="S31" s="14">
        <f t="shared" si="4"/>
        <v>46.794999999999995</v>
      </c>
      <c r="T31">
        <f t="shared" si="0"/>
        <v>1039.909848437539</v>
      </c>
      <c r="U31">
        <f t="shared" si="1"/>
        <v>48.027930510035766</v>
      </c>
    </row>
    <row r="32" spans="1:21" x14ac:dyDescent="0.35">
      <c r="A32" s="13" t="s">
        <v>88</v>
      </c>
      <c r="B32" s="12" t="s">
        <v>206</v>
      </c>
      <c r="C32" s="15">
        <v>49.080999999999996</v>
      </c>
      <c r="D32" s="15">
        <v>1.1057999999999999</v>
      </c>
      <c r="E32" s="15">
        <v>14.875999999999998</v>
      </c>
      <c r="F32" s="15">
        <v>10.225169999999999</v>
      </c>
      <c r="G32" s="15">
        <v>0.17279000000000003</v>
      </c>
      <c r="H32" s="15">
        <v>8.7214949999999991</v>
      </c>
      <c r="I32" s="15">
        <v>12.847499999999998</v>
      </c>
      <c r="J32" s="15">
        <v>1.8644999999999998</v>
      </c>
      <c r="K32" s="15">
        <v>0.13181500000000004</v>
      </c>
      <c r="L32" s="15">
        <v>7.3719999999999994E-2</v>
      </c>
      <c r="M32" s="15">
        <v>3.1919999999999997E-2</v>
      </c>
      <c r="N32" s="15">
        <v>2.4700000000000004E-3</v>
      </c>
      <c r="O32" s="15">
        <v>0.24614500000000003</v>
      </c>
      <c r="P32" s="15">
        <v>4.6549999999999994E-3</v>
      </c>
      <c r="Q32" s="15">
        <f t="shared" si="2"/>
        <v>99.384980000000013</v>
      </c>
      <c r="R32" s="12">
        <f t="shared" si="3"/>
        <v>985.81072500000016</v>
      </c>
      <c r="S32" s="14">
        <f t="shared" si="4"/>
        <v>46.55</v>
      </c>
      <c r="T32">
        <f t="shared" si="0"/>
        <v>985.76667062173715</v>
      </c>
      <c r="U32">
        <f t="shared" si="1"/>
        <v>19.409193121693121</v>
      </c>
    </row>
    <row r="33" spans="1:21" x14ac:dyDescent="0.35">
      <c r="A33" s="13" t="s">
        <v>89</v>
      </c>
      <c r="B33" s="12" t="s">
        <v>206</v>
      </c>
      <c r="C33" s="15">
        <v>48.759599999999999</v>
      </c>
      <c r="D33" s="15">
        <v>1.1873279999999999</v>
      </c>
      <c r="E33" s="15">
        <v>14.701600000000001</v>
      </c>
      <c r="F33" s="15">
        <v>10.376135999999999</v>
      </c>
      <c r="G33" s="15">
        <v>0.18432000000000001</v>
      </c>
      <c r="H33" s="15">
        <v>8.7727960000000014</v>
      </c>
      <c r="I33" s="15">
        <v>12.744400000000001</v>
      </c>
      <c r="J33" s="15">
        <v>1.9559999999999995</v>
      </c>
      <c r="K33" s="15">
        <v>0.11660000000000001</v>
      </c>
      <c r="L33" s="15">
        <v>5.0304000000000001E-2</v>
      </c>
      <c r="M33" s="15">
        <v>4.2335999999999999E-2</v>
      </c>
      <c r="N33" s="15">
        <v>2.2272E-2</v>
      </c>
      <c r="O33" s="15">
        <v>0.26044800000000001</v>
      </c>
      <c r="P33" s="15">
        <v>6.1440000000000002E-3</v>
      </c>
      <c r="Q33" s="15">
        <f t="shared" si="2"/>
        <v>99.180284000000015</v>
      </c>
      <c r="R33" s="12">
        <f t="shared" si="3"/>
        <v>1043.0942400000001</v>
      </c>
      <c r="S33" s="14">
        <f t="shared" si="4"/>
        <v>61.440000000000005</v>
      </c>
      <c r="T33">
        <f t="shared" si="0"/>
        <v>1043.0476257087901</v>
      </c>
      <c r="U33">
        <f t="shared" si="1"/>
        <v>175.01277295803609</v>
      </c>
    </row>
    <row r="34" spans="1:21" x14ac:dyDescent="0.35">
      <c r="A34" s="13" t="s">
        <v>90</v>
      </c>
      <c r="B34" s="12" t="s">
        <v>206</v>
      </c>
      <c r="C34" s="15">
        <v>48.951000000000001</v>
      </c>
      <c r="D34" s="15">
        <v>1.1625374999999998</v>
      </c>
      <c r="E34" s="15">
        <v>14.729749999999999</v>
      </c>
      <c r="F34" s="15">
        <v>9.7613400000000006</v>
      </c>
      <c r="G34" s="15">
        <v>0.15060249999999997</v>
      </c>
      <c r="H34" s="15">
        <v>8.5279624999999992</v>
      </c>
      <c r="I34" s="15">
        <v>13.77225</v>
      </c>
      <c r="J34" s="15">
        <v>1.7512500000000002</v>
      </c>
      <c r="K34" s="15">
        <v>0.100465</v>
      </c>
      <c r="L34" s="15">
        <v>0.1024775</v>
      </c>
      <c r="M34" s="15">
        <v>3.7245E-2</v>
      </c>
      <c r="N34" s="15">
        <v>3.8610000000000005E-2</v>
      </c>
      <c r="O34" s="15">
        <v>0.238485</v>
      </c>
      <c r="P34" s="15">
        <v>5.6549999999999994E-3</v>
      </c>
      <c r="Q34" s="15">
        <f t="shared" si="2"/>
        <v>99.329630000000023</v>
      </c>
      <c r="R34" s="12">
        <f t="shared" si="3"/>
        <v>955.13242500000001</v>
      </c>
      <c r="S34" s="14">
        <f t="shared" si="4"/>
        <v>56.55</v>
      </c>
      <c r="T34">
        <f t="shared" si="0"/>
        <v>955.08974158818967</v>
      </c>
      <c r="U34">
        <f t="shared" si="1"/>
        <v>303.3963345864662</v>
      </c>
    </row>
    <row r="35" spans="1:21" x14ac:dyDescent="0.35">
      <c r="A35" s="13" t="s">
        <v>91</v>
      </c>
      <c r="B35" s="12" t="s">
        <v>206</v>
      </c>
      <c r="C35" s="15">
        <v>49.040249999999993</v>
      </c>
      <c r="D35" s="15">
        <v>1.1493399999999998</v>
      </c>
      <c r="E35" s="15">
        <v>14.793999999999999</v>
      </c>
      <c r="F35" s="15">
        <v>9.6639724999999999</v>
      </c>
      <c r="G35" s="15">
        <v>0.18856500000000001</v>
      </c>
      <c r="H35" s="15">
        <v>8.595437500000001</v>
      </c>
      <c r="I35" s="15">
        <v>13.890750000000001</v>
      </c>
      <c r="J35" s="15">
        <v>1.6503099999999997</v>
      </c>
      <c r="K35" s="15">
        <v>8.4537500000000015E-2</v>
      </c>
      <c r="L35" s="15">
        <v>8.7652500000000008E-2</v>
      </c>
      <c r="M35" s="15">
        <v>3.89025E-2</v>
      </c>
      <c r="N35" s="15">
        <v>2.9152499999999998E-2</v>
      </c>
      <c r="O35" s="15">
        <v>0.23624250000000002</v>
      </c>
      <c r="P35" s="15">
        <v>3.6075E-3</v>
      </c>
      <c r="Q35" s="15">
        <f t="shared" si="2"/>
        <v>99.452719999999999</v>
      </c>
      <c r="R35" s="12">
        <f t="shared" si="3"/>
        <v>946.15121250000016</v>
      </c>
      <c r="S35" s="14">
        <f t="shared" si="4"/>
        <v>36.075000000000003</v>
      </c>
      <c r="T35">
        <f t="shared" si="0"/>
        <v>946.10893044488307</v>
      </c>
      <c r="U35">
        <f t="shared" si="1"/>
        <v>229.07955565998327</v>
      </c>
    </row>
    <row r="36" spans="1:21" x14ac:dyDescent="0.35">
      <c r="A36" s="13" t="s">
        <v>92</v>
      </c>
      <c r="B36" s="12" t="s">
        <v>206</v>
      </c>
      <c r="C36" s="15">
        <v>49.613999999999997</v>
      </c>
      <c r="D36" s="15">
        <v>1.1486924999999999</v>
      </c>
      <c r="E36" s="15">
        <v>14.827249999999999</v>
      </c>
      <c r="F36" s="15">
        <v>9.3225900000000017</v>
      </c>
      <c r="G36" s="15">
        <v>0.19048000000000001</v>
      </c>
      <c r="H36" s="15">
        <v>8.4402124999999995</v>
      </c>
      <c r="I36" s="15">
        <v>13.83075</v>
      </c>
      <c r="J36" s="15">
        <v>1.8585</v>
      </c>
      <c r="K36" s="15">
        <v>9.8612500000000006E-2</v>
      </c>
      <c r="L36" s="15">
        <v>8.795E-2</v>
      </c>
      <c r="M36" s="15">
        <v>4.4947500000000001E-2</v>
      </c>
      <c r="N36" s="15">
        <v>4.4849999999999994E-3</v>
      </c>
      <c r="O36" s="15">
        <v>0.20972250000000001</v>
      </c>
      <c r="P36" s="15">
        <v>3.0225E-3</v>
      </c>
      <c r="Q36" s="15">
        <f t="shared" si="2"/>
        <v>99.681215000000023</v>
      </c>
      <c r="R36" s="12">
        <f t="shared" si="3"/>
        <v>839.93861249999998</v>
      </c>
      <c r="S36" s="14">
        <f t="shared" si="4"/>
        <v>30.225000000000001</v>
      </c>
      <c r="T36">
        <f t="shared" si="0"/>
        <v>839.90107692403762</v>
      </c>
      <c r="U36">
        <f t="shared" si="1"/>
        <v>35.243008563074348</v>
      </c>
    </row>
    <row r="37" spans="1:21" x14ac:dyDescent="0.35">
      <c r="A37" s="13" t="s">
        <v>93</v>
      </c>
      <c r="B37" s="12" t="s">
        <v>206</v>
      </c>
      <c r="C37" s="15">
        <v>49.568050000000007</v>
      </c>
      <c r="D37" s="15">
        <v>0.98930600000000002</v>
      </c>
      <c r="E37" s="15">
        <v>15.0535</v>
      </c>
      <c r="F37" s="15">
        <v>9.0195114999999983</v>
      </c>
      <c r="G37" s="15">
        <v>0.155172</v>
      </c>
      <c r="H37" s="15">
        <v>8.4613624999999999</v>
      </c>
      <c r="I37" s="15">
        <v>13.714749999999999</v>
      </c>
      <c r="J37" s="15">
        <v>1.878034</v>
      </c>
      <c r="K37" s="15">
        <v>0.11949750000000001</v>
      </c>
      <c r="L37" s="15">
        <v>5.7417499999999996E-2</v>
      </c>
      <c r="M37" s="15">
        <v>3.1941499999999998E-2</v>
      </c>
      <c r="N37" s="15">
        <v>0</v>
      </c>
      <c r="O37" s="15">
        <v>0.18441150000000001</v>
      </c>
      <c r="P37" s="15">
        <v>2.4125000000000001E-3</v>
      </c>
      <c r="Q37" s="15">
        <f t="shared" si="2"/>
        <v>99.235366499999998</v>
      </c>
      <c r="R37" s="12">
        <f t="shared" si="3"/>
        <v>738.56805750000001</v>
      </c>
      <c r="S37" s="14">
        <f t="shared" si="4"/>
        <v>24.125</v>
      </c>
      <c r="T37">
        <f t="shared" si="0"/>
        <v>738.53505201958376</v>
      </c>
      <c r="U37">
        <f t="shared" si="1"/>
        <v>0</v>
      </c>
    </row>
    <row r="38" spans="1:21" x14ac:dyDescent="0.35">
      <c r="A38" s="13" t="s">
        <v>94</v>
      </c>
      <c r="B38" s="12" t="s">
        <v>206</v>
      </c>
      <c r="C38" s="15">
        <v>49.459898989898988</v>
      </c>
      <c r="D38" s="15">
        <v>1.5373636363636363</v>
      </c>
      <c r="E38" s="15">
        <v>14.202424242424241</v>
      </c>
      <c r="F38" s="15">
        <v>11.560377777777777</v>
      </c>
      <c r="G38" s="15">
        <v>0.20569595959595963</v>
      </c>
      <c r="H38" s="15">
        <v>7.6853030303030305</v>
      </c>
      <c r="I38" s="15">
        <v>11.84030303030303</v>
      </c>
      <c r="J38" s="15">
        <v>2.2363636363636363</v>
      </c>
      <c r="K38" s="15">
        <v>0.20391616161616161</v>
      </c>
      <c r="L38" s="15">
        <v>0.17834343434343433</v>
      </c>
      <c r="M38" s="15">
        <v>1.4040404040404041E-2</v>
      </c>
      <c r="N38" s="15">
        <v>0</v>
      </c>
      <c r="O38" s="15">
        <v>0.32020202020202021</v>
      </c>
      <c r="P38" s="15">
        <v>1.4848484848484849E-2</v>
      </c>
      <c r="Q38" s="15">
        <f t="shared" si="2"/>
        <v>99.459080808080799</v>
      </c>
      <c r="R38" s="12">
        <f t="shared" si="3"/>
        <v>1282.409090909091</v>
      </c>
      <c r="S38" s="14">
        <f t="shared" si="4"/>
        <v>148.4848484848485</v>
      </c>
      <c r="T38">
        <f t="shared" si="0"/>
        <v>1282.3517820020704</v>
      </c>
      <c r="U38">
        <f t="shared" si="1"/>
        <v>0</v>
      </c>
    </row>
    <row r="39" spans="1:21" x14ac:dyDescent="0.35">
      <c r="A39" s="13" t="s">
        <v>95</v>
      </c>
      <c r="B39" s="12" t="s">
        <v>206</v>
      </c>
      <c r="C39" s="15">
        <v>49.47</v>
      </c>
      <c r="D39" s="15">
        <v>1.4979</v>
      </c>
      <c r="E39" s="15">
        <v>14.32</v>
      </c>
      <c r="F39" s="15">
        <v>11.45</v>
      </c>
      <c r="G39" s="15">
        <v>0.20330000000000001</v>
      </c>
      <c r="H39" s="15">
        <v>7.67</v>
      </c>
      <c r="I39" s="15">
        <v>11.9</v>
      </c>
      <c r="J39" s="15">
        <v>2.25</v>
      </c>
      <c r="K39" s="15">
        <v>0.19750000000000001</v>
      </c>
      <c r="L39" s="15">
        <v>0.1653</v>
      </c>
      <c r="M39" s="15">
        <v>1.26E-2</v>
      </c>
      <c r="N39" s="15">
        <v>1.9E-3</v>
      </c>
      <c r="O39" s="15">
        <v>0.33360000000000001</v>
      </c>
      <c r="P39" s="15">
        <v>1.4100000000000001E-2</v>
      </c>
      <c r="Q39" s="15">
        <f t="shared" si="2"/>
        <v>99.486200000000039</v>
      </c>
      <c r="R39" s="12">
        <f t="shared" si="3"/>
        <v>1336.068</v>
      </c>
      <c r="S39" s="14">
        <f t="shared" si="4"/>
        <v>141</v>
      </c>
      <c r="T39">
        <f t="shared" si="0"/>
        <v>1336.0082931581444</v>
      </c>
      <c r="U39">
        <f t="shared" si="1"/>
        <v>14.930148555148552</v>
      </c>
    </row>
    <row r="40" spans="1:21" x14ac:dyDescent="0.35">
      <c r="A40" s="13" t="s">
        <v>96</v>
      </c>
      <c r="B40" s="12" t="s">
        <v>206</v>
      </c>
      <c r="C40" s="15">
        <v>49.33</v>
      </c>
      <c r="D40" s="15">
        <v>1.5398000000000001</v>
      </c>
      <c r="E40" s="15">
        <v>14.29</v>
      </c>
      <c r="F40" s="15">
        <v>11.56</v>
      </c>
      <c r="G40" s="15">
        <v>0.21450000000000002</v>
      </c>
      <c r="H40" s="15">
        <v>7.39</v>
      </c>
      <c r="I40" s="15">
        <v>11.91</v>
      </c>
      <c r="J40" s="15">
        <v>2.0699999999999998</v>
      </c>
      <c r="K40" s="15">
        <v>0.2051</v>
      </c>
      <c r="L40" s="15">
        <v>0.15620000000000001</v>
      </c>
      <c r="M40" s="15">
        <v>0</v>
      </c>
      <c r="N40" s="15">
        <v>0</v>
      </c>
      <c r="O40" s="15">
        <v>0.3609</v>
      </c>
      <c r="P40" s="15">
        <v>7.4999999999999997E-3</v>
      </c>
      <c r="Q40" s="15">
        <f t="shared" si="2"/>
        <v>99.033999999999978</v>
      </c>
      <c r="R40" s="12">
        <f t="shared" si="3"/>
        <v>1445.4045000000001</v>
      </c>
      <c r="S40" s="14">
        <f t="shared" si="4"/>
        <v>75</v>
      </c>
      <c r="T40">
        <f t="shared" si="0"/>
        <v>1445.3399070766613</v>
      </c>
      <c r="U40">
        <f t="shared" si="1"/>
        <v>0</v>
      </c>
    </row>
    <row r="41" spans="1:21" x14ac:dyDescent="0.35">
      <c r="A41" s="13" t="s">
        <v>97</v>
      </c>
      <c r="B41" s="12" t="s">
        <v>206</v>
      </c>
      <c r="C41" s="15">
        <v>49.31</v>
      </c>
      <c r="D41" s="15">
        <v>0.98</v>
      </c>
      <c r="E41" s="15">
        <v>14.74</v>
      </c>
      <c r="F41" s="15">
        <v>9.4647500000000004</v>
      </c>
      <c r="G41" s="15">
        <v>0.19</v>
      </c>
      <c r="H41" s="15">
        <v>9.0500000000000007</v>
      </c>
      <c r="I41" s="15">
        <v>14.05</v>
      </c>
      <c r="J41" s="15">
        <v>1.6800000000000002</v>
      </c>
      <c r="K41" s="15">
        <v>0.09</v>
      </c>
      <c r="L41" s="15">
        <v>0.08</v>
      </c>
      <c r="M41" s="15">
        <v>6.1590499999999999E-2</v>
      </c>
      <c r="N41" s="15">
        <v>1.6616499999999999E-2</v>
      </c>
      <c r="O41" s="15">
        <v>0.2325315</v>
      </c>
      <c r="P41" s="15">
        <v>7.9600000000000001E-3</v>
      </c>
      <c r="Q41" s="15">
        <f t="shared" si="2"/>
        <v>99.953448499999979</v>
      </c>
      <c r="R41" s="14">
        <v>916.3950000000001</v>
      </c>
      <c r="S41" s="14">
        <v>79.600000000000009</v>
      </c>
      <c r="T41">
        <f t="shared" si="0"/>
        <v>931.24703962980539</v>
      </c>
      <c r="U41">
        <f t="shared" si="1"/>
        <v>130.57200708769784</v>
      </c>
    </row>
    <row r="42" spans="1:21" x14ac:dyDescent="0.35">
      <c r="A42" s="13" t="s">
        <v>98</v>
      </c>
      <c r="B42" s="12" t="s">
        <v>206</v>
      </c>
      <c r="C42" s="15">
        <v>49.661850000000001</v>
      </c>
      <c r="D42" s="15">
        <v>0.75130050000000004</v>
      </c>
      <c r="E42" s="15">
        <v>15.373200000000001</v>
      </c>
      <c r="F42" s="15">
        <v>8.792371000000001</v>
      </c>
      <c r="G42" s="15">
        <v>0.17934000000000003</v>
      </c>
      <c r="H42" s="15">
        <v>9.3164374999999993</v>
      </c>
      <c r="I42" s="15">
        <v>12.890750000000001</v>
      </c>
      <c r="J42" s="15">
        <v>2.0601500000000001</v>
      </c>
      <c r="K42" s="15">
        <v>0.14816200000000002</v>
      </c>
      <c r="L42" s="15">
        <v>5.14825E-2</v>
      </c>
      <c r="M42" s="15">
        <v>5.973E-3</v>
      </c>
      <c r="N42" s="15">
        <v>2.1629500000000003E-2</v>
      </c>
      <c r="O42" s="15">
        <v>0.20145300000000002</v>
      </c>
      <c r="P42" s="15">
        <v>4.163E-3</v>
      </c>
      <c r="Q42" s="15">
        <f t="shared" si="2"/>
        <v>99.458262000000005</v>
      </c>
      <c r="R42" s="12">
        <f t="shared" ref="R42:R54" si="5">O42*10000*0.4005</f>
        <v>806.81926500000009</v>
      </c>
      <c r="S42" s="14">
        <f t="shared" ref="S42:S54" si="6">P42*10000</f>
        <v>41.63</v>
      </c>
      <c r="T42">
        <f t="shared" si="0"/>
        <v>806.78320947718134</v>
      </c>
      <c r="U42">
        <f t="shared" si="1"/>
        <v>169.96402535451878</v>
      </c>
    </row>
    <row r="43" spans="1:21" x14ac:dyDescent="0.35">
      <c r="A43" s="13" t="s">
        <v>99</v>
      </c>
      <c r="B43" s="12" t="s">
        <v>206</v>
      </c>
      <c r="C43" s="15">
        <v>49.459949999999999</v>
      </c>
      <c r="D43" s="15">
        <v>0.880583</v>
      </c>
      <c r="E43" s="15">
        <v>15.15035</v>
      </c>
      <c r="F43" s="15">
        <v>10.024432500000001</v>
      </c>
      <c r="G43" s="15">
        <v>0.17293350000000005</v>
      </c>
      <c r="H43" s="15">
        <v>8.2578800000000001</v>
      </c>
      <c r="I43" s="15">
        <v>13.2767</v>
      </c>
      <c r="J43" s="15">
        <v>1.7810320000000002</v>
      </c>
      <c r="K43" s="15">
        <v>0.11552950000000001</v>
      </c>
      <c r="L43" s="15">
        <v>5.0303000000000007E-2</v>
      </c>
      <c r="M43" s="15">
        <v>5.0209500000000004E-2</v>
      </c>
      <c r="N43" s="15">
        <v>3.5530000000000002E-3</v>
      </c>
      <c r="O43" s="15">
        <v>0.26628800000000002</v>
      </c>
      <c r="P43" s="15">
        <v>4.768500000000001E-3</v>
      </c>
      <c r="Q43" s="15">
        <f t="shared" si="2"/>
        <v>99.494512499999985</v>
      </c>
      <c r="R43" s="12">
        <f t="shared" si="5"/>
        <v>1066.4834400000002</v>
      </c>
      <c r="S43" s="14">
        <f t="shared" si="6"/>
        <v>47.685000000000009</v>
      </c>
      <c r="T43">
        <f t="shared" si="0"/>
        <v>1066.4357804811029</v>
      </c>
      <c r="U43">
        <f t="shared" si="1"/>
        <v>27.919377798127798</v>
      </c>
    </row>
    <row r="44" spans="1:21" x14ac:dyDescent="0.35">
      <c r="A44" s="13" t="s">
        <v>100</v>
      </c>
      <c r="B44" s="12" t="s">
        <v>206</v>
      </c>
      <c r="C44" s="15">
        <v>49.042250000000003</v>
      </c>
      <c r="D44" s="15">
        <v>0.66849750000000008</v>
      </c>
      <c r="E44" s="15">
        <v>15.558500000000002</v>
      </c>
      <c r="F44" s="15">
        <v>10.070037500000002</v>
      </c>
      <c r="G44" s="15">
        <v>0.17988000000000001</v>
      </c>
      <c r="H44" s="15">
        <v>8.4304000000000006</v>
      </c>
      <c r="I44" s="15">
        <v>13.513500000000001</v>
      </c>
      <c r="J44" s="15">
        <v>1.8922100000000002</v>
      </c>
      <c r="K44" s="15">
        <v>0.11974499999999999</v>
      </c>
      <c r="L44" s="15">
        <v>3.9220000000000005E-2</v>
      </c>
      <c r="M44" s="15">
        <v>4.6342500000000002E-2</v>
      </c>
      <c r="N44" s="15">
        <v>4.0700000000000007E-3</v>
      </c>
      <c r="O44" s="15">
        <v>0.24373750000000002</v>
      </c>
      <c r="P44" s="15">
        <v>6.9375000000000001E-3</v>
      </c>
      <c r="Q44" s="15">
        <f t="shared" si="2"/>
        <v>99.815327499999995</v>
      </c>
      <c r="R44" s="12">
        <f t="shared" si="5"/>
        <v>976.16868750000026</v>
      </c>
      <c r="S44" s="14">
        <f t="shared" si="6"/>
        <v>69.375</v>
      </c>
      <c r="T44">
        <f t="shared" si="0"/>
        <v>976.1250640096921</v>
      </c>
      <c r="U44">
        <f t="shared" si="1"/>
        <v>31.981949799712961</v>
      </c>
    </row>
    <row r="45" spans="1:21" x14ac:dyDescent="0.35">
      <c r="A45" s="13" t="s">
        <v>101</v>
      </c>
      <c r="B45" s="12" t="s">
        <v>206</v>
      </c>
      <c r="C45" s="15">
        <v>49.398899999999998</v>
      </c>
      <c r="D45" s="15">
        <v>0.68066700000000002</v>
      </c>
      <c r="E45" s="15">
        <v>15.4991</v>
      </c>
      <c r="F45" s="15">
        <v>10.001135000000001</v>
      </c>
      <c r="G45" s="15">
        <v>0.16764200000000001</v>
      </c>
      <c r="H45" s="15">
        <v>8.4285400000000017</v>
      </c>
      <c r="I45" s="15">
        <v>13.404900000000001</v>
      </c>
      <c r="J45" s="15">
        <v>1.795096</v>
      </c>
      <c r="K45" s="15">
        <v>0.11193199999999999</v>
      </c>
      <c r="L45" s="15">
        <v>4.5384000000000015E-2</v>
      </c>
      <c r="M45" s="15">
        <v>4.2314999999999998E-2</v>
      </c>
      <c r="N45" s="15">
        <v>3.6828000000000007E-2</v>
      </c>
      <c r="O45" s="15">
        <v>0.24319500000000002</v>
      </c>
      <c r="P45" s="15">
        <v>4.5570000000000003E-3</v>
      </c>
      <c r="Q45" s="15">
        <f t="shared" si="2"/>
        <v>99.860191</v>
      </c>
      <c r="R45" s="12">
        <f t="shared" si="5"/>
        <v>973.99597500000016</v>
      </c>
      <c r="S45" s="14">
        <f t="shared" si="6"/>
        <v>45.57</v>
      </c>
      <c r="T45">
        <f t="shared" si="0"/>
        <v>973.95244860490095</v>
      </c>
      <c r="U45">
        <f t="shared" si="1"/>
        <v>289.39342683632157</v>
      </c>
    </row>
    <row r="46" spans="1:21" x14ac:dyDescent="0.35">
      <c r="A46" s="13" t="s">
        <v>102</v>
      </c>
      <c r="B46" s="12" t="s">
        <v>206</v>
      </c>
      <c r="C46" s="15">
        <v>49.371349999999993</v>
      </c>
      <c r="D46" s="15">
        <v>1.1002544999999999</v>
      </c>
      <c r="E46" s="15">
        <v>14.802849999999999</v>
      </c>
      <c r="F46" s="15">
        <v>10.14415</v>
      </c>
      <c r="G46" s="15">
        <v>0.18546100000000001</v>
      </c>
      <c r="H46" s="15">
        <v>8.2485529999999994</v>
      </c>
      <c r="I46" s="15">
        <v>12.5403</v>
      </c>
      <c r="J46" s="15">
        <v>2.1016239999999997</v>
      </c>
      <c r="K46" s="15">
        <v>0.18316850000000001</v>
      </c>
      <c r="L46" s="15">
        <v>7.6304499999999997E-2</v>
      </c>
      <c r="M46" s="15">
        <v>1.4897999999999998E-2</v>
      </c>
      <c r="N46" s="15">
        <v>1.8144999999999999E-3</v>
      </c>
      <c r="O46" s="15">
        <v>0.28105650000000004</v>
      </c>
      <c r="P46" s="15">
        <v>6.1120000000000002E-3</v>
      </c>
      <c r="Q46" s="15">
        <f t="shared" si="2"/>
        <v>99.057896499999998</v>
      </c>
      <c r="R46" s="12">
        <f t="shared" si="5"/>
        <v>1125.6312825000002</v>
      </c>
      <c r="S46" s="14">
        <f t="shared" si="6"/>
        <v>61.120000000000005</v>
      </c>
      <c r="T46">
        <f t="shared" si="0"/>
        <v>1125.5809797542029</v>
      </c>
      <c r="U46">
        <f t="shared" si="1"/>
        <v>14.258291870166866</v>
      </c>
    </row>
    <row r="47" spans="1:21" x14ac:dyDescent="0.35">
      <c r="A47" s="13" t="s">
        <v>103</v>
      </c>
      <c r="B47" s="12" t="s">
        <v>206</v>
      </c>
      <c r="C47" s="15">
        <v>49.521600000000007</v>
      </c>
      <c r="D47" s="15">
        <v>1.0914679999999999</v>
      </c>
      <c r="E47" s="15">
        <v>14.9072</v>
      </c>
      <c r="F47" s="15">
        <v>10.155268000000001</v>
      </c>
      <c r="G47" s="15">
        <v>0.14633200000000002</v>
      </c>
      <c r="H47" s="15">
        <v>8.4830359999999985</v>
      </c>
      <c r="I47" s="15">
        <v>12.653599999999997</v>
      </c>
      <c r="J47" s="15">
        <v>2.0852240000000002</v>
      </c>
      <c r="K47" s="15">
        <v>0.188996</v>
      </c>
      <c r="L47" s="15">
        <v>0.10333599999999998</v>
      </c>
      <c r="M47" s="15">
        <v>3.7631999999999999E-2</v>
      </c>
      <c r="N47" s="15">
        <v>1.2E-2</v>
      </c>
      <c r="O47" s="15">
        <v>0.26342399999999999</v>
      </c>
      <c r="P47" s="15">
        <v>1.0656000000000001E-2</v>
      </c>
      <c r="Q47" s="15">
        <f t="shared" si="2"/>
        <v>99.659772000000004</v>
      </c>
      <c r="R47" s="12">
        <f t="shared" si="5"/>
        <v>1055.0131200000001</v>
      </c>
      <c r="S47" s="14">
        <f t="shared" si="6"/>
        <v>106.56</v>
      </c>
      <c r="T47">
        <f t="shared" si="0"/>
        <v>1054.9659730722151</v>
      </c>
      <c r="U47">
        <f t="shared" si="1"/>
        <v>94.295675085148758</v>
      </c>
    </row>
    <row r="48" spans="1:21" x14ac:dyDescent="0.35">
      <c r="A48" s="20" t="s">
        <v>104</v>
      </c>
      <c r="B48" s="21" t="s">
        <v>206</v>
      </c>
      <c r="C48" s="22">
        <v>49.456999999999994</v>
      </c>
      <c r="D48" s="22">
        <v>1.2508374999999998</v>
      </c>
      <c r="E48" s="22">
        <v>14.54975</v>
      </c>
      <c r="F48" s="22">
        <v>12.416025000000001</v>
      </c>
      <c r="G48" s="22">
        <v>0.21225750000000002</v>
      </c>
      <c r="H48" s="22">
        <v>5.7479599999999991</v>
      </c>
      <c r="I48" s="22">
        <v>13.343499999999999</v>
      </c>
      <c r="J48" s="22">
        <v>1.9769999999999999</v>
      </c>
      <c r="K48" s="22">
        <v>0.12851750000000001</v>
      </c>
      <c r="L48" s="22">
        <v>0.10696750000000001</v>
      </c>
      <c r="M48" s="22">
        <v>1.0822500000000002E-2</v>
      </c>
      <c r="N48" s="22">
        <v>5.850000000000001E-3</v>
      </c>
      <c r="O48" s="22">
        <v>0.37303500000000001</v>
      </c>
      <c r="P48" s="22">
        <v>5.9475000000000005E-3</v>
      </c>
      <c r="Q48" s="22">
        <f t="shared" si="2"/>
        <v>99.585470000000029</v>
      </c>
      <c r="R48" s="21">
        <f t="shared" si="5"/>
        <v>1494.005175</v>
      </c>
      <c r="S48" s="23">
        <f t="shared" si="6"/>
        <v>59.475000000000009</v>
      </c>
      <c r="T48">
        <f t="shared" si="0"/>
        <v>1493.9384101865958</v>
      </c>
      <c r="U48">
        <f t="shared" si="1"/>
        <v>45.969141604010026</v>
      </c>
    </row>
    <row r="49" spans="1:21" x14ac:dyDescent="0.35">
      <c r="A49" s="20" t="s">
        <v>105</v>
      </c>
      <c r="B49" s="21" t="s">
        <v>206</v>
      </c>
      <c r="C49" s="22">
        <v>49.518249999999995</v>
      </c>
      <c r="D49" s="22">
        <v>1.3831774999999999</v>
      </c>
      <c r="E49" s="22">
        <v>14.461</v>
      </c>
      <c r="F49" s="22">
        <v>11.5960675</v>
      </c>
      <c r="G49" s="22">
        <v>0.16838250000000002</v>
      </c>
      <c r="H49" s="22">
        <v>6.2553000000000001</v>
      </c>
      <c r="I49" s="22">
        <v>13.404000000000002</v>
      </c>
      <c r="J49" s="22">
        <v>2.0142499999999997</v>
      </c>
      <c r="K49" s="22">
        <v>0.13609250000000001</v>
      </c>
      <c r="L49" s="22">
        <v>2.8659999999999998E-2</v>
      </c>
      <c r="M49" s="22">
        <v>1.2284999999999999E-2</v>
      </c>
      <c r="N49" s="22">
        <v>9.75E-3</v>
      </c>
      <c r="O49" s="22">
        <v>0.3276</v>
      </c>
      <c r="P49" s="22">
        <v>1.5600000000000002E-3</v>
      </c>
      <c r="Q49" s="22">
        <f t="shared" si="2"/>
        <v>99.316375000000022</v>
      </c>
      <c r="R49" s="21">
        <f t="shared" si="5"/>
        <v>1312.038</v>
      </c>
      <c r="S49" s="23">
        <f t="shared" si="6"/>
        <v>15.600000000000001</v>
      </c>
      <c r="T49">
        <f t="shared" si="0"/>
        <v>1311.9793670222066</v>
      </c>
      <c r="U49">
        <f t="shared" si="1"/>
        <v>76.615236006683361</v>
      </c>
    </row>
    <row r="50" spans="1:21" x14ac:dyDescent="0.35">
      <c r="A50" s="13" t="s">
        <v>106</v>
      </c>
      <c r="B50" s="12" t="s">
        <v>206</v>
      </c>
      <c r="C50" s="15">
        <v>49.370200000000004</v>
      </c>
      <c r="D50" s="15">
        <v>1.630557</v>
      </c>
      <c r="E50" s="15">
        <v>13.988800000000001</v>
      </c>
      <c r="F50" s="15">
        <v>11.852459</v>
      </c>
      <c r="G50" s="15">
        <v>0.23580700000000002</v>
      </c>
      <c r="H50" s="15">
        <v>7.3974089999999997</v>
      </c>
      <c r="I50" s="15">
        <v>11.688799999999999</v>
      </c>
      <c r="J50" s="15">
        <v>2.1382999999999996</v>
      </c>
      <c r="K50" s="15">
        <v>0.19419700000000001</v>
      </c>
      <c r="L50" s="15">
        <v>0.17190199999999997</v>
      </c>
      <c r="M50" s="15">
        <v>1.9399999999999999E-3</v>
      </c>
      <c r="N50" s="15">
        <v>2.7160000000000004E-2</v>
      </c>
      <c r="O50" s="15">
        <v>0.34803600000000001</v>
      </c>
      <c r="P50" s="15">
        <v>8.7299999999999999E-3</v>
      </c>
      <c r="Q50" s="15">
        <f t="shared" si="2"/>
        <v>99.054296999999991</v>
      </c>
      <c r="R50" s="12">
        <f t="shared" si="5"/>
        <v>1393.8841800000002</v>
      </c>
      <c r="S50" s="14">
        <f t="shared" si="6"/>
        <v>87.3</v>
      </c>
      <c r="T50">
        <f t="shared" si="0"/>
        <v>1393.8218894412109</v>
      </c>
      <c r="U50">
        <f t="shared" si="1"/>
        <v>213.4225446093867</v>
      </c>
    </row>
    <row r="51" spans="1:21" x14ac:dyDescent="0.35">
      <c r="A51" s="13" t="s">
        <v>107</v>
      </c>
      <c r="B51" s="12" t="s">
        <v>206</v>
      </c>
      <c r="C51" s="15">
        <v>49.391599999999997</v>
      </c>
      <c r="D51" s="15">
        <v>1.6534599999999999</v>
      </c>
      <c r="E51" s="15">
        <v>13.9716</v>
      </c>
      <c r="F51" s="15">
        <v>11.622976</v>
      </c>
      <c r="G51" s="15">
        <v>0.20349200000000001</v>
      </c>
      <c r="H51" s="15">
        <v>7.2460479999999992</v>
      </c>
      <c r="I51" s="15">
        <v>11.7136</v>
      </c>
      <c r="J51" s="15">
        <v>2.2028000000000003</v>
      </c>
      <c r="K51" s="15">
        <v>0.19322</v>
      </c>
      <c r="L51" s="15">
        <v>0.15468800000000002</v>
      </c>
      <c r="M51" s="15">
        <v>1.3823999999999999E-2</v>
      </c>
      <c r="N51" s="15">
        <v>0</v>
      </c>
      <c r="O51" s="15">
        <v>0.33936000000000005</v>
      </c>
      <c r="P51" s="15">
        <v>6.0480000000000004E-3</v>
      </c>
      <c r="Q51" s="15">
        <f t="shared" si="2"/>
        <v>98.712715999999986</v>
      </c>
      <c r="R51" s="12">
        <f t="shared" si="5"/>
        <v>1359.1368000000002</v>
      </c>
      <c r="S51" s="14">
        <f t="shared" si="6"/>
        <v>60.480000000000004</v>
      </c>
      <c r="T51">
        <f t="shared" si="0"/>
        <v>1359.0760622486448</v>
      </c>
      <c r="U51">
        <f t="shared" si="1"/>
        <v>0</v>
      </c>
    </row>
    <row r="52" spans="1:21" x14ac:dyDescent="0.35">
      <c r="A52" s="13" t="s">
        <v>108</v>
      </c>
      <c r="B52" s="12" t="s">
        <v>206</v>
      </c>
      <c r="C52" s="15">
        <v>49.791600000000003</v>
      </c>
      <c r="D52" s="15">
        <v>1.5552919999999999</v>
      </c>
      <c r="E52" s="15">
        <v>14.182399999999999</v>
      </c>
      <c r="F52" s="15">
        <v>11.918808</v>
      </c>
      <c r="G52" s="15">
        <v>0.19478400000000001</v>
      </c>
      <c r="H52" s="15">
        <v>7.4311119999999997</v>
      </c>
      <c r="I52" s="15">
        <v>11.610800000000001</v>
      </c>
      <c r="J52" s="15">
        <v>2.2187999999999999</v>
      </c>
      <c r="K52" s="15">
        <v>0.19022000000000003</v>
      </c>
      <c r="L52" s="15">
        <v>0.11894400000000001</v>
      </c>
      <c r="M52" s="15">
        <v>1.6703999999999997E-2</v>
      </c>
      <c r="N52" s="15">
        <v>1.8048000000000002E-2</v>
      </c>
      <c r="O52" s="15">
        <v>0.33475200000000005</v>
      </c>
      <c r="P52" s="15">
        <v>6.9119999999999997E-3</v>
      </c>
      <c r="Q52" s="15">
        <f t="shared" si="2"/>
        <v>99.589175999999981</v>
      </c>
      <c r="R52" s="12">
        <f t="shared" si="5"/>
        <v>1340.6817600000002</v>
      </c>
      <c r="S52" s="14">
        <f t="shared" si="6"/>
        <v>69.11999999999999</v>
      </c>
      <c r="T52">
        <f t="shared" si="0"/>
        <v>1340.6218469762446</v>
      </c>
      <c r="U52">
        <f t="shared" si="1"/>
        <v>141.82069532806375</v>
      </c>
    </row>
    <row r="53" spans="1:21" x14ac:dyDescent="0.35">
      <c r="A53" s="13" t="s">
        <v>109</v>
      </c>
      <c r="B53" s="12" t="s">
        <v>206</v>
      </c>
      <c r="C53" s="15">
        <v>49.553800000000003</v>
      </c>
      <c r="D53" s="15">
        <v>1.5728040000000001</v>
      </c>
      <c r="E53" s="15">
        <v>14.161199999999999</v>
      </c>
      <c r="F53" s="15">
        <v>11.708339</v>
      </c>
      <c r="G53" s="15">
        <v>0.21950000000000003</v>
      </c>
      <c r="H53" s="15">
        <v>7.4081859999999997</v>
      </c>
      <c r="I53" s="15">
        <v>11.887600000000001</v>
      </c>
      <c r="J53" s="15">
        <v>2.1642000000000001</v>
      </c>
      <c r="K53" s="15">
        <v>0.193661</v>
      </c>
      <c r="L53" s="15">
        <v>0.13424799999999998</v>
      </c>
      <c r="M53" s="15">
        <v>0</v>
      </c>
      <c r="N53" s="15">
        <v>1.3968000000000001E-2</v>
      </c>
      <c r="O53" s="15">
        <v>0.35948200000000002</v>
      </c>
      <c r="P53" s="15">
        <v>7.0809999999999996E-3</v>
      </c>
      <c r="Q53" s="15">
        <f t="shared" si="2"/>
        <v>99.384068999999997</v>
      </c>
      <c r="R53" s="12">
        <f t="shared" si="5"/>
        <v>1439.7254100000002</v>
      </c>
      <c r="S53" s="14">
        <f t="shared" si="6"/>
        <v>70.81</v>
      </c>
      <c r="T53">
        <f t="shared" si="0"/>
        <v>1439.6610708665351</v>
      </c>
      <c r="U53">
        <f t="shared" si="1"/>
        <v>109.76016579911315</v>
      </c>
    </row>
    <row r="54" spans="1:21" x14ac:dyDescent="0.35">
      <c r="A54" s="13" t="s">
        <v>110</v>
      </c>
      <c r="B54" s="12" t="s">
        <v>206</v>
      </c>
      <c r="C54" s="15">
        <v>49.512199999999993</v>
      </c>
      <c r="D54" s="15">
        <v>1.7147474999999999</v>
      </c>
      <c r="E54" s="15">
        <v>13.911199999999999</v>
      </c>
      <c r="F54" s="15">
        <v>11.780566</v>
      </c>
      <c r="G54" s="15">
        <v>0.20100150000000003</v>
      </c>
      <c r="H54" s="15">
        <v>7.3805180000000004</v>
      </c>
      <c r="I54" s="15">
        <v>11.793200000000001</v>
      </c>
      <c r="J54" s="15">
        <v>2.2431000000000001</v>
      </c>
      <c r="K54" s="15">
        <v>0.19040900000000002</v>
      </c>
      <c r="L54" s="15">
        <v>0.13156449999999997</v>
      </c>
      <c r="M54" s="15">
        <v>1.5858500000000001E-2</v>
      </c>
      <c r="N54" s="15">
        <v>6.0085E-3</v>
      </c>
      <c r="O54" s="15">
        <v>0.37085250000000003</v>
      </c>
      <c r="P54" s="15">
        <v>5.1219999999999998E-3</v>
      </c>
      <c r="Q54" s="15">
        <f t="shared" si="2"/>
        <v>99.256347999999974</v>
      </c>
      <c r="R54" s="12">
        <f t="shared" si="5"/>
        <v>1485.2642625000001</v>
      </c>
      <c r="S54" s="14">
        <f t="shared" si="6"/>
        <v>51.22</v>
      </c>
      <c r="T54">
        <f t="shared" si="0"/>
        <v>1485.1978883046486</v>
      </c>
      <c r="U54">
        <f t="shared" si="1"/>
        <v>47.214630312426358</v>
      </c>
    </row>
    <row r="55" spans="1:21" x14ac:dyDescent="0.35">
      <c r="A55" s="13" t="s">
        <v>111</v>
      </c>
      <c r="B55" s="12" t="s">
        <v>206</v>
      </c>
      <c r="C55" s="15">
        <v>50.15</v>
      </c>
      <c r="D55" s="15">
        <v>1.6</v>
      </c>
      <c r="E55" s="15">
        <v>14.3</v>
      </c>
      <c r="F55" s="15">
        <v>10.905671999999999</v>
      </c>
      <c r="G55" s="15">
        <v>0.19</v>
      </c>
      <c r="H55" s="15">
        <v>7.28</v>
      </c>
      <c r="I55" s="15">
        <v>12.31</v>
      </c>
      <c r="J55" s="15">
        <v>2.2599999999999998</v>
      </c>
      <c r="K55" s="15">
        <v>0.19</v>
      </c>
      <c r="L55" s="15">
        <v>0.13</v>
      </c>
      <c r="M55" s="15">
        <v>0</v>
      </c>
      <c r="N55" s="15">
        <v>5.757E-3</v>
      </c>
      <c r="O55" s="15">
        <v>0.35683300000000001</v>
      </c>
      <c r="P55" s="15">
        <v>8.4840000000000002E-3</v>
      </c>
      <c r="Q55" s="15">
        <f t="shared" si="2"/>
        <v>99.686745999999985</v>
      </c>
      <c r="R55" s="14">
        <v>1400.85</v>
      </c>
      <c r="S55" s="14">
        <v>83.16</v>
      </c>
      <c r="T55">
        <f t="shared" si="0"/>
        <v>1429.0522999775185</v>
      </c>
      <c r="U55">
        <f t="shared" si="1"/>
        <v>45.238350122100115</v>
      </c>
    </row>
    <row r="56" spans="1:21" x14ac:dyDescent="0.35">
      <c r="A56" s="13" t="s">
        <v>112</v>
      </c>
      <c r="B56" s="12" t="s">
        <v>206</v>
      </c>
      <c r="C56" s="15">
        <v>49.271700000000003</v>
      </c>
      <c r="D56" s="15">
        <v>1.3559869999999998</v>
      </c>
      <c r="E56" s="15">
        <v>14.4535</v>
      </c>
      <c r="F56" s="15">
        <v>10.820202999999999</v>
      </c>
      <c r="G56" s="15">
        <v>0.18299000000000001</v>
      </c>
      <c r="H56" s="15">
        <v>7.8522590000000001</v>
      </c>
      <c r="I56" s="15">
        <v>12.5871</v>
      </c>
      <c r="J56" s="15">
        <v>2.0495999999999999</v>
      </c>
      <c r="K56" s="15">
        <v>0.20594500000000002</v>
      </c>
      <c r="L56" s="15">
        <v>7.7793999999999988E-2</v>
      </c>
      <c r="M56" s="15">
        <v>1.7072E-2</v>
      </c>
      <c r="N56" s="15">
        <v>1.5616999999999999E-2</v>
      </c>
      <c r="O56" s="15">
        <v>0.34473800000000004</v>
      </c>
      <c r="P56" s="15">
        <v>1.2900999999999998E-2</v>
      </c>
      <c r="Q56" s="15">
        <f t="shared" si="2"/>
        <v>99.247406000000012</v>
      </c>
      <c r="R56" s="12">
        <f t="shared" ref="R56:R76" si="7">O56*10000*0.4005</f>
        <v>1380.6756900000003</v>
      </c>
      <c r="S56" s="14">
        <f t="shared" ref="S56:S76" si="8">P56*10000</f>
        <v>129.00999999999996</v>
      </c>
      <c r="T56">
        <f t="shared" si="0"/>
        <v>1380.6139897084904</v>
      </c>
      <c r="U56">
        <f t="shared" si="1"/>
        <v>122.71796315039734</v>
      </c>
    </row>
    <row r="57" spans="1:21" x14ac:dyDescent="0.35">
      <c r="A57" s="13" t="s">
        <v>113</v>
      </c>
      <c r="B57" s="12" t="s">
        <v>206</v>
      </c>
      <c r="C57" s="15">
        <v>49.479199999999999</v>
      </c>
      <c r="D57" s="15">
        <v>1.2833885</v>
      </c>
      <c r="E57" s="15">
        <v>14.578399999999998</v>
      </c>
      <c r="F57" s="15">
        <v>10.767894</v>
      </c>
      <c r="G57" s="15">
        <v>0.152084</v>
      </c>
      <c r="H57" s="15">
        <v>7.8426529999999994</v>
      </c>
      <c r="I57" s="15">
        <v>12.2624</v>
      </c>
      <c r="J57" s="15">
        <v>2.1589999999999998</v>
      </c>
      <c r="K57" s="15">
        <v>0.2207585</v>
      </c>
      <c r="L57" s="15">
        <v>0.11512449999999999</v>
      </c>
      <c r="M57" s="15">
        <v>1.5343500000000001E-2</v>
      </c>
      <c r="N57" s="15">
        <v>0</v>
      </c>
      <c r="O57" s="15">
        <v>0.31806400000000001</v>
      </c>
      <c r="P57" s="15">
        <v>9.1675000000000003E-3</v>
      </c>
      <c r="Q57" s="15">
        <f t="shared" si="2"/>
        <v>99.203477500000005</v>
      </c>
      <c r="R57" s="12">
        <f t="shared" si="7"/>
        <v>1273.8463200000001</v>
      </c>
      <c r="S57" s="14">
        <f t="shared" si="8"/>
        <v>91.674999999999997</v>
      </c>
      <c r="T57">
        <f t="shared" si="0"/>
        <v>1273.789393750156</v>
      </c>
      <c r="U57">
        <f t="shared" si="1"/>
        <v>0</v>
      </c>
    </row>
    <row r="58" spans="1:21" x14ac:dyDescent="0.35">
      <c r="A58" s="13" t="s">
        <v>114</v>
      </c>
      <c r="B58" s="12" t="s">
        <v>206</v>
      </c>
      <c r="C58" s="15">
        <v>49.195</v>
      </c>
      <c r="D58" s="15">
        <v>1.46031</v>
      </c>
      <c r="E58" s="15">
        <v>14.282999999999999</v>
      </c>
      <c r="F58" s="15">
        <v>10.662775999999999</v>
      </c>
      <c r="G58" s="15">
        <v>0.162582</v>
      </c>
      <c r="H58" s="15">
        <v>8.0489540000000002</v>
      </c>
      <c r="I58" s="15">
        <v>12.416</v>
      </c>
      <c r="J58" s="15">
        <v>2.0947379999999995</v>
      </c>
      <c r="K58" s="15">
        <v>0.212282</v>
      </c>
      <c r="L58" s="15">
        <v>0.12583199999999997</v>
      </c>
      <c r="M58" s="15">
        <v>1.3132000000000001E-2</v>
      </c>
      <c r="N58" s="15">
        <v>0</v>
      </c>
      <c r="O58" s="15">
        <v>0.33565</v>
      </c>
      <c r="P58" s="15">
        <v>8.6239999999999997E-3</v>
      </c>
      <c r="Q58" s="15">
        <f t="shared" si="2"/>
        <v>99.018879999999982</v>
      </c>
      <c r="R58" s="12">
        <f t="shared" si="7"/>
        <v>1344.2782500000001</v>
      </c>
      <c r="S58" s="14">
        <f t="shared" si="8"/>
        <v>86.24</v>
      </c>
      <c r="T58">
        <f t="shared" si="0"/>
        <v>1344.2181762545899</v>
      </c>
      <c r="U58">
        <f t="shared" si="1"/>
        <v>0</v>
      </c>
    </row>
    <row r="59" spans="1:21" x14ac:dyDescent="0.35">
      <c r="A59" s="13" t="s">
        <v>115</v>
      </c>
      <c r="B59" s="12" t="s">
        <v>206</v>
      </c>
      <c r="C59" s="15">
        <v>48.84375</v>
      </c>
      <c r="D59" s="15">
        <v>1.119675</v>
      </c>
      <c r="E59" s="15">
        <v>14.80475</v>
      </c>
      <c r="F59" s="15">
        <v>10.684917500000001</v>
      </c>
      <c r="G59" s="15">
        <v>0.20550750000000007</v>
      </c>
      <c r="H59" s="15">
        <v>8.079717500000001</v>
      </c>
      <c r="I59" s="15">
        <v>12.6425</v>
      </c>
      <c r="J59" s="15">
        <v>2.1030000000000002</v>
      </c>
      <c r="K59" s="15">
        <v>0.22092750000000005</v>
      </c>
      <c r="L59" s="15">
        <v>9.5274999999999999E-2</v>
      </c>
      <c r="M59" s="15">
        <v>2.0350000000000004E-2</v>
      </c>
      <c r="N59" s="15">
        <v>8.6950000000000031E-3</v>
      </c>
      <c r="O59" s="15">
        <v>0.29618500000000003</v>
      </c>
      <c r="P59" s="15">
        <v>8.0474999999999991E-3</v>
      </c>
      <c r="Q59" s="15">
        <f t="shared" si="2"/>
        <v>99.133297499999983</v>
      </c>
      <c r="R59" s="12">
        <f t="shared" si="7"/>
        <v>1186.2209250000003</v>
      </c>
      <c r="S59" s="14">
        <f t="shared" si="8"/>
        <v>80.474999999999994</v>
      </c>
      <c r="T59">
        <f t="shared" si="0"/>
        <v>1186.1679145954588</v>
      </c>
      <c r="U59">
        <f t="shared" si="1"/>
        <v>68.325074572114062</v>
      </c>
    </row>
    <row r="60" spans="1:21" x14ac:dyDescent="0.35">
      <c r="A60" s="13" t="s">
        <v>116</v>
      </c>
      <c r="B60" s="12" t="s">
        <v>206</v>
      </c>
      <c r="C60" s="15">
        <v>49.220699999999994</v>
      </c>
      <c r="D60" s="15">
        <v>1.2178335</v>
      </c>
      <c r="E60" s="15">
        <v>14.614149999999999</v>
      </c>
      <c r="F60" s="15">
        <v>10.652495999999999</v>
      </c>
      <c r="G60" s="15">
        <v>0.18330100000000002</v>
      </c>
      <c r="H60" s="15">
        <v>7.6844284999999992</v>
      </c>
      <c r="I60" s="15">
        <v>12.476599999999999</v>
      </c>
      <c r="J60" s="15">
        <v>2.1326500000000004</v>
      </c>
      <c r="K60" s="15">
        <v>0.22689600000000001</v>
      </c>
      <c r="L60" s="15">
        <v>0.12292999999999998</v>
      </c>
      <c r="M60" s="15">
        <v>0</v>
      </c>
      <c r="N60" s="15">
        <v>6.0800000000000003E-3</v>
      </c>
      <c r="O60" s="15">
        <v>0.32224000000000003</v>
      </c>
      <c r="P60" s="15">
        <v>7.8849999999999996E-3</v>
      </c>
      <c r="Q60" s="15">
        <f t="shared" si="2"/>
        <v>98.86818999999997</v>
      </c>
      <c r="R60" s="12">
        <f t="shared" si="7"/>
        <v>1290.5712000000001</v>
      </c>
      <c r="S60" s="14">
        <f t="shared" si="8"/>
        <v>78.849999999999994</v>
      </c>
      <c r="T60">
        <f t="shared" si="0"/>
        <v>1290.5135263407687</v>
      </c>
      <c r="U60">
        <f t="shared" si="1"/>
        <v>47.776475376475375</v>
      </c>
    </row>
    <row r="61" spans="1:21" x14ac:dyDescent="0.35">
      <c r="A61" s="13" t="s">
        <v>117</v>
      </c>
      <c r="B61" s="12" t="s">
        <v>206</v>
      </c>
      <c r="C61" s="15">
        <v>49.384400000000007</v>
      </c>
      <c r="D61" s="15">
        <v>0.61637999999999993</v>
      </c>
      <c r="E61" s="15">
        <v>16.241999999999997</v>
      </c>
      <c r="F61" s="15">
        <v>7.6166079999999994</v>
      </c>
      <c r="G61" s="15">
        <v>0.14662000000000006</v>
      </c>
      <c r="H61" s="15">
        <v>9.6238600000000005</v>
      </c>
      <c r="I61" s="15">
        <v>12.9384</v>
      </c>
      <c r="J61" s="15">
        <v>1.912388</v>
      </c>
      <c r="K61" s="15">
        <v>0.11897599999999998</v>
      </c>
      <c r="L61" s="15">
        <v>7.2160000000000002E-2</v>
      </c>
      <c r="M61" s="15">
        <v>5.9399999999999994E-2</v>
      </c>
      <c r="N61" s="15">
        <v>1.4256E-2</v>
      </c>
      <c r="O61" s="15">
        <v>0.187616</v>
      </c>
      <c r="P61" s="15">
        <v>6.2480000000000001E-3</v>
      </c>
      <c r="Q61" s="15">
        <f t="shared" ref="Q61:Q62" si="9">SUM(C61:P61)</f>
        <v>98.939312000000015</v>
      </c>
      <c r="R61" s="14">
        <f t="shared" si="7"/>
        <v>751.40208000000007</v>
      </c>
      <c r="S61" s="14">
        <f t="shared" si="8"/>
        <v>62.480000000000004</v>
      </c>
      <c r="T61">
        <f t="shared" si="0"/>
        <v>751.36850098668606</v>
      </c>
      <c r="U61">
        <f t="shared" si="1"/>
        <v>112.02326200115671</v>
      </c>
    </row>
    <row r="62" spans="1:21" x14ac:dyDescent="0.35">
      <c r="A62" s="13" t="s">
        <v>118</v>
      </c>
      <c r="B62" s="12" t="s">
        <v>206</v>
      </c>
      <c r="C62" s="15">
        <v>49.217199999999998</v>
      </c>
      <c r="D62" s="15">
        <v>0.574492</v>
      </c>
      <c r="E62" s="15">
        <v>16.1188</v>
      </c>
      <c r="F62" s="15">
        <v>7.6166079999999994</v>
      </c>
      <c r="G62" s="15">
        <v>0.16219600000000001</v>
      </c>
      <c r="H62" s="15">
        <v>9.6238600000000005</v>
      </c>
      <c r="I62" s="15">
        <v>12.885599999999998</v>
      </c>
      <c r="J62" s="15">
        <v>1.815588</v>
      </c>
      <c r="K62" s="15">
        <v>0.10296000000000001</v>
      </c>
      <c r="L62" s="15">
        <v>7.8848000000000001E-2</v>
      </c>
      <c r="M62" s="15">
        <v>2.4112000000000001E-2</v>
      </c>
      <c r="N62" s="15">
        <v>5.4559999999999999E-3</v>
      </c>
      <c r="O62" s="15">
        <v>0.18920000000000001</v>
      </c>
      <c r="P62" s="15">
        <v>7.8320000000000004E-3</v>
      </c>
      <c r="Q62" s="15">
        <f t="shared" si="9"/>
        <v>98.422751999999974</v>
      </c>
      <c r="R62" s="14">
        <f t="shared" si="7"/>
        <v>757.74600000000009</v>
      </c>
      <c r="S62" s="14">
        <f t="shared" si="8"/>
        <v>78.320000000000007</v>
      </c>
      <c r="T62">
        <f t="shared" si="0"/>
        <v>757.71213748657351</v>
      </c>
      <c r="U62">
        <f t="shared" si="1"/>
        <v>42.873100272047637</v>
      </c>
    </row>
    <row r="63" spans="1:21" x14ac:dyDescent="0.35">
      <c r="A63" s="13" t="s">
        <v>119</v>
      </c>
      <c r="B63" s="12" t="s">
        <v>206</v>
      </c>
      <c r="C63" s="15">
        <v>49.166499999999999</v>
      </c>
      <c r="D63" s="15">
        <v>1.0601385000000001</v>
      </c>
      <c r="E63" s="15">
        <v>14.658899999999999</v>
      </c>
      <c r="F63" s="15">
        <v>9.4911899999999996</v>
      </c>
      <c r="G63" s="15">
        <v>0.14361600000000002</v>
      </c>
      <c r="H63" s="15">
        <v>8.8215580000000013</v>
      </c>
      <c r="I63" s="15">
        <v>13.225899999999999</v>
      </c>
      <c r="J63" s="15">
        <v>1.7043735</v>
      </c>
      <c r="K63" s="15">
        <v>0.124671</v>
      </c>
      <c r="L63" s="15">
        <v>6.1149000000000009E-2</v>
      </c>
      <c r="M63" s="15">
        <v>3.2070500000000002E-2</v>
      </c>
      <c r="N63" s="15">
        <v>2.5992999999999999E-2</v>
      </c>
      <c r="O63" s="15">
        <v>0.20850500000000002</v>
      </c>
      <c r="P63" s="15">
        <v>7.5735000000000004E-3</v>
      </c>
      <c r="Q63" s="15">
        <f t="shared" si="2"/>
        <v>98.732138000000006</v>
      </c>
      <c r="R63" s="12">
        <f t="shared" si="7"/>
        <v>835.06252500000016</v>
      </c>
      <c r="S63" s="14">
        <f t="shared" si="8"/>
        <v>75.734999999999999</v>
      </c>
      <c r="T63">
        <f t="shared" si="0"/>
        <v>835.02520732895368</v>
      </c>
      <c r="U63">
        <f t="shared" si="1"/>
        <v>204.25229020735597</v>
      </c>
    </row>
    <row r="64" spans="1:21" x14ac:dyDescent="0.35">
      <c r="A64" s="13" t="s">
        <v>120</v>
      </c>
      <c r="B64" s="12" t="s">
        <v>206</v>
      </c>
      <c r="C64" s="15">
        <v>49.734499999999997</v>
      </c>
      <c r="D64" s="15">
        <v>0.74726050000000011</v>
      </c>
      <c r="E64" s="15">
        <v>15.10905</v>
      </c>
      <c r="F64" s="15">
        <v>9.1422784999999998</v>
      </c>
      <c r="G64" s="15">
        <v>0.17025950000000001</v>
      </c>
      <c r="H64" s="15">
        <v>8.8950064999999991</v>
      </c>
      <c r="I64" s="15">
        <v>13.376950000000001</v>
      </c>
      <c r="J64" s="15">
        <v>1.8031225</v>
      </c>
      <c r="K64" s="15">
        <v>9.1539000000000009E-2</v>
      </c>
      <c r="L64" s="15">
        <v>4.12965E-2</v>
      </c>
      <c r="M64" s="15">
        <v>7.7962500000000004E-2</v>
      </c>
      <c r="N64" s="15">
        <v>1.134E-3</v>
      </c>
      <c r="O64" s="15">
        <v>0.21829500000000002</v>
      </c>
      <c r="P64" s="15">
        <v>3.7799999999999999E-3</v>
      </c>
      <c r="Q64" s="15">
        <f t="shared" si="2"/>
        <v>99.412434500000003</v>
      </c>
      <c r="R64" s="12">
        <f t="shared" si="7"/>
        <v>874.27147500000012</v>
      </c>
      <c r="S64" s="14">
        <f t="shared" si="8"/>
        <v>37.799999999999997</v>
      </c>
      <c r="T64">
        <f t="shared" si="0"/>
        <v>874.23240514075894</v>
      </c>
      <c r="U64">
        <f t="shared" si="1"/>
        <v>8.9109412955465572</v>
      </c>
    </row>
    <row r="65" spans="1:21" x14ac:dyDescent="0.35">
      <c r="A65" s="2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>
        <f t="shared" si="0"/>
        <v>0</v>
      </c>
      <c r="U65">
        <f t="shared" si="1"/>
        <v>0</v>
      </c>
    </row>
    <row r="66" spans="1:21" x14ac:dyDescent="0.35">
      <c r="A66" s="2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>
        <f t="shared" si="0"/>
        <v>0</v>
      </c>
      <c r="U66">
        <f t="shared" si="1"/>
        <v>0</v>
      </c>
    </row>
    <row r="67" spans="1:21" x14ac:dyDescent="0.35">
      <c r="A67" s="2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>
        <f t="shared" ref="T67:T130" si="10">10000*(O67*32.065)/80.066</f>
        <v>0</v>
      </c>
      <c r="U67">
        <f t="shared" ref="U67:U130" si="11">(10000*N67*58.6934)/74.6928</f>
        <v>0</v>
      </c>
    </row>
    <row r="68" spans="1:21" x14ac:dyDescent="0.35">
      <c r="A68" s="2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>
        <f t="shared" si="10"/>
        <v>0</v>
      </c>
      <c r="U68">
        <f t="shared" si="11"/>
        <v>0</v>
      </c>
    </row>
    <row r="69" spans="1:21" x14ac:dyDescent="0.35">
      <c r="A69" s="2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>
        <f t="shared" si="10"/>
        <v>0</v>
      </c>
      <c r="U69">
        <f t="shared" si="11"/>
        <v>0</v>
      </c>
    </row>
    <row r="70" spans="1:21" x14ac:dyDescent="0.35">
      <c r="A70" s="2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>
        <f t="shared" si="10"/>
        <v>0</v>
      </c>
      <c r="U70">
        <f t="shared" si="11"/>
        <v>0</v>
      </c>
    </row>
    <row r="71" spans="1:21" x14ac:dyDescent="0.35">
      <c r="A71" s="2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>
        <f t="shared" si="10"/>
        <v>0</v>
      </c>
      <c r="U71">
        <f t="shared" si="11"/>
        <v>0</v>
      </c>
    </row>
    <row r="72" spans="1:21" x14ac:dyDescent="0.35">
      <c r="A72" s="2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>
        <f t="shared" si="10"/>
        <v>0</v>
      </c>
      <c r="U72">
        <f t="shared" si="11"/>
        <v>0</v>
      </c>
    </row>
    <row r="73" spans="1:21" x14ac:dyDescent="0.35">
      <c r="A73" s="2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>
        <f t="shared" si="10"/>
        <v>0</v>
      </c>
      <c r="U73">
        <f t="shared" si="11"/>
        <v>0</v>
      </c>
    </row>
    <row r="74" spans="1:21" x14ac:dyDescent="0.35">
      <c r="A74" s="2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>
        <f t="shared" si="10"/>
        <v>0</v>
      </c>
      <c r="U74">
        <f t="shared" si="11"/>
        <v>0</v>
      </c>
    </row>
    <row r="75" spans="1:21" x14ac:dyDescent="0.35">
      <c r="A75" s="13" t="s">
        <v>121</v>
      </c>
      <c r="B75" s="12" t="s">
        <v>206</v>
      </c>
      <c r="C75" s="15">
        <v>49.576499999999996</v>
      </c>
      <c r="D75" s="15">
        <v>1.3794500000000001</v>
      </c>
      <c r="E75" s="15">
        <v>14.27125</v>
      </c>
      <c r="F75" s="15">
        <v>9.7795275000000004</v>
      </c>
      <c r="G75" s="15">
        <v>0.19679250000000001</v>
      </c>
      <c r="H75" s="15">
        <v>8.3429100000000016</v>
      </c>
      <c r="I75" s="15">
        <v>12.999500000000001</v>
      </c>
      <c r="J75" s="15">
        <v>1.8227500000000001</v>
      </c>
      <c r="K75" s="15">
        <v>0.17055000000000006</v>
      </c>
      <c r="L75" s="15">
        <v>6.7987500000000006E-2</v>
      </c>
      <c r="M75" s="15">
        <v>4.5787500000000002E-2</v>
      </c>
      <c r="N75" s="15">
        <v>0</v>
      </c>
      <c r="O75" s="15">
        <v>0.28952500000000009</v>
      </c>
      <c r="P75" s="15">
        <v>3.885E-3</v>
      </c>
      <c r="Q75" s="15">
        <f t="shared" si="2"/>
        <v>98.946415000000002</v>
      </c>
      <c r="R75" s="12">
        <f t="shared" si="7"/>
        <v>1159.5476250000004</v>
      </c>
      <c r="S75" s="14">
        <f t="shared" si="8"/>
        <v>38.85</v>
      </c>
      <c r="T75">
        <f t="shared" si="10"/>
        <v>1159.4958065845678</v>
      </c>
      <c r="U75">
        <f t="shared" si="11"/>
        <v>0</v>
      </c>
    </row>
    <row r="76" spans="1:21" x14ac:dyDescent="0.35">
      <c r="A76" s="13" t="s">
        <v>122</v>
      </c>
      <c r="B76" s="12" t="s">
        <v>206</v>
      </c>
      <c r="C76" s="15">
        <v>49.315199999999997</v>
      </c>
      <c r="D76" s="15">
        <v>1.290648</v>
      </c>
      <c r="E76" s="15">
        <v>14.550799999999999</v>
      </c>
      <c r="F76" s="15">
        <v>10.654292</v>
      </c>
      <c r="G76" s="15">
        <v>0.18818800000000002</v>
      </c>
      <c r="H76" s="15">
        <v>7.406877999999999</v>
      </c>
      <c r="I76" s="15">
        <v>12.106999999999998</v>
      </c>
      <c r="J76" s="15">
        <v>2.1395999999999997</v>
      </c>
      <c r="K76" s="15">
        <v>0.178976</v>
      </c>
      <c r="L76" s="15">
        <v>0.14300000000000002</v>
      </c>
      <c r="M76" s="15">
        <v>6.3167999999999988E-2</v>
      </c>
      <c r="N76" s="15">
        <v>0</v>
      </c>
      <c r="O76" s="15">
        <v>0.29093000000000002</v>
      </c>
      <c r="P76" s="15">
        <v>1.0339999999999998E-2</v>
      </c>
      <c r="Q76" s="15">
        <f t="shared" si="2"/>
        <v>98.339020000000005</v>
      </c>
      <c r="R76" s="12">
        <f t="shared" si="7"/>
        <v>1165.1746500000002</v>
      </c>
      <c r="S76" s="14">
        <f t="shared" si="8"/>
        <v>103.39999999999999</v>
      </c>
      <c r="T76">
        <f t="shared" si="10"/>
        <v>1165.1225801214</v>
      </c>
      <c r="U76">
        <f t="shared" si="11"/>
        <v>0</v>
      </c>
    </row>
    <row r="77" spans="1:21" x14ac:dyDescent="0.35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4"/>
      <c r="T77">
        <f t="shared" si="10"/>
        <v>0</v>
      </c>
      <c r="U77">
        <f t="shared" si="11"/>
        <v>0</v>
      </c>
    </row>
    <row r="78" spans="1:21" x14ac:dyDescent="0.35">
      <c r="A78" s="13" t="s">
        <v>124</v>
      </c>
      <c r="B78" s="12" t="s">
        <v>206</v>
      </c>
      <c r="C78" s="15">
        <v>49.384250000000002</v>
      </c>
      <c r="D78" s="15">
        <v>1.9004840000000001</v>
      </c>
      <c r="E78" s="15">
        <v>13.603549999999998</v>
      </c>
      <c r="F78" s="15">
        <v>12.758448000000001</v>
      </c>
      <c r="G78" s="15">
        <v>0.2404915</v>
      </c>
      <c r="H78" s="15">
        <v>6.4387734999999999</v>
      </c>
      <c r="I78" s="15">
        <v>11.220600000000001</v>
      </c>
      <c r="J78" s="15">
        <v>2.33555</v>
      </c>
      <c r="K78" s="15">
        <v>0.26044350000000005</v>
      </c>
      <c r="L78" s="15">
        <v>0.23452150000000002</v>
      </c>
      <c r="M78" s="15">
        <v>2.2387499999999998E-2</v>
      </c>
      <c r="N78" s="15">
        <v>1.9800500000000002E-2</v>
      </c>
      <c r="O78" s="15">
        <v>0.3959105</v>
      </c>
      <c r="P78" s="15">
        <v>7.7609999999999997E-3</v>
      </c>
      <c r="Q78" s="15">
        <f t="shared" ref="Q78:Q104" si="12">SUM(C78:P78)</f>
        <v>98.822971499999994</v>
      </c>
      <c r="R78" s="12">
        <f t="shared" ref="R78:R92" si="13">O78*10000*0.4005</f>
        <v>1585.6215525</v>
      </c>
      <c r="S78" s="14">
        <f t="shared" ref="S78:S92" si="14">P78*10000</f>
        <v>77.61</v>
      </c>
      <c r="T78">
        <f t="shared" si="10"/>
        <v>1585.5506934903703</v>
      </c>
      <c r="U78">
        <f t="shared" si="11"/>
        <v>155.59179287695736</v>
      </c>
    </row>
    <row r="79" spans="1:21" x14ac:dyDescent="0.35">
      <c r="A79" s="13" t="s">
        <v>125</v>
      </c>
      <c r="B79" s="12" t="s">
        <v>206</v>
      </c>
      <c r="C79" s="15">
        <v>49.841199999999994</v>
      </c>
      <c r="D79" s="15">
        <v>1.7093205</v>
      </c>
      <c r="E79" s="15">
        <v>13.886900000000001</v>
      </c>
      <c r="F79" s="15">
        <v>12.066671000000001</v>
      </c>
      <c r="G79" s="15">
        <v>0.20872950000000001</v>
      </c>
      <c r="H79" s="15">
        <v>6.531212</v>
      </c>
      <c r="I79" s="15">
        <v>11.609800000000002</v>
      </c>
      <c r="J79" s="15">
        <v>2.3268499999999999</v>
      </c>
      <c r="K79" s="15">
        <v>0.20988150000000003</v>
      </c>
      <c r="L79" s="15">
        <v>0.18355550000000001</v>
      </c>
      <c r="M79" s="15">
        <v>2.2870499999999998E-2</v>
      </c>
      <c r="N79" s="15">
        <v>0</v>
      </c>
      <c r="O79" s="15">
        <v>0.35936600000000002</v>
      </c>
      <c r="P79" s="15">
        <v>7.2374999999999991E-3</v>
      </c>
      <c r="Q79" s="15">
        <f t="shared" si="12"/>
        <v>98.963593999999972</v>
      </c>
      <c r="R79" s="12">
        <f t="shared" si="13"/>
        <v>1439.2608300000002</v>
      </c>
      <c r="S79" s="14">
        <f t="shared" si="14"/>
        <v>72.374999999999986</v>
      </c>
      <c r="T79">
        <f t="shared" si="10"/>
        <v>1439.1965116279071</v>
      </c>
      <c r="U79">
        <f t="shared" si="11"/>
        <v>0</v>
      </c>
    </row>
    <row r="80" spans="1:21" x14ac:dyDescent="0.35">
      <c r="A80" s="13" t="s">
        <v>126</v>
      </c>
      <c r="B80" s="12" t="s">
        <v>206</v>
      </c>
      <c r="C80" s="15">
        <v>49.544750000000001</v>
      </c>
      <c r="D80" s="15">
        <v>1.7078774999999999</v>
      </c>
      <c r="E80" s="15">
        <v>13.89925</v>
      </c>
      <c r="F80" s="15">
        <v>11.980349999999998</v>
      </c>
      <c r="G80" s="15">
        <v>0.21040500000000001</v>
      </c>
      <c r="H80" s="15">
        <v>6.8008199999999999</v>
      </c>
      <c r="I80" s="15">
        <v>11.471499999999999</v>
      </c>
      <c r="J80" s="15">
        <v>2.1972499999999999</v>
      </c>
      <c r="K80" s="15">
        <v>0.21563249999999998</v>
      </c>
      <c r="L80" s="15">
        <v>0.12500250000000002</v>
      </c>
      <c r="M80" s="15">
        <v>1.5795E-2</v>
      </c>
      <c r="N80" s="15">
        <v>5.5574999999999999E-3</v>
      </c>
      <c r="O80" s="15">
        <v>0.33910500000000005</v>
      </c>
      <c r="P80" s="15">
        <v>6.2400000000000008E-3</v>
      </c>
      <c r="Q80" s="15">
        <f t="shared" si="12"/>
        <v>98.519534999999976</v>
      </c>
      <c r="R80" s="12">
        <f t="shared" si="13"/>
        <v>1358.1155250000004</v>
      </c>
      <c r="S80" s="14">
        <f t="shared" si="14"/>
        <v>62.400000000000006</v>
      </c>
      <c r="T80">
        <f t="shared" si="10"/>
        <v>1358.0548328878676</v>
      </c>
      <c r="U80">
        <f t="shared" si="11"/>
        <v>43.67068452380952</v>
      </c>
    </row>
    <row r="81" spans="1:21" x14ac:dyDescent="0.35">
      <c r="A81" s="13" t="s">
        <v>127</v>
      </c>
      <c r="B81" s="12" t="s">
        <v>206</v>
      </c>
      <c r="C81" s="15">
        <v>48.929349999999999</v>
      </c>
      <c r="D81" s="15">
        <v>1.7709345000000001</v>
      </c>
      <c r="E81" s="15">
        <v>13.576799999999999</v>
      </c>
      <c r="F81" s="15">
        <v>12.481580000000001</v>
      </c>
      <c r="G81" s="15">
        <v>0.20091000000000001</v>
      </c>
      <c r="H81" s="15">
        <v>7.286416</v>
      </c>
      <c r="I81" s="15">
        <v>11.838000000000001</v>
      </c>
      <c r="J81" s="15">
        <v>2.0447500000000001</v>
      </c>
      <c r="K81" s="15">
        <v>0.219224</v>
      </c>
      <c r="L81" s="15">
        <v>0.13663550000000002</v>
      </c>
      <c r="M81" s="15">
        <v>1.5294499999999997E-2</v>
      </c>
      <c r="N81" s="15">
        <v>3.3756500000000002E-2</v>
      </c>
      <c r="O81" s="15">
        <v>0.35856100000000002</v>
      </c>
      <c r="P81" s="15">
        <v>9.3214999999999999E-3</v>
      </c>
      <c r="Q81" s="15">
        <f t="shared" si="12"/>
        <v>98.901533499999971</v>
      </c>
      <c r="R81" s="12">
        <f t="shared" si="13"/>
        <v>1436.0368050000002</v>
      </c>
      <c r="S81" s="14">
        <f t="shared" si="14"/>
        <v>93.215000000000003</v>
      </c>
      <c r="T81">
        <f t="shared" si="10"/>
        <v>1435.9726307046687</v>
      </c>
      <c r="U81">
        <f t="shared" si="11"/>
        <v>265.25766300098536</v>
      </c>
    </row>
    <row r="82" spans="1:21" x14ac:dyDescent="0.35">
      <c r="A82" s="13" t="s">
        <v>128</v>
      </c>
      <c r="B82" s="12" t="s">
        <v>206</v>
      </c>
      <c r="C82" s="15">
        <v>49.378999999999998</v>
      </c>
      <c r="D82" s="15">
        <v>1.6453149999999999</v>
      </c>
      <c r="E82" s="15">
        <v>13.986999999999998</v>
      </c>
      <c r="F82" s="15">
        <v>12.108030000000001</v>
      </c>
      <c r="G82" s="15">
        <v>0.25365000000000004</v>
      </c>
      <c r="H82" s="15">
        <v>6.8606600000000002</v>
      </c>
      <c r="I82" s="15">
        <v>11.579000000000001</v>
      </c>
      <c r="J82" s="15">
        <v>2.2875000000000001</v>
      </c>
      <c r="K82" s="15">
        <v>0.19431500000000002</v>
      </c>
      <c r="L82" s="15">
        <v>0.17878000000000002</v>
      </c>
      <c r="M82" s="15">
        <v>1.3964999999999998E-2</v>
      </c>
      <c r="N82" s="15">
        <v>1.1875E-2</v>
      </c>
      <c r="O82" s="15">
        <v>0.34276000000000001</v>
      </c>
      <c r="P82" s="15">
        <v>5.2249999999999996E-3</v>
      </c>
      <c r="Q82" s="15">
        <f t="shared" si="12"/>
        <v>98.847074999999975</v>
      </c>
      <c r="R82" s="12">
        <f t="shared" si="13"/>
        <v>1372.7538</v>
      </c>
      <c r="S82" s="14">
        <f t="shared" si="14"/>
        <v>52.249999999999993</v>
      </c>
      <c r="T82">
        <f t="shared" si="10"/>
        <v>1372.6924537256762</v>
      </c>
      <c r="U82">
        <f t="shared" si="11"/>
        <v>93.313428469678456</v>
      </c>
    </row>
    <row r="83" spans="1:21" x14ac:dyDescent="0.35">
      <c r="A83" s="13" t="s">
        <v>129</v>
      </c>
      <c r="B83" s="12" t="s">
        <v>206</v>
      </c>
      <c r="C83" s="15">
        <v>48.9285</v>
      </c>
      <c r="D83" s="15">
        <v>1.4038299999999999</v>
      </c>
      <c r="E83" s="15">
        <v>14.285250000000001</v>
      </c>
      <c r="F83" s="15">
        <v>11.9267775</v>
      </c>
      <c r="G83" s="15">
        <v>0.17869250000000006</v>
      </c>
      <c r="H83" s="15">
        <v>7.1465100000000001</v>
      </c>
      <c r="I83" s="15">
        <v>11.907</v>
      </c>
      <c r="J83" s="15">
        <v>2.1287500000000001</v>
      </c>
      <c r="K83" s="15">
        <v>0.21331000000000003</v>
      </c>
      <c r="L83" s="15">
        <v>0.14362750000000002</v>
      </c>
      <c r="M83" s="15">
        <v>3.8017500000000003E-2</v>
      </c>
      <c r="N83" s="15">
        <v>2.1090000000000001E-2</v>
      </c>
      <c r="O83" s="15">
        <v>0.27851750000000003</v>
      </c>
      <c r="P83" s="15">
        <v>6.6600000000000001E-3</v>
      </c>
      <c r="Q83" s="15">
        <f t="shared" si="12"/>
        <v>98.6065325</v>
      </c>
      <c r="R83" s="12">
        <f t="shared" si="13"/>
        <v>1115.4625875000002</v>
      </c>
      <c r="S83" s="14">
        <f t="shared" si="14"/>
        <v>66.599999999999994</v>
      </c>
      <c r="T83">
        <f t="shared" si="10"/>
        <v>1115.4127391776783</v>
      </c>
      <c r="U83">
        <f t="shared" si="11"/>
        <v>165.72464896214896</v>
      </c>
    </row>
    <row r="84" spans="1:21" x14ac:dyDescent="0.35">
      <c r="A84" s="13" t="s">
        <v>130</v>
      </c>
      <c r="B84" s="12" t="s">
        <v>206</v>
      </c>
      <c r="C84" s="15">
        <v>49.077799999999996</v>
      </c>
      <c r="D84" s="15">
        <v>1.3554139999999999</v>
      </c>
      <c r="E84" s="15">
        <v>14.4018</v>
      </c>
      <c r="F84" s="15">
        <v>11.163157999999999</v>
      </c>
      <c r="G84" s="15">
        <v>0.16072999999999998</v>
      </c>
      <c r="H84" s="15">
        <v>7.2687579999999992</v>
      </c>
      <c r="I84" s="15">
        <v>11.995799999999999</v>
      </c>
      <c r="J84" s="15">
        <v>2.2315999999999998</v>
      </c>
      <c r="K84" s="15">
        <v>0.18881800000000001</v>
      </c>
      <c r="L84" s="15">
        <v>0.14383800000000002</v>
      </c>
      <c r="M84" s="15">
        <v>1.0716000000000002E-2</v>
      </c>
      <c r="N84" s="15">
        <v>1.5980000000000001E-2</v>
      </c>
      <c r="O84" s="15">
        <v>0.31358400000000003</v>
      </c>
      <c r="P84" s="15">
        <v>7.6139999999999992E-3</v>
      </c>
      <c r="Q84" s="15">
        <f t="shared" si="12"/>
        <v>98.335610000000017</v>
      </c>
      <c r="R84" s="12">
        <f t="shared" si="13"/>
        <v>1255.9039200000002</v>
      </c>
      <c r="S84" s="14">
        <f t="shared" si="14"/>
        <v>76.139999999999986</v>
      </c>
      <c r="T84">
        <f t="shared" si="10"/>
        <v>1255.8477955686558</v>
      </c>
      <c r="U84">
        <f t="shared" si="11"/>
        <v>125.57040732172311</v>
      </c>
    </row>
    <row r="85" spans="1:21" x14ac:dyDescent="0.35">
      <c r="A85" s="13" t="s">
        <v>131</v>
      </c>
      <c r="B85" s="12" t="s">
        <v>206</v>
      </c>
      <c r="C85" s="15">
        <v>49.759700000000002</v>
      </c>
      <c r="D85" s="15">
        <v>1.1616149999999998</v>
      </c>
      <c r="E85" s="15">
        <v>14.759350000000003</v>
      </c>
      <c r="F85" s="15">
        <v>11.166969000000002</v>
      </c>
      <c r="G85" s="15">
        <v>0.1955325</v>
      </c>
      <c r="H85" s="15">
        <v>7.0534915000000007</v>
      </c>
      <c r="I85" s="15">
        <v>11.857849999999999</v>
      </c>
      <c r="J85" s="15">
        <v>2.1556999999999999</v>
      </c>
      <c r="K85" s="15">
        <v>0.19524750000000002</v>
      </c>
      <c r="L85" s="15">
        <v>0.111539</v>
      </c>
      <c r="M85" s="15">
        <v>2.7863000000000002E-2</v>
      </c>
      <c r="N85" s="15">
        <v>0</v>
      </c>
      <c r="O85" s="15">
        <v>0.306867</v>
      </c>
      <c r="P85" s="15">
        <v>4.6750000000000012E-3</v>
      </c>
      <c r="Q85" s="15">
        <f t="shared" si="12"/>
        <v>98.756399499999986</v>
      </c>
      <c r="R85" s="12">
        <f t="shared" si="13"/>
        <v>1229.0023350000001</v>
      </c>
      <c r="S85" s="14">
        <f t="shared" si="14"/>
        <v>46.750000000000014</v>
      </c>
      <c r="T85">
        <f t="shared" si="10"/>
        <v>1228.9474127594735</v>
      </c>
      <c r="U85">
        <f t="shared" si="11"/>
        <v>0</v>
      </c>
    </row>
    <row r="86" spans="1:21" x14ac:dyDescent="0.35">
      <c r="A86" s="2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>
        <f t="shared" si="10"/>
        <v>0</v>
      </c>
      <c r="U86">
        <f t="shared" si="11"/>
        <v>0</v>
      </c>
    </row>
    <row r="87" spans="1:21" x14ac:dyDescent="0.35">
      <c r="A87" s="2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>
        <f t="shared" si="10"/>
        <v>0</v>
      </c>
      <c r="U87">
        <f t="shared" si="11"/>
        <v>0</v>
      </c>
    </row>
    <row r="88" spans="1:21" x14ac:dyDescent="0.35">
      <c r="A88" s="2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>
        <f t="shared" si="10"/>
        <v>0</v>
      </c>
      <c r="U88">
        <f t="shared" si="11"/>
        <v>0</v>
      </c>
    </row>
    <row r="89" spans="1:21" x14ac:dyDescent="0.35">
      <c r="A89" s="2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>
        <f t="shared" si="10"/>
        <v>0</v>
      </c>
      <c r="U89">
        <f t="shared" si="11"/>
        <v>0</v>
      </c>
    </row>
    <row r="90" spans="1:21" x14ac:dyDescent="0.35">
      <c r="A90" s="2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>
        <f t="shared" si="10"/>
        <v>0</v>
      </c>
      <c r="U90">
        <f t="shared" si="11"/>
        <v>0</v>
      </c>
    </row>
    <row r="91" spans="1:21" x14ac:dyDescent="0.35">
      <c r="A91" s="13" t="s">
        <v>132</v>
      </c>
      <c r="B91" s="12" t="s">
        <v>206</v>
      </c>
      <c r="C91" s="15">
        <v>49.337799999999994</v>
      </c>
      <c r="D91" s="15">
        <v>1.0960520000000002</v>
      </c>
      <c r="E91" s="15">
        <v>14.771800000000002</v>
      </c>
      <c r="F91" s="15">
        <v>10.470895000000001</v>
      </c>
      <c r="G91" s="15">
        <v>0.19236300000000001</v>
      </c>
      <c r="H91" s="15">
        <v>8.0496629999999989</v>
      </c>
      <c r="I91" s="15">
        <v>11.963200000000001</v>
      </c>
      <c r="J91" s="15">
        <v>2.1372999999999998</v>
      </c>
      <c r="K91" s="15">
        <v>0.18435800000000002</v>
      </c>
      <c r="L91" s="15">
        <v>0.105361</v>
      </c>
      <c r="M91" s="15">
        <v>4.3462500000000008E-2</v>
      </c>
      <c r="N91" s="15">
        <v>0</v>
      </c>
      <c r="O91" s="15">
        <v>0.28255200000000008</v>
      </c>
      <c r="P91" s="15">
        <v>6.1305000000000005E-3</v>
      </c>
      <c r="Q91" s="15">
        <f t="shared" si="12"/>
        <v>98.640936999999994</v>
      </c>
      <c r="R91" s="12">
        <f t="shared" si="13"/>
        <v>1131.6207600000005</v>
      </c>
      <c r="S91" s="14">
        <f t="shared" si="14"/>
        <v>61.305000000000007</v>
      </c>
      <c r="T91">
        <f t="shared" si="10"/>
        <v>1131.5701895935854</v>
      </c>
      <c r="U91">
        <f t="shared" si="11"/>
        <v>0</v>
      </c>
    </row>
    <row r="92" spans="1:21" x14ac:dyDescent="0.35">
      <c r="A92" s="13" t="s">
        <v>133</v>
      </c>
      <c r="B92" s="12" t="s">
        <v>206</v>
      </c>
      <c r="C92" s="15">
        <v>49.003499999999995</v>
      </c>
      <c r="D92" s="15">
        <v>1.033895</v>
      </c>
      <c r="E92" s="15">
        <v>14.700500000000002</v>
      </c>
      <c r="F92" s="15">
        <v>10.70783</v>
      </c>
      <c r="G92" s="15">
        <v>0.21670500000000001</v>
      </c>
      <c r="H92" s="15">
        <v>8.0666349999999998</v>
      </c>
      <c r="I92" s="15">
        <v>12.157500000000001</v>
      </c>
      <c r="J92" s="15">
        <v>1.9033199999999995</v>
      </c>
      <c r="K92" s="15">
        <v>0.21845000000000001</v>
      </c>
      <c r="L92" s="15">
        <v>8.6250000000000007E-2</v>
      </c>
      <c r="M92" s="15">
        <v>3.2809999999999999E-2</v>
      </c>
      <c r="N92" s="15">
        <v>1.4535000000000001E-2</v>
      </c>
      <c r="O92" s="15">
        <v>0.26962000000000003</v>
      </c>
      <c r="P92" s="15">
        <v>6.2900000000000013E-3</v>
      </c>
      <c r="Q92" s="15">
        <f t="shared" si="12"/>
        <v>98.417840000000012</v>
      </c>
      <c r="R92" s="12">
        <f t="shared" si="13"/>
        <v>1079.8281000000002</v>
      </c>
      <c r="S92" s="14">
        <f t="shared" si="14"/>
        <v>62.900000000000013</v>
      </c>
      <c r="T92">
        <f t="shared" si="10"/>
        <v>1079.779844128594</v>
      </c>
      <c r="U92">
        <f t="shared" si="11"/>
        <v>114.21563644688646</v>
      </c>
    </row>
    <row r="93" spans="1:21" x14ac:dyDescent="0.35">
      <c r="A93" s="13" t="s">
        <v>135</v>
      </c>
      <c r="B93" s="12" t="s">
        <v>206</v>
      </c>
      <c r="C93" s="15">
        <v>48.289350000000006</v>
      </c>
      <c r="D93" s="15">
        <v>1.2256294999999999</v>
      </c>
      <c r="E93" s="15">
        <v>14.486499999999999</v>
      </c>
      <c r="F93" s="15">
        <v>10.4587965</v>
      </c>
      <c r="G93" s="15">
        <v>0.18085100000000001</v>
      </c>
      <c r="H93" s="15">
        <v>8.3966779999999996</v>
      </c>
      <c r="I93" s="15">
        <v>12.860099999999999</v>
      </c>
      <c r="J93" s="15">
        <v>1.7774200000000002</v>
      </c>
      <c r="K93" s="15">
        <v>0.17782000000000001</v>
      </c>
      <c r="L93" s="15">
        <v>9.3396000000000007E-2</v>
      </c>
      <c r="M93" s="15">
        <v>4.7331500000000006E-2</v>
      </c>
      <c r="N93" s="15">
        <v>2.0272000000000002E-2</v>
      </c>
      <c r="O93" s="15">
        <v>0.28815200000000002</v>
      </c>
      <c r="P93" s="15">
        <v>7.4210000000000005E-3</v>
      </c>
      <c r="Q93" s="15">
        <f t="shared" si="12"/>
        <v>98.309717500000005</v>
      </c>
      <c r="R93" s="12">
        <f>O93*10000*0.4005</f>
        <v>1154.0487600000001</v>
      </c>
      <c r="S93" s="14">
        <f>P93*10000</f>
        <v>74.210000000000008</v>
      </c>
      <c r="T93">
        <f t="shared" si="10"/>
        <v>1153.9971873204604</v>
      </c>
      <c r="U93">
        <f t="shared" si="11"/>
        <v>159.29682711051132</v>
      </c>
    </row>
    <row r="94" spans="1:21" x14ac:dyDescent="0.35">
      <c r="A94" s="13" t="s">
        <v>136</v>
      </c>
      <c r="B94" s="12" t="s">
        <v>206</v>
      </c>
      <c r="C94" s="15">
        <v>48.328799999999994</v>
      </c>
      <c r="D94" s="15">
        <v>1.21299</v>
      </c>
      <c r="E94" s="15">
        <v>14.473700000000001</v>
      </c>
      <c r="F94" s="15">
        <v>10.669048</v>
      </c>
      <c r="G94" s="15">
        <v>0.16464500000000001</v>
      </c>
      <c r="H94" s="15">
        <v>8.5208400000000015</v>
      </c>
      <c r="I94" s="15">
        <v>13.146500000000001</v>
      </c>
      <c r="J94" s="15">
        <v>1.6379469999999998</v>
      </c>
      <c r="K94" s="15">
        <v>0.16120800000000002</v>
      </c>
      <c r="L94" s="15">
        <v>0.11302100000000001</v>
      </c>
      <c r="M94" s="15">
        <v>4.7882000000000001E-2</v>
      </c>
      <c r="N94" s="15">
        <v>0</v>
      </c>
      <c r="O94" s="15">
        <v>0.282219</v>
      </c>
      <c r="P94" s="15">
        <v>6.8530000000000006E-3</v>
      </c>
      <c r="Q94" s="15">
        <f t="shared" si="12"/>
        <v>98.765653000000015</v>
      </c>
      <c r="R94" s="12">
        <f>O94*10000*0.4005</f>
        <v>1130.2870950000001</v>
      </c>
      <c r="S94" s="14">
        <f>P94*10000</f>
        <v>68.53</v>
      </c>
      <c r="T94">
        <f t="shared" si="10"/>
        <v>1130.2365841930405</v>
      </c>
      <c r="U94">
        <f t="shared" si="11"/>
        <v>0</v>
      </c>
    </row>
    <row r="95" spans="1:21" x14ac:dyDescent="0.35">
      <c r="A95" s="13" t="s">
        <v>137</v>
      </c>
      <c r="B95" s="12" t="s">
        <v>206</v>
      </c>
      <c r="C95" s="15">
        <v>48.77055</v>
      </c>
      <c r="D95" s="15">
        <v>1.4234070000000001</v>
      </c>
      <c r="E95" s="15">
        <v>14.27915</v>
      </c>
      <c r="F95" s="15">
        <v>10.3886105</v>
      </c>
      <c r="G95" s="15">
        <v>0.17193050000000001</v>
      </c>
      <c r="H95" s="15">
        <v>8.0815694999999987</v>
      </c>
      <c r="I95" s="15">
        <v>11.883349999999998</v>
      </c>
      <c r="J95" s="15">
        <v>2.0190999999999999</v>
      </c>
      <c r="K95" s="15">
        <v>0.18049100000000001</v>
      </c>
      <c r="L95" s="15">
        <v>0.13902</v>
      </c>
      <c r="M95" s="15">
        <v>3.6098999999999999E-2</v>
      </c>
      <c r="N95" s="15">
        <v>0</v>
      </c>
      <c r="O95" s="15">
        <v>0.32120550000000003</v>
      </c>
      <c r="P95" s="15">
        <v>4.6305000000000001E-3</v>
      </c>
      <c r="Q95" s="15">
        <f t="shared" si="12"/>
        <v>97.699113499999996</v>
      </c>
      <c r="R95" s="12">
        <f>O95*10000*0.4005</f>
        <v>1286.4280275000001</v>
      </c>
      <c r="S95" s="14">
        <f>P95*10000</f>
        <v>46.305</v>
      </c>
      <c r="T95">
        <f t="shared" si="10"/>
        <v>1286.3705389928309</v>
      </c>
      <c r="U95">
        <f t="shared" si="11"/>
        <v>0</v>
      </c>
    </row>
    <row r="96" spans="1:21" x14ac:dyDescent="0.35">
      <c r="A96" s="13" t="s">
        <v>138</v>
      </c>
      <c r="B96" s="12" t="s">
        <v>206</v>
      </c>
      <c r="C96" s="15">
        <v>49.230250000000005</v>
      </c>
      <c r="D96" s="15">
        <v>1.4178125000000001</v>
      </c>
      <c r="E96" s="15">
        <v>14.266999999999999</v>
      </c>
      <c r="F96" s="15">
        <v>12.007004999999999</v>
      </c>
      <c r="G96" s="15">
        <v>0.21617250000000002</v>
      </c>
      <c r="H96" s="15">
        <v>7.0040325000000001</v>
      </c>
      <c r="I96" s="15">
        <v>11.8195</v>
      </c>
      <c r="J96" s="15">
        <v>2.0151475000000003</v>
      </c>
      <c r="K96" s="15">
        <v>0.23321000000000003</v>
      </c>
      <c r="L96" s="15">
        <v>0.1326775</v>
      </c>
      <c r="M96" s="15">
        <v>2.9044999999999998E-2</v>
      </c>
      <c r="N96" s="15">
        <v>0</v>
      </c>
      <c r="O96" s="15">
        <v>0.31588750000000004</v>
      </c>
      <c r="P96" s="15">
        <v>8.0474999999999991E-3</v>
      </c>
      <c r="Q96" s="15">
        <f t="shared" si="12"/>
        <v>98.695787499999994</v>
      </c>
      <c r="R96" s="12">
        <f>O96*10000*0.4005</f>
        <v>1265.1294375000002</v>
      </c>
      <c r="S96" s="14">
        <f>P96*10000</f>
        <v>80.474999999999994</v>
      </c>
      <c r="T96">
        <f t="shared" si="10"/>
        <v>1265.0729007943448</v>
      </c>
      <c r="U96">
        <f t="shared" si="11"/>
        <v>0</v>
      </c>
    </row>
    <row r="97" spans="1:21" x14ac:dyDescent="0.35">
      <c r="A97" s="13" t="s">
        <v>139</v>
      </c>
      <c r="B97" s="12" t="s">
        <v>206</v>
      </c>
      <c r="C97" s="15">
        <v>48.97945</v>
      </c>
      <c r="D97" s="15">
        <v>1.3022629999999999</v>
      </c>
      <c r="E97" s="15">
        <v>14.353400000000001</v>
      </c>
      <c r="F97" s="15">
        <v>12.266995999999999</v>
      </c>
      <c r="G97" s="15">
        <v>0.23302050000000002</v>
      </c>
      <c r="H97" s="15">
        <v>6.9685594999999996</v>
      </c>
      <c r="I97" s="15">
        <v>11.997050000000002</v>
      </c>
      <c r="J97" s="15">
        <v>1.9834499999999999</v>
      </c>
      <c r="K97" s="15">
        <v>0.21212400000000001</v>
      </c>
      <c r="L97" s="15">
        <v>0.1399185</v>
      </c>
      <c r="M97" s="15">
        <v>3.2391000000000003E-2</v>
      </c>
      <c r="N97" s="15">
        <v>9.4694999999999988E-3</v>
      </c>
      <c r="O97" s="15">
        <v>0.32169750000000003</v>
      </c>
      <c r="P97" s="15">
        <v>1.19475E-2</v>
      </c>
      <c r="Q97" s="15">
        <f t="shared" si="12"/>
        <v>98.811736999999994</v>
      </c>
      <c r="R97" s="12">
        <f>O97*10000*0.4005</f>
        <v>1288.3984875000003</v>
      </c>
      <c r="S97" s="14">
        <f>P97*10000</f>
        <v>119.47499999999999</v>
      </c>
      <c r="T97">
        <f t="shared" si="10"/>
        <v>1288.3409109359777</v>
      </c>
      <c r="U97">
        <f t="shared" si="11"/>
        <v>74.411074601568004</v>
      </c>
    </row>
    <row r="98" spans="1:21" x14ac:dyDescent="0.35">
      <c r="A98" s="13" t="s">
        <v>140</v>
      </c>
      <c r="B98" s="12" t="s">
        <v>206</v>
      </c>
      <c r="C98" s="15">
        <v>50.4</v>
      </c>
      <c r="D98" s="15">
        <v>1.92</v>
      </c>
      <c r="E98" s="15">
        <v>14.01</v>
      </c>
      <c r="F98" s="15">
        <v>11.28964</v>
      </c>
      <c r="G98" s="15">
        <v>0.22</v>
      </c>
      <c r="H98" s="15">
        <v>6.92</v>
      </c>
      <c r="I98" s="15">
        <v>11.69</v>
      </c>
      <c r="J98" s="15">
        <v>2.38</v>
      </c>
      <c r="K98" s="15">
        <v>0.24</v>
      </c>
      <c r="L98" s="15">
        <v>0.24</v>
      </c>
      <c r="M98" s="15">
        <v>1.2599999999999998E-3</v>
      </c>
      <c r="N98" s="15">
        <v>2.8665000000000003E-2</v>
      </c>
      <c r="O98" s="15">
        <v>0.41296500000000003</v>
      </c>
      <c r="P98" s="15">
        <v>7.0350000000000005E-3</v>
      </c>
      <c r="Q98" s="15">
        <f t="shared" si="12"/>
        <v>99.759564999999995</v>
      </c>
      <c r="R98" s="14">
        <v>1496.25</v>
      </c>
      <c r="S98" s="14">
        <v>63.650000000000006</v>
      </c>
      <c r="T98">
        <f t="shared" si="10"/>
        <v>1653.8509136212624</v>
      </c>
      <c r="U98">
        <f t="shared" si="11"/>
        <v>225.24879385964911</v>
      </c>
    </row>
    <row r="99" spans="1:21" x14ac:dyDescent="0.35">
      <c r="A99" s="13" t="s">
        <v>141</v>
      </c>
      <c r="B99" s="12" t="s">
        <v>206</v>
      </c>
      <c r="C99" s="15">
        <v>50.27</v>
      </c>
      <c r="D99" s="15">
        <v>1.98</v>
      </c>
      <c r="E99" s="15">
        <v>13.99</v>
      </c>
      <c r="F99" s="15">
        <v>11.216634000000001</v>
      </c>
      <c r="G99" s="15">
        <v>0.2</v>
      </c>
      <c r="H99" s="15">
        <v>6.9</v>
      </c>
      <c r="I99" s="15">
        <v>11.77</v>
      </c>
      <c r="J99" s="15">
        <v>2.5499999999999998</v>
      </c>
      <c r="K99" s="15">
        <v>0.24</v>
      </c>
      <c r="L99" s="15">
        <v>0.19</v>
      </c>
      <c r="M99" s="12" t="s">
        <v>196</v>
      </c>
      <c r="N99" s="15">
        <v>1.7992000000000001E-2</v>
      </c>
      <c r="O99" s="15">
        <v>0.414856</v>
      </c>
      <c r="P99" s="15">
        <v>9.776E-3</v>
      </c>
      <c r="Q99" s="15">
        <f t="shared" si="12"/>
        <v>99.749257999999998</v>
      </c>
      <c r="R99" s="14">
        <v>1534.08</v>
      </c>
      <c r="S99" s="14">
        <v>90.24</v>
      </c>
      <c r="T99">
        <f t="shared" si="10"/>
        <v>1661.4240301751054</v>
      </c>
      <c r="U99">
        <f t="shared" si="11"/>
        <v>141.38064884433305</v>
      </c>
    </row>
    <row r="100" spans="1:21" x14ac:dyDescent="0.35">
      <c r="A100" s="13" t="s">
        <v>142</v>
      </c>
      <c r="B100" s="12" t="s">
        <v>206</v>
      </c>
      <c r="C100" s="15">
        <v>49.87</v>
      </c>
      <c r="D100" s="15">
        <v>2.02</v>
      </c>
      <c r="E100" s="15">
        <v>14.07</v>
      </c>
      <c r="F100" s="15">
        <v>11.605611999999999</v>
      </c>
      <c r="G100" s="15">
        <v>0.25</v>
      </c>
      <c r="H100" s="15">
        <v>6.56</v>
      </c>
      <c r="I100" s="15">
        <v>11.99</v>
      </c>
      <c r="J100" s="15">
        <v>2.9213600000000004</v>
      </c>
      <c r="K100" s="15">
        <v>0.24</v>
      </c>
      <c r="L100" s="15">
        <v>0.22</v>
      </c>
      <c r="M100" s="15">
        <v>1.1660000000000002E-3</v>
      </c>
      <c r="N100" s="15">
        <v>0</v>
      </c>
      <c r="O100" s="15">
        <v>0.39453200000000005</v>
      </c>
      <c r="P100" s="15">
        <v>7.5260000000000006E-3</v>
      </c>
      <c r="Q100" s="25">
        <f t="shared" si="12"/>
        <v>100.15019599999999</v>
      </c>
      <c r="R100" s="14">
        <v>1359.24</v>
      </c>
      <c r="S100" s="14">
        <v>66.739999999999995</v>
      </c>
      <c r="T100">
        <f t="shared" si="10"/>
        <v>1580.0300477106387</v>
      </c>
      <c r="U100">
        <f t="shared" si="11"/>
        <v>0</v>
      </c>
    </row>
    <row r="101" spans="1:21" x14ac:dyDescent="0.35">
      <c r="A101" s="26" t="s">
        <v>143</v>
      </c>
      <c r="B101" s="27" t="s">
        <v>206</v>
      </c>
      <c r="C101" s="28">
        <v>48.528500000000001</v>
      </c>
      <c r="D101" s="28">
        <v>1.57615375</v>
      </c>
      <c r="E101" s="28">
        <v>13.963125</v>
      </c>
      <c r="F101" s="28">
        <v>11.641375</v>
      </c>
      <c r="G101" s="28">
        <v>0.21913000000000002</v>
      </c>
      <c r="H101" s="28">
        <v>7.7352500000000006</v>
      </c>
      <c r="I101" s="28">
        <v>12.13475</v>
      </c>
      <c r="J101" s="28">
        <v>1.9198349999999995</v>
      </c>
      <c r="K101" s="28">
        <v>0.14905500000000002</v>
      </c>
      <c r="L101" s="28">
        <v>8.9109999999999995E-2</v>
      </c>
      <c r="M101" s="28">
        <v>3.0008750000000004E-2</v>
      </c>
      <c r="N101" s="28">
        <v>3.8000000000000002E-4</v>
      </c>
      <c r="O101" s="28">
        <v>0.33478000000000002</v>
      </c>
      <c r="P101" s="28">
        <v>6.8399999999999997E-3</v>
      </c>
      <c r="Q101" s="28">
        <f t="shared" si="12"/>
        <v>98.328292500000003</v>
      </c>
      <c r="R101" s="27">
        <f>O101*10000*0.4005</f>
        <v>1340.7939000000001</v>
      </c>
      <c r="S101" s="29">
        <f>P101*10000</f>
        <v>68.399999999999991</v>
      </c>
      <c r="T101">
        <f t="shared" si="10"/>
        <v>1340.7339819648791</v>
      </c>
      <c r="U101">
        <f t="shared" si="11"/>
        <v>2.9860297110297109</v>
      </c>
    </row>
    <row r="102" spans="1:21" x14ac:dyDescent="0.35">
      <c r="A102" s="26" t="s">
        <v>144</v>
      </c>
      <c r="B102" s="27" t="s">
        <v>206</v>
      </c>
      <c r="C102" s="28">
        <v>48.433500000000002</v>
      </c>
      <c r="D102" s="28">
        <v>1.5718787499999998</v>
      </c>
      <c r="E102" s="28">
        <v>14.029625000000001</v>
      </c>
      <c r="F102" s="28">
        <v>11.622374999999998</v>
      </c>
      <c r="G102" s="28">
        <v>0.21276500000000001</v>
      </c>
      <c r="H102" s="28">
        <v>7.7732499999999991</v>
      </c>
      <c r="I102" s="28">
        <v>12.096749999999998</v>
      </c>
      <c r="J102" s="28">
        <v>2.0338349999999998</v>
      </c>
      <c r="K102" s="28">
        <v>0.14459000000000002</v>
      </c>
      <c r="L102" s="28">
        <v>0.15066999999999997</v>
      </c>
      <c r="M102" s="28">
        <v>4.4638749999999998E-2</v>
      </c>
      <c r="N102" s="28">
        <v>1.0924999999999999E-2</v>
      </c>
      <c r="O102" s="28">
        <v>0.33392500000000003</v>
      </c>
      <c r="P102" s="28">
        <v>6.0800000000000003E-3</v>
      </c>
      <c r="Q102" s="28">
        <f t="shared" si="12"/>
        <v>98.464807499999992</v>
      </c>
      <c r="R102" s="27">
        <f>O102*10000*0.4005</f>
        <v>1337.3696250000003</v>
      </c>
      <c r="S102" s="29">
        <f>P102*10000</f>
        <v>60.800000000000004</v>
      </c>
      <c r="T102">
        <f t="shared" si="10"/>
        <v>1337.3098599905077</v>
      </c>
      <c r="U102">
        <f t="shared" si="11"/>
        <v>85.848354192104168</v>
      </c>
    </row>
    <row r="103" spans="1:21" x14ac:dyDescent="0.35">
      <c r="A103" s="26" t="s">
        <v>145</v>
      </c>
      <c r="B103" s="27" t="s">
        <v>206</v>
      </c>
      <c r="C103" s="28">
        <v>48.765999999999998</v>
      </c>
      <c r="D103" s="28">
        <v>1.5891687499999998</v>
      </c>
      <c r="E103" s="28">
        <v>14.001125</v>
      </c>
      <c r="F103" s="28">
        <v>12.049875</v>
      </c>
      <c r="G103" s="28">
        <v>0.17039500000000002</v>
      </c>
      <c r="H103" s="28">
        <v>7.7447499999999998</v>
      </c>
      <c r="I103" s="28">
        <v>12.381749999999998</v>
      </c>
      <c r="J103" s="28">
        <v>2.0908349999999998</v>
      </c>
      <c r="K103" s="28">
        <v>0.132905</v>
      </c>
      <c r="L103" s="28">
        <v>0.14611000000000002</v>
      </c>
      <c r="M103" s="28">
        <v>3.5518750000000002E-2</v>
      </c>
      <c r="N103" s="28">
        <v>2.4700000000000004E-3</v>
      </c>
      <c r="O103" s="28">
        <v>0.34171500000000005</v>
      </c>
      <c r="P103" s="28">
        <v>7.6949999999999996E-3</v>
      </c>
      <c r="Q103" s="28">
        <f t="shared" si="12"/>
        <v>99.460312499999958</v>
      </c>
      <c r="R103" s="27">
        <f>O103*10000*0.4005</f>
        <v>1368.5685750000002</v>
      </c>
      <c r="S103" s="29">
        <f>P103*10000</f>
        <v>76.95</v>
      </c>
      <c r="T103">
        <f t="shared" si="10"/>
        <v>1368.5074157570007</v>
      </c>
      <c r="U103">
        <f t="shared" si="11"/>
        <v>19.409193121693121</v>
      </c>
    </row>
    <row r="104" spans="1:21" x14ac:dyDescent="0.35">
      <c r="A104" s="26" t="s">
        <v>146</v>
      </c>
      <c r="B104" s="27" t="s">
        <v>206</v>
      </c>
      <c r="C104" s="28">
        <v>49.696999999999996</v>
      </c>
      <c r="D104" s="28">
        <v>1.6174787499999999</v>
      </c>
      <c r="E104" s="28">
        <v>14.276625000000001</v>
      </c>
      <c r="F104" s="28">
        <v>11.774374999999999</v>
      </c>
      <c r="G104" s="28">
        <v>0.18873000000000001</v>
      </c>
      <c r="H104" s="28">
        <v>7.3077500000000004</v>
      </c>
      <c r="I104" s="28">
        <v>11.982749999999999</v>
      </c>
      <c r="J104" s="28">
        <v>1.8723349999999999</v>
      </c>
      <c r="K104" s="28">
        <v>0.14202499999999998</v>
      </c>
      <c r="L104" s="28">
        <v>0.11628000000000001</v>
      </c>
      <c r="M104" s="28">
        <v>2.7348750000000002E-2</v>
      </c>
      <c r="N104" s="28">
        <v>0</v>
      </c>
      <c r="O104" s="28">
        <v>0.34428000000000003</v>
      </c>
      <c r="P104" s="28">
        <v>1.0165E-2</v>
      </c>
      <c r="Q104" s="28">
        <f t="shared" si="12"/>
        <v>99.357142500000009</v>
      </c>
      <c r="R104" s="27">
        <f>O104*10000*0.4005</f>
        <v>1378.8414000000002</v>
      </c>
      <c r="S104" s="29">
        <f>P104*10000</f>
        <v>101.65</v>
      </c>
      <c r="T104">
        <f t="shared" si="10"/>
        <v>1378.7797816801137</v>
      </c>
      <c r="U104">
        <f t="shared" si="11"/>
        <v>0</v>
      </c>
    </row>
    <row r="105" spans="1:21" x14ac:dyDescent="0.3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9"/>
      <c r="T105">
        <f t="shared" si="10"/>
        <v>0</v>
      </c>
      <c r="U105">
        <f t="shared" si="11"/>
        <v>0</v>
      </c>
    </row>
    <row r="106" spans="1:21" x14ac:dyDescent="0.3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>
        <f t="shared" si="10"/>
        <v>0</v>
      </c>
      <c r="U106">
        <f t="shared" si="11"/>
        <v>0</v>
      </c>
    </row>
    <row r="107" spans="1:21" x14ac:dyDescent="0.3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>
        <f t="shared" si="10"/>
        <v>0</v>
      </c>
      <c r="U107">
        <f t="shared" si="11"/>
        <v>0</v>
      </c>
    </row>
    <row r="108" spans="1:21" x14ac:dyDescent="0.3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>
        <f t="shared" si="10"/>
        <v>0</v>
      </c>
      <c r="U108">
        <f t="shared" si="11"/>
        <v>0</v>
      </c>
    </row>
    <row r="109" spans="1:21" x14ac:dyDescent="0.3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>
        <f t="shared" si="10"/>
        <v>0</v>
      </c>
      <c r="U109">
        <f t="shared" si="11"/>
        <v>0</v>
      </c>
    </row>
    <row r="110" spans="1:21" x14ac:dyDescent="0.35">
      <c r="A110" s="13" t="s">
        <v>148</v>
      </c>
      <c r="B110" s="12" t="s">
        <v>206</v>
      </c>
      <c r="C110" s="15">
        <v>48.707399999999993</v>
      </c>
      <c r="D110" s="15">
        <v>1.5023979999999999</v>
      </c>
      <c r="E110" s="15">
        <v>13.961199999999998</v>
      </c>
      <c r="F110" s="15">
        <v>12.002595999999999</v>
      </c>
      <c r="G110" s="15">
        <v>0.19333800000000001</v>
      </c>
      <c r="H110" s="15">
        <v>7.2111340000000004</v>
      </c>
      <c r="I110" s="15">
        <v>12.263399999999999</v>
      </c>
      <c r="J110" s="15">
        <v>2.1073999999999997</v>
      </c>
      <c r="K110" s="15">
        <v>0.17667599999999997</v>
      </c>
      <c r="L110" s="15">
        <v>0.15848400000000001</v>
      </c>
      <c r="M110" s="15">
        <v>2.8857999999999998E-2</v>
      </c>
      <c r="N110" s="15">
        <v>0</v>
      </c>
      <c r="O110" s="15">
        <v>0.32824800000000004</v>
      </c>
      <c r="P110" s="15">
        <v>5.5459999999999997E-3</v>
      </c>
      <c r="Q110" s="15">
        <f t="shared" ref="Q110:Q142" si="15">SUM(C110:P110)</f>
        <v>98.646677999999994</v>
      </c>
      <c r="R110" s="12">
        <f t="shared" ref="R110:R133" si="16">O110*10000*0.4005</f>
        <v>1314.6332400000003</v>
      </c>
      <c r="S110" s="14">
        <f t="shared" ref="S110:S133" si="17">P110*10000</f>
        <v>55.459999999999994</v>
      </c>
      <c r="T110">
        <f t="shared" si="10"/>
        <v>1314.574491044888</v>
      </c>
      <c r="U110">
        <f t="shared" si="11"/>
        <v>0</v>
      </c>
    </row>
    <row r="111" spans="1:21" x14ac:dyDescent="0.35">
      <c r="A111" s="13" t="s">
        <v>149</v>
      </c>
      <c r="B111" s="12" t="s">
        <v>206</v>
      </c>
      <c r="C111" s="15">
        <v>49.396999999999991</v>
      </c>
      <c r="D111" s="15">
        <v>1.4210160000000001</v>
      </c>
      <c r="E111" s="15">
        <v>14.177800000000001</v>
      </c>
      <c r="F111" s="15">
        <v>11.484138</v>
      </c>
      <c r="G111" s="15">
        <v>0.21457400000000001</v>
      </c>
      <c r="H111" s="15">
        <v>7.4082879999999989</v>
      </c>
      <c r="I111" s="15">
        <v>12.107399999999998</v>
      </c>
      <c r="J111" s="15">
        <v>2.0797079999999997</v>
      </c>
      <c r="K111" s="15">
        <v>0.16365400000000002</v>
      </c>
      <c r="L111" s="15">
        <v>0.12038800000000001</v>
      </c>
      <c r="M111" s="15">
        <v>4.7375999999999995E-2</v>
      </c>
      <c r="N111" s="15">
        <v>2.2466E-2</v>
      </c>
      <c r="O111" s="15">
        <v>0.33473400000000009</v>
      </c>
      <c r="P111" s="15">
        <v>8.8360000000000001E-3</v>
      </c>
      <c r="Q111" s="15">
        <f t="shared" si="15"/>
        <v>98.987377999999978</v>
      </c>
      <c r="R111" s="12">
        <f t="shared" si="16"/>
        <v>1340.6096700000005</v>
      </c>
      <c r="S111" s="14">
        <f t="shared" si="17"/>
        <v>88.36</v>
      </c>
      <c r="T111">
        <f t="shared" si="10"/>
        <v>1340.549760197837</v>
      </c>
      <c r="U111">
        <f t="shared" si="11"/>
        <v>176.53721970524597</v>
      </c>
    </row>
    <row r="112" spans="1:21" x14ac:dyDescent="0.35">
      <c r="A112" s="20" t="s">
        <v>150</v>
      </c>
      <c r="B112" s="21" t="s">
        <v>206</v>
      </c>
      <c r="C112" s="22">
        <v>49.355399999999996</v>
      </c>
      <c r="D112" s="22">
        <v>1.6661699999999999</v>
      </c>
      <c r="E112" s="22">
        <v>14.0924</v>
      </c>
      <c r="F112" s="22">
        <v>12.122467999999998</v>
      </c>
      <c r="G112" s="22">
        <v>0.22264400000000001</v>
      </c>
      <c r="H112" s="22">
        <v>6.5900920000000003</v>
      </c>
      <c r="I112" s="22">
        <v>11.503799999999998</v>
      </c>
      <c r="J112" s="22">
        <v>2.409926</v>
      </c>
      <c r="K112" s="22">
        <v>0.22003800000000001</v>
      </c>
      <c r="L112" s="22">
        <v>0.11147800000000001</v>
      </c>
      <c r="M112" s="22">
        <v>0</v>
      </c>
      <c r="N112" s="22">
        <v>9.5879999999999993E-3</v>
      </c>
      <c r="O112" s="22">
        <v>0.35259400000000002</v>
      </c>
      <c r="P112" s="22">
        <v>1.2407999999999999E-2</v>
      </c>
      <c r="Q112" s="22">
        <f t="shared" si="15"/>
        <v>98.669005999999982</v>
      </c>
      <c r="R112" s="21">
        <f t="shared" si="16"/>
        <v>1412.1389700000002</v>
      </c>
      <c r="S112" s="23">
        <f t="shared" si="17"/>
        <v>124.07999999999998</v>
      </c>
      <c r="T112">
        <f t="shared" si="10"/>
        <v>1412.0758636624785</v>
      </c>
      <c r="U112">
        <f t="shared" si="11"/>
        <v>75.342244393033852</v>
      </c>
    </row>
    <row r="113" spans="1:21" x14ac:dyDescent="0.35">
      <c r="A113" s="13" t="s">
        <v>151</v>
      </c>
      <c r="B113" s="12" t="s">
        <v>206</v>
      </c>
      <c r="C113" s="15">
        <v>49.201999999999998</v>
      </c>
      <c r="D113" s="15">
        <v>1.601872</v>
      </c>
      <c r="E113" s="15">
        <v>13.916399999999999</v>
      </c>
      <c r="F113" s="15">
        <v>12.061472000000002</v>
      </c>
      <c r="G113" s="15">
        <v>0.20920800000000001</v>
      </c>
      <c r="H113" s="15">
        <v>6.8698560000000004</v>
      </c>
      <c r="I113" s="15">
        <v>11.602800000000002</v>
      </c>
      <c r="J113" s="15">
        <v>2.7547999999999999</v>
      </c>
      <c r="K113" s="15">
        <v>0.22258400000000006</v>
      </c>
      <c r="L113" s="15">
        <v>0.15897600000000001</v>
      </c>
      <c r="M113" s="15">
        <v>2.6404E-2</v>
      </c>
      <c r="N113" s="15">
        <v>1.38E-2</v>
      </c>
      <c r="O113" s="15">
        <v>0.350244</v>
      </c>
      <c r="P113" s="15">
        <v>7.0840000000000009E-3</v>
      </c>
      <c r="Q113" s="15">
        <f t="shared" si="15"/>
        <v>98.997500000000016</v>
      </c>
      <c r="R113" s="12">
        <f t="shared" si="16"/>
        <v>1402.72722</v>
      </c>
      <c r="S113" s="14">
        <f t="shared" si="17"/>
        <v>70.84</v>
      </c>
      <c r="T113">
        <f t="shared" si="10"/>
        <v>1402.664534259236</v>
      </c>
      <c r="U113">
        <f t="shared" si="11"/>
        <v>108.44002634792108</v>
      </c>
    </row>
    <row r="114" spans="1:21" x14ac:dyDescent="0.35">
      <c r="A114" s="13" t="s">
        <v>152</v>
      </c>
      <c r="B114" s="12" t="s">
        <v>206</v>
      </c>
      <c r="C114" s="15">
        <v>49.053249999999998</v>
      </c>
      <c r="D114" s="15">
        <v>1.6398075000000001</v>
      </c>
      <c r="E114" s="15">
        <v>13.85</v>
      </c>
      <c r="F114" s="15">
        <v>11.954955</v>
      </c>
      <c r="G114" s="15">
        <v>0.17079750000000002</v>
      </c>
      <c r="H114" s="15">
        <v>6.7121800000000009</v>
      </c>
      <c r="I114" s="15">
        <v>11.607000000000001</v>
      </c>
      <c r="J114" s="15">
        <v>2.7865000000000002</v>
      </c>
      <c r="K114" s="15">
        <v>0.2147925</v>
      </c>
      <c r="L114" s="15">
        <v>0.18564750000000002</v>
      </c>
      <c r="M114" s="15">
        <v>1.11E-2</v>
      </c>
      <c r="N114" s="15">
        <v>3.2282499999999999E-2</v>
      </c>
      <c r="O114" s="15">
        <v>0.35742000000000002</v>
      </c>
      <c r="P114" s="15">
        <v>1.35975E-2</v>
      </c>
      <c r="Q114" s="15">
        <f t="shared" si="15"/>
        <v>98.589330000000018</v>
      </c>
      <c r="R114" s="12">
        <f t="shared" si="16"/>
        <v>1431.4671000000003</v>
      </c>
      <c r="S114" s="14">
        <f t="shared" si="17"/>
        <v>135.97499999999999</v>
      </c>
      <c r="T114">
        <f t="shared" si="10"/>
        <v>1431.4031299178175</v>
      </c>
      <c r="U114">
        <f t="shared" si="11"/>
        <v>253.67501091135955</v>
      </c>
    </row>
    <row r="115" spans="1:21" x14ac:dyDescent="0.35">
      <c r="A115" s="13" t="s">
        <v>153</v>
      </c>
      <c r="B115" s="12" t="s">
        <v>206</v>
      </c>
      <c r="C115" s="15">
        <v>49.613</v>
      </c>
      <c r="D115" s="15">
        <v>1.9520620000000002</v>
      </c>
      <c r="E115" s="15">
        <v>13.314900000000002</v>
      </c>
      <c r="F115" s="15">
        <v>13.049852</v>
      </c>
      <c r="G115" s="15">
        <v>0.24704000000000001</v>
      </c>
      <c r="H115" s="15">
        <v>6.3967040000000006</v>
      </c>
      <c r="I115" s="15">
        <v>11.4259</v>
      </c>
      <c r="J115" s="15">
        <v>2.7175000000000002</v>
      </c>
      <c r="K115" s="15">
        <v>0.24448600000000001</v>
      </c>
      <c r="L115" s="15">
        <v>0.26153400000000004</v>
      </c>
      <c r="M115" s="15">
        <v>2.1475999999999999E-2</v>
      </c>
      <c r="N115" s="15">
        <v>2.8301E-2</v>
      </c>
      <c r="O115" s="15">
        <v>0.36363600000000001</v>
      </c>
      <c r="P115" s="15">
        <v>3.7310000000000004E-3</v>
      </c>
      <c r="Q115" s="15">
        <f t="shared" si="15"/>
        <v>99.640122000000005</v>
      </c>
      <c r="R115" s="12">
        <f t="shared" si="16"/>
        <v>1456.3621800000001</v>
      </c>
      <c r="S115" s="14">
        <f t="shared" si="17"/>
        <v>37.31</v>
      </c>
      <c r="T115">
        <f t="shared" si="10"/>
        <v>1456.2970973946494</v>
      </c>
      <c r="U115">
        <f t="shared" si="11"/>
        <v>222.38849171539957</v>
      </c>
    </row>
    <row r="116" spans="1:21" x14ac:dyDescent="0.35">
      <c r="A116" s="13" t="s">
        <v>154</v>
      </c>
      <c r="B116" s="12" t="s">
        <v>206</v>
      </c>
      <c r="C116" s="15">
        <v>49.943999999999996</v>
      </c>
      <c r="D116" s="15">
        <v>1.8340000000000001</v>
      </c>
      <c r="E116" s="15">
        <v>13.32</v>
      </c>
      <c r="F116" s="15">
        <v>12.576819999999998</v>
      </c>
      <c r="G116" s="15">
        <v>0.207592</v>
      </c>
      <c r="H116" s="15">
        <v>6.3954519999999997</v>
      </c>
      <c r="I116" s="15">
        <v>11.225199999999999</v>
      </c>
      <c r="J116" s="15">
        <v>2.56</v>
      </c>
      <c r="K116" s="15">
        <v>0.27815600000000001</v>
      </c>
      <c r="L116" s="15">
        <v>0.15831200000000001</v>
      </c>
      <c r="M116" s="15">
        <v>1.3639999999999999E-2</v>
      </c>
      <c r="N116" s="15">
        <v>0</v>
      </c>
      <c r="O116" s="15">
        <v>0.32472000000000001</v>
      </c>
      <c r="P116" s="15">
        <v>6.6E-3</v>
      </c>
      <c r="Q116" s="15">
        <f t="shared" si="15"/>
        <v>98.844492000000002</v>
      </c>
      <c r="R116" s="12">
        <f t="shared" si="16"/>
        <v>1300.5036000000002</v>
      </c>
      <c r="S116" s="14">
        <f t="shared" si="17"/>
        <v>66</v>
      </c>
      <c r="T116">
        <f t="shared" si="10"/>
        <v>1300.4454824769566</v>
      </c>
      <c r="U116">
        <f t="shared" si="11"/>
        <v>0</v>
      </c>
    </row>
    <row r="117" spans="1:21" x14ac:dyDescent="0.35">
      <c r="A117" s="13" t="s">
        <v>155</v>
      </c>
      <c r="B117" s="12" t="s">
        <v>206</v>
      </c>
      <c r="C117" s="15">
        <v>49.585199999999993</v>
      </c>
      <c r="D117" s="15">
        <v>1.8933599999999997</v>
      </c>
      <c r="E117" s="15">
        <v>13.454800000000001</v>
      </c>
      <c r="F117" s="15">
        <v>12.313277999999999</v>
      </c>
      <c r="G117" s="15">
        <v>0.19449200000000003</v>
      </c>
      <c r="H117" s="15">
        <v>6.2054359999999997</v>
      </c>
      <c r="I117" s="15">
        <v>11.287799999999999</v>
      </c>
      <c r="J117" s="15">
        <v>3.0806</v>
      </c>
      <c r="K117" s="15">
        <v>0.29505600000000004</v>
      </c>
      <c r="L117" s="15">
        <v>0.14898999999999998</v>
      </c>
      <c r="M117" s="15">
        <v>8.1779999999999995E-3</v>
      </c>
      <c r="N117" s="15">
        <v>1.8235999999999999E-2</v>
      </c>
      <c r="O117" s="15">
        <v>0.350526</v>
      </c>
      <c r="P117" s="15">
        <v>6.862E-3</v>
      </c>
      <c r="Q117" s="15">
        <f t="shared" si="15"/>
        <v>98.842814000000004</v>
      </c>
      <c r="R117" s="12">
        <f t="shared" si="16"/>
        <v>1403.8566300000002</v>
      </c>
      <c r="S117" s="14">
        <f t="shared" si="17"/>
        <v>68.62</v>
      </c>
      <c r="T117">
        <f t="shared" si="10"/>
        <v>1403.7938937876252</v>
      </c>
      <c r="U117">
        <f t="shared" si="11"/>
        <v>143.29799423773107</v>
      </c>
    </row>
    <row r="118" spans="1:21" x14ac:dyDescent="0.35">
      <c r="A118" s="13" t="s">
        <v>156</v>
      </c>
      <c r="B118" s="12" t="s">
        <v>206</v>
      </c>
      <c r="C118" s="15">
        <v>49.499449999999996</v>
      </c>
      <c r="D118" s="15">
        <v>1.8827114999999999</v>
      </c>
      <c r="E118" s="15">
        <v>13.516500000000001</v>
      </c>
      <c r="F118" s="15">
        <v>12.446382999999999</v>
      </c>
      <c r="G118" s="15">
        <v>0.20270250000000001</v>
      </c>
      <c r="H118" s="15">
        <v>6.2190669999999999</v>
      </c>
      <c r="I118" s="15">
        <v>11.0215</v>
      </c>
      <c r="J118" s="15">
        <v>3.0332500000000002</v>
      </c>
      <c r="K118" s="15">
        <v>0.32168400000000003</v>
      </c>
      <c r="L118" s="15">
        <v>0.21270500000000001</v>
      </c>
      <c r="M118" s="15">
        <v>1.8994499999999997E-2</v>
      </c>
      <c r="N118" s="15">
        <v>0</v>
      </c>
      <c r="O118" s="15">
        <v>0.36571500000000001</v>
      </c>
      <c r="P118" s="15">
        <v>6.9930000000000001E-3</v>
      </c>
      <c r="Q118" s="15">
        <f t="shared" si="15"/>
        <v>98.747655499999993</v>
      </c>
      <c r="R118" s="12">
        <f t="shared" si="16"/>
        <v>1464.6885750000001</v>
      </c>
      <c r="S118" s="14">
        <f t="shared" si="17"/>
        <v>69.930000000000007</v>
      </c>
      <c r="T118">
        <f t="shared" si="10"/>
        <v>1464.6231203007517</v>
      </c>
      <c r="U118">
        <f t="shared" si="11"/>
        <v>0</v>
      </c>
    </row>
    <row r="119" spans="1:21" x14ac:dyDescent="0.35">
      <c r="A119" s="13"/>
      <c r="B119" s="12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>
        <f t="shared" si="10"/>
        <v>0</v>
      </c>
      <c r="U119">
        <f t="shared" si="11"/>
        <v>0</v>
      </c>
    </row>
    <row r="120" spans="1:21" x14ac:dyDescent="0.35">
      <c r="A120" s="13" t="s">
        <v>157</v>
      </c>
      <c r="B120" s="12" t="s">
        <v>206</v>
      </c>
      <c r="C120" s="15">
        <v>49.386299999999999</v>
      </c>
      <c r="D120" s="15">
        <v>1.6393749999999998</v>
      </c>
      <c r="E120" s="15">
        <v>14.016300000000001</v>
      </c>
      <c r="F120" s="15">
        <v>12.678015</v>
      </c>
      <c r="G120" s="15">
        <v>0.19690300000000002</v>
      </c>
      <c r="H120" s="15">
        <v>6.7463510000000007</v>
      </c>
      <c r="I120" s="15">
        <v>11.5136</v>
      </c>
      <c r="J120" s="15">
        <v>2.2112180000000001</v>
      </c>
      <c r="K120" s="15">
        <v>0.22583400000000001</v>
      </c>
      <c r="L120" s="15">
        <v>0.21330300000000002</v>
      </c>
      <c r="M120" s="15">
        <v>8.4389999999999986E-3</v>
      </c>
      <c r="N120" s="15">
        <v>0</v>
      </c>
      <c r="O120" s="15">
        <v>0.37063700000000005</v>
      </c>
      <c r="P120" s="15">
        <v>7.0809999999999996E-3</v>
      </c>
      <c r="Q120" s="15">
        <f t="shared" si="15"/>
        <v>99.213356000000019</v>
      </c>
      <c r="R120" s="12">
        <f t="shared" si="16"/>
        <v>1484.4011850000002</v>
      </c>
      <c r="S120" s="14">
        <f t="shared" si="17"/>
        <v>70.81</v>
      </c>
      <c r="T120">
        <f t="shared" si="10"/>
        <v>1484.3348493742662</v>
      </c>
      <c r="U120">
        <f t="shared" si="11"/>
        <v>0</v>
      </c>
    </row>
    <row r="121" spans="1:21" x14ac:dyDescent="0.35">
      <c r="A121" s="13" t="s">
        <v>158</v>
      </c>
      <c r="B121" s="12" t="s">
        <v>206</v>
      </c>
      <c r="C121" s="15">
        <v>50.067599999999999</v>
      </c>
      <c r="D121" s="15">
        <v>1.7941520000000002</v>
      </c>
      <c r="E121" s="15">
        <v>13.683999999999997</v>
      </c>
      <c r="F121" s="15">
        <v>12.390915999999999</v>
      </c>
      <c r="G121" s="15">
        <v>0.19792800000000002</v>
      </c>
      <c r="H121" s="15">
        <v>6.7069299999999998</v>
      </c>
      <c r="I121" s="15">
        <v>11.542400000000001</v>
      </c>
      <c r="J121" s="15">
        <v>2.3303999999999996</v>
      </c>
      <c r="K121" s="15">
        <v>0.19514800000000002</v>
      </c>
      <c r="L121" s="15">
        <v>0.16127999999999998</v>
      </c>
      <c r="M121" s="15">
        <v>1.1564000000000001E-2</v>
      </c>
      <c r="N121" s="15">
        <v>5.9780000000000007E-3</v>
      </c>
      <c r="O121" s="15">
        <v>0.37808400000000003</v>
      </c>
      <c r="P121" s="15">
        <v>2.7439999999999999E-3</v>
      </c>
      <c r="Q121" s="15">
        <f t="shared" si="15"/>
        <v>99.469124000000022</v>
      </c>
      <c r="R121" s="12">
        <f t="shared" si="16"/>
        <v>1514.2264200000002</v>
      </c>
      <c r="S121" s="14">
        <f t="shared" si="17"/>
        <v>27.439999999999998</v>
      </c>
      <c r="T121">
        <f t="shared" si="10"/>
        <v>1514.1587515299877</v>
      </c>
      <c r="U121">
        <f t="shared" si="11"/>
        <v>46.974962138251612</v>
      </c>
    </row>
    <row r="122" spans="1:21" x14ac:dyDescent="0.35">
      <c r="A122" s="13" t="s">
        <v>159</v>
      </c>
      <c r="B122" s="12" t="s">
        <v>206</v>
      </c>
      <c r="C122" s="15">
        <v>50.233099999999993</v>
      </c>
      <c r="D122" s="15">
        <v>1.795115</v>
      </c>
      <c r="E122" s="15">
        <v>13.721100000000002</v>
      </c>
      <c r="F122" s="15">
        <v>11.939839999999998</v>
      </c>
      <c r="G122" s="15">
        <v>0.20661000000000002</v>
      </c>
      <c r="H122" s="15">
        <v>6.2437420000000001</v>
      </c>
      <c r="I122" s="15">
        <v>11.419599999999997</v>
      </c>
      <c r="J122" s="15">
        <v>2.4431000000000003</v>
      </c>
      <c r="K122" s="15">
        <v>0.22245300000000001</v>
      </c>
      <c r="L122" s="15">
        <v>0.200514</v>
      </c>
      <c r="M122" s="15">
        <v>0</v>
      </c>
      <c r="N122" s="15">
        <v>2.0272999999999999E-2</v>
      </c>
      <c r="O122" s="15">
        <v>0.353468</v>
      </c>
      <c r="P122" s="15">
        <v>5.8199999999999997E-3</v>
      </c>
      <c r="Q122" s="15">
        <f t="shared" si="15"/>
        <v>98.804735000000008</v>
      </c>
      <c r="R122" s="12">
        <f t="shared" si="16"/>
        <v>1415.6393399999999</v>
      </c>
      <c r="S122" s="14">
        <f t="shared" si="17"/>
        <v>58.199999999999996</v>
      </c>
      <c r="T122">
        <f t="shared" si="10"/>
        <v>1415.5760772362801</v>
      </c>
      <c r="U122">
        <f t="shared" si="11"/>
        <v>159.30468508343503</v>
      </c>
    </row>
    <row r="123" spans="1:21" x14ac:dyDescent="0.35">
      <c r="A123" s="13" t="s">
        <v>160</v>
      </c>
      <c r="B123" s="12" t="s">
        <v>206</v>
      </c>
      <c r="C123" s="15">
        <v>49.338649999999994</v>
      </c>
      <c r="D123" s="15">
        <v>1.2502329999999999</v>
      </c>
      <c r="E123" s="15">
        <v>14.531600000000001</v>
      </c>
      <c r="F123" s="15">
        <v>9.770998500000001</v>
      </c>
      <c r="G123" s="15">
        <v>0.1649745</v>
      </c>
      <c r="H123" s="15">
        <v>8.2554679999999987</v>
      </c>
      <c r="I123" s="15">
        <v>13.004200000000001</v>
      </c>
      <c r="J123" s="15">
        <v>1.8976999999999999</v>
      </c>
      <c r="K123" s="15">
        <v>0.147566</v>
      </c>
      <c r="L123" s="15">
        <v>0.13242900000000002</v>
      </c>
      <c r="M123" s="15">
        <v>4.58415E-2</v>
      </c>
      <c r="N123" s="15">
        <v>0</v>
      </c>
      <c r="O123" s="15">
        <v>0.28895700000000002</v>
      </c>
      <c r="P123" s="15">
        <v>3.9345000000000005E-3</v>
      </c>
      <c r="Q123" s="15">
        <f t="shared" si="15"/>
        <v>98.832551999999978</v>
      </c>
      <c r="R123" s="12">
        <f t="shared" si="16"/>
        <v>1157.2727850000001</v>
      </c>
      <c r="S123" s="14">
        <f t="shared" si="17"/>
        <v>39.345000000000006</v>
      </c>
      <c r="T123">
        <f t="shared" si="10"/>
        <v>1157.2210682436989</v>
      </c>
      <c r="U123">
        <f t="shared" si="11"/>
        <v>0</v>
      </c>
    </row>
    <row r="124" spans="1:21" x14ac:dyDescent="0.35">
      <c r="A124" s="13" t="s">
        <v>161</v>
      </c>
      <c r="B124" s="12" t="s">
        <v>206</v>
      </c>
      <c r="C124" s="15">
        <v>49.238000000000007</v>
      </c>
      <c r="D124" s="15">
        <v>1.3529519999999999</v>
      </c>
      <c r="E124" s="15">
        <v>14.358400000000001</v>
      </c>
      <c r="F124" s="15">
        <v>9.6808320000000005</v>
      </c>
      <c r="G124" s="15">
        <v>0.17014800000000002</v>
      </c>
      <c r="H124" s="15">
        <v>8.2970320000000015</v>
      </c>
      <c r="I124" s="15">
        <v>13.228000000000002</v>
      </c>
      <c r="J124" s="15">
        <v>1.8024</v>
      </c>
      <c r="K124" s="15">
        <v>0.14649600000000004</v>
      </c>
      <c r="L124" s="15">
        <v>0.10000400000000001</v>
      </c>
      <c r="M124" s="15">
        <v>5.5660000000000001E-2</v>
      </c>
      <c r="N124" s="15">
        <v>1.1408E-2</v>
      </c>
      <c r="O124" s="15">
        <v>0.29026000000000002</v>
      </c>
      <c r="P124" s="15">
        <v>9.9360000000000004E-3</v>
      </c>
      <c r="Q124" s="15">
        <f t="shared" si="15"/>
        <v>98.741528000000017</v>
      </c>
      <c r="R124" s="12">
        <f t="shared" si="16"/>
        <v>1162.4913000000001</v>
      </c>
      <c r="S124" s="14">
        <f t="shared" si="17"/>
        <v>99.36</v>
      </c>
      <c r="T124">
        <f t="shared" si="10"/>
        <v>1162.43935003622</v>
      </c>
      <c r="U124">
        <f t="shared" si="11"/>
        <v>89.643755114281419</v>
      </c>
    </row>
    <row r="125" spans="1:21" x14ac:dyDescent="0.35">
      <c r="A125" s="13" t="s">
        <v>162</v>
      </c>
      <c r="B125" s="12" t="s">
        <v>206</v>
      </c>
      <c r="C125" s="15">
        <v>49.658000000000001</v>
      </c>
      <c r="D125" s="15">
        <v>1.379732</v>
      </c>
      <c r="E125" s="15">
        <v>14.3222</v>
      </c>
      <c r="F125" s="15">
        <v>10.112794000000001</v>
      </c>
      <c r="G125" s="15">
        <v>0.20258400000000001</v>
      </c>
      <c r="H125" s="15">
        <v>7.9749880000000006</v>
      </c>
      <c r="I125" s="15">
        <v>12.273199999999999</v>
      </c>
      <c r="J125" s="15">
        <v>2.2397999999999998</v>
      </c>
      <c r="K125" s="15">
        <v>0.152388</v>
      </c>
      <c r="L125" s="15">
        <v>0.108852</v>
      </c>
      <c r="M125" s="15">
        <v>2.7635999999999997E-2</v>
      </c>
      <c r="N125" s="15">
        <v>1.0057999999999997E-2</v>
      </c>
      <c r="O125" s="15">
        <v>0.29525400000000002</v>
      </c>
      <c r="P125" s="15">
        <v>5.3579999999999999E-3</v>
      </c>
      <c r="Q125" s="15">
        <f t="shared" si="15"/>
        <v>98.762844000000001</v>
      </c>
      <c r="R125" s="12">
        <f t="shared" si="16"/>
        <v>1182.49227</v>
      </c>
      <c r="S125" s="14">
        <f t="shared" si="17"/>
        <v>53.58</v>
      </c>
      <c r="T125">
        <f t="shared" si="10"/>
        <v>1182.4394262233657</v>
      </c>
      <c r="U125">
        <f t="shared" si="11"/>
        <v>79.035491667202152</v>
      </c>
    </row>
    <row r="126" spans="1:21" x14ac:dyDescent="0.35">
      <c r="A126" s="13" t="s">
        <v>163</v>
      </c>
      <c r="B126" s="12" t="s">
        <v>206</v>
      </c>
      <c r="C126" s="15">
        <v>49.716799999999999</v>
      </c>
      <c r="D126" s="15">
        <v>1.3005980000000001</v>
      </c>
      <c r="E126" s="15">
        <v>14.463949999999999</v>
      </c>
      <c r="F126" s="15">
        <v>10.305293500000001</v>
      </c>
      <c r="G126" s="15">
        <v>0.19513950000000002</v>
      </c>
      <c r="H126" s="15">
        <v>8.0085370000000005</v>
      </c>
      <c r="I126" s="15">
        <v>12.34605</v>
      </c>
      <c r="J126" s="15">
        <v>2.1803500000000002</v>
      </c>
      <c r="K126" s="15">
        <v>0.17660150000000002</v>
      </c>
      <c r="L126" s="15">
        <v>9.1867000000000018E-2</v>
      </c>
      <c r="M126" s="15">
        <v>2.9826500000000002E-2</v>
      </c>
      <c r="N126" s="15">
        <v>2.3468500000000003E-2</v>
      </c>
      <c r="O126" s="15">
        <v>0.29134599999999999</v>
      </c>
      <c r="P126" s="15">
        <v>7.1995000000000019E-3</v>
      </c>
      <c r="Q126" s="15">
        <f t="shared" si="15"/>
        <v>99.137027000000018</v>
      </c>
      <c r="R126" s="12">
        <f t="shared" si="16"/>
        <v>1166.8407300000001</v>
      </c>
      <c r="S126" s="14">
        <f t="shared" si="17"/>
        <v>71.995000000000019</v>
      </c>
      <c r="T126">
        <f t="shared" si="10"/>
        <v>1166.7885856668247</v>
      </c>
      <c r="U126">
        <f t="shared" si="11"/>
        <v>184.41483756131782</v>
      </c>
    </row>
    <row r="127" spans="1:21" x14ac:dyDescent="0.35">
      <c r="A127" s="13" t="s">
        <v>164</v>
      </c>
      <c r="B127" s="12" t="s">
        <v>206</v>
      </c>
      <c r="C127" s="15">
        <v>50.14</v>
      </c>
      <c r="D127" s="15">
        <v>1.8</v>
      </c>
      <c r="E127" s="15">
        <v>13.9</v>
      </c>
      <c r="F127" s="15">
        <v>11.563628000000001</v>
      </c>
      <c r="G127" s="15">
        <v>0.21</v>
      </c>
      <c r="H127" s="15">
        <v>6.76</v>
      </c>
      <c r="I127" s="15">
        <v>12.22</v>
      </c>
      <c r="J127" s="15">
        <v>2.31</v>
      </c>
      <c r="K127" s="15">
        <v>0.16</v>
      </c>
      <c r="L127" s="15">
        <v>0.21</v>
      </c>
      <c r="M127" s="15">
        <v>0.03</v>
      </c>
      <c r="N127" s="15">
        <v>2.6532E-2</v>
      </c>
      <c r="O127" s="15">
        <v>0.39144600000000002</v>
      </c>
      <c r="P127" s="15">
        <v>8.6129999999999991E-3</v>
      </c>
      <c r="Q127" s="15">
        <f t="shared" si="15"/>
        <v>99.730218999999991</v>
      </c>
      <c r="R127" s="12">
        <f t="shared" si="16"/>
        <v>1567.7412300000001</v>
      </c>
      <c r="S127" s="14">
        <f t="shared" si="17"/>
        <v>86.13</v>
      </c>
      <c r="T127">
        <f t="shared" si="10"/>
        <v>1567.6711700347214</v>
      </c>
      <c r="U127">
        <f t="shared" si="11"/>
        <v>208.48773761326387</v>
      </c>
    </row>
    <row r="128" spans="1:21" x14ac:dyDescent="0.35">
      <c r="A128" s="13" t="s">
        <v>165</v>
      </c>
      <c r="B128" s="12" t="s">
        <v>206</v>
      </c>
      <c r="C128" s="15">
        <v>49.451549999999997</v>
      </c>
      <c r="D128" s="15">
        <v>1.7000134999999998</v>
      </c>
      <c r="E128" s="15">
        <v>13.923400000000001</v>
      </c>
      <c r="F128" s="15">
        <v>12.007251999999999</v>
      </c>
      <c r="G128" s="15">
        <v>0.1944475</v>
      </c>
      <c r="H128" s="15">
        <v>6.6635960000000001</v>
      </c>
      <c r="I128" s="15">
        <v>11.8895</v>
      </c>
      <c r="J128" s="15">
        <v>2.3324555000000005</v>
      </c>
      <c r="K128" s="15">
        <v>0.2142915</v>
      </c>
      <c r="L128" s="15">
        <v>0.14203200000000002</v>
      </c>
      <c r="M128" s="15">
        <v>2.6054999999999998E-2</v>
      </c>
      <c r="N128" s="15">
        <v>7.5270000000000007E-3</v>
      </c>
      <c r="O128" s="15">
        <v>0.41051100000000001</v>
      </c>
      <c r="P128" s="15">
        <v>6.9479999999999993E-3</v>
      </c>
      <c r="Q128" s="15">
        <f t="shared" si="15"/>
        <v>98.969578999999968</v>
      </c>
      <c r="R128" s="12">
        <f t="shared" si="16"/>
        <v>1644.0965550000003</v>
      </c>
      <c r="S128" s="14">
        <f t="shared" si="17"/>
        <v>69.47999999999999</v>
      </c>
      <c r="T128">
        <f t="shared" si="10"/>
        <v>1644.0230828316637</v>
      </c>
      <c r="U128">
        <f t="shared" si="11"/>
        <v>59.14696219715956</v>
      </c>
    </row>
    <row r="129" spans="1:21" x14ac:dyDescent="0.35">
      <c r="A129" s="13" t="s">
        <v>166</v>
      </c>
      <c r="B129" s="12" t="s">
        <v>206</v>
      </c>
      <c r="C129" s="15">
        <v>50.724899999999998</v>
      </c>
      <c r="D129" s="15">
        <v>1.719317</v>
      </c>
      <c r="E129" s="15">
        <v>13.81305</v>
      </c>
      <c r="F129" s="15">
        <v>11.1314365</v>
      </c>
      <c r="G129" s="15">
        <v>0.20281150000000001</v>
      </c>
      <c r="H129" s="15">
        <v>6.4732419999999999</v>
      </c>
      <c r="I129" s="15">
        <v>11.496499999999999</v>
      </c>
      <c r="J129" s="15">
        <v>2.4331499999999999</v>
      </c>
      <c r="K129" s="15">
        <v>0.21783750000000002</v>
      </c>
      <c r="L129" s="15">
        <v>0.17370000000000002</v>
      </c>
      <c r="M129" s="15">
        <v>3.2906499999999998E-2</v>
      </c>
      <c r="N129" s="15">
        <v>9.6500000000000006E-3</v>
      </c>
      <c r="O129" s="15">
        <v>0.32723150000000001</v>
      </c>
      <c r="P129" s="15">
        <v>6.9479999999999993E-3</v>
      </c>
      <c r="Q129" s="15">
        <f t="shared" si="15"/>
        <v>98.762680499999959</v>
      </c>
      <c r="R129" s="12">
        <f t="shared" si="16"/>
        <v>1310.5621575</v>
      </c>
      <c r="S129" s="14">
        <f t="shared" si="17"/>
        <v>69.47999999999999</v>
      </c>
      <c r="T129">
        <f t="shared" si="10"/>
        <v>1310.5035904753579</v>
      </c>
      <c r="U129">
        <f t="shared" si="11"/>
        <v>75.82943871430713</v>
      </c>
    </row>
    <row r="130" spans="1:21" x14ac:dyDescent="0.35">
      <c r="A130" s="13" t="s">
        <v>167</v>
      </c>
      <c r="B130" s="12" t="s">
        <v>206</v>
      </c>
      <c r="C130" s="15">
        <v>49.452000000000005</v>
      </c>
      <c r="D130" s="15">
        <v>1.2548800000000002</v>
      </c>
      <c r="E130" s="15">
        <v>14.4748</v>
      </c>
      <c r="F130" s="15">
        <v>9.7907440000000001</v>
      </c>
      <c r="G130" s="15">
        <v>0.15594000000000002</v>
      </c>
      <c r="H130" s="15">
        <v>8.287840000000001</v>
      </c>
      <c r="I130" s="15">
        <v>13.118</v>
      </c>
      <c r="J130" s="15">
        <v>2.0019039999999997</v>
      </c>
      <c r="K130" s="15">
        <v>0.14434000000000002</v>
      </c>
      <c r="L130" s="15">
        <v>0.12309600000000001</v>
      </c>
      <c r="M130" s="15">
        <v>4.1860000000000001E-2</v>
      </c>
      <c r="N130" s="15">
        <v>2.4472000000000001E-2</v>
      </c>
      <c r="O130" s="15">
        <v>0.27535600000000005</v>
      </c>
      <c r="P130" s="15">
        <v>8.2799999999999992E-3</v>
      </c>
      <c r="Q130" s="15">
        <f t="shared" si="15"/>
        <v>99.153512000000006</v>
      </c>
      <c r="R130" s="12">
        <f t="shared" si="16"/>
        <v>1102.8007800000003</v>
      </c>
      <c r="S130" s="14">
        <f t="shared" si="17"/>
        <v>82.8</v>
      </c>
      <c r="T130">
        <f t="shared" si="10"/>
        <v>1102.7514975145507</v>
      </c>
      <c r="U130">
        <f t="shared" si="11"/>
        <v>192.30031339031336</v>
      </c>
    </row>
    <row r="131" spans="1:21" x14ac:dyDescent="0.35">
      <c r="A131" s="13" t="s">
        <v>168</v>
      </c>
      <c r="B131" s="12" t="s">
        <v>206</v>
      </c>
      <c r="C131" s="15">
        <v>49.657399999999996</v>
      </c>
      <c r="D131" s="15">
        <v>1.737611</v>
      </c>
      <c r="E131" s="15">
        <v>13.8736</v>
      </c>
      <c r="F131" s="15">
        <v>12.115475</v>
      </c>
      <c r="G131" s="15">
        <v>0.227407</v>
      </c>
      <c r="H131" s="15">
        <v>6.7279679999999997</v>
      </c>
      <c r="I131" s="15">
        <v>11.644200000000001</v>
      </c>
      <c r="J131" s="15">
        <v>2.4878</v>
      </c>
      <c r="K131" s="15">
        <v>0.18673900000000002</v>
      </c>
      <c r="L131" s="15">
        <v>0.18050000000000002</v>
      </c>
      <c r="M131" s="15">
        <v>0</v>
      </c>
      <c r="N131" s="15">
        <v>2.8517999999999998E-2</v>
      </c>
      <c r="O131" s="15">
        <v>0.35211000000000003</v>
      </c>
      <c r="P131" s="15">
        <v>8.8269999999999998E-3</v>
      </c>
      <c r="Q131" s="15">
        <f t="shared" si="15"/>
        <v>99.228155000000001</v>
      </c>
      <c r="R131" s="12">
        <f t="shared" si="16"/>
        <v>1410.2005500000002</v>
      </c>
      <c r="S131" s="14">
        <f t="shared" si="17"/>
        <v>88.27</v>
      </c>
      <c r="T131">
        <f t="shared" ref="T131:T146" si="18">10000*(O131*32.065)/80.066</f>
        <v>1410.1375302875128</v>
      </c>
      <c r="U131">
        <f t="shared" ref="U131:U146" si="19">(10000*N131*58.6934)/74.6928</f>
        <v>224.09367183985603</v>
      </c>
    </row>
    <row r="132" spans="1:21" x14ac:dyDescent="0.35">
      <c r="A132" s="13" t="s">
        <v>169</v>
      </c>
      <c r="B132" s="12" t="s">
        <v>206</v>
      </c>
      <c r="C132" s="15">
        <v>49.304400000000001</v>
      </c>
      <c r="D132" s="15">
        <v>1.8242314999999998</v>
      </c>
      <c r="E132" s="15">
        <v>13.684349999999998</v>
      </c>
      <c r="F132" s="15">
        <v>13.306001</v>
      </c>
      <c r="G132" s="15">
        <v>0.25004999999999999</v>
      </c>
      <c r="H132" s="15">
        <v>6.5600639999999997</v>
      </c>
      <c r="I132" s="15">
        <v>11.39425</v>
      </c>
      <c r="J132" s="15">
        <v>2.5154000000000001</v>
      </c>
      <c r="K132" s="15">
        <v>0.21311250000000001</v>
      </c>
      <c r="L132" s="15">
        <v>0.18338000000000002</v>
      </c>
      <c r="M132" s="15">
        <v>1.3413499999999998E-2</v>
      </c>
      <c r="N132" s="15">
        <v>2.4897000000000002E-2</v>
      </c>
      <c r="O132" s="15">
        <v>0.37306900000000004</v>
      </c>
      <c r="P132" s="15">
        <v>5.500500000000001E-3</v>
      </c>
      <c r="Q132" s="15">
        <f t="shared" si="15"/>
        <v>99.652118999999971</v>
      </c>
      <c r="R132" s="12">
        <f t="shared" si="16"/>
        <v>1494.1413450000002</v>
      </c>
      <c r="S132" s="14">
        <f t="shared" si="17"/>
        <v>55.00500000000001</v>
      </c>
      <c r="T132">
        <f t="shared" si="18"/>
        <v>1494.0745741013664</v>
      </c>
      <c r="U132">
        <f t="shared" si="19"/>
        <v>195.63995188291241</v>
      </c>
    </row>
    <row r="133" spans="1:21" x14ac:dyDescent="0.35">
      <c r="A133" s="13" t="s">
        <v>170</v>
      </c>
      <c r="B133" s="12" t="s">
        <v>206</v>
      </c>
      <c r="C133" s="15">
        <v>49.4328</v>
      </c>
      <c r="D133" s="15">
        <v>1.5549679999999999</v>
      </c>
      <c r="E133" s="15">
        <v>14.073199999999998</v>
      </c>
      <c r="F133" s="15">
        <v>12.122144</v>
      </c>
      <c r="G133" s="15">
        <v>0.201984</v>
      </c>
      <c r="H133" s="15">
        <v>6.8228999999999997</v>
      </c>
      <c r="I133" s="15">
        <v>11.617999999999999</v>
      </c>
      <c r="J133" s="15">
        <v>2.3420000000000001</v>
      </c>
      <c r="K133" s="15">
        <v>0.21072000000000002</v>
      </c>
      <c r="L133" s="15">
        <v>0.20711600000000002</v>
      </c>
      <c r="M133" s="15">
        <v>9.7920000000000004E-3</v>
      </c>
      <c r="N133" s="15">
        <v>1.5647999999999999E-2</v>
      </c>
      <c r="O133" s="15">
        <v>0.34972800000000004</v>
      </c>
      <c r="P133" s="15">
        <v>7.487999999999999E-3</v>
      </c>
      <c r="Q133" s="15">
        <f t="shared" si="15"/>
        <v>98.968487999999994</v>
      </c>
      <c r="R133" s="12">
        <f t="shared" si="16"/>
        <v>1400.6606400000001</v>
      </c>
      <c r="S133" s="14">
        <f t="shared" si="17"/>
        <v>74.88</v>
      </c>
      <c r="T133">
        <f t="shared" si="18"/>
        <v>1400.5980466115454</v>
      </c>
      <c r="U133">
        <f t="shared" si="19"/>
        <v>122.96156031103398</v>
      </c>
    </row>
    <row r="134" spans="1:21" x14ac:dyDescent="0.35">
      <c r="A134" s="13" t="s">
        <v>171</v>
      </c>
      <c r="B134" s="12" t="s">
        <v>206</v>
      </c>
      <c r="C134" s="15">
        <v>50.15</v>
      </c>
      <c r="D134" s="15">
        <v>1.6</v>
      </c>
      <c r="E134" s="15">
        <v>14.22</v>
      </c>
      <c r="F134" s="15">
        <v>11.177656000000001</v>
      </c>
      <c r="G134" s="15">
        <v>0.17</v>
      </c>
      <c r="H134" s="15">
        <v>7.02</v>
      </c>
      <c r="I134" s="15">
        <v>12.3</v>
      </c>
      <c r="J134" s="15">
        <v>2.29</v>
      </c>
      <c r="K134" s="15">
        <v>0.19</v>
      </c>
      <c r="L134" s="15">
        <v>0.17</v>
      </c>
      <c r="M134" s="15">
        <v>2.5654E-2</v>
      </c>
      <c r="N134" s="12">
        <v>0</v>
      </c>
      <c r="O134" s="15">
        <v>0.36471100000000001</v>
      </c>
      <c r="P134" s="12">
        <v>6.9690000000000004E-3</v>
      </c>
      <c r="Q134" s="15">
        <f t="shared" si="15"/>
        <v>99.684989999999999</v>
      </c>
      <c r="R134" s="14">
        <v>1555.29</v>
      </c>
      <c r="S134" s="14">
        <v>68.31</v>
      </c>
      <c r="T134">
        <f t="shared" si="18"/>
        <v>1460.6022799940047</v>
      </c>
      <c r="U134">
        <f t="shared" si="19"/>
        <v>0</v>
      </c>
    </row>
    <row r="135" spans="1:21" x14ac:dyDescent="0.35">
      <c r="A135" s="13" t="s">
        <v>172</v>
      </c>
      <c r="B135" s="12" t="s">
        <v>206</v>
      </c>
      <c r="C135" s="15">
        <v>49.555099999999996</v>
      </c>
      <c r="D135" s="15">
        <v>1.999709</v>
      </c>
      <c r="E135" s="15">
        <v>13.450099999999999</v>
      </c>
      <c r="F135" s="15">
        <v>13.569129999999999</v>
      </c>
      <c r="G135" s="15">
        <v>0.23396400000000001</v>
      </c>
      <c r="H135" s="15">
        <v>6.1633909999999998</v>
      </c>
      <c r="I135" s="15">
        <v>11.142299999999999</v>
      </c>
      <c r="J135" s="15">
        <v>2.4620000000000002</v>
      </c>
      <c r="K135" s="15">
        <v>0.24710600000000002</v>
      </c>
      <c r="L135" s="15">
        <v>0.13794999999999996</v>
      </c>
      <c r="M135" s="15">
        <v>2.1048999999999998E-2</v>
      </c>
      <c r="N135" s="15">
        <v>0</v>
      </c>
      <c r="O135" s="15">
        <v>0.15714</v>
      </c>
      <c r="P135" s="15">
        <v>7.2749999999999993E-3</v>
      </c>
      <c r="Q135" s="15">
        <f t="shared" si="15"/>
        <v>99.146214000000029</v>
      </c>
      <c r="R135" s="12">
        <f>O135*10000*0.4005</f>
        <v>629.34570000000008</v>
      </c>
      <c r="S135" s="14">
        <f>P135*10000</f>
        <v>72.75</v>
      </c>
      <c r="T135">
        <f t="shared" si="18"/>
        <v>629.31757550021234</v>
      </c>
      <c r="U135">
        <f t="shared" si="19"/>
        <v>0</v>
      </c>
    </row>
    <row r="136" spans="1:21" x14ac:dyDescent="0.35">
      <c r="A136" s="13" t="s">
        <v>173</v>
      </c>
      <c r="B136" s="12" t="s">
        <v>206</v>
      </c>
      <c r="C136" s="15">
        <v>49.294399999999996</v>
      </c>
      <c r="D136" s="15">
        <v>1.2120879999999998</v>
      </c>
      <c r="E136" s="15">
        <v>14.513200000000001</v>
      </c>
      <c r="F136" s="15">
        <v>10.006824000000002</v>
      </c>
      <c r="G136" s="15">
        <v>0.162408</v>
      </c>
      <c r="H136" s="15">
        <v>8.0846720000000012</v>
      </c>
      <c r="I136" s="15">
        <v>13.087200000000001</v>
      </c>
      <c r="J136" s="15">
        <v>1.8391999999999999</v>
      </c>
      <c r="K136" s="15">
        <v>0.126856</v>
      </c>
      <c r="L136" s="15">
        <v>9.0252000000000013E-2</v>
      </c>
      <c r="M136" s="15">
        <v>4.1399999999999999E-2</v>
      </c>
      <c r="N136" s="15">
        <v>1.4168000000000004E-2</v>
      </c>
      <c r="O136" s="15">
        <v>0.28262400000000004</v>
      </c>
      <c r="P136" s="15">
        <v>7.7279999999999996E-3</v>
      </c>
      <c r="Q136" s="15">
        <f t="shared" si="15"/>
        <v>98.763019999999997</v>
      </c>
      <c r="R136" s="12">
        <f>O136*10000*0.4005</f>
        <v>1131.9091200000003</v>
      </c>
      <c r="S136" s="14">
        <f>P136*10000</f>
        <v>77.28</v>
      </c>
      <c r="T136">
        <f t="shared" si="18"/>
        <v>1131.8585367072167</v>
      </c>
      <c r="U136">
        <f t="shared" si="19"/>
        <v>111.33176038386566</v>
      </c>
    </row>
    <row r="137" spans="1:21" x14ac:dyDescent="0.35">
      <c r="A137" s="13" t="s">
        <v>174</v>
      </c>
      <c r="B137" s="12" t="s">
        <v>206</v>
      </c>
      <c r="C137" s="15">
        <v>49.437200000000004</v>
      </c>
      <c r="D137" s="15">
        <v>1.1552520000000002</v>
      </c>
      <c r="E137" s="15">
        <v>14.637600000000001</v>
      </c>
      <c r="F137" s="15">
        <v>10.015608</v>
      </c>
      <c r="G137" s="15">
        <v>0.16920000000000004</v>
      </c>
      <c r="H137" s="15">
        <v>7.9860639999999998</v>
      </c>
      <c r="I137" s="15">
        <v>13.091200000000001</v>
      </c>
      <c r="J137" s="15">
        <v>1.9232</v>
      </c>
      <c r="K137" s="15">
        <v>0.139768</v>
      </c>
      <c r="L137" s="15">
        <v>0.124108</v>
      </c>
      <c r="M137" s="15">
        <v>5.2440000000000007E-2</v>
      </c>
      <c r="N137" s="15">
        <v>3.7351999999999996E-2</v>
      </c>
      <c r="O137" s="15">
        <v>0.26919200000000004</v>
      </c>
      <c r="P137" s="15">
        <v>5.1520000000000003E-3</v>
      </c>
      <c r="Q137" s="15">
        <f t="shared" si="15"/>
        <v>99.043336000000011</v>
      </c>
      <c r="R137" s="12">
        <f>O137*10000*0.4005</f>
        <v>1078.1139600000004</v>
      </c>
      <c r="S137" s="14">
        <f>P137*10000</f>
        <v>51.52</v>
      </c>
      <c r="T137">
        <f t="shared" si="18"/>
        <v>1078.0657807308971</v>
      </c>
      <c r="U137">
        <f t="shared" si="19"/>
        <v>293.51100464837299</v>
      </c>
    </row>
    <row r="138" spans="1:21" x14ac:dyDescent="0.35">
      <c r="A138" s="13" t="s">
        <v>176</v>
      </c>
      <c r="B138" s="12" t="s">
        <v>206</v>
      </c>
      <c r="C138" s="15">
        <v>48.891399999999997</v>
      </c>
      <c r="D138" s="15">
        <v>1.9412039999999995</v>
      </c>
      <c r="E138" s="15">
        <v>13.472999999999999</v>
      </c>
      <c r="F138" s="15">
        <v>14.000961999999999</v>
      </c>
      <c r="G138" s="15">
        <v>0.2363285</v>
      </c>
      <c r="H138" s="15">
        <v>6.4561399999999995</v>
      </c>
      <c r="I138" s="15">
        <v>11.457149999999999</v>
      </c>
      <c r="J138" s="15">
        <v>2.2960499999999997</v>
      </c>
      <c r="K138" s="15">
        <v>0.20539450000000001</v>
      </c>
      <c r="L138" s="15">
        <v>0.226211</v>
      </c>
      <c r="M138" s="15">
        <v>1.4378499999999999E-2</v>
      </c>
      <c r="N138" s="15">
        <v>1.7466499999999999E-2</v>
      </c>
      <c r="O138" s="15">
        <v>0.33408300000000002</v>
      </c>
      <c r="P138" s="15">
        <v>8.5885000000000006E-3</v>
      </c>
      <c r="Q138" s="15">
        <f t="shared" si="15"/>
        <v>99.558356500000002</v>
      </c>
      <c r="R138" s="12">
        <f>O138*10000*0.4005</f>
        <v>1338.0024150000002</v>
      </c>
      <c r="S138" s="14">
        <f>P138*10000</f>
        <v>85.885000000000005</v>
      </c>
      <c r="T138">
        <f t="shared" si="18"/>
        <v>1337.9426217120877</v>
      </c>
      <c r="U138">
        <f t="shared" si="19"/>
        <v>137.25128407289588</v>
      </c>
    </row>
    <row r="139" spans="1:21" x14ac:dyDescent="0.35">
      <c r="A139" s="13" t="s">
        <v>177</v>
      </c>
      <c r="B139" s="12" t="s">
        <v>206</v>
      </c>
      <c r="C139" s="15">
        <v>50.39</v>
      </c>
      <c r="D139" s="15">
        <v>1.82</v>
      </c>
      <c r="E139" s="15">
        <v>14.19</v>
      </c>
      <c r="F139" s="15">
        <v>11.497636</v>
      </c>
      <c r="G139" s="15">
        <v>0.21</v>
      </c>
      <c r="H139" s="15">
        <v>6.83</v>
      </c>
      <c r="I139" s="15">
        <v>11.59</v>
      </c>
      <c r="J139" s="15">
        <v>2.36</v>
      </c>
      <c r="K139" s="15">
        <v>0.23</v>
      </c>
      <c r="L139" s="15">
        <v>0.18</v>
      </c>
      <c r="M139" s="15">
        <v>4.5900000000000003E-3</v>
      </c>
      <c r="N139" s="15">
        <v>5.7834000000000003E-2</v>
      </c>
      <c r="O139" s="15">
        <v>0.400146</v>
      </c>
      <c r="P139" s="15">
        <v>8.5679999999999992E-3</v>
      </c>
      <c r="Q139" s="15">
        <f t="shared" si="15"/>
        <v>99.768774000000008</v>
      </c>
      <c r="R139" s="14">
        <v>1587.6</v>
      </c>
      <c r="S139" s="14">
        <v>82.32</v>
      </c>
      <c r="T139">
        <f t="shared" si="18"/>
        <v>1602.5131129318311</v>
      </c>
      <c r="U139">
        <f t="shared" si="19"/>
        <v>454.45800607287447</v>
      </c>
    </row>
    <row r="140" spans="1:21" x14ac:dyDescent="0.35">
      <c r="A140" s="13" t="s">
        <v>179</v>
      </c>
      <c r="B140" s="12" t="s">
        <v>206</v>
      </c>
      <c r="C140" s="15">
        <v>49.55</v>
      </c>
      <c r="D140" s="15">
        <v>1.85</v>
      </c>
      <c r="E140" s="15">
        <v>14.41</v>
      </c>
      <c r="F140" s="15">
        <v>11.704609999999999</v>
      </c>
      <c r="G140" s="15">
        <v>0.22</v>
      </c>
      <c r="H140" s="15">
        <v>6.48</v>
      </c>
      <c r="I140" s="15">
        <v>12.14</v>
      </c>
      <c r="J140" s="15">
        <v>2.5099999999999998</v>
      </c>
      <c r="K140" s="15">
        <v>0.2</v>
      </c>
      <c r="L140" s="15">
        <v>0.19</v>
      </c>
      <c r="M140" s="12" t="s">
        <v>196</v>
      </c>
      <c r="N140" s="15">
        <v>7.9395000000000004E-3</v>
      </c>
      <c r="O140" s="15">
        <v>0.40642200000000001</v>
      </c>
      <c r="P140" s="15">
        <v>6.7335000000000008E-3</v>
      </c>
      <c r="Q140" s="15">
        <f t="shared" si="15"/>
        <v>99.675705000000022</v>
      </c>
      <c r="R140" s="14">
        <v>1483.5450000000001</v>
      </c>
      <c r="S140" s="14">
        <v>66.665000000000006</v>
      </c>
      <c r="T140">
        <f t="shared" si="18"/>
        <v>1627.647369670022</v>
      </c>
      <c r="U140">
        <f t="shared" si="19"/>
        <v>62.388376028211553</v>
      </c>
    </row>
    <row r="141" spans="1:21" x14ac:dyDescent="0.35">
      <c r="A141" s="13" t="s">
        <v>180</v>
      </c>
      <c r="B141" s="12" t="s">
        <v>206</v>
      </c>
      <c r="C141" s="15">
        <v>49.052300000000002</v>
      </c>
      <c r="D141" s="15">
        <v>1.357753</v>
      </c>
      <c r="E141" s="15">
        <v>14.384050000000002</v>
      </c>
      <c r="F141" s="15">
        <v>10.3049815</v>
      </c>
      <c r="G141" s="15">
        <v>0.18709250000000002</v>
      </c>
      <c r="H141" s="15">
        <v>8.2412925000000019</v>
      </c>
      <c r="I141" s="15">
        <v>12.602100000000002</v>
      </c>
      <c r="J141" s="15">
        <v>2.1359500000000002</v>
      </c>
      <c r="K141" s="15">
        <v>0.16061</v>
      </c>
      <c r="L141" s="15">
        <v>0.151283</v>
      </c>
      <c r="M141" s="15">
        <v>4.6750000000000007E-2</v>
      </c>
      <c r="N141" s="15">
        <v>1.0285000000000002E-2</v>
      </c>
      <c r="O141" s="15">
        <v>0.306867</v>
      </c>
      <c r="P141" s="15">
        <v>6.8255000000000008E-3</v>
      </c>
      <c r="Q141" s="15">
        <f t="shared" si="15"/>
        <v>98.948140000000024</v>
      </c>
      <c r="R141" s="12">
        <f t="shared" ref="R141:R146" si="20">O141*10000*0.4005</f>
        <v>1229.0023350000001</v>
      </c>
      <c r="S141" s="14">
        <f t="shared" ref="S141:S146" si="21">P141*10000</f>
        <v>68.25500000000001</v>
      </c>
      <c r="T141">
        <f t="shared" si="18"/>
        <v>1228.9474127594735</v>
      </c>
      <c r="U141">
        <f t="shared" si="19"/>
        <v>80.819251520896259</v>
      </c>
    </row>
    <row r="142" spans="1:21" x14ac:dyDescent="0.35">
      <c r="A142" s="13" t="s">
        <v>181</v>
      </c>
      <c r="B142" s="12" t="s">
        <v>206</v>
      </c>
      <c r="C142" s="15">
        <v>48.922499999999999</v>
      </c>
      <c r="D142" s="15">
        <v>1.3584990000000001</v>
      </c>
      <c r="E142" s="15">
        <v>14.424300000000001</v>
      </c>
      <c r="F142" s="15">
        <v>10.196878999999999</v>
      </c>
      <c r="G142" s="15">
        <v>0.19692300000000001</v>
      </c>
      <c r="H142" s="15">
        <v>8.1566520000000011</v>
      </c>
      <c r="I142" s="15">
        <v>12.3992</v>
      </c>
      <c r="J142" s="15">
        <v>2.1669</v>
      </c>
      <c r="K142" s="15">
        <v>0.150868</v>
      </c>
      <c r="L142" s="15">
        <v>0.11367899999999999</v>
      </c>
      <c r="M142" s="15">
        <v>1.8600000000000002E-2</v>
      </c>
      <c r="N142" s="15">
        <v>6.1380000000000002E-3</v>
      </c>
      <c r="O142" s="15">
        <v>0.29899500000000001</v>
      </c>
      <c r="P142" s="15">
        <v>6.7890000000000008E-3</v>
      </c>
      <c r="Q142" s="15">
        <f t="shared" si="15"/>
        <v>98.416922000000028</v>
      </c>
      <c r="R142" s="12">
        <f t="shared" si="20"/>
        <v>1197.4749750000001</v>
      </c>
      <c r="S142" s="14">
        <f t="shared" si="21"/>
        <v>67.89</v>
      </c>
      <c r="T142">
        <f t="shared" si="18"/>
        <v>1197.4214616691229</v>
      </c>
      <c r="U142">
        <f t="shared" si="19"/>
        <v>48.23223780605359</v>
      </c>
    </row>
    <row r="143" spans="1:21" x14ac:dyDescent="0.35">
      <c r="A143" s="13" t="s">
        <v>175</v>
      </c>
      <c r="B143" s="12" t="s">
        <v>206</v>
      </c>
      <c r="C143" s="15">
        <v>48.302799999999998</v>
      </c>
      <c r="D143" s="15">
        <v>0.80774400000000002</v>
      </c>
      <c r="E143" s="15">
        <v>16.322799999999997</v>
      </c>
      <c r="F143" s="15">
        <v>7.6256319999999995</v>
      </c>
      <c r="G143" s="15">
        <v>0.182532</v>
      </c>
      <c r="H143" s="15">
        <v>10.044432</v>
      </c>
      <c r="I143" s="15">
        <v>13.7136</v>
      </c>
      <c r="J143" s="15">
        <v>1.5327200000000001</v>
      </c>
      <c r="K143" s="15">
        <v>6.8684000000000009E-2</v>
      </c>
      <c r="L143" s="15">
        <v>5.0883999999999999E-2</v>
      </c>
      <c r="M143" s="15">
        <v>4.7460000000000002E-2</v>
      </c>
      <c r="N143" s="15">
        <v>4.7879999999999997E-3</v>
      </c>
      <c r="O143" s="15">
        <v>0.18656400000000001</v>
      </c>
      <c r="P143" s="15">
        <v>7.7279999999999996E-3</v>
      </c>
      <c r="Q143" s="15">
        <f>SUM(C143:P143)</f>
        <v>98.898367999999991</v>
      </c>
      <c r="R143" s="14">
        <f t="shared" si="20"/>
        <v>747.18882000000008</v>
      </c>
      <c r="S143" s="14">
        <f t="shared" si="21"/>
        <v>77.28</v>
      </c>
      <c r="T143">
        <f t="shared" si="18"/>
        <v>747.15542927085153</v>
      </c>
      <c r="U143">
        <f t="shared" si="19"/>
        <v>37.623974358974351</v>
      </c>
    </row>
    <row r="144" spans="1:21" x14ac:dyDescent="0.35">
      <c r="A144" s="13" t="s">
        <v>178</v>
      </c>
      <c r="B144" s="12" t="s">
        <v>206</v>
      </c>
      <c r="C144" s="15">
        <v>48.81</v>
      </c>
      <c r="D144" s="15">
        <v>0.59032000000000007</v>
      </c>
      <c r="E144" s="15">
        <v>16.216799999999999</v>
      </c>
      <c r="F144" s="15">
        <v>7.3292960000000003</v>
      </c>
      <c r="G144" s="15">
        <v>0.12364800000000001</v>
      </c>
      <c r="H144" s="15">
        <v>10.040480000000001</v>
      </c>
      <c r="I144" s="15">
        <v>14.153999999999998</v>
      </c>
      <c r="J144" s="15">
        <v>1.5464959999999999</v>
      </c>
      <c r="K144" s="15">
        <v>5.1792000000000005E-2</v>
      </c>
      <c r="L144" s="15">
        <v>3.2815999999999998E-2</v>
      </c>
      <c r="M144" s="15">
        <v>5.2416000000000004E-2</v>
      </c>
      <c r="N144" s="15">
        <v>2.7719999999999997E-3</v>
      </c>
      <c r="O144" s="15">
        <v>0.170184</v>
      </c>
      <c r="P144" s="15">
        <v>8.4839999999999985E-3</v>
      </c>
      <c r="Q144" s="15">
        <f>SUM(C144:P144)</f>
        <v>99.129503999999997</v>
      </c>
      <c r="R144" s="14">
        <f t="shared" si="20"/>
        <v>681.58691999999996</v>
      </c>
      <c r="S144" s="14">
        <f t="shared" si="21"/>
        <v>84.839999999999989</v>
      </c>
      <c r="T144">
        <f t="shared" si="18"/>
        <v>681.55646091974108</v>
      </c>
      <c r="U144">
        <f t="shared" si="19"/>
        <v>21.782300944669363</v>
      </c>
    </row>
    <row r="145" spans="1:21" x14ac:dyDescent="0.35">
      <c r="A145" s="13" t="s">
        <v>182</v>
      </c>
      <c r="B145" s="12" t="s">
        <v>206</v>
      </c>
      <c r="C145" s="15">
        <v>48.14</v>
      </c>
      <c r="D145" s="15">
        <v>0.98641199999999996</v>
      </c>
      <c r="E145" s="15">
        <v>16.348399999999998</v>
      </c>
      <c r="F145" s="15">
        <v>7.6068640000000007</v>
      </c>
      <c r="G145" s="15">
        <v>0.14086800000000002</v>
      </c>
      <c r="H145" s="15">
        <v>10.022016000000001</v>
      </c>
      <c r="I145" s="15">
        <v>13.7736</v>
      </c>
      <c r="J145" s="15">
        <v>1.6051359999999999</v>
      </c>
      <c r="K145" s="15">
        <v>6.7171999999999996E-2</v>
      </c>
      <c r="L145" s="15">
        <v>8.3159999999999998E-2</v>
      </c>
      <c r="M145" s="15">
        <v>4.2083999999999996E-2</v>
      </c>
      <c r="N145" s="15">
        <v>2.0327999999999999E-2</v>
      </c>
      <c r="O145" s="15">
        <v>0.18790800000000002</v>
      </c>
      <c r="P145" s="15">
        <v>5.6280000000000002E-3</v>
      </c>
      <c r="Q145" s="15">
        <f>SUM(C145:P145)</f>
        <v>99.02957600000002</v>
      </c>
      <c r="R145" s="14">
        <f t="shared" si="20"/>
        <v>752.57154000000014</v>
      </c>
      <c r="S145" s="14">
        <f t="shared" si="21"/>
        <v>56.28</v>
      </c>
      <c r="T145">
        <f t="shared" si="18"/>
        <v>752.53790872530158</v>
      </c>
      <c r="U145">
        <f t="shared" si="19"/>
        <v>159.73687359424198</v>
      </c>
    </row>
    <row r="146" spans="1:21" x14ac:dyDescent="0.35">
      <c r="A146" s="13" t="s">
        <v>183</v>
      </c>
      <c r="B146" s="12" t="s">
        <v>206</v>
      </c>
      <c r="C146" s="15">
        <v>48.468000000000004</v>
      </c>
      <c r="D146" s="15">
        <v>0.72865999999999986</v>
      </c>
      <c r="E146" s="15">
        <v>16.061</v>
      </c>
      <c r="F146" s="15">
        <v>7.7227149999999991</v>
      </c>
      <c r="G146" s="15">
        <v>0.12310000000000001</v>
      </c>
      <c r="H146" s="15">
        <v>10.037355</v>
      </c>
      <c r="I146" s="15">
        <v>13.9015</v>
      </c>
      <c r="J146" s="15">
        <v>1.5710299999999999</v>
      </c>
      <c r="K146" s="15">
        <v>5.0909999999999997E-2</v>
      </c>
      <c r="L146" s="15">
        <v>5.6989999999999992E-2</v>
      </c>
      <c r="M146" s="15">
        <v>4.1140000000000003E-2</v>
      </c>
      <c r="N146" s="15">
        <v>7.8199999999999988E-3</v>
      </c>
      <c r="O146" s="15">
        <v>0.181815</v>
      </c>
      <c r="P146" s="15">
        <v>7.7350000000000006E-3</v>
      </c>
      <c r="Q146" s="15">
        <f>SUM(C146:P146)</f>
        <v>98.959769999999978</v>
      </c>
      <c r="R146" s="14">
        <f t="shared" si="20"/>
        <v>728.16907500000002</v>
      </c>
      <c r="S146" s="14">
        <f t="shared" si="21"/>
        <v>77.350000000000009</v>
      </c>
      <c r="T146">
        <f t="shared" si="18"/>
        <v>728.13653423425671</v>
      </c>
      <c r="U146">
        <f t="shared" si="19"/>
        <v>61.449348263821932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7"/>
  <sheetViews>
    <sheetView tabSelected="1" topLeftCell="A32" workbookViewId="0">
      <selection activeCell="A42" sqref="A42"/>
    </sheetView>
  </sheetViews>
  <sheetFormatPr defaultRowHeight="14.5" x14ac:dyDescent="0.35"/>
  <cols>
    <col min="1" max="1" width="33.08984375" customWidth="1"/>
    <col min="18" max="18" width="11" customWidth="1"/>
    <col min="19" max="19" width="16.08984375" customWidth="1"/>
    <col min="23" max="23" width="15.1796875" customWidth="1"/>
  </cols>
  <sheetData>
    <row r="1" spans="1:25" s="84" customFormat="1" ht="58" x14ac:dyDescent="0.35">
      <c r="A1" s="83" t="s">
        <v>207</v>
      </c>
      <c r="B1" s="83" t="s">
        <v>4</v>
      </c>
      <c r="C1" s="83" t="s">
        <v>1</v>
      </c>
      <c r="D1" s="83" t="s">
        <v>8</v>
      </c>
      <c r="E1" s="83" t="s">
        <v>3</v>
      </c>
      <c r="F1" s="83" t="s">
        <v>74</v>
      </c>
      <c r="G1" s="83" t="s">
        <v>7</v>
      </c>
      <c r="H1" s="83" t="s">
        <v>5</v>
      </c>
      <c r="I1" s="83" t="s">
        <v>10</v>
      </c>
      <c r="J1" s="83" t="s">
        <v>9</v>
      </c>
      <c r="K1" s="83" t="s">
        <v>2</v>
      </c>
      <c r="L1" s="83" t="s">
        <v>6</v>
      </c>
      <c r="M1" s="83" t="s">
        <v>12</v>
      </c>
      <c r="N1" s="83" t="s">
        <v>75</v>
      </c>
      <c r="O1" s="83" t="s">
        <v>13</v>
      </c>
      <c r="P1" s="83" t="s">
        <v>223</v>
      </c>
      <c r="Q1" s="83" t="s">
        <v>485</v>
      </c>
      <c r="R1" s="83" t="s">
        <v>486</v>
      </c>
      <c r="S1" s="83" t="s">
        <v>487</v>
      </c>
      <c r="T1" s="83" t="s">
        <v>491</v>
      </c>
      <c r="U1" s="84" t="s">
        <v>488</v>
      </c>
      <c r="V1" s="84" t="s">
        <v>489</v>
      </c>
      <c r="W1" s="84" t="s">
        <v>490</v>
      </c>
      <c r="X1" s="84" t="s">
        <v>492</v>
      </c>
      <c r="Y1" s="84" t="s">
        <v>493</v>
      </c>
    </row>
    <row r="2" spans="1:25" x14ac:dyDescent="0.35">
      <c r="A2" t="s">
        <v>208</v>
      </c>
      <c r="B2">
        <v>50.441272803064884</v>
      </c>
      <c r="C2">
        <v>2.4712666494630482</v>
      </c>
      <c r="D2">
        <v>0.2446552990451992</v>
      </c>
      <c r="E2">
        <v>13.238978105087639</v>
      </c>
      <c r="F2">
        <v>3.9899160331103474E-2</v>
      </c>
      <c r="G2">
        <v>0.24991563610377754</v>
      </c>
      <c r="H2">
        <v>11.270619528753201</v>
      </c>
      <c r="I2">
        <v>2.0402167655874703</v>
      </c>
      <c r="J2">
        <v>6.5810786668519361</v>
      </c>
      <c r="K2">
        <v>13.136351906624055</v>
      </c>
      <c r="L2">
        <v>0.18758560454175516</v>
      </c>
      <c r="M2">
        <v>492</v>
      </c>
      <c r="O2">
        <v>100</v>
      </c>
      <c r="P2" t="s">
        <v>224</v>
      </c>
      <c r="Q2">
        <f>1-0.16</f>
        <v>0.84</v>
      </c>
      <c r="R2">
        <f>(J2/40.3044)/((J2/40.3044)+(E2*Q2)/71.844)</f>
        <v>0.5133526100798127</v>
      </c>
      <c r="S2">
        <f>1/((0.352/R2)+(1-0.352))</f>
        <v>0.74980025133814932</v>
      </c>
      <c r="T2">
        <f>1/((0.27/R2)+(1-0.27))</f>
        <v>0.79620732989931287</v>
      </c>
      <c r="U2">
        <f>1/((0.36/R2)+(1-0.36))</f>
        <v>0.74556072619482905</v>
      </c>
      <c r="V2">
        <f>1/((0.2/R2)+(1-0.2))</f>
        <v>0.84062169189763236</v>
      </c>
      <c r="W2">
        <v>0.70123493021031602</v>
      </c>
      <c r="X2">
        <v>0.71525962881452199</v>
      </c>
      <c r="Y2">
        <v>0.68721023160610895</v>
      </c>
    </row>
    <row r="3" spans="1:25" x14ac:dyDescent="0.35">
      <c r="A3" t="s">
        <v>209</v>
      </c>
      <c r="B3">
        <v>50.047143795673719</v>
      </c>
      <c r="C3">
        <v>2.5338015945755235</v>
      </c>
      <c r="D3">
        <v>0.24626296707842293</v>
      </c>
      <c r="E3">
        <v>13.51931983162061</v>
      </c>
      <c r="F3">
        <v>1.6120136585207594E-2</v>
      </c>
      <c r="G3">
        <v>0.27982123883756582</v>
      </c>
      <c r="H3">
        <v>10.923166765347586</v>
      </c>
      <c r="I3">
        <v>2.0668245561386294</v>
      </c>
      <c r="J3">
        <v>6.6942162166546364</v>
      </c>
      <c r="K3">
        <v>13.137911316944189</v>
      </c>
      <c r="L3">
        <v>0.20905485307357269</v>
      </c>
      <c r="M3">
        <v>1634</v>
      </c>
      <c r="O3">
        <v>100</v>
      </c>
      <c r="P3" t="s">
        <v>224</v>
      </c>
      <c r="Q3" s="68">
        <f t="shared" ref="Q3:Q45" si="0">1-0.16</f>
        <v>0.84</v>
      </c>
      <c r="R3" s="68">
        <f t="shared" ref="R3:R45" si="1">(J3/40.3044)/((J3/40.3044)+(E3*Q3)/71.844)</f>
        <v>0.51237596816708997</v>
      </c>
      <c r="S3" s="68">
        <f t="shared" ref="S3:S45" si="2">1/((0.352/R3)+(1-0.352))</f>
        <v>0.74906617831337741</v>
      </c>
      <c r="T3" s="68">
        <f t="shared" ref="T3:T45" si="3">1/((0.27/R3)+(1-0.27))</f>
        <v>0.79557229087271564</v>
      </c>
      <c r="U3" s="68">
        <f t="shared" ref="U3:U45" si="4">1/((0.36/R3)+(1-0.36))</f>
        <v>0.7448184478682347</v>
      </c>
      <c r="V3" s="68">
        <f t="shared" ref="V3:V45" si="5">1/((0.2/R3)+(1-0.2))</f>
        <v>0.84009725772007882</v>
      </c>
      <c r="W3">
        <v>0.69116706960984697</v>
      </c>
      <c r="X3">
        <v>0.70499041100204396</v>
      </c>
      <c r="Y3">
        <v>0.67734372821764999</v>
      </c>
    </row>
    <row r="4" spans="1:25" x14ac:dyDescent="0.35">
      <c r="A4" t="s">
        <v>210</v>
      </c>
      <c r="B4">
        <v>50.08185960850453</v>
      </c>
      <c r="C4">
        <v>2.5530122824675354</v>
      </c>
      <c r="D4">
        <v>0.25389072422329084</v>
      </c>
      <c r="E4">
        <v>13.733775425594402</v>
      </c>
      <c r="F4">
        <v>3.1736340527911355E-2</v>
      </c>
      <c r="G4">
        <v>0.21318760811765217</v>
      </c>
      <c r="H4">
        <v>10.937249698504765</v>
      </c>
      <c r="I4">
        <v>2.0425105762614186</v>
      </c>
      <c r="J4">
        <v>6.455070913089779</v>
      </c>
      <c r="K4">
        <v>13.146602750684346</v>
      </c>
      <c r="L4">
        <v>0.21117260236984825</v>
      </c>
      <c r="M4">
        <v>1701</v>
      </c>
      <c r="O4">
        <v>100</v>
      </c>
      <c r="P4" t="s">
        <v>224</v>
      </c>
      <c r="Q4" s="68">
        <f t="shared" si="0"/>
        <v>0.84</v>
      </c>
      <c r="R4" s="68">
        <f t="shared" si="1"/>
        <v>0.4993494244641638</v>
      </c>
      <c r="S4" s="68">
        <f t="shared" si="2"/>
        <v>0.73914353162901281</v>
      </c>
      <c r="T4" s="68">
        <f t="shared" si="3"/>
        <v>0.78696562250187518</v>
      </c>
      <c r="U4" s="68">
        <f t="shared" si="4"/>
        <v>0.73478730387689539</v>
      </c>
      <c r="V4" s="68">
        <f t="shared" si="5"/>
        <v>0.83297158869047105</v>
      </c>
      <c r="W4">
        <v>0.69287317996746001</v>
      </c>
      <c r="X4">
        <v>0.70673064356680904</v>
      </c>
      <c r="Y4">
        <v>0.67901571636811098</v>
      </c>
    </row>
    <row r="5" spans="1:25" x14ac:dyDescent="0.35">
      <c r="A5" t="s">
        <v>211</v>
      </c>
      <c r="B5">
        <v>50.334633275944896</v>
      </c>
      <c r="C5">
        <v>2.5831759378335017</v>
      </c>
      <c r="D5">
        <v>0.23283593371585662</v>
      </c>
      <c r="E5">
        <v>13.514231238605609</v>
      </c>
      <c r="F5">
        <v>3.4811011021166093E-3</v>
      </c>
      <c r="G5">
        <v>0.32155428180408563</v>
      </c>
      <c r="H5">
        <v>10.909671394001963</v>
      </c>
      <c r="I5">
        <v>2.0572312913194271</v>
      </c>
      <c r="J5">
        <v>6.3902075631397146</v>
      </c>
      <c r="K5">
        <v>13.324560958556001</v>
      </c>
      <c r="L5">
        <v>0.23790839532179794</v>
      </c>
      <c r="M5">
        <v>453</v>
      </c>
      <c r="O5">
        <v>100</v>
      </c>
      <c r="P5" t="s">
        <v>224</v>
      </c>
      <c r="Q5" s="68">
        <f t="shared" si="0"/>
        <v>0.84</v>
      </c>
      <c r="R5" s="68">
        <f t="shared" si="1"/>
        <v>0.5008533239399493</v>
      </c>
      <c r="S5" s="68">
        <f t="shared" si="2"/>
        <v>0.74030173254448761</v>
      </c>
      <c r="T5" s="68">
        <f t="shared" si="3"/>
        <v>0.78797240168260707</v>
      </c>
      <c r="U5" s="68">
        <f t="shared" si="4"/>
        <v>0.73595793706322732</v>
      </c>
      <c r="V5" s="68">
        <f t="shared" si="5"/>
        <v>0.83380686342277854</v>
      </c>
      <c r="W5">
        <v>0.69379955124039805</v>
      </c>
      <c r="X5">
        <v>0.70767554226520601</v>
      </c>
      <c r="Y5">
        <v>0.67992356021558997</v>
      </c>
    </row>
    <row r="6" spans="1:25" x14ac:dyDescent="0.35">
      <c r="A6" t="s">
        <v>212</v>
      </c>
      <c r="B6">
        <v>49.961344991386326</v>
      </c>
      <c r="C6">
        <v>2.5719277384689372</v>
      </c>
      <c r="D6">
        <v>0.24501796798431885</v>
      </c>
      <c r="E6">
        <v>13.503787379190415</v>
      </c>
      <c r="F6">
        <v>4.0887056355147208E-2</v>
      </c>
      <c r="G6">
        <v>0.21843630851769708</v>
      </c>
      <c r="H6">
        <v>11.054216439640356</v>
      </c>
      <c r="I6">
        <v>2.0587596713614071</v>
      </c>
      <c r="J6">
        <v>6.6375012428447651</v>
      </c>
      <c r="K6">
        <v>13.421100156040429</v>
      </c>
      <c r="L6">
        <v>0.18099878049027943</v>
      </c>
      <c r="M6">
        <v>531</v>
      </c>
      <c r="O6">
        <v>100</v>
      </c>
      <c r="P6" t="s">
        <v>224</v>
      </c>
      <c r="Q6" s="68">
        <f t="shared" si="0"/>
        <v>0.84</v>
      </c>
      <c r="R6" s="68">
        <f t="shared" si="1"/>
        <v>0.51053724606292927</v>
      </c>
      <c r="S6" s="68">
        <f t="shared" si="2"/>
        <v>0.74768044777092646</v>
      </c>
      <c r="T6" s="68">
        <f t="shared" si="3"/>
        <v>0.79437288067881096</v>
      </c>
      <c r="U6" s="68">
        <f t="shared" si="4"/>
        <v>0.74341729506614374</v>
      </c>
      <c r="V6" s="68">
        <f t="shared" si="5"/>
        <v>0.83910625137990569</v>
      </c>
      <c r="W6">
        <v>0.69988451023528198</v>
      </c>
      <c r="X6">
        <v>0.71388220043998796</v>
      </c>
      <c r="Y6">
        <v>0.68588682003057599</v>
      </c>
    </row>
    <row r="7" spans="1:25" x14ac:dyDescent="0.35">
      <c r="A7" t="s">
        <v>213</v>
      </c>
      <c r="B7">
        <v>50.163291966035274</v>
      </c>
      <c r="C7">
        <v>2.5867250644151745</v>
      </c>
      <c r="D7">
        <v>0.2316141260573906</v>
      </c>
      <c r="E7">
        <v>13.508954009769466</v>
      </c>
      <c r="F7">
        <v>3.806806570147423E-3</v>
      </c>
      <c r="G7">
        <v>0.28180386531117635</v>
      </c>
      <c r="H7">
        <v>11.090930583883983</v>
      </c>
      <c r="I7">
        <v>2.0728061774452722</v>
      </c>
      <c r="J7">
        <v>6.3911273356761891</v>
      </c>
      <c r="K7">
        <v>13.323221920794381</v>
      </c>
      <c r="L7">
        <v>0.22690570740483987</v>
      </c>
      <c r="M7">
        <v>595</v>
      </c>
      <c r="O7">
        <v>100</v>
      </c>
      <c r="P7" t="s">
        <v>224</v>
      </c>
      <c r="Q7" s="68">
        <f t="shared" si="0"/>
        <v>0.84</v>
      </c>
      <c r="R7" s="68">
        <f t="shared" si="1"/>
        <v>0.50098694718360237</v>
      </c>
      <c r="S7" s="68">
        <f t="shared" si="2"/>
        <v>0.74040447868211101</v>
      </c>
      <c r="T7" s="68">
        <f t="shared" si="3"/>
        <v>0.78806168699525736</v>
      </c>
      <c r="U7" s="68">
        <f t="shared" si="4"/>
        <v>0.73606178904914754</v>
      </c>
      <c r="V7" s="68">
        <f t="shared" si="5"/>
        <v>0.83388091674301812</v>
      </c>
      <c r="W7">
        <v>0.69660477909086205</v>
      </c>
      <c r="X7">
        <v>0.71053687467267901</v>
      </c>
      <c r="Y7">
        <v>0.68267268350904498</v>
      </c>
    </row>
    <row r="8" spans="1:25" x14ac:dyDescent="0.35">
      <c r="A8" t="s">
        <v>214</v>
      </c>
      <c r="B8">
        <v>50.086611561054198</v>
      </c>
      <c r="C8">
        <v>2.5597093347795083</v>
      </c>
      <c r="D8">
        <v>0.23033510330812459</v>
      </c>
      <c r="E8">
        <v>13.712437698277899</v>
      </c>
      <c r="F8">
        <v>4.5987560513868778E-2</v>
      </c>
      <c r="G8">
        <v>0.22954050183056318</v>
      </c>
      <c r="H8">
        <v>11.146470876862596</v>
      </c>
      <c r="I8">
        <v>2.0668577683220204</v>
      </c>
      <c r="J8">
        <v>6.4722276851073808</v>
      </c>
      <c r="K8">
        <v>13.186610170501611</v>
      </c>
      <c r="L8">
        <v>0.17461367469412811</v>
      </c>
      <c r="M8">
        <v>444</v>
      </c>
      <c r="O8">
        <v>100</v>
      </c>
      <c r="P8" t="s">
        <v>224</v>
      </c>
      <c r="Q8" s="68">
        <f t="shared" si="0"/>
        <v>0.84</v>
      </c>
      <c r="R8" s="68">
        <f t="shared" si="1"/>
        <v>0.50040173034764734</v>
      </c>
      <c r="S8" s="68">
        <f t="shared" si="2"/>
        <v>0.73995429661081003</v>
      </c>
      <c r="T8" s="68">
        <f t="shared" si="3"/>
        <v>0.78767044980692236</v>
      </c>
      <c r="U8" s="68">
        <f t="shared" si="4"/>
        <v>0.73560676527684943</v>
      </c>
      <c r="V8" s="68">
        <f t="shared" si="5"/>
        <v>0.83355639737767595</v>
      </c>
      <c r="W8">
        <v>0.69682039096877102</v>
      </c>
      <c r="X8">
        <v>0.71075679878814702</v>
      </c>
      <c r="Y8">
        <v>0.68288398314939602</v>
      </c>
    </row>
    <row r="9" spans="1:25" x14ac:dyDescent="0.35">
      <c r="A9" t="s">
        <v>215</v>
      </c>
      <c r="B9">
        <v>50.424107566422549</v>
      </c>
      <c r="C9">
        <v>2.5822972418277024</v>
      </c>
      <c r="D9">
        <v>0.21762166189443705</v>
      </c>
      <c r="E9">
        <v>13.480458493586703</v>
      </c>
      <c r="G9">
        <v>0.21332715456930587</v>
      </c>
      <c r="H9">
        <v>11.032789062788694</v>
      </c>
      <c r="I9">
        <v>2.0694531693963421</v>
      </c>
      <c r="J9">
        <v>6.435568907367478</v>
      </c>
      <c r="K9">
        <v>13.132303783460955</v>
      </c>
      <c r="L9">
        <v>0.20034376033053725</v>
      </c>
      <c r="M9">
        <v>1302</v>
      </c>
      <c r="O9">
        <v>100</v>
      </c>
      <c r="P9" t="s">
        <v>224</v>
      </c>
      <c r="Q9" s="68">
        <f t="shared" si="0"/>
        <v>0.84</v>
      </c>
      <c r="R9" s="68">
        <f t="shared" si="1"/>
        <v>0.5032471974443864</v>
      </c>
      <c r="S9" s="68">
        <f t="shared" si="2"/>
        <v>0.74213846391187299</v>
      </c>
      <c r="T9" s="68">
        <f t="shared" si="3"/>
        <v>0.78956781598518666</v>
      </c>
      <c r="U9" s="68">
        <f t="shared" si="4"/>
        <v>0.73781450975655627</v>
      </c>
      <c r="V9" s="68">
        <f t="shared" si="5"/>
        <v>0.83512955499834762</v>
      </c>
      <c r="W9">
        <v>0.69029475507695504</v>
      </c>
      <c r="X9">
        <v>0.70410065017849399</v>
      </c>
      <c r="Y9">
        <v>0.67648885997541597</v>
      </c>
    </row>
    <row r="10" spans="1:25" x14ac:dyDescent="0.35">
      <c r="A10" t="s">
        <v>215</v>
      </c>
      <c r="B10">
        <v>49.93944456045103</v>
      </c>
      <c r="C10">
        <v>2.5237399198560193</v>
      </c>
      <c r="D10">
        <v>0.23536079706470181</v>
      </c>
      <c r="E10">
        <v>13.945649255734867</v>
      </c>
      <c r="G10">
        <v>0.29740774990305158</v>
      </c>
      <c r="H10">
        <v>11.023774721832771</v>
      </c>
      <c r="I10">
        <v>2.1132754626177053</v>
      </c>
      <c r="J10">
        <v>6.4235500004971708</v>
      </c>
      <c r="K10">
        <v>13.15276079109865</v>
      </c>
      <c r="L10">
        <v>0.20354184689118912</v>
      </c>
      <c r="M10">
        <v>805</v>
      </c>
      <c r="O10">
        <v>100</v>
      </c>
      <c r="P10" t="s">
        <v>224</v>
      </c>
      <c r="Q10" s="68">
        <f t="shared" si="0"/>
        <v>0.84</v>
      </c>
      <c r="R10" s="68">
        <f t="shared" si="1"/>
        <v>0.49429854485340036</v>
      </c>
      <c r="S10" s="68">
        <f t="shared" si="2"/>
        <v>0.73522911298577776</v>
      </c>
      <c r="T10" s="68">
        <f t="shared" si="3"/>
        <v>0.7835586848532069</v>
      </c>
      <c r="U10" s="68">
        <f t="shared" si="4"/>
        <v>0.73083132077985369</v>
      </c>
      <c r="V10" s="68">
        <f t="shared" si="5"/>
        <v>0.83014159484679473</v>
      </c>
      <c r="W10">
        <v>0.69674976726381299</v>
      </c>
      <c r="X10">
        <v>0.71068476260908997</v>
      </c>
      <c r="Y10">
        <v>0.68281477191853701</v>
      </c>
    </row>
    <row r="11" spans="1:25" x14ac:dyDescent="0.35">
      <c r="A11" t="s">
        <v>215</v>
      </c>
      <c r="B11">
        <v>49.796124828361499</v>
      </c>
      <c r="C11">
        <v>2.5989479144988854</v>
      </c>
      <c r="D11">
        <v>0.23180532335747309</v>
      </c>
      <c r="E11">
        <v>13.71106581658105</v>
      </c>
      <c r="F11">
        <v>1.5931637344156226E-3</v>
      </c>
      <c r="G11">
        <v>0.26098013424395916</v>
      </c>
      <c r="H11">
        <v>11.129443557693934</v>
      </c>
      <c r="I11">
        <v>2.120202212306991</v>
      </c>
      <c r="J11">
        <v>6.5667221950609935</v>
      </c>
      <c r="K11">
        <v>13.327909938454091</v>
      </c>
      <c r="L11">
        <v>0.16319971004420031</v>
      </c>
      <c r="M11">
        <v>460</v>
      </c>
      <c r="O11">
        <v>100</v>
      </c>
      <c r="P11" t="s">
        <v>224</v>
      </c>
      <c r="Q11" s="68">
        <f t="shared" si="0"/>
        <v>0.84</v>
      </c>
      <c r="R11" s="68">
        <f t="shared" si="1"/>
        <v>0.5040502657165068</v>
      </c>
      <c r="S11" s="68">
        <f t="shared" si="2"/>
        <v>0.7427527478029784</v>
      </c>
      <c r="T11" s="68">
        <f t="shared" si="3"/>
        <v>0.79010106873774733</v>
      </c>
      <c r="U11" s="68">
        <f t="shared" si="4"/>
        <v>0.7384354638484365</v>
      </c>
      <c r="V11" s="68">
        <f t="shared" si="5"/>
        <v>0.83557139462969476</v>
      </c>
      <c r="W11">
        <v>0.69736051790201004</v>
      </c>
      <c r="X11">
        <v>0.71130772826004995</v>
      </c>
      <c r="Y11">
        <v>0.68341330754397001</v>
      </c>
    </row>
    <row r="12" spans="1:25" x14ac:dyDescent="0.35">
      <c r="A12" t="s">
        <v>215</v>
      </c>
      <c r="B12">
        <v>50.228928704777545</v>
      </c>
      <c r="C12">
        <v>2.42041471601055</v>
      </c>
      <c r="D12">
        <v>0.23214747306881334</v>
      </c>
      <c r="E12">
        <v>13.625095696457276</v>
      </c>
      <c r="F12">
        <v>9.2106292642489922E-3</v>
      </c>
      <c r="G12">
        <v>0.22481858526715282</v>
      </c>
      <c r="H12">
        <v>11.03968196588502</v>
      </c>
      <c r="I12">
        <v>2.0312903893521166</v>
      </c>
      <c r="J12">
        <v>6.4845801191043311</v>
      </c>
      <c r="K12">
        <v>13.297969799039915</v>
      </c>
      <c r="L12">
        <v>0.23878308770004644</v>
      </c>
      <c r="M12">
        <v>835.99999999999989</v>
      </c>
      <c r="O12">
        <v>100</v>
      </c>
      <c r="P12" t="s">
        <v>224</v>
      </c>
      <c r="Q12" s="68">
        <f t="shared" si="0"/>
        <v>0.84</v>
      </c>
      <c r="R12" s="68">
        <f t="shared" si="1"/>
        <v>0.50247586721897175</v>
      </c>
      <c r="S12" s="68">
        <f t="shared" si="2"/>
        <v>0.74154756880121087</v>
      </c>
      <c r="T12" s="68">
        <f t="shared" si="3"/>
        <v>0.78905471352529333</v>
      </c>
      <c r="U12" s="68">
        <f t="shared" si="4"/>
        <v>0.73721721467723522</v>
      </c>
      <c r="V12" s="68">
        <f t="shared" si="5"/>
        <v>0.83470428938146668</v>
      </c>
      <c r="W12">
        <v>0.70746784583207201</v>
      </c>
      <c r="X12">
        <v>0.72161720274871299</v>
      </c>
      <c r="Y12">
        <v>0.69331848891543102</v>
      </c>
    </row>
    <row r="13" spans="1:25" x14ac:dyDescent="0.35">
      <c r="A13" t="s">
        <v>215</v>
      </c>
      <c r="B13">
        <v>50.482368927551015</v>
      </c>
      <c r="C13">
        <v>2.5446405444931042</v>
      </c>
      <c r="D13">
        <v>0.2566258482799294</v>
      </c>
      <c r="E13">
        <v>13.314557938067098</v>
      </c>
      <c r="G13">
        <v>0.25413530239211951</v>
      </c>
      <c r="H13">
        <v>11.079542058346519</v>
      </c>
      <c r="I13">
        <v>2.0763182957493358</v>
      </c>
      <c r="J13">
        <v>6.512379009280771</v>
      </c>
      <c r="K13">
        <v>13.202084885773605</v>
      </c>
      <c r="L13">
        <v>0.17334199379156723</v>
      </c>
      <c r="M13">
        <v>585</v>
      </c>
      <c r="O13">
        <v>100</v>
      </c>
      <c r="P13" t="s">
        <v>224</v>
      </c>
      <c r="Q13" s="68">
        <f t="shared" si="0"/>
        <v>0.84</v>
      </c>
      <c r="R13" s="68">
        <f t="shared" si="1"/>
        <v>0.50930808824966733</v>
      </c>
      <c r="S13" s="68">
        <f t="shared" si="2"/>
        <v>0.74675140784404237</v>
      </c>
      <c r="T13" s="68">
        <f t="shared" si="3"/>
        <v>0.7935682953234815</v>
      </c>
      <c r="U13" s="68">
        <f t="shared" si="4"/>
        <v>0.74247796467900207</v>
      </c>
      <c r="V13" s="68">
        <f t="shared" si="5"/>
        <v>0.83844110205599809</v>
      </c>
      <c r="W13">
        <v>0.69562905544453202</v>
      </c>
      <c r="X13">
        <v>0.70954163655342195</v>
      </c>
      <c r="Y13">
        <v>0.68171647433564098</v>
      </c>
    </row>
    <row r="14" spans="1:25" x14ac:dyDescent="0.35">
      <c r="A14" t="s">
        <v>216</v>
      </c>
      <c r="B14">
        <v>50.306325864981261</v>
      </c>
      <c r="C14">
        <v>2.6304763547272794</v>
      </c>
      <c r="D14">
        <v>0.23049258659957492</v>
      </c>
      <c r="E14">
        <v>13.288830950122499</v>
      </c>
      <c r="F14">
        <v>3.1043455765611763E-2</v>
      </c>
      <c r="G14">
        <v>0.24023170997702178</v>
      </c>
      <c r="H14">
        <v>10.989078993421019</v>
      </c>
      <c r="I14">
        <v>2.0948245689677036</v>
      </c>
      <c r="J14">
        <v>6.5527053965902926</v>
      </c>
      <c r="K14">
        <v>13.309628036501422</v>
      </c>
      <c r="L14">
        <v>0.22511577890160947</v>
      </c>
      <c r="M14">
        <v>506</v>
      </c>
      <c r="O14">
        <v>100</v>
      </c>
      <c r="P14" t="s">
        <v>224</v>
      </c>
      <c r="Q14" s="68">
        <f t="shared" si="0"/>
        <v>0.84</v>
      </c>
      <c r="R14" s="68">
        <f t="shared" si="1"/>
        <v>0.5113340437303644</v>
      </c>
      <c r="S14" s="68">
        <f t="shared" si="2"/>
        <v>0.74828153794937757</v>
      </c>
      <c r="T14" s="68">
        <f t="shared" si="3"/>
        <v>0.79489325145372036</v>
      </c>
      <c r="U14" s="68">
        <f t="shared" si="4"/>
        <v>0.74402506420192249</v>
      </c>
      <c r="V14" s="68">
        <f t="shared" si="5"/>
        <v>0.83953628492846477</v>
      </c>
      <c r="W14">
        <v>0.68889736845354999</v>
      </c>
      <c r="X14">
        <v>0.70267531582262099</v>
      </c>
      <c r="Y14">
        <v>0.67511942108447898</v>
      </c>
    </row>
    <row r="15" spans="1:25" x14ac:dyDescent="0.35">
      <c r="A15" t="s">
        <v>216</v>
      </c>
      <c r="B15">
        <v>50.162508354864777</v>
      </c>
      <c r="C15">
        <v>2.6535050528226973</v>
      </c>
      <c r="D15">
        <v>0.23523308825729991</v>
      </c>
      <c r="E15">
        <v>13.506050418491435</v>
      </c>
      <c r="F15">
        <v>2.3942299059267163E-3</v>
      </c>
      <c r="G15">
        <v>0.22056843008349875</v>
      </c>
      <c r="H15">
        <v>11.052962360710685</v>
      </c>
      <c r="I15">
        <v>2.0812841053062119</v>
      </c>
      <c r="J15">
        <v>6.5176923614090043</v>
      </c>
      <c r="K15">
        <v>13.292465158966889</v>
      </c>
      <c r="L15">
        <v>0.1967258906036452</v>
      </c>
      <c r="M15">
        <v>394</v>
      </c>
      <c r="O15">
        <v>100</v>
      </c>
      <c r="P15" t="s">
        <v>224</v>
      </c>
      <c r="Q15" s="68">
        <f t="shared" si="0"/>
        <v>0.84</v>
      </c>
      <c r="R15" s="68">
        <f t="shared" si="1"/>
        <v>0.50594283551544372</v>
      </c>
      <c r="S15" s="68">
        <f t="shared" si="2"/>
        <v>0.74419669487549267</v>
      </c>
      <c r="T15" s="68">
        <f t="shared" si="3"/>
        <v>0.79135390342547018</v>
      </c>
      <c r="U15" s="68">
        <f t="shared" si="4"/>
        <v>0.73989515790192606</v>
      </c>
      <c r="V15" s="68">
        <f t="shared" si="5"/>
        <v>0.83660895332526009</v>
      </c>
      <c r="W15">
        <v>0.68954046543017899</v>
      </c>
      <c r="X15">
        <v>0.70333127473878299</v>
      </c>
      <c r="Y15">
        <v>0.675749656121575</v>
      </c>
    </row>
    <row r="16" spans="1:25" x14ac:dyDescent="0.35">
      <c r="A16" t="s">
        <v>216</v>
      </c>
      <c r="B16">
        <v>50.024407096450282</v>
      </c>
      <c r="C16">
        <v>2.6813009827460221</v>
      </c>
      <c r="D16">
        <v>0.28562765010861407</v>
      </c>
      <c r="E16">
        <v>13.737467129954121</v>
      </c>
      <c r="F16">
        <v>5.6966461368686334E-2</v>
      </c>
      <c r="G16">
        <v>0.25341624786872863</v>
      </c>
      <c r="H16">
        <v>10.897992255344956</v>
      </c>
      <c r="I16">
        <v>2.0807173996251946</v>
      </c>
      <c r="J16">
        <v>6.438502567467479</v>
      </c>
      <c r="K16">
        <v>13.254992021712871</v>
      </c>
      <c r="L16">
        <v>0.20171893563187535</v>
      </c>
      <c r="M16">
        <v>434.99999999999994</v>
      </c>
      <c r="O16">
        <v>100</v>
      </c>
      <c r="P16" t="s">
        <v>224</v>
      </c>
      <c r="Q16" s="68">
        <f t="shared" si="0"/>
        <v>0.84</v>
      </c>
      <c r="R16" s="68">
        <f t="shared" si="1"/>
        <v>0.49863973091555697</v>
      </c>
      <c r="S16" s="68">
        <f t="shared" si="2"/>
        <v>0.73859581275140107</v>
      </c>
      <c r="T16" s="68">
        <f t="shared" si="3"/>
        <v>0.78648931022698898</v>
      </c>
      <c r="U16" s="68">
        <f t="shared" si="4"/>
        <v>0.73423372705432954</v>
      </c>
      <c r="V16" s="68">
        <f t="shared" si="5"/>
        <v>0.83257625517974465</v>
      </c>
      <c r="W16">
        <v>0.68559535545825401</v>
      </c>
      <c r="X16">
        <v>0.69930726256741904</v>
      </c>
      <c r="Y16">
        <v>0.67188344834908797</v>
      </c>
    </row>
    <row r="17" spans="1:25" x14ac:dyDescent="0.35">
      <c r="A17" t="s">
        <v>216</v>
      </c>
      <c r="B17">
        <v>50.589969319190629</v>
      </c>
      <c r="C17">
        <v>2.6554631279195364</v>
      </c>
      <c r="D17">
        <v>0.21983571438591287</v>
      </c>
      <c r="E17">
        <v>13.342144129664996</v>
      </c>
      <c r="G17">
        <v>0.20861347190130838</v>
      </c>
      <c r="H17">
        <v>10.907418503473885</v>
      </c>
      <c r="I17">
        <v>2.0950523938446</v>
      </c>
      <c r="J17">
        <v>6.4966764126498706</v>
      </c>
      <c r="K17">
        <v>13.248658841824495</v>
      </c>
      <c r="L17">
        <v>0.15951616103116378</v>
      </c>
      <c r="M17">
        <v>427</v>
      </c>
      <c r="O17">
        <v>100</v>
      </c>
      <c r="P17" t="s">
        <v>224</v>
      </c>
      <c r="Q17" s="68">
        <f t="shared" si="0"/>
        <v>0.84</v>
      </c>
      <c r="R17" s="68">
        <f t="shared" si="1"/>
        <v>0.50818747129229258</v>
      </c>
      <c r="S17" s="68">
        <f t="shared" si="2"/>
        <v>0.74590251387668893</v>
      </c>
      <c r="T17" s="68">
        <f t="shared" si="3"/>
        <v>0.79283279589048095</v>
      </c>
      <c r="U17" s="68">
        <f t="shared" si="4"/>
        <v>0.74161970246632059</v>
      </c>
      <c r="V17" s="68">
        <f t="shared" si="5"/>
        <v>0.83783280938768423</v>
      </c>
      <c r="W17">
        <v>0.68603245954393699</v>
      </c>
      <c r="X17">
        <v>0.699753108734815</v>
      </c>
      <c r="Y17">
        <v>0.67231181035305798</v>
      </c>
    </row>
    <row r="18" spans="1:25" x14ac:dyDescent="0.35">
      <c r="A18" t="s">
        <v>216</v>
      </c>
      <c r="B18">
        <v>50.543029068295695</v>
      </c>
      <c r="C18">
        <v>2.5409470248025463</v>
      </c>
      <c r="D18">
        <v>0.24856427445155738</v>
      </c>
      <c r="E18">
        <v>13.712208318211067</v>
      </c>
      <c r="F18">
        <v>2.2874012986339638E-2</v>
      </c>
      <c r="G18">
        <v>0.18817688016762074</v>
      </c>
      <c r="H18">
        <v>10.867494400949932</v>
      </c>
      <c r="I18">
        <v>2.0454450723784601</v>
      </c>
      <c r="J18">
        <v>6.4272926623216193</v>
      </c>
      <c r="K18">
        <v>13.087798594823965</v>
      </c>
      <c r="L18">
        <v>0.21247416507311043</v>
      </c>
      <c r="M18">
        <v>518</v>
      </c>
      <c r="O18">
        <v>100</v>
      </c>
      <c r="P18" t="s">
        <v>224</v>
      </c>
      <c r="Q18" s="68">
        <f t="shared" si="0"/>
        <v>0.84</v>
      </c>
      <c r="R18" s="68">
        <f t="shared" si="1"/>
        <v>0.49866417626166093</v>
      </c>
      <c r="S18" s="68">
        <f t="shared" si="2"/>
        <v>0.73861469129935664</v>
      </c>
      <c r="T18" s="68">
        <f t="shared" si="3"/>
        <v>0.78650572971535293</v>
      </c>
      <c r="U18" s="68">
        <f t="shared" si="4"/>
        <v>0.73425280728353581</v>
      </c>
      <c r="V18" s="68">
        <f t="shared" si="5"/>
        <v>0.8325898848794655</v>
      </c>
      <c r="W18">
        <v>0.68976021999647896</v>
      </c>
      <c r="X18">
        <v>0.70355542439640795</v>
      </c>
      <c r="Y18">
        <v>0.67596501559654898</v>
      </c>
    </row>
    <row r="19" spans="1:25" x14ac:dyDescent="0.35">
      <c r="A19" t="s">
        <v>216</v>
      </c>
      <c r="B19">
        <v>50.241342072879782</v>
      </c>
      <c r="C19">
        <v>2.4647530073582962</v>
      </c>
      <c r="D19">
        <v>0.25706321102991037</v>
      </c>
      <c r="E19">
        <v>13.761972927496924</v>
      </c>
      <c r="F19">
        <v>5.826364298450488E-3</v>
      </c>
      <c r="G19">
        <v>0.20673547803812253</v>
      </c>
      <c r="H19">
        <v>11.025892162033202</v>
      </c>
      <c r="I19">
        <v>2.1150706948943974</v>
      </c>
      <c r="J19">
        <v>6.548833471458348</v>
      </c>
      <c r="K19">
        <v>13.120871945553631</v>
      </c>
      <c r="L19">
        <v>0.16826138275697533</v>
      </c>
      <c r="M19">
        <v>417</v>
      </c>
      <c r="O19">
        <v>100</v>
      </c>
      <c r="P19" t="s">
        <v>224</v>
      </c>
      <c r="Q19" s="68">
        <f t="shared" si="0"/>
        <v>0.84</v>
      </c>
      <c r="R19" s="68">
        <f t="shared" si="1"/>
        <v>0.50244187533136186</v>
      </c>
      <c r="S19" s="68">
        <f t="shared" si="2"/>
        <v>0.74152150848522425</v>
      </c>
      <c r="T19" s="68">
        <f t="shared" si="3"/>
        <v>0.78903208064691488</v>
      </c>
      <c r="U19" s="68">
        <f t="shared" si="4"/>
        <v>0.73719087246989523</v>
      </c>
      <c r="V19" s="68">
        <f t="shared" si="5"/>
        <v>0.83468552821786979</v>
      </c>
      <c r="W19">
        <v>0.69927890624105604</v>
      </c>
      <c r="X19">
        <v>0.71326448436587797</v>
      </c>
      <c r="Y19">
        <v>0.685293328116235</v>
      </c>
    </row>
    <row r="20" spans="1:25" x14ac:dyDescent="0.35">
      <c r="A20" t="s">
        <v>216</v>
      </c>
      <c r="B20">
        <v>50.221706526919498</v>
      </c>
      <c r="C20">
        <v>2.5766219767977336</v>
      </c>
      <c r="D20">
        <v>0.27057245530175217</v>
      </c>
      <c r="E20">
        <v>13.714534496731211</v>
      </c>
      <c r="F20">
        <v>2.0310529903736132E-2</v>
      </c>
      <c r="G20">
        <v>0.24613949111062403</v>
      </c>
      <c r="H20">
        <v>10.924551408766508</v>
      </c>
      <c r="I20">
        <v>2.1640769065253105</v>
      </c>
      <c r="J20">
        <v>6.500073399439751</v>
      </c>
      <c r="K20">
        <v>13.095163881845002</v>
      </c>
      <c r="L20">
        <v>0.18178929735621249</v>
      </c>
      <c r="M20">
        <v>423</v>
      </c>
      <c r="O20">
        <v>100</v>
      </c>
      <c r="P20" t="s">
        <v>224</v>
      </c>
      <c r="Q20" s="68">
        <f t="shared" si="0"/>
        <v>0.84</v>
      </c>
      <c r="R20" s="68">
        <f t="shared" si="1"/>
        <v>0.50143677883693627</v>
      </c>
      <c r="S20" s="68">
        <f t="shared" si="2"/>
        <v>0.74075017191490455</v>
      </c>
      <c r="T20" s="68">
        <f t="shared" si="3"/>
        <v>0.78836205737861431</v>
      </c>
      <c r="U20" s="68">
        <f t="shared" si="4"/>
        <v>0.73641120649030123</v>
      </c>
      <c r="V20" s="68">
        <f t="shared" si="5"/>
        <v>0.83413001758619887</v>
      </c>
      <c r="W20">
        <v>0.68780549756681697</v>
      </c>
      <c r="X20">
        <v>0.701561607518153</v>
      </c>
      <c r="Y20">
        <v>0.67404938761548105</v>
      </c>
    </row>
    <row r="21" spans="1:25" x14ac:dyDescent="0.35">
      <c r="A21" t="s">
        <v>216</v>
      </c>
      <c r="B21">
        <v>50.226227592362079</v>
      </c>
      <c r="C21">
        <v>2.6572987164760926</v>
      </c>
      <c r="D21">
        <v>0.22252550438447283</v>
      </c>
      <c r="E21">
        <v>13.536434549085685</v>
      </c>
      <c r="F21">
        <v>2.0211399229165247E-2</v>
      </c>
      <c r="G21">
        <v>0.26685050368407781</v>
      </c>
      <c r="H21">
        <v>11.079949091287485</v>
      </c>
      <c r="I21">
        <v>2.067666163716336</v>
      </c>
      <c r="J21">
        <v>6.3671910957780185</v>
      </c>
      <c r="K21">
        <v>13.308706110246177</v>
      </c>
      <c r="L21">
        <v>0.15118526849142916</v>
      </c>
      <c r="M21">
        <v>479</v>
      </c>
      <c r="O21">
        <v>100</v>
      </c>
      <c r="P21" t="s">
        <v>224</v>
      </c>
      <c r="Q21" s="68">
        <f t="shared" si="0"/>
        <v>0.84</v>
      </c>
      <c r="R21" s="68">
        <f t="shared" si="1"/>
        <v>0.49954083843841124</v>
      </c>
      <c r="S21" s="68">
        <f t="shared" si="2"/>
        <v>0.73929113117742584</v>
      </c>
      <c r="T21" s="68">
        <f t="shared" si="3"/>
        <v>0.78709395722911757</v>
      </c>
      <c r="U21" s="68">
        <f t="shared" si="4"/>
        <v>0.73493648437068215</v>
      </c>
      <c r="V21" s="68">
        <f t="shared" si="5"/>
        <v>0.83307808731134569</v>
      </c>
      <c r="W21">
        <v>0.69330121489193197</v>
      </c>
      <c r="X21">
        <v>0.70716723918976998</v>
      </c>
      <c r="Y21">
        <v>0.67943519059409296</v>
      </c>
    </row>
    <row r="22" spans="1:25" x14ac:dyDescent="0.35">
      <c r="A22" t="s">
        <v>216</v>
      </c>
      <c r="B22">
        <v>50.386235050484032</v>
      </c>
      <c r="C22">
        <v>2.5425324257106903</v>
      </c>
      <c r="D22">
        <v>0.26782794803959453</v>
      </c>
      <c r="E22">
        <v>13.477898992301061</v>
      </c>
      <c r="G22">
        <v>0.2874468654320621</v>
      </c>
      <c r="H22">
        <v>11.007798024236299</v>
      </c>
      <c r="I22">
        <v>2.0473033897129493</v>
      </c>
      <c r="J22">
        <v>6.439959176798153</v>
      </c>
      <c r="K22">
        <v>13.255848518177224</v>
      </c>
      <c r="L22">
        <v>0.2077821705656788</v>
      </c>
      <c r="M22">
        <v>477</v>
      </c>
      <c r="O22">
        <v>100</v>
      </c>
      <c r="P22" t="s">
        <v>224</v>
      </c>
      <c r="Q22" s="68">
        <f t="shared" si="0"/>
        <v>0.84</v>
      </c>
      <c r="R22" s="68">
        <f t="shared" si="1"/>
        <v>0.50346514792256802</v>
      </c>
      <c r="S22" s="68">
        <f t="shared" si="2"/>
        <v>0.74230527203603724</v>
      </c>
      <c r="T22" s="68">
        <f t="shared" si="3"/>
        <v>0.78971263625022126</v>
      </c>
      <c r="U22" s="68">
        <f t="shared" si="4"/>
        <v>0.73798312746164585</v>
      </c>
      <c r="V22" s="68">
        <f t="shared" si="5"/>
        <v>0.83524956215743229</v>
      </c>
      <c r="W22">
        <v>0.69676587945558499</v>
      </c>
      <c r="X22">
        <v>0.71070119704469703</v>
      </c>
      <c r="Y22">
        <v>0.68283056186647295</v>
      </c>
    </row>
    <row r="23" spans="1:25" x14ac:dyDescent="0.35">
      <c r="A23" t="s">
        <v>216</v>
      </c>
      <c r="B23">
        <v>50.365933607485545</v>
      </c>
      <c r="C23">
        <v>2.5770308123249297</v>
      </c>
      <c r="D23">
        <v>0.2338240260643264</v>
      </c>
      <c r="E23">
        <v>13.540536782088722</v>
      </c>
      <c r="F23">
        <v>1.8674136321195144E-2</v>
      </c>
      <c r="G23">
        <v>0.22677155968770488</v>
      </c>
      <c r="H23">
        <v>11.10405864473449</v>
      </c>
      <c r="I23">
        <v>2.055446291991974</v>
      </c>
      <c r="J23">
        <v>6.4807199475534887</v>
      </c>
      <c r="K23">
        <v>13.130500427121202</v>
      </c>
      <c r="L23">
        <v>0.17154379482289367</v>
      </c>
      <c r="M23">
        <v>476.00000000000006</v>
      </c>
      <c r="O23">
        <v>100</v>
      </c>
      <c r="P23" t="s">
        <v>224</v>
      </c>
      <c r="Q23" s="68">
        <f t="shared" si="0"/>
        <v>0.84</v>
      </c>
      <c r="R23" s="68">
        <f t="shared" si="1"/>
        <v>0.50388330718683638</v>
      </c>
      <c r="S23" s="68">
        <f t="shared" si="2"/>
        <v>0.74262511527957431</v>
      </c>
      <c r="T23" s="68">
        <f t="shared" si="3"/>
        <v>0.78999028577983876</v>
      </c>
      <c r="U23" s="68">
        <f t="shared" si="4"/>
        <v>0.73830644400877654</v>
      </c>
      <c r="V23" s="68">
        <f t="shared" si="5"/>
        <v>0.83547961332886689</v>
      </c>
      <c r="W23">
        <v>0.692425496504956</v>
      </c>
      <c r="X23">
        <v>0.706274006435056</v>
      </c>
      <c r="Y23">
        <v>0.67857698657485699</v>
      </c>
    </row>
    <row r="24" spans="1:25" x14ac:dyDescent="0.35">
      <c r="A24" t="s">
        <v>216</v>
      </c>
      <c r="B24">
        <v>50.501913039598342</v>
      </c>
      <c r="C24">
        <v>2.7080690418171289</v>
      </c>
      <c r="D24">
        <v>0.23303286493524666</v>
      </c>
      <c r="E24">
        <v>13.324348689367596</v>
      </c>
      <c r="F24">
        <v>2.9407976863020683E-3</v>
      </c>
      <c r="G24">
        <v>0.27684060977947061</v>
      </c>
      <c r="H24">
        <v>10.900827175404384</v>
      </c>
      <c r="I24">
        <v>2.0732623688429586</v>
      </c>
      <c r="J24">
        <v>6.4078967516354375</v>
      </c>
      <c r="K24">
        <v>13.239369776915144</v>
      </c>
      <c r="L24">
        <v>0.2251231332272618</v>
      </c>
      <c r="M24">
        <v>533</v>
      </c>
      <c r="O24">
        <v>100</v>
      </c>
      <c r="P24" t="s">
        <v>224</v>
      </c>
      <c r="Q24" s="68">
        <f t="shared" si="0"/>
        <v>0.84</v>
      </c>
      <c r="R24" s="68">
        <f t="shared" si="1"/>
        <v>0.50508178799691372</v>
      </c>
      <c r="S24" s="68">
        <f t="shared" si="2"/>
        <v>0.74354040012411782</v>
      </c>
      <c r="T24" s="68">
        <f t="shared" si="3"/>
        <v>0.79078458312905553</v>
      </c>
      <c r="U24" s="68">
        <f t="shared" si="4"/>
        <v>0.73923169411303147</v>
      </c>
      <c r="V24" s="68">
        <f t="shared" si="5"/>
        <v>0.83613754831910048</v>
      </c>
      <c r="W24">
        <v>0.68090444776650005</v>
      </c>
      <c r="X24">
        <v>0.69452253672182995</v>
      </c>
      <c r="Y24">
        <v>0.66728635881117004</v>
      </c>
    </row>
    <row r="25" spans="1:25" x14ac:dyDescent="0.35">
      <c r="A25" t="s">
        <v>216</v>
      </c>
      <c r="B25">
        <v>50.740746683889917</v>
      </c>
      <c r="C25">
        <v>2.5799767726872473</v>
      </c>
      <c r="D25">
        <v>0.25624259102880148</v>
      </c>
      <c r="E25">
        <v>12.896674562883234</v>
      </c>
      <c r="G25">
        <v>0.22705801412493407</v>
      </c>
      <c r="H25">
        <v>11.123235135422453</v>
      </c>
      <c r="I25">
        <v>2.0882517535818801</v>
      </c>
      <c r="J25">
        <v>6.3654470655960989</v>
      </c>
      <c r="K25">
        <v>13.466826864252605</v>
      </c>
      <c r="L25">
        <v>0.17380368307354713</v>
      </c>
      <c r="M25">
        <v>550</v>
      </c>
      <c r="O25">
        <v>100</v>
      </c>
      <c r="P25" t="s">
        <v>224</v>
      </c>
      <c r="Q25" s="68">
        <f t="shared" si="0"/>
        <v>0.84</v>
      </c>
      <c r="R25" s="68">
        <f t="shared" si="1"/>
        <v>0.51157413705150478</v>
      </c>
      <c r="S25" s="68">
        <f t="shared" si="2"/>
        <v>0.74846248208810329</v>
      </c>
      <c r="T25" s="68">
        <f t="shared" si="3"/>
        <v>0.79504986659032428</v>
      </c>
      <c r="U25" s="68">
        <f t="shared" si="4"/>
        <v>0.74420802211779347</v>
      </c>
      <c r="V25" s="68">
        <f t="shared" si="5"/>
        <v>0.83966568742753167</v>
      </c>
      <c r="W25">
        <v>0.70133930732250904</v>
      </c>
      <c r="X25">
        <v>0.71536609346895896</v>
      </c>
      <c r="Y25">
        <v>0.68731252117605901</v>
      </c>
    </row>
    <row r="26" spans="1:25" s="67" customFormat="1" x14ac:dyDescent="0.35">
      <c r="A26" s="67" t="s">
        <v>217</v>
      </c>
      <c r="B26" s="67">
        <v>50.202242760320395</v>
      </c>
      <c r="C26" s="67">
        <v>2.6246703635243374</v>
      </c>
      <c r="D26" s="67">
        <v>0.21106592729513246</v>
      </c>
      <c r="E26" s="67">
        <v>12.974195933456562</v>
      </c>
      <c r="G26" s="67">
        <v>0.25325939617991372</v>
      </c>
      <c r="H26" s="67">
        <v>11.224054220579175</v>
      </c>
      <c r="I26" s="67">
        <v>1.9369562538508935</v>
      </c>
      <c r="J26" s="67">
        <v>5.4488724584103512</v>
      </c>
      <c r="K26" s="67">
        <v>14.854565619223658</v>
      </c>
      <c r="L26" s="67">
        <v>0.20820702402957486</v>
      </c>
      <c r="M26" s="67">
        <v>374</v>
      </c>
      <c r="O26" s="67">
        <v>100</v>
      </c>
      <c r="P26" s="67" t="s">
        <v>225</v>
      </c>
      <c r="Q26" s="68">
        <f t="shared" si="0"/>
        <v>0.84</v>
      </c>
      <c r="R26" s="68">
        <f t="shared" si="1"/>
        <v>0.47124080016777969</v>
      </c>
      <c r="S26" s="68">
        <f t="shared" si="2"/>
        <v>0.7168642830490457</v>
      </c>
      <c r="T26" s="68">
        <f t="shared" si="3"/>
        <v>0.76748592986182462</v>
      </c>
      <c r="U26" s="68">
        <f t="shared" si="4"/>
        <v>0.71228082527326919</v>
      </c>
      <c r="V26" s="68">
        <f t="shared" si="5"/>
        <v>0.8167189100681711</v>
      </c>
      <c r="W26" s="67">
        <v>0.74952007682691102</v>
      </c>
      <c r="X26" s="67">
        <v>0.76451047836344899</v>
      </c>
      <c r="Y26" s="67">
        <v>0.73452967529037305</v>
      </c>
    </row>
    <row r="27" spans="1:25" x14ac:dyDescent="0.35">
      <c r="A27" t="s">
        <v>217</v>
      </c>
      <c r="B27">
        <v>50.37740307337836</v>
      </c>
      <c r="C27">
        <v>2.3300317113908493</v>
      </c>
      <c r="D27">
        <v>0.25849803413715511</v>
      </c>
      <c r="E27">
        <v>14.239702417955524</v>
      </c>
      <c r="G27">
        <v>0.18548172006153654</v>
      </c>
      <c r="H27">
        <v>10.892512886872376</v>
      </c>
      <c r="I27">
        <v>2.2230425289606028</v>
      </c>
      <c r="J27">
        <v>6.3495798012536495</v>
      </c>
      <c r="K27">
        <v>12.839716007102867</v>
      </c>
      <c r="L27">
        <v>0.20150474453924172</v>
      </c>
      <c r="M27">
        <v>532</v>
      </c>
      <c r="O27">
        <v>100</v>
      </c>
      <c r="P27" t="s">
        <v>225</v>
      </c>
      <c r="Q27" s="68">
        <f t="shared" si="0"/>
        <v>0.84</v>
      </c>
      <c r="R27" s="68">
        <f t="shared" si="1"/>
        <v>0.4861896321771732</v>
      </c>
      <c r="S27" s="68">
        <f t="shared" si="2"/>
        <v>0.72886438733722658</v>
      </c>
      <c r="T27" s="68">
        <f t="shared" si="3"/>
        <v>0.77800494861139247</v>
      </c>
      <c r="U27" s="68">
        <f t="shared" si="4"/>
        <v>0.72440050608652229</v>
      </c>
      <c r="V27" s="68">
        <f t="shared" si="5"/>
        <v>0.82551697777130206</v>
      </c>
      <c r="W27">
        <v>0.70007066396280604</v>
      </c>
      <c r="X27">
        <v>0.71407207724206301</v>
      </c>
      <c r="Y27">
        <v>0.68606925068354996</v>
      </c>
    </row>
    <row r="28" spans="1:25" x14ac:dyDescent="0.35">
      <c r="A28" t="s">
        <v>217</v>
      </c>
      <c r="B28">
        <v>50.042235970269068</v>
      </c>
      <c r="C28">
        <v>2.5524305153387461</v>
      </c>
      <c r="D28">
        <v>0.23893777034016431</v>
      </c>
      <c r="E28">
        <v>14.402665559012537</v>
      </c>
      <c r="G28">
        <v>0.2725867584741532</v>
      </c>
      <c r="H28">
        <v>11.00511624377444</v>
      </c>
      <c r="I28">
        <v>2.2681614672157004</v>
      </c>
      <c r="J28">
        <v>6.0791839571210042</v>
      </c>
      <c r="K28">
        <v>12.859205444546069</v>
      </c>
      <c r="L28">
        <v>0.21826910403827796</v>
      </c>
      <c r="M28">
        <v>333.00000000000006</v>
      </c>
      <c r="O28">
        <v>100</v>
      </c>
      <c r="P28" t="s">
        <v>225</v>
      </c>
      <c r="Q28" s="68">
        <f t="shared" si="0"/>
        <v>0.84</v>
      </c>
      <c r="R28" s="68">
        <f t="shared" si="1"/>
        <v>0.47248956538084286</v>
      </c>
      <c r="S28" s="68">
        <f t="shared" si="2"/>
        <v>0.71788024465001765</v>
      </c>
      <c r="T28" s="68">
        <f t="shared" si="3"/>
        <v>0.76837893780900024</v>
      </c>
      <c r="U28" s="68">
        <f t="shared" si="4"/>
        <v>0.71330665602982124</v>
      </c>
      <c r="V28" s="68">
        <f t="shared" si="5"/>
        <v>0.81746780164877098</v>
      </c>
      <c r="W28">
        <v>0.68680786778745195</v>
      </c>
      <c r="X28">
        <v>0.70054402514320102</v>
      </c>
      <c r="Y28">
        <v>0.673071710431703</v>
      </c>
    </row>
    <row r="29" spans="1:25" x14ac:dyDescent="0.35">
      <c r="A29" t="s">
        <v>217</v>
      </c>
      <c r="B29">
        <v>49.990171863335291</v>
      </c>
      <c r="C29">
        <v>2.4576298108232604</v>
      </c>
      <c r="D29">
        <v>0.22882681830455709</v>
      </c>
      <c r="E29">
        <v>14.762159092714075</v>
      </c>
      <c r="G29">
        <v>0.34120510824848704</v>
      </c>
      <c r="H29">
        <v>10.924122813984146</v>
      </c>
      <c r="I29">
        <v>2.3487261146496814</v>
      </c>
      <c r="J29">
        <v>5.8670004923995744</v>
      </c>
      <c r="K29">
        <v>12.536731419857997</v>
      </c>
      <c r="L29">
        <v>0.22505440221103293</v>
      </c>
      <c r="M29">
        <v>1499</v>
      </c>
      <c r="O29">
        <v>100</v>
      </c>
      <c r="P29" t="s">
        <v>225</v>
      </c>
      <c r="Q29" s="68">
        <f t="shared" si="0"/>
        <v>0.84</v>
      </c>
      <c r="R29" s="68">
        <f t="shared" si="1"/>
        <v>0.45751922784230054</v>
      </c>
      <c r="S29" s="68">
        <f t="shared" si="2"/>
        <v>0.70553378333910299</v>
      </c>
      <c r="T29" s="68">
        <f t="shared" si="3"/>
        <v>0.75749591520102644</v>
      </c>
      <c r="U29" s="68">
        <f t="shared" si="4"/>
        <v>0.70084344881988558</v>
      </c>
      <c r="V29" s="68">
        <f t="shared" si="5"/>
        <v>0.80831589064650355</v>
      </c>
      <c r="W29">
        <v>0.68547537286874805</v>
      </c>
      <c r="X29">
        <v>0.69918488032612303</v>
      </c>
      <c r="Y29">
        <v>0.67176586541137295</v>
      </c>
    </row>
    <row r="30" spans="1:25" x14ac:dyDescent="0.35">
      <c r="A30" t="s">
        <v>217</v>
      </c>
      <c r="B30">
        <v>50.37371740187676</v>
      </c>
      <c r="C30">
        <v>2.5547321592295242</v>
      </c>
      <c r="D30">
        <v>0.24814835484616798</v>
      </c>
      <c r="E30">
        <v>14.291252421688764</v>
      </c>
      <c r="G30">
        <v>0.34322206188361543</v>
      </c>
      <c r="H30">
        <v>10.937063996364477</v>
      </c>
      <c r="I30">
        <v>2.3235256599351031</v>
      </c>
      <c r="J30">
        <v>5.9273573097130656</v>
      </c>
      <c r="K30">
        <v>12.72771847021024</v>
      </c>
      <c r="L30">
        <v>0.2364883719076131</v>
      </c>
      <c r="M30">
        <v>391</v>
      </c>
      <c r="O30">
        <v>100</v>
      </c>
      <c r="P30" t="s">
        <v>225</v>
      </c>
      <c r="Q30" s="68">
        <f t="shared" si="0"/>
        <v>0.84</v>
      </c>
      <c r="R30" s="68">
        <f t="shared" si="1"/>
        <v>0.46812346241149788</v>
      </c>
      <c r="S30" s="68">
        <f t="shared" si="2"/>
        <v>0.71431715222766978</v>
      </c>
      <c r="T30" s="68">
        <f t="shared" si="3"/>
        <v>0.7652450669356351</v>
      </c>
      <c r="U30" s="68">
        <f t="shared" si="4"/>
        <v>0.70970915828609538</v>
      </c>
      <c r="V30" s="68">
        <f t="shared" si="5"/>
        <v>0.81483805869452042</v>
      </c>
      <c r="W30">
        <v>0.681181549817924</v>
      </c>
      <c r="X30">
        <v>0.694805180814282</v>
      </c>
      <c r="Y30">
        <v>0.66755791882156601</v>
      </c>
    </row>
    <row r="31" spans="1:25" x14ac:dyDescent="0.35">
      <c r="A31" t="s">
        <v>217</v>
      </c>
      <c r="B31">
        <v>49.829043693495272</v>
      </c>
      <c r="C31">
        <v>2.442033176411126</v>
      </c>
      <c r="D31">
        <v>0.29726320079350099</v>
      </c>
      <c r="E31">
        <v>15.047850785060527</v>
      </c>
      <c r="F31">
        <v>5.6935492087464906E-3</v>
      </c>
      <c r="G31">
        <v>0.2538124305162251</v>
      </c>
      <c r="H31">
        <v>10.951192299125092</v>
      </c>
      <c r="I31">
        <v>2.3129793943462058</v>
      </c>
      <c r="J31">
        <v>5.8559651914381003</v>
      </c>
      <c r="K31">
        <v>12.437508303092596</v>
      </c>
      <c r="L31">
        <v>0.25281356223398888</v>
      </c>
      <c r="M31">
        <v>1571</v>
      </c>
      <c r="O31">
        <v>100</v>
      </c>
      <c r="P31" t="s">
        <v>225</v>
      </c>
      <c r="Q31" s="68">
        <f t="shared" si="0"/>
        <v>0.84</v>
      </c>
      <c r="R31" s="68">
        <f t="shared" si="1"/>
        <v>0.45229938479706638</v>
      </c>
      <c r="S31" s="68">
        <f t="shared" si="2"/>
        <v>0.70114152110802797</v>
      </c>
      <c r="T31" s="68">
        <f t="shared" si="3"/>
        <v>0.75360804566810746</v>
      </c>
      <c r="U31" s="68">
        <f t="shared" si="4"/>
        <v>0.69641132950306384</v>
      </c>
      <c r="V31" s="68">
        <f t="shared" si="5"/>
        <v>0.80503307170018557</v>
      </c>
      <c r="W31">
        <v>0.68427068340839703</v>
      </c>
      <c r="X31">
        <v>0.69795609707656503</v>
      </c>
      <c r="Y31">
        <v>0.67058526974022903</v>
      </c>
    </row>
    <row r="32" spans="1:25" x14ac:dyDescent="0.35">
      <c r="A32" t="s">
        <v>217</v>
      </c>
      <c r="B32">
        <v>50.073403303845851</v>
      </c>
      <c r="C32">
        <v>2.5477021877570856</v>
      </c>
      <c r="D32">
        <v>0.2324603950830742</v>
      </c>
      <c r="E32">
        <v>14.823184687493152</v>
      </c>
      <c r="G32">
        <v>0.2668215074668191</v>
      </c>
      <c r="H32">
        <v>10.902631563221458</v>
      </c>
      <c r="I32">
        <v>2.342531487726609</v>
      </c>
      <c r="J32">
        <v>5.689403431330561</v>
      </c>
      <c r="K32">
        <v>12.873664647494826</v>
      </c>
      <c r="L32">
        <v>0.18794034512500474</v>
      </c>
      <c r="M32">
        <v>368</v>
      </c>
      <c r="O32">
        <v>100</v>
      </c>
      <c r="P32" t="s">
        <v>225</v>
      </c>
      <c r="Q32" s="68">
        <f t="shared" si="0"/>
        <v>0.84</v>
      </c>
      <c r="R32" s="68">
        <f t="shared" si="1"/>
        <v>0.44887993422993494</v>
      </c>
      <c r="S32" s="68">
        <f t="shared" si="2"/>
        <v>0.69823915170125783</v>
      </c>
      <c r="T32" s="68">
        <f t="shared" si="3"/>
        <v>0.75103427888909469</v>
      </c>
      <c r="U32" s="68">
        <f t="shared" si="4"/>
        <v>0.69348310510856681</v>
      </c>
      <c r="V32" s="68">
        <f t="shared" si="5"/>
        <v>0.80285595608875215</v>
      </c>
      <c r="W32">
        <v>0.69084683522178703</v>
      </c>
      <c r="X32">
        <v>0.70466377192622298</v>
      </c>
      <c r="Y32">
        <v>0.67702989851735096</v>
      </c>
    </row>
    <row r="33" spans="1:25" x14ac:dyDescent="0.35">
      <c r="A33" t="s">
        <v>217</v>
      </c>
      <c r="B33">
        <v>49.639702405882311</v>
      </c>
      <c r="C33">
        <v>2.5347278101363124</v>
      </c>
      <c r="D33">
        <v>0.24309716989713354</v>
      </c>
      <c r="E33">
        <v>14.002676867684968</v>
      </c>
      <c r="G33">
        <v>0.27208490808388053</v>
      </c>
      <c r="H33">
        <v>11.067418481982122</v>
      </c>
      <c r="I33">
        <v>2.0556304683119047</v>
      </c>
      <c r="J33">
        <v>6.5686214731168713</v>
      </c>
      <c r="K33">
        <v>13.178925314591927</v>
      </c>
      <c r="L33">
        <v>0.18572143983095149</v>
      </c>
      <c r="M33">
        <v>1287</v>
      </c>
      <c r="O33">
        <v>100</v>
      </c>
      <c r="P33" t="s">
        <v>225</v>
      </c>
      <c r="Q33" s="68">
        <f t="shared" si="0"/>
        <v>0.84</v>
      </c>
      <c r="R33" s="68">
        <f t="shared" si="1"/>
        <v>0.49886133137015537</v>
      </c>
      <c r="S33" s="68">
        <f t="shared" si="2"/>
        <v>0.7387669170300325</v>
      </c>
      <c r="T33" s="68">
        <f t="shared" si="3"/>
        <v>0.78663812138742661</v>
      </c>
      <c r="U33" s="68">
        <f t="shared" si="4"/>
        <v>0.73440665985034193</v>
      </c>
      <c r="V33" s="68">
        <f t="shared" si="5"/>
        <v>0.83269977777029303</v>
      </c>
      <c r="W33">
        <v>0.698039159250883</v>
      </c>
      <c r="X33">
        <v>0.71199994243590103</v>
      </c>
      <c r="Y33">
        <v>0.68407837606586497</v>
      </c>
    </row>
    <row r="34" spans="1:25" x14ac:dyDescent="0.35">
      <c r="A34" t="s">
        <v>217</v>
      </c>
      <c r="B34">
        <v>49.586382324532352</v>
      </c>
      <c r="C34">
        <v>2.5959958127468483</v>
      </c>
      <c r="D34">
        <v>0.2348502854715464</v>
      </c>
      <c r="E34">
        <v>14.516822340108121</v>
      </c>
      <c r="G34">
        <v>0.30281729315323425</v>
      </c>
      <c r="H34">
        <v>11.248337488558381</v>
      </c>
      <c r="I34">
        <v>2.1961839357145392</v>
      </c>
      <c r="J34">
        <v>6.0716182115169692</v>
      </c>
      <c r="K34">
        <v>12.890873507532504</v>
      </c>
      <c r="L34">
        <v>0.23171490267670666</v>
      </c>
      <c r="M34">
        <v>790</v>
      </c>
      <c r="O34">
        <v>100</v>
      </c>
      <c r="P34" t="s">
        <v>225</v>
      </c>
      <c r="Q34" s="68">
        <f t="shared" si="0"/>
        <v>0.84</v>
      </c>
      <c r="R34" s="68">
        <f t="shared" si="1"/>
        <v>0.47021203420581109</v>
      </c>
      <c r="S34" s="68">
        <f t="shared" si="2"/>
        <v>0.71602542589548246</v>
      </c>
      <c r="T34" s="68">
        <f t="shared" si="3"/>
        <v>0.76674825167263538</v>
      </c>
      <c r="U34" s="68">
        <f t="shared" si="4"/>
        <v>0.71143385485150523</v>
      </c>
      <c r="V34" s="68">
        <f t="shared" si="5"/>
        <v>0.81610000227974722</v>
      </c>
      <c r="W34">
        <v>0.68948398686488199</v>
      </c>
      <c r="X34">
        <v>0.70327366660217905</v>
      </c>
      <c r="Y34">
        <v>0.67569430712758405</v>
      </c>
    </row>
    <row r="35" spans="1:25" x14ac:dyDescent="0.35">
      <c r="A35" t="s">
        <v>217</v>
      </c>
      <c r="B35">
        <v>50.347938537986096</v>
      </c>
      <c r="C35">
        <v>2.5902430580304867</v>
      </c>
      <c r="D35">
        <v>0.26464508639913659</v>
      </c>
      <c r="E35">
        <v>14.069770993921004</v>
      </c>
      <c r="F35">
        <v>1.9143238262038349E-2</v>
      </c>
      <c r="G35">
        <v>0.22432209516633234</v>
      </c>
      <c r="H35">
        <v>10.864907796796562</v>
      </c>
      <c r="I35">
        <v>2.3031963098353478</v>
      </c>
      <c r="J35">
        <v>6.180313012310731</v>
      </c>
      <c r="K35">
        <v>12.811103078191982</v>
      </c>
      <c r="L35">
        <v>0.23908682680460663</v>
      </c>
      <c r="M35">
        <v>427</v>
      </c>
      <c r="O35">
        <v>100</v>
      </c>
      <c r="P35" t="s">
        <v>225</v>
      </c>
      <c r="Q35" s="68">
        <f t="shared" si="0"/>
        <v>0.84</v>
      </c>
      <c r="R35" s="68">
        <f t="shared" si="1"/>
        <v>0.482439767563272</v>
      </c>
      <c r="S35" s="68">
        <f t="shared" si="2"/>
        <v>0.72588706915551571</v>
      </c>
      <c r="T35" s="68">
        <f t="shared" si="3"/>
        <v>0.77540095896884242</v>
      </c>
      <c r="U35" s="68">
        <f t="shared" si="4"/>
        <v>0.7213929072442623</v>
      </c>
      <c r="V35" s="68">
        <f t="shared" si="5"/>
        <v>0.82334375625227829</v>
      </c>
      <c r="W35">
        <v>0.67718046635670304</v>
      </c>
      <c r="X35">
        <v>0.69072407568383698</v>
      </c>
      <c r="Y35">
        <v>0.66363685702956898</v>
      </c>
    </row>
    <row r="36" spans="1:25" x14ac:dyDescent="0.35">
      <c r="A36" t="s">
        <v>217</v>
      </c>
      <c r="B36">
        <v>49.490940256140632</v>
      </c>
      <c r="C36">
        <v>2.4357875584785549</v>
      </c>
      <c r="D36">
        <v>0.25984840656702263</v>
      </c>
      <c r="E36">
        <v>14.829391539376404</v>
      </c>
      <c r="F36">
        <v>1.8032365056113074E-2</v>
      </c>
      <c r="G36">
        <v>0.23209072103120817</v>
      </c>
      <c r="H36">
        <v>10.927309307739531</v>
      </c>
      <c r="I36">
        <v>2.3013552639310153</v>
      </c>
      <c r="J36">
        <v>6.3754541015526076</v>
      </c>
      <c r="K36">
        <v>12.687794925408818</v>
      </c>
      <c r="L36">
        <v>0.17100355176808354</v>
      </c>
      <c r="M36">
        <v>1356.9999999999998</v>
      </c>
      <c r="O36">
        <v>100</v>
      </c>
      <c r="P36" t="s">
        <v>225</v>
      </c>
      <c r="Q36" s="68">
        <f t="shared" si="0"/>
        <v>0.84</v>
      </c>
      <c r="R36" s="68">
        <f t="shared" si="1"/>
        <v>0.47707459527804463</v>
      </c>
      <c r="S36" s="68">
        <f t="shared" si="2"/>
        <v>0.72158917205388384</v>
      </c>
      <c r="T36" s="68">
        <f t="shared" si="3"/>
        <v>0.77163516641594199</v>
      </c>
      <c r="U36" s="68">
        <f t="shared" si="4"/>
        <v>0.71705201195549828</v>
      </c>
      <c r="V36" s="68">
        <f t="shared" si="5"/>
        <v>0.82019540769335342</v>
      </c>
      <c r="W36">
        <v>0.690226058708729</v>
      </c>
      <c r="X36">
        <v>0.70403057988290396</v>
      </c>
      <c r="Y36">
        <v>0.67642153753455503</v>
      </c>
    </row>
    <row r="37" spans="1:25" x14ac:dyDescent="0.35">
      <c r="A37" t="s">
        <v>217</v>
      </c>
      <c r="B37">
        <v>49.951876324647799</v>
      </c>
      <c r="C37">
        <v>2.5011345218800645</v>
      </c>
      <c r="D37">
        <v>0.25852138137389352</v>
      </c>
      <c r="E37">
        <v>14.428624859743175</v>
      </c>
      <c r="F37">
        <v>2.6131405061713003E-2</v>
      </c>
      <c r="G37">
        <v>0.2970203216556539</v>
      </c>
      <c r="H37">
        <v>10.917142500935045</v>
      </c>
      <c r="I37">
        <v>2.2973694053110583</v>
      </c>
      <c r="J37">
        <v>6.1413788804388476</v>
      </c>
      <c r="K37">
        <v>12.787532726592692</v>
      </c>
      <c r="L37">
        <v>0.23598055105348462</v>
      </c>
      <c r="M37">
        <v>788</v>
      </c>
      <c r="O37">
        <v>100</v>
      </c>
      <c r="P37" t="s">
        <v>225</v>
      </c>
      <c r="Q37" s="68">
        <f t="shared" si="0"/>
        <v>0.84</v>
      </c>
      <c r="R37" s="68">
        <f t="shared" si="1"/>
        <v>0.47457820577945814</v>
      </c>
      <c r="S37" s="68">
        <f t="shared" si="2"/>
        <v>0.71957393397620084</v>
      </c>
      <c r="T37" s="68">
        <f t="shared" si="3"/>
        <v>0.76986664815644545</v>
      </c>
      <c r="U37" s="68">
        <f t="shared" si="4"/>
        <v>0.71501690267714924</v>
      </c>
      <c r="V37" s="68">
        <f t="shared" si="5"/>
        <v>0.81871460180915723</v>
      </c>
      <c r="W37">
        <v>0.686403971961554</v>
      </c>
      <c r="X37">
        <v>0.70013205140078505</v>
      </c>
      <c r="Y37">
        <v>0.67267589252232296</v>
      </c>
    </row>
    <row r="38" spans="1:25" x14ac:dyDescent="0.35">
      <c r="A38" t="s">
        <v>217</v>
      </c>
      <c r="B38">
        <v>49.827317871497222</v>
      </c>
      <c r="C38">
        <v>2.488447746107131</v>
      </c>
      <c r="D38">
        <v>0.27215987035803962</v>
      </c>
      <c r="E38">
        <v>14.659729966065255</v>
      </c>
      <c r="F38">
        <v>1.8050396707607642E-2</v>
      </c>
      <c r="G38">
        <v>0.22131791963161149</v>
      </c>
      <c r="H38">
        <v>10.83555286359516</v>
      </c>
      <c r="I38">
        <v>2.3150636577323893</v>
      </c>
      <c r="J38">
        <v>6.362865119413402</v>
      </c>
      <c r="K38">
        <v>12.658141531154984</v>
      </c>
      <c r="L38">
        <v>0.19905576369222872</v>
      </c>
      <c r="M38">
        <v>712</v>
      </c>
      <c r="O38">
        <v>100</v>
      </c>
      <c r="P38" t="s">
        <v>225</v>
      </c>
      <c r="Q38" s="68">
        <f t="shared" si="0"/>
        <v>0.84</v>
      </c>
      <c r="R38" s="68">
        <f t="shared" si="1"/>
        <v>0.4794526619805044</v>
      </c>
      <c r="S38" s="68">
        <f t="shared" si="2"/>
        <v>0.72349974251656834</v>
      </c>
      <c r="T38" s="68">
        <f t="shared" si="3"/>
        <v>0.7733101922807003</v>
      </c>
      <c r="U38" s="68">
        <f t="shared" si="4"/>
        <v>0.71898159261918082</v>
      </c>
      <c r="V38" s="68">
        <f t="shared" si="5"/>
        <v>0.82159660072862684</v>
      </c>
      <c r="W38">
        <v>0.68158788492008904</v>
      </c>
      <c r="X38">
        <v>0.69521964261849101</v>
      </c>
      <c r="Y38">
        <v>0.66795612722168696</v>
      </c>
    </row>
    <row r="39" spans="1:25" x14ac:dyDescent="0.35">
      <c r="A39" t="s">
        <v>218</v>
      </c>
      <c r="B39">
        <v>49.999849734480826</v>
      </c>
      <c r="C39">
        <v>2.6204303003407019</v>
      </c>
      <c r="D39">
        <v>0.25765527687423678</v>
      </c>
      <c r="E39">
        <v>14.427092672752753</v>
      </c>
      <c r="F39">
        <v>1.9534517492409087E-2</v>
      </c>
      <c r="G39">
        <v>0.30664183612443185</v>
      </c>
      <c r="H39">
        <v>11.094503988547762</v>
      </c>
      <c r="I39">
        <v>2.3313194414530476</v>
      </c>
      <c r="J39">
        <v>5.9540207546735076</v>
      </c>
      <c r="K39">
        <v>12.678102206599059</v>
      </c>
      <c r="L39">
        <v>0.2132768602119946</v>
      </c>
      <c r="M39">
        <v>488.00000000000006</v>
      </c>
      <c r="O39">
        <v>100</v>
      </c>
      <c r="P39" t="s">
        <v>225</v>
      </c>
      <c r="Q39" s="68">
        <f t="shared" si="0"/>
        <v>0.84</v>
      </c>
      <c r="R39" s="68">
        <f t="shared" si="1"/>
        <v>0.46688572299859593</v>
      </c>
      <c r="S39" s="68">
        <f t="shared" si="2"/>
        <v>0.71330145312511128</v>
      </c>
      <c r="T39" s="68">
        <f t="shared" si="3"/>
        <v>0.76435070112468639</v>
      </c>
      <c r="U39" s="68">
        <f t="shared" si="4"/>
        <v>0.70868375759112912</v>
      </c>
      <c r="V39" s="68">
        <f t="shared" si="5"/>
        <v>0.81408672962146289</v>
      </c>
      <c r="W39">
        <v>0.67823371887020201</v>
      </c>
      <c r="X39">
        <v>0.69179839324760595</v>
      </c>
      <c r="Y39">
        <v>0.66466904449279796</v>
      </c>
    </row>
    <row r="40" spans="1:25" x14ac:dyDescent="0.35">
      <c r="A40" t="s">
        <v>219</v>
      </c>
      <c r="B40">
        <v>49.738806840836027</v>
      </c>
      <c r="C40">
        <v>2.6922831092384971</v>
      </c>
      <c r="D40">
        <v>0.28894081075898703</v>
      </c>
      <c r="E40">
        <v>14.460331003612776</v>
      </c>
      <c r="F40">
        <v>2.2928589617812876E-2</v>
      </c>
      <c r="G40">
        <v>0.29543386268615529</v>
      </c>
      <c r="H40">
        <v>10.868658748525112</v>
      </c>
      <c r="I40">
        <v>2.2563355446909661</v>
      </c>
      <c r="J40">
        <v>6.0437124430209321</v>
      </c>
      <c r="K40">
        <v>12.988335840936461</v>
      </c>
      <c r="L40">
        <v>0.26053370857762592</v>
      </c>
      <c r="M40">
        <v>417.99999999999994</v>
      </c>
      <c r="O40">
        <v>100</v>
      </c>
      <c r="P40" t="s">
        <v>225</v>
      </c>
      <c r="Q40" s="68">
        <f t="shared" si="0"/>
        <v>0.84</v>
      </c>
      <c r="R40" s="68">
        <f t="shared" si="1"/>
        <v>0.47003574977714763</v>
      </c>
      <c r="S40" s="68">
        <f t="shared" si="2"/>
        <v>0.71588151238182507</v>
      </c>
      <c r="T40" s="68">
        <f t="shared" si="3"/>
        <v>0.76662166529596032</v>
      </c>
      <c r="U40" s="68">
        <f t="shared" si="4"/>
        <v>0.71128855265815782</v>
      </c>
      <c r="V40" s="68">
        <f t="shared" si="5"/>
        <v>0.81599377170269771</v>
      </c>
      <c r="W40">
        <v>0.67801393716232605</v>
      </c>
      <c r="X40">
        <v>0.691574215905572</v>
      </c>
      <c r="Y40">
        <v>0.664453658419079</v>
      </c>
    </row>
    <row r="41" spans="1:25" x14ac:dyDescent="0.35">
      <c r="A41" t="s">
        <v>220</v>
      </c>
      <c r="B41">
        <v>50.101557005922146</v>
      </c>
      <c r="C41">
        <v>2.512931390585424</v>
      </c>
      <c r="D41">
        <v>0.28250579821993138</v>
      </c>
      <c r="E41">
        <v>14.346035347480118</v>
      </c>
      <c r="F41">
        <v>2.1661464556806436E-2</v>
      </c>
      <c r="G41">
        <v>0.24260840303623205</v>
      </c>
      <c r="H41">
        <v>10.965134109653356</v>
      </c>
      <c r="I41">
        <v>2.4755527703501907</v>
      </c>
      <c r="J41">
        <v>5.9623433070104568</v>
      </c>
      <c r="K41">
        <v>12.687371668416377</v>
      </c>
      <c r="L41">
        <v>0.30174923882621058</v>
      </c>
      <c r="M41">
        <v>504</v>
      </c>
      <c r="O41">
        <v>100</v>
      </c>
      <c r="P41" t="s">
        <v>225</v>
      </c>
      <c r="Q41" s="68">
        <f t="shared" si="0"/>
        <v>0.84</v>
      </c>
      <c r="R41" s="68">
        <f t="shared" si="1"/>
        <v>0.46863618352093711</v>
      </c>
      <c r="S41" s="68">
        <f t="shared" si="2"/>
        <v>0.71473716749875782</v>
      </c>
      <c r="T41" s="68">
        <f t="shared" si="3"/>
        <v>0.7656147755596614</v>
      </c>
      <c r="U41" s="68">
        <f t="shared" si="4"/>
        <v>0.71013319913876938</v>
      </c>
      <c r="V41" s="68">
        <f t="shared" si="5"/>
        <v>0.81514853111220287</v>
      </c>
      <c r="W41">
        <v>0.68003775678363299</v>
      </c>
      <c r="X41">
        <v>0.69363851191930603</v>
      </c>
      <c r="Y41">
        <v>0.66643700164796105</v>
      </c>
    </row>
    <row r="42" spans="1:25" x14ac:dyDescent="0.35">
      <c r="A42" t="s">
        <v>221</v>
      </c>
      <c r="B42">
        <v>49.714577126662448</v>
      </c>
      <c r="C42">
        <v>2.518917328151645</v>
      </c>
      <c r="D42">
        <v>0.25417955033803258</v>
      </c>
      <c r="E42">
        <v>14.046090956368197</v>
      </c>
      <c r="F42">
        <v>8.3651477708392968E-3</v>
      </c>
      <c r="G42">
        <v>0.32482977428210907</v>
      </c>
      <c r="H42">
        <v>11.123026127480822</v>
      </c>
      <c r="I42">
        <v>2.1258561678350998</v>
      </c>
      <c r="J42">
        <v>6.3983301955630445</v>
      </c>
      <c r="K42">
        <v>13.059305874147864</v>
      </c>
      <c r="L42">
        <v>0.21184988691932771</v>
      </c>
      <c r="M42">
        <v>1075</v>
      </c>
      <c r="O42">
        <v>100</v>
      </c>
      <c r="P42" t="s">
        <v>225</v>
      </c>
      <c r="Q42" s="68">
        <f t="shared" si="0"/>
        <v>0.84</v>
      </c>
      <c r="R42" s="68">
        <f t="shared" si="1"/>
        <v>0.49152150297482022</v>
      </c>
      <c r="S42" s="68">
        <f t="shared" si="2"/>
        <v>0.73306063094116125</v>
      </c>
      <c r="T42" s="68">
        <f t="shared" si="3"/>
        <v>0.78166848176355253</v>
      </c>
      <c r="U42" s="68">
        <f t="shared" si="4"/>
        <v>0.72864011429613473</v>
      </c>
      <c r="V42" s="68">
        <f t="shared" si="5"/>
        <v>0.82856920029113224</v>
      </c>
      <c r="W42">
        <v>0.69636842952253897</v>
      </c>
      <c r="X42">
        <v>0.71029579811298904</v>
      </c>
      <c r="Y42">
        <v>0.68244106093208801</v>
      </c>
    </row>
    <row r="43" spans="1:25" x14ac:dyDescent="0.35">
      <c r="A43" t="s">
        <v>222</v>
      </c>
      <c r="B43">
        <v>50.549353889457528</v>
      </c>
      <c r="C43">
        <v>2.5944376919140226</v>
      </c>
      <c r="D43">
        <v>0.24099203556806553</v>
      </c>
      <c r="E43">
        <v>13.737845445240533</v>
      </c>
      <c r="F43">
        <v>3.848275972364381E-2</v>
      </c>
      <c r="G43">
        <v>0.26218254222108495</v>
      </c>
      <c r="H43">
        <v>10.999172370777892</v>
      </c>
      <c r="I43">
        <v>2.2450941977993861</v>
      </c>
      <c r="J43">
        <v>6.2286095829068575</v>
      </c>
      <c r="K43">
        <v>12.821156122057321</v>
      </c>
      <c r="L43">
        <v>0.19041469421699081</v>
      </c>
      <c r="M43">
        <v>462</v>
      </c>
      <c r="O43">
        <v>100</v>
      </c>
      <c r="P43" t="s">
        <v>225</v>
      </c>
      <c r="Q43" s="68">
        <f t="shared" si="0"/>
        <v>0.84</v>
      </c>
      <c r="R43" s="68">
        <f t="shared" si="1"/>
        <v>0.49034832560675212</v>
      </c>
      <c r="S43" s="68">
        <f t="shared" si="2"/>
        <v>0.73214104193521978</v>
      </c>
      <c r="T43" s="68">
        <f t="shared" si="3"/>
        <v>0.78086628760340016</v>
      </c>
      <c r="U43" s="68">
        <f t="shared" si="4"/>
        <v>0.7277109533502939</v>
      </c>
      <c r="V43" s="68">
        <f t="shared" si="5"/>
        <v>0.82790138885788556</v>
      </c>
      <c r="W43">
        <v>0.68006009912750998</v>
      </c>
      <c r="X43">
        <v>0.69366130111005997</v>
      </c>
      <c r="Y43">
        <v>0.66645889714495998</v>
      </c>
    </row>
    <row r="44" spans="1:25" x14ac:dyDescent="0.35">
      <c r="A44" t="s">
        <v>222</v>
      </c>
      <c r="B44">
        <v>49.067165668662675</v>
      </c>
      <c r="C44">
        <v>2.4632734530938123</v>
      </c>
      <c r="D44">
        <v>0.24201596806387224</v>
      </c>
      <c r="E44">
        <v>15.268662674650699</v>
      </c>
      <c r="F44">
        <v>1.3872255489021955E-2</v>
      </c>
      <c r="G44">
        <v>0.37794411177644704</v>
      </c>
      <c r="H44">
        <v>10.938023952095808</v>
      </c>
      <c r="I44">
        <v>2.2792415169660676</v>
      </c>
      <c r="J44">
        <v>6.249700598802395</v>
      </c>
      <c r="K44">
        <v>12.628043912175649</v>
      </c>
      <c r="L44">
        <v>0.17035928143712573</v>
      </c>
      <c r="M44">
        <v>1511.0000000000002</v>
      </c>
      <c r="O44">
        <v>100</v>
      </c>
      <c r="P44" t="s">
        <v>225</v>
      </c>
      <c r="Q44" s="68">
        <f t="shared" si="0"/>
        <v>0.84</v>
      </c>
      <c r="R44" s="68">
        <f t="shared" si="1"/>
        <v>0.46483835159578263</v>
      </c>
      <c r="S44" s="68">
        <f t="shared" si="2"/>
        <v>0.71161588816340615</v>
      </c>
      <c r="T44" s="68">
        <f t="shared" si="3"/>
        <v>0.7628654889945039</v>
      </c>
      <c r="U44" s="68">
        <f t="shared" si="4"/>
        <v>0.70698219650830751</v>
      </c>
      <c r="V44" s="68">
        <f t="shared" si="5"/>
        <v>0.81283822866752342</v>
      </c>
      <c r="W44">
        <v>0.68969484563475003</v>
      </c>
      <c r="X44">
        <v>0.70348874254744498</v>
      </c>
      <c r="Y44">
        <v>0.67590094872205497</v>
      </c>
    </row>
    <row r="45" spans="1:25" x14ac:dyDescent="0.35">
      <c r="A45" t="s">
        <v>217</v>
      </c>
      <c r="B45">
        <v>50.308746861556678</v>
      </c>
      <c r="C45">
        <v>2.5840183269098529</v>
      </c>
      <c r="D45">
        <v>0.28235994946506526</v>
      </c>
      <c r="E45">
        <v>13.75367817562489</v>
      </c>
      <c r="G45">
        <v>0.24327933345060851</v>
      </c>
      <c r="H45">
        <v>11.010338871919528</v>
      </c>
      <c r="I45">
        <v>2.2747717132302379</v>
      </c>
      <c r="J45">
        <v>6.2979762038029143</v>
      </c>
      <c r="K45">
        <v>12.973665062129184</v>
      </c>
      <c r="L45">
        <v>0.19290431945754904</v>
      </c>
      <c r="M45">
        <v>423</v>
      </c>
      <c r="O45">
        <v>100</v>
      </c>
      <c r="P45" t="s">
        <v>225</v>
      </c>
      <c r="Q45" s="68">
        <f t="shared" si="0"/>
        <v>0.84</v>
      </c>
      <c r="R45" s="68">
        <f t="shared" si="1"/>
        <v>0.49282846609982639</v>
      </c>
      <c r="S45" s="68">
        <f t="shared" si="2"/>
        <v>0.7340826348054702</v>
      </c>
      <c r="T45" s="68">
        <f t="shared" si="3"/>
        <v>0.78255958661571701</v>
      </c>
      <c r="U45" s="68">
        <f t="shared" si="4"/>
        <v>0.72967280142345581</v>
      </c>
      <c r="V45" s="68">
        <f t="shared" si="5"/>
        <v>0.82931068306959022</v>
      </c>
      <c r="W45">
        <v>0.68502173147045697</v>
      </c>
      <c r="X45">
        <v>0.69872216609986604</v>
      </c>
      <c r="Y45">
        <v>0.67132129684104702</v>
      </c>
    </row>
    <row r="46" spans="1:25" x14ac:dyDescent="0.35">
      <c r="A46" t="s">
        <v>215</v>
      </c>
      <c r="B46">
        <v>49.507999593811867</v>
      </c>
      <c r="C46">
        <v>2.4288844002642236</v>
      </c>
      <c r="D46">
        <v>0.23536792702287224</v>
      </c>
      <c r="E46">
        <v>14.546461789660903</v>
      </c>
      <c r="F46">
        <v>3.2072776044551998E-2</v>
      </c>
      <c r="G46">
        <v>0.3014237698481721</v>
      </c>
      <c r="H46">
        <v>10.900521107204511</v>
      </c>
      <c r="I46">
        <v>2.0858364006905203</v>
      </c>
      <c r="J46">
        <v>6.5857775838441688</v>
      </c>
      <c r="K46">
        <v>12.913464835066504</v>
      </c>
      <c r="L46">
        <v>0.18368953552788875</v>
      </c>
      <c r="M46">
        <v>1393</v>
      </c>
      <c r="O46">
        <v>100</v>
      </c>
      <c r="P46" t="s">
        <v>224</v>
      </c>
      <c r="W46">
        <v>0.69690998354109401</v>
      </c>
      <c r="X46">
        <v>0.71084818321191601</v>
      </c>
      <c r="Y46">
        <v>0.68297178387027202</v>
      </c>
    </row>
    <row r="47" spans="1:25" x14ac:dyDescent="0.35">
      <c r="A47" t="s">
        <v>215</v>
      </c>
      <c r="B47">
        <v>49.812110995328929</v>
      </c>
      <c r="C47">
        <v>2.5972536823428589</v>
      </c>
      <c r="D47">
        <v>0.25839767291219912</v>
      </c>
      <c r="E47">
        <v>13.850879698733861</v>
      </c>
      <c r="F47">
        <v>-1.5791527694517422E-2</v>
      </c>
      <c r="G47">
        <v>0.27066879634360752</v>
      </c>
      <c r="H47">
        <v>10.904200747532698</v>
      </c>
      <c r="I47">
        <v>2.0443490470768575</v>
      </c>
      <c r="J47">
        <v>6.3685118949430892</v>
      </c>
      <c r="K47">
        <v>13.392321897719182</v>
      </c>
      <c r="L47">
        <v>0.20347936640769904</v>
      </c>
      <c r="M47">
        <v>1571</v>
      </c>
      <c r="O47">
        <v>100</v>
      </c>
      <c r="P47" t="s">
        <v>224</v>
      </c>
      <c r="W47">
        <v>0.69821966520526102</v>
      </c>
      <c r="X47">
        <v>0.71218405850936595</v>
      </c>
      <c r="Y47">
        <v>0.68425527190115498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2BD-82D5-47B5-A359-1024D31C82AC}">
  <dimension ref="A1:X65"/>
  <sheetViews>
    <sheetView workbookViewId="0">
      <selection activeCell="T40" sqref="T40"/>
    </sheetView>
  </sheetViews>
  <sheetFormatPr defaultRowHeight="14.5" x14ac:dyDescent="0.35"/>
  <sheetData>
    <row r="1" spans="1:24" ht="15" thickBot="1" x14ac:dyDescent="0.4">
      <c r="A1" s="59" t="s">
        <v>0</v>
      </c>
      <c r="B1" t="s">
        <v>290</v>
      </c>
      <c r="C1" t="s">
        <v>4</v>
      </c>
      <c r="D1" t="s">
        <v>2</v>
      </c>
      <c r="E1" t="s">
        <v>3</v>
      </c>
      <c r="F1" t="s">
        <v>7</v>
      </c>
      <c r="G1" t="s">
        <v>9</v>
      </c>
      <c r="H1" t="s">
        <v>5</v>
      </c>
      <c r="I1" t="s">
        <v>1</v>
      </c>
      <c r="J1" t="s">
        <v>8</v>
      </c>
      <c r="K1" t="s">
        <v>10</v>
      </c>
      <c r="L1" t="s">
        <v>6</v>
      </c>
      <c r="M1" t="s">
        <v>292</v>
      </c>
      <c r="N1" t="s">
        <v>310</v>
      </c>
      <c r="O1" t="s">
        <v>298</v>
      </c>
      <c r="P1" t="s">
        <v>297</v>
      </c>
      <c r="Q1" t="s">
        <v>300</v>
      </c>
      <c r="R1" t="s">
        <v>299</v>
      </c>
      <c r="S1" t="s">
        <v>295</v>
      </c>
      <c r="T1" t="s">
        <v>304</v>
      </c>
      <c r="U1" t="s">
        <v>296</v>
      </c>
      <c r="V1" t="s">
        <v>305</v>
      </c>
      <c r="W1" t="s">
        <v>301</v>
      </c>
      <c r="X1" s="30" t="s">
        <v>306</v>
      </c>
    </row>
    <row r="2" spans="1:24" x14ac:dyDescent="0.35">
      <c r="A2" s="59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</row>
    <row r="3" spans="1:24" ht="15" thickBot="1" x14ac:dyDescent="0.4">
      <c r="A3" s="60" t="s">
        <v>331</v>
      </c>
      <c r="C3" s="48">
        <v>50.013961196982606</v>
      </c>
      <c r="D3" s="48">
        <v>13.716498398579928</v>
      </c>
      <c r="E3" s="48">
        <v>12.365176058309782</v>
      </c>
      <c r="F3" s="48">
        <v>0.21466470750093586</v>
      </c>
      <c r="G3" s="48">
        <v>6.8986693688115341</v>
      </c>
      <c r="H3" s="48">
        <v>12.013260632644114</v>
      </c>
      <c r="I3" s="48">
        <v>2.3928295910506727</v>
      </c>
      <c r="J3" s="48">
        <v>0.20561900091867982</v>
      </c>
      <c r="K3" s="48">
        <v>1.8707966752125393</v>
      </c>
      <c r="L3" s="48">
        <v>0.17396744572364403</v>
      </c>
      <c r="N3" s="52">
        <v>46.069626451385233</v>
      </c>
      <c r="O3" s="52">
        <v>59.883659928287912</v>
      </c>
      <c r="P3" s="52">
        <v>61.512631831815504</v>
      </c>
      <c r="Q3" s="53">
        <v>198.68878906038404</v>
      </c>
      <c r="R3" s="52">
        <v>92.168774280862507</v>
      </c>
      <c r="S3" s="52">
        <v>48.413699155646043</v>
      </c>
      <c r="T3" s="53">
        <v>159.35956956775158</v>
      </c>
      <c r="U3" s="53">
        <v>358.96384101168707</v>
      </c>
      <c r="V3" s="52">
        <v>30.048916850595607</v>
      </c>
      <c r="W3" s="53">
        <v>113.66322177123618</v>
      </c>
      <c r="X3" s="61">
        <v>103.29512908542679</v>
      </c>
    </row>
    <row r="4" spans="1:24" ht="15" thickBot="1" x14ac:dyDescent="0.4">
      <c r="A4" s="60" t="s">
        <v>332</v>
      </c>
      <c r="C4" s="48">
        <v>50.083121415022589</v>
      </c>
      <c r="D4" s="48">
        <v>13.771939220465647</v>
      </c>
      <c r="E4" s="48">
        <v>12.261154961021557</v>
      </c>
      <c r="F4" s="48">
        <v>0.21314322125190269</v>
      </c>
      <c r="G4" s="48">
        <v>6.7905685739267847</v>
      </c>
      <c r="H4" s="48">
        <v>11.970429657225678</v>
      </c>
      <c r="I4" s="48">
        <v>2.4582729423495593</v>
      </c>
      <c r="J4" s="48">
        <v>0.21648543694271058</v>
      </c>
      <c r="K4" s="48">
        <v>1.8975121197500586</v>
      </c>
      <c r="L4" s="48">
        <v>0.18034768796182452</v>
      </c>
      <c r="N4" s="52">
        <v>50.275229934633188</v>
      </c>
      <c r="O4" s="52">
        <v>59.460121402081683</v>
      </c>
      <c r="P4" s="52">
        <v>59.362503208785299</v>
      </c>
      <c r="Q4" s="53">
        <v>146.09197430977079</v>
      </c>
      <c r="R4" s="52">
        <v>47.312923885921329</v>
      </c>
      <c r="S4" s="52">
        <v>47.534769489637675</v>
      </c>
      <c r="T4" s="53">
        <v>160.73364733992571</v>
      </c>
      <c r="U4" s="53">
        <v>357.42853307235265</v>
      </c>
      <c r="V4" s="52">
        <v>30.062578186567801</v>
      </c>
      <c r="W4" s="53">
        <v>109.74797302852262</v>
      </c>
      <c r="X4" s="61">
        <v>107.57318310891281</v>
      </c>
    </row>
    <row r="5" spans="1:24" ht="15" thickBot="1" x14ac:dyDescent="0.4">
      <c r="A5" s="60" t="s">
        <v>333</v>
      </c>
      <c r="C5" s="48">
        <v>49.998663110640983</v>
      </c>
      <c r="D5" s="48">
        <v>13.637494110974512</v>
      </c>
      <c r="E5" s="48">
        <v>12.390175398246463</v>
      </c>
      <c r="F5" s="48">
        <v>0.21085899231809829</v>
      </c>
      <c r="G5" s="48">
        <v>6.850359012008318</v>
      </c>
      <c r="H5" s="48">
        <v>12.117260103320193</v>
      </c>
      <c r="I5" s="48">
        <v>2.3968246366321861</v>
      </c>
      <c r="J5" s="48">
        <v>0.20333563584324774</v>
      </c>
      <c r="K5" s="48">
        <v>1.8898375918947257</v>
      </c>
      <c r="L5" s="48">
        <v>0.17536258448216868</v>
      </c>
      <c r="N5" s="52">
        <v>47.066295165182467</v>
      </c>
      <c r="O5" s="52">
        <v>59.376957542009052</v>
      </c>
      <c r="P5" s="52">
        <v>58.40974426501019</v>
      </c>
      <c r="Q5" s="53">
        <v>152.92371299242873</v>
      </c>
      <c r="R5" s="52">
        <v>49.143098149434735</v>
      </c>
      <c r="S5" s="52">
        <v>48.271230484528928</v>
      </c>
      <c r="T5" s="53">
        <v>158.89253254014881</v>
      </c>
      <c r="U5" s="53">
        <v>360.56370099079436</v>
      </c>
      <c r="V5" s="52">
        <v>29.705524744455953</v>
      </c>
      <c r="W5" s="53">
        <v>112.38276256494203</v>
      </c>
      <c r="X5" s="61">
        <v>104.27194928401636</v>
      </c>
    </row>
    <row r="6" spans="1:24" ht="15" thickBot="1" x14ac:dyDescent="0.4">
      <c r="A6" s="60" t="s">
        <v>282</v>
      </c>
      <c r="C6" s="48">
        <v>50.135065769201546</v>
      </c>
      <c r="D6" s="48">
        <v>13.774671185221854</v>
      </c>
      <c r="E6" s="48">
        <v>12.329759313110435</v>
      </c>
      <c r="F6" s="48">
        <v>0.21334564266438874</v>
      </c>
      <c r="G6" s="48">
        <v>6.7951730328289948</v>
      </c>
      <c r="H6" s="48">
        <v>12.009471141589378</v>
      </c>
      <c r="I6" s="48">
        <v>2.3848508965793864</v>
      </c>
      <c r="J6" s="48">
        <v>0.20305840724661675</v>
      </c>
      <c r="K6" s="48">
        <v>1.8612364499745451</v>
      </c>
      <c r="L6" s="48">
        <v>0.17221789111103233</v>
      </c>
      <c r="N6" s="52">
        <v>46.754934396652523</v>
      </c>
      <c r="O6" s="52">
        <v>59.850798720082693</v>
      </c>
      <c r="P6" s="52">
        <v>59.77934731358598</v>
      </c>
      <c r="Q6" s="53">
        <v>143.32158868129494</v>
      </c>
      <c r="R6" s="52">
        <v>46.615096349059002</v>
      </c>
      <c r="S6" s="52">
        <v>48.230325269905769</v>
      </c>
      <c r="T6" s="53">
        <v>156.95276892190145</v>
      </c>
      <c r="U6" s="53">
        <v>359.15829705254515</v>
      </c>
      <c r="V6" s="52">
        <v>29.757178885729555</v>
      </c>
      <c r="W6" s="53">
        <v>107.14791594176117</v>
      </c>
      <c r="X6" s="61">
        <v>103.52424718786393</v>
      </c>
    </row>
    <row r="7" spans="1:24" ht="15" thickBot="1" x14ac:dyDescent="0.4">
      <c r="A7" s="60" t="s">
        <v>334</v>
      </c>
      <c r="C7" s="48">
        <v>49.906586917989181</v>
      </c>
      <c r="D7" s="48">
        <v>13.890928572121588</v>
      </c>
      <c r="E7" s="48">
        <v>12.302947182708271</v>
      </c>
      <c r="F7" s="48">
        <v>0.21277381856902025</v>
      </c>
      <c r="G7" s="48">
        <v>6.889539506601837</v>
      </c>
      <c r="H7" s="48">
        <v>12.003579265402319</v>
      </c>
      <c r="I7" s="48">
        <v>2.4238892444545095</v>
      </c>
      <c r="J7" s="48">
        <v>0.20339744286617431</v>
      </c>
      <c r="K7" s="48">
        <v>1.8752812812198023</v>
      </c>
      <c r="L7" s="48">
        <v>0.17091176934897082</v>
      </c>
      <c r="N7" s="52">
        <v>46.174392892011241</v>
      </c>
      <c r="O7" s="52">
        <v>59.807716302865565</v>
      </c>
      <c r="P7" s="52">
        <v>59.472604661772721</v>
      </c>
      <c r="Q7" s="53">
        <v>153.0634987704949</v>
      </c>
      <c r="R7" s="52">
        <v>60.109259264751614</v>
      </c>
      <c r="S7" s="52">
        <v>48.571815746481029</v>
      </c>
      <c r="T7" s="53">
        <v>158.56655607999147</v>
      </c>
      <c r="U7" s="53">
        <v>358.78792355898298</v>
      </c>
      <c r="V7" s="52">
        <v>29.705523586585809</v>
      </c>
      <c r="W7" s="53">
        <v>115.01803335210695</v>
      </c>
      <c r="X7" s="61">
        <v>103.17352680683094</v>
      </c>
    </row>
    <row r="8" spans="1:24" ht="15" thickBot="1" x14ac:dyDescent="0.4">
      <c r="A8" s="60" t="s">
        <v>335</v>
      </c>
      <c r="C8" s="48">
        <v>50.453272781863106</v>
      </c>
      <c r="D8" s="48">
        <v>13.748758756373688</v>
      </c>
      <c r="E8" s="48">
        <v>11.993659977020164</v>
      </c>
      <c r="F8" s="48">
        <v>0.21308203803793085</v>
      </c>
      <c r="G8" s="48">
        <v>6.8378257584721567</v>
      </c>
      <c r="H8" s="48">
        <v>12.029666842050407</v>
      </c>
      <c r="I8" s="48">
        <v>2.3926875404481889</v>
      </c>
      <c r="J8" s="48">
        <v>0.20285491094767832</v>
      </c>
      <c r="K8" s="48">
        <v>1.8334573094798277</v>
      </c>
      <c r="L8" s="48">
        <v>0.17193269493245983</v>
      </c>
      <c r="N8" s="52">
        <v>44.008847010044725</v>
      </c>
      <c r="O8" s="52">
        <v>58.902608295606818</v>
      </c>
      <c r="P8" s="52">
        <v>58.758826739343291</v>
      </c>
      <c r="Q8" s="53">
        <v>154.98684205980618</v>
      </c>
      <c r="R8" s="52">
        <v>61.50820099400736</v>
      </c>
      <c r="S8" s="52">
        <v>47.980722014477927</v>
      </c>
      <c r="T8" s="53">
        <v>154.98001420498926</v>
      </c>
      <c r="U8" s="53">
        <v>357.14266314312653</v>
      </c>
      <c r="V8" s="52">
        <v>29.876321442021407</v>
      </c>
      <c r="W8" s="53">
        <v>107.41780188711752</v>
      </c>
      <c r="X8" s="61">
        <v>102.55358656768128</v>
      </c>
    </row>
    <row r="9" spans="1:24" ht="15" thickBot="1" x14ac:dyDescent="0.4">
      <c r="A9" s="60" t="s">
        <v>336</v>
      </c>
      <c r="B9" s="32"/>
      <c r="C9" s="48">
        <v>49.938710211234522</v>
      </c>
      <c r="D9" s="48">
        <v>13.816895295300414</v>
      </c>
      <c r="E9" s="48">
        <v>12.405627973400184</v>
      </c>
      <c r="F9" s="48">
        <v>0.21545486159605221</v>
      </c>
      <c r="G9" s="48">
        <v>6.7928782596323138</v>
      </c>
      <c r="H9" s="48">
        <v>11.971723142097023</v>
      </c>
      <c r="I9" s="48">
        <v>2.4154519743159866</v>
      </c>
      <c r="J9" s="48">
        <v>0.21898728367885592</v>
      </c>
      <c r="K9" s="48">
        <v>1.9203893953114617</v>
      </c>
      <c r="L9" s="48">
        <v>0.18129354794916031</v>
      </c>
      <c r="N9" s="52">
        <v>51.206389943784203</v>
      </c>
      <c r="O9" s="52">
        <v>59.906287545711869</v>
      </c>
      <c r="P9" s="52">
        <v>61.34806687938579</v>
      </c>
      <c r="Q9" s="53">
        <v>149.38554464628857</v>
      </c>
      <c r="R9" s="52">
        <v>47.628207473595694</v>
      </c>
      <c r="S9" s="52">
        <v>47.996621782529097</v>
      </c>
      <c r="T9" s="53">
        <v>160.64954999882025</v>
      </c>
      <c r="U9" s="53">
        <v>360.34478383092409</v>
      </c>
      <c r="V9" s="52">
        <v>30.495195613557698</v>
      </c>
      <c r="W9" s="53">
        <v>112.03139188466835</v>
      </c>
      <c r="X9" s="61">
        <v>108.93171857744004</v>
      </c>
    </row>
    <row r="10" spans="1:24" ht="15" thickBot="1" x14ac:dyDescent="0.4">
      <c r="A10" s="60" t="s">
        <v>337</v>
      </c>
      <c r="B10" s="32"/>
      <c r="C10" s="48">
        <v>50.667710178719339</v>
      </c>
      <c r="D10" s="48">
        <v>13.546738866381496</v>
      </c>
      <c r="E10" s="48">
        <v>12.109488171210343</v>
      </c>
      <c r="F10" s="48">
        <v>0.21427101716736535</v>
      </c>
      <c r="G10" s="48">
        <v>6.839295552736437</v>
      </c>
      <c r="H10" s="48">
        <v>11.845672750304061</v>
      </c>
      <c r="I10" s="48">
        <v>2.4524975757136542</v>
      </c>
      <c r="J10" s="48">
        <v>0.20988212078602009</v>
      </c>
      <c r="K10" s="48">
        <v>1.8260297328071036</v>
      </c>
      <c r="L10" s="48">
        <v>0.17283966006432766</v>
      </c>
      <c r="N10" s="52">
        <v>45.837341583107701</v>
      </c>
      <c r="O10" s="52">
        <v>59.810513956842279</v>
      </c>
      <c r="P10" s="52">
        <v>59.752016958565576</v>
      </c>
      <c r="Q10" s="53">
        <v>121.8520099550837</v>
      </c>
      <c r="R10" s="52">
        <v>50.422193787018493</v>
      </c>
      <c r="S10" s="52">
        <v>47.773059642992934</v>
      </c>
      <c r="T10" s="53">
        <v>155.31316568997707</v>
      </c>
      <c r="U10" s="53">
        <v>355.45222462633524</v>
      </c>
      <c r="V10" s="52">
        <v>29.143105681190459</v>
      </c>
      <c r="W10" s="53">
        <v>107.06046171101934</v>
      </c>
      <c r="X10" s="61">
        <v>103.01372580172838</v>
      </c>
    </row>
    <row r="11" spans="1:24" ht="15" thickBot="1" x14ac:dyDescent="0.4">
      <c r="A11" s="60" t="s">
        <v>338</v>
      </c>
      <c r="B11" s="32"/>
      <c r="C11" s="48">
        <v>50.220963568361043</v>
      </c>
      <c r="D11" s="48">
        <v>13.779428844289594</v>
      </c>
      <c r="E11" s="48">
        <v>12.226508993150015</v>
      </c>
      <c r="F11" s="48">
        <v>0.21663212188413664</v>
      </c>
      <c r="G11" s="48">
        <v>6.7088957440712811</v>
      </c>
      <c r="H11" s="48">
        <v>12.012942406074384</v>
      </c>
      <c r="I11" s="48">
        <v>2.4813005941068083</v>
      </c>
      <c r="J11" s="48">
        <v>0.18937955905340212</v>
      </c>
      <c r="K11" s="48">
        <v>1.872189841084863</v>
      </c>
      <c r="L11" s="48">
        <v>0.17312911722136218</v>
      </c>
      <c r="N11" s="52">
        <v>41.423511287704571</v>
      </c>
      <c r="O11" s="52">
        <v>60.384204034043812</v>
      </c>
      <c r="P11" s="52">
        <v>57.344826268431312</v>
      </c>
      <c r="Q11" s="53">
        <v>131.3214357271107</v>
      </c>
      <c r="R11" s="52">
        <v>52.479138786249088</v>
      </c>
      <c r="S11" s="52">
        <v>48.133612551691378</v>
      </c>
      <c r="T11" s="53">
        <v>158.01072141280994</v>
      </c>
      <c r="U11" s="53">
        <v>357.66063443563786</v>
      </c>
      <c r="V11" s="52">
        <v>29.40956972464058</v>
      </c>
      <c r="W11" s="53">
        <v>107.8510127936232</v>
      </c>
      <c r="X11" s="61">
        <v>104.54771287292533</v>
      </c>
    </row>
    <row r="12" spans="1:24" ht="15" thickBot="1" x14ac:dyDescent="0.4">
      <c r="A12" s="60" t="s">
        <v>273</v>
      </c>
      <c r="B12" s="32"/>
      <c r="C12" s="48">
        <v>50.578586594888911</v>
      </c>
      <c r="D12" s="48">
        <v>13.548143122611217</v>
      </c>
      <c r="E12" s="48">
        <v>12.232126850059343</v>
      </c>
      <c r="F12" s="48">
        <v>0.21551611672211424</v>
      </c>
      <c r="G12" s="48">
        <v>6.7103849882328932</v>
      </c>
      <c r="H12" s="48">
        <v>11.883677218404975</v>
      </c>
      <c r="I12" s="48">
        <v>2.4941830491201444</v>
      </c>
      <c r="J12" s="48">
        <v>0.19012024610942063</v>
      </c>
      <c r="K12" s="48">
        <v>1.8587481121700669</v>
      </c>
      <c r="L12" s="48">
        <v>0.17169665825945929</v>
      </c>
      <c r="N12" s="52">
        <v>43.234342696509806</v>
      </c>
      <c r="O12" s="52">
        <v>60.010475735206008</v>
      </c>
      <c r="P12" s="52">
        <v>57.055242210178456</v>
      </c>
      <c r="Q12" s="53">
        <v>127.60356077314286</v>
      </c>
      <c r="R12" s="52">
        <v>49.261256786052414</v>
      </c>
      <c r="S12" s="52">
        <v>48.050389815502243</v>
      </c>
      <c r="T12" s="53">
        <v>155.96274875798611</v>
      </c>
      <c r="U12" s="53">
        <v>356.38103717770548</v>
      </c>
      <c r="V12" s="52">
        <v>29.417035446607784</v>
      </c>
      <c r="W12" s="53">
        <v>108.28294694411716</v>
      </c>
      <c r="X12" s="61">
        <v>103.94742652877291</v>
      </c>
    </row>
    <row r="13" spans="1:24" ht="15" thickBot="1" x14ac:dyDescent="0.4">
      <c r="A13" s="60" t="s">
        <v>339</v>
      </c>
      <c r="B13" s="32"/>
      <c r="C13" s="48">
        <v>50.327838491574376</v>
      </c>
      <c r="D13" s="48">
        <v>13.611203243954057</v>
      </c>
      <c r="E13" s="48">
        <v>12.185476360237667</v>
      </c>
      <c r="F13" s="48">
        <v>0.2115674514378815</v>
      </c>
      <c r="G13" s="48">
        <v>6.8803359076253559</v>
      </c>
      <c r="H13" s="48">
        <v>11.937155731114819</v>
      </c>
      <c r="I13" s="48">
        <v>2.5200938006048754</v>
      </c>
      <c r="J13" s="48">
        <v>0.19082589434245797</v>
      </c>
      <c r="K13" s="48">
        <v>1.8463735485046395</v>
      </c>
      <c r="L13" s="48">
        <v>0.17053949228038076</v>
      </c>
      <c r="N13" s="52">
        <v>41.622160583509505</v>
      </c>
      <c r="O13" s="52">
        <v>60.081326078190841</v>
      </c>
      <c r="P13" s="52">
        <v>61.385251659132138</v>
      </c>
      <c r="Q13" s="53">
        <v>134.03602975254981</v>
      </c>
      <c r="R13" s="52">
        <v>51.892769965079644</v>
      </c>
      <c r="S13" s="52">
        <v>48.569196211458191</v>
      </c>
      <c r="T13" s="53">
        <v>159.37386132910649</v>
      </c>
      <c r="U13" s="53">
        <v>356.67307205559524</v>
      </c>
      <c r="V13" s="52">
        <v>29.136823044055291</v>
      </c>
      <c r="W13" s="53">
        <v>107.5454496930095</v>
      </c>
      <c r="X13" s="61">
        <v>103.32239693561878</v>
      </c>
    </row>
    <row r="14" spans="1:24" ht="15" thickBot="1" x14ac:dyDescent="0.4">
      <c r="A14" s="60" t="s">
        <v>340</v>
      </c>
      <c r="B14" s="32"/>
      <c r="C14" s="48">
        <v>50.649121365801385</v>
      </c>
      <c r="D14" s="48">
        <v>13.530643320721637</v>
      </c>
      <c r="E14" s="48">
        <v>12.110744880845226</v>
      </c>
      <c r="F14" s="48">
        <v>0.21409035425091438</v>
      </c>
      <c r="G14" s="48">
        <v>6.8740307385532313</v>
      </c>
      <c r="H14" s="48">
        <v>11.860454936860968</v>
      </c>
      <c r="I14" s="48">
        <v>2.429211627830254</v>
      </c>
      <c r="J14" s="48">
        <v>0.21093327686327731</v>
      </c>
      <c r="K14" s="48">
        <v>1.8277048027702847</v>
      </c>
      <c r="L14" s="48">
        <v>0.1735640418932354</v>
      </c>
      <c r="N14" s="52">
        <v>50.988112814706142</v>
      </c>
      <c r="O14" s="52">
        <v>62.332261429854533</v>
      </c>
      <c r="P14" s="52">
        <v>59.653845015112431</v>
      </c>
      <c r="Q14" s="53">
        <v>123.00679191569763</v>
      </c>
      <c r="R14" s="52">
        <v>52.253177397873685</v>
      </c>
      <c r="S14" s="52">
        <v>48.241118755954673</v>
      </c>
      <c r="T14" s="53">
        <v>155.62905433654083</v>
      </c>
      <c r="U14" s="53">
        <v>359.12558801988735</v>
      </c>
      <c r="V14" s="52">
        <v>29.451899869216035</v>
      </c>
      <c r="W14" s="53">
        <v>109.69710181287097</v>
      </c>
      <c r="X14" s="61">
        <v>103.24501103137659</v>
      </c>
    </row>
    <row r="15" spans="1:24" ht="15" thickBot="1" x14ac:dyDescent="0.4">
      <c r="A15" s="60" t="s">
        <v>268</v>
      </c>
      <c r="B15" s="32"/>
      <c r="C15" s="48">
        <v>50.465723262510863</v>
      </c>
      <c r="D15" s="48">
        <v>13.573230367023065</v>
      </c>
      <c r="E15" s="48">
        <v>12.176081842098851</v>
      </c>
      <c r="F15" s="48">
        <v>0.21118363261769454</v>
      </c>
      <c r="G15" s="48">
        <v>6.8424685597747876</v>
      </c>
      <c r="H15" s="48">
        <v>11.924091993355509</v>
      </c>
      <c r="I15" s="48">
        <v>2.4735868903956284</v>
      </c>
      <c r="J15" s="48">
        <v>0.20842539762854898</v>
      </c>
      <c r="K15" s="48">
        <v>1.8331502037463268</v>
      </c>
      <c r="L15" s="48">
        <v>0.17377631879055302</v>
      </c>
      <c r="N15" s="52">
        <v>43.906829128928919</v>
      </c>
      <c r="O15" s="52">
        <v>60.248056248888034</v>
      </c>
      <c r="P15" s="52">
        <v>59.963324889799487</v>
      </c>
      <c r="Q15" s="53">
        <v>121.82172104156376</v>
      </c>
      <c r="R15" s="52">
        <v>51.203536455675092</v>
      </c>
      <c r="S15" s="52">
        <v>47.935837867683098</v>
      </c>
      <c r="T15" s="53">
        <v>157.27038288512955</v>
      </c>
      <c r="U15" s="53">
        <v>354.81950612631266</v>
      </c>
      <c r="V15" s="52">
        <v>29.305497261315875</v>
      </c>
      <c r="W15" s="53">
        <v>107.1210618438124</v>
      </c>
      <c r="X15" s="61">
        <v>102.9928190147026</v>
      </c>
    </row>
    <row r="16" spans="1:24" ht="15" thickBot="1" x14ac:dyDescent="0.4">
      <c r="A16" s="60" t="s">
        <v>262</v>
      </c>
      <c r="B16" s="32"/>
      <c r="C16" s="48">
        <v>50.279100229404783</v>
      </c>
      <c r="D16" s="48">
        <v>13.841857600412661</v>
      </c>
      <c r="E16" s="48">
        <v>12.23083321652676</v>
      </c>
      <c r="F16" s="48">
        <v>0.21477293576876699</v>
      </c>
      <c r="G16" s="48">
        <v>6.7148548925139835</v>
      </c>
      <c r="H16" s="48">
        <v>11.970040889087748</v>
      </c>
      <c r="I16" s="48">
        <v>2.4232176759203683</v>
      </c>
      <c r="J16" s="48">
        <v>0.18785041816683545</v>
      </c>
      <c r="K16" s="48">
        <v>1.846156968186544</v>
      </c>
      <c r="L16" s="48">
        <v>0.17429781074421144</v>
      </c>
      <c r="N16" s="52">
        <v>44.3252541557369</v>
      </c>
      <c r="O16" s="52">
        <v>60.382982757700837</v>
      </c>
      <c r="P16" s="52">
        <v>58.001362220362964</v>
      </c>
      <c r="Q16" s="53">
        <v>132.35445951470487</v>
      </c>
      <c r="R16" s="52">
        <v>49.563267050145896</v>
      </c>
      <c r="S16" s="52">
        <v>47.554008553216939</v>
      </c>
      <c r="T16" s="53">
        <v>156.30580236181603</v>
      </c>
      <c r="U16" s="53">
        <v>357.64971404446652</v>
      </c>
      <c r="V16" s="52">
        <v>28.94326289215147</v>
      </c>
      <c r="W16" s="53">
        <v>111.15699065108174</v>
      </c>
      <c r="X16" s="61">
        <v>104.11766279997768</v>
      </c>
    </row>
    <row r="17" spans="1:24" ht="15" thickBot="1" x14ac:dyDescent="0.4">
      <c r="A17" s="60" t="s">
        <v>341</v>
      </c>
      <c r="B17" s="32"/>
      <c r="C17" s="48">
        <v>50.423466055738103</v>
      </c>
      <c r="D17" s="48">
        <v>13.705031678370835</v>
      </c>
      <c r="E17" s="48">
        <v>12.114343335079155</v>
      </c>
      <c r="F17" s="48">
        <v>0.21081285562123325</v>
      </c>
      <c r="G17" s="48">
        <v>6.8450970627679988</v>
      </c>
      <c r="H17" s="48">
        <v>11.877726039829001</v>
      </c>
      <c r="I17" s="48">
        <v>2.4972014776080553</v>
      </c>
      <c r="J17" s="48">
        <v>0.20998260326951868</v>
      </c>
      <c r="K17" s="48">
        <v>1.8284335607721098</v>
      </c>
      <c r="L17" s="48">
        <v>0.17058358188599276</v>
      </c>
      <c r="N17" s="52">
        <v>43.996653235255252</v>
      </c>
      <c r="O17" s="52">
        <v>59.702901700322933</v>
      </c>
      <c r="P17" s="52">
        <v>60.35245831947239</v>
      </c>
      <c r="Q17" s="53">
        <v>123.8228586952215</v>
      </c>
      <c r="R17" s="52">
        <v>50.59675627061916</v>
      </c>
      <c r="S17" s="52">
        <v>48.152957951483984</v>
      </c>
      <c r="T17" s="53">
        <v>157.29069535970874</v>
      </c>
      <c r="U17" s="53">
        <v>354.47630700629861</v>
      </c>
      <c r="V17" s="52">
        <v>29.274611142653285</v>
      </c>
      <c r="W17" s="53">
        <v>106.23277899176857</v>
      </c>
      <c r="X17" s="61">
        <v>102.55156262324688</v>
      </c>
    </row>
    <row r="18" spans="1:24" ht="15" thickBot="1" x14ac:dyDescent="0.4">
      <c r="A18" s="60" t="s">
        <v>342</v>
      </c>
      <c r="B18" s="32"/>
      <c r="C18" s="48">
        <v>50.473493951223062</v>
      </c>
      <c r="D18" s="48">
        <v>13.71540150775351</v>
      </c>
      <c r="E18" s="48">
        <v>12.120135815467204</v>
      </c>
      <c r="F18" s="48">
        <v>0.21152401341105889</v>
      </c>
      <c r="G18" s="48">
        <v>6.7853468017253418</v>
      </c>
      <c r="H18" s="48">
        <v>11.936438496438091</v>
      </c>
      <c r="I18" s="48">
        <v>2.4290710547000041</v>
      </c>
      <c r="J18" s="48">
        <v>0.21164659806498792</v>
      </c>
      <c r="K18" s="48">
        <v>1.8256424218518759</v>
      </c>
      <c r="L18" s="48">
        <v>0.1734292668457845</v>
      </c>
      <c r="N18" s="52">
        <v>45.574507551031772</v>
      </c>
      <c r="O18" s="52">
        <v>59.602745135258019</v>
      </c>
      <c r="P18" s="52">
        <v>59.181264410344234</v>
      </c>
      <c r="Q18" s="53">
        <v>129.03286757400281</v>
      </c>
      <c r="R18" s="52">
        <v>50.129398225514599</v>
      </c>
      <c r="S18" s="52">
        <v>47.512784993862077</v>
      </c>
      <c r="T18" s="53">
        <v>156.54365974236251</v>
      </c>
      <c r="U18" s="53">
        <v>353.3181002829748</v>
      </c>
      <c r="V18" s="52">
        <v>29.041860316364605</v>
      </c>
      <c r="W18" s="53">
        <v>107.65343014017726</v>
      </c>
      <c r="X18" s="61">
        <v>103.51746960385205</v>
      </c>
    </row>
    <row r="19" spans="1:24" ht="15" thickBot="1" x14ac:dyDescent="0.4">
      <c r="A19" s="60" t="s">
        <v>270</v>
      </c>
      <c r="B19" s="32"/>
      <c r="C19" s="48">
        <v>50.626508243894733</v>
      </c>
      <c r="D19" s="48">
        <v>13.619644655979195</v>
      </c>
      <c r="E19" s="48">
        <v>12.02318585749374</v>
      </c>
      <c r="F19" s="48">
        <v>0.21034552041895282</v>
      </c>
      <c r="G19" s="48">
        <v>6.8501594912921755</v>
      </c>
      <c r="H19" s="48">
        <v>11.872589743338226</v>
      </c>
      <c r="I19" s="48">
        <v>2.4637135863821067</v>
      </c>
      <c r="J19" s="48">
        <v>0.20894257502351493</v>
      </c>
      <c r="K19" s="48">
        <v>1.8345188219896262</v>
      </c>
      <c r="L19" s="48">
        <v>0.17158726511522354</v>
      </c>
      <c r="N19" s="52">
        <v>45.658969002448281</v>
      </c>
      <c r="O19" s="52">
        <v>60.280963680874237</v>
      </c>
      <c r="P19" s="52">
        <v>63.711964423501321</v>
      </c>
      <c r="Q19" s="53">
        <v>124.16511449644318</v>
      </c>
      <c r="R19" s="52">
        <v>52.593926593110631</v>
      </c>
      <c r="S19" s="52">
        <v>48.466579205670136</v>
      </c>
      <c r="T19" s="53">
        <v>155.62380774574686</v>
      </c>
      <c r="U19" s="53">
        <v>357.60307516225834</v>
      </c>
      <c r="V19" s="52">
        <v>29.295344859328118</v>
      </c>
      <c r="W19" s="53">
        <v>108.19969212851059</v>
      </c>
      <c r="X19" s="61">
        <v>103.08412228098699</v>
      </c>
    </row>
    <row r="20" spans="1:24" ht="15" thickBot="1" x14ac:dyDescent="0.4">
      <c r="A20" s="60" t="s">
        <v>343</v>
      </c>
      <c r="B20" s="32"/>
      <c r="C20" s="48">
        <v>49.798489578376653</v>
      </c>
      <c r="D20" s="48">
        <v>13.851083321133929</v>
      </c>
      <c r="E20" s="48">
        <v>12.324628287150459</v>
      </c>
      <c r="F20" s="48">
        <v>0.21386095371174371</v>
      </c>
      <c r="G20" s="48">
        <v>6.9834842294198154</v>
      </c>
      <c r="H20" s="48">
        <v>12.028603328799068</v>
      </c>
      <c r="I20" s="48">
        <v>2.4461223242984875</v>
      </c>
      <c r="J20" s="48">
        <v>0.21015309419653613</v>
      </c>
      <c r="K20" s="48">
        <v>1.8503435518395943</v>
      </c>
      <c r="L20" s="48">
        <v>0.17145244315953215</v>
      </c>
      <c r="N20" s="52">
        <v>46.340717812524566</v>
      </c>
      <c r="O20" s="52">
        <v>60.958045643350744</v>
      </c>
      <c r="P20" s="52">
        <v>63.9677101031616</v>
      </c>
      <c r="Q20" s="53">
        <v>122.30317670273891</v>
      </c>
      <c r="R20" s="52">
        <v>51.735470140269868</v>
      </c>
      <c r="S20" s="52">
        <v>48.887953527312369</v>
      </c>
      <c r="T20" s="53">
        <v>157.53996410908991</v>
      </c>
      <c r="U20" s="53">
        <v>360.17590929186451</v>
      </c>
      <c r="V20" s="52">
        <v>29.615713826273264</v>
      </c>
      <c r="W20" s="53">
        <v>110.3088607286473</v>
      </c>
      <c r="X20" s="61">
        <v>103.01782498643952</v>
      </c>
    </row>
    <row r="21" spans="1:24" ht="15" thickBot="1" x14ac:dyDescent="0.4">
      <c r="A21" s="60" t="s">
        <v>344</v>
      </c>
      <c r="B21" s="32"/>
      <c r="C21" s="48">
        <v>50.308537801940346</v>
      </c>
      <c r="D21" s="48">
        <v>13.762583951157756</v>
      </c>
      <c r="E21" s="48">
        <v>12.097012579498067</v>
      </c>
      <c r="F21" s="48">
        <v>0.20974068860752845</v>
      </c>
      <c r="G21" s="48">
        <v>6.8515955165952791</v>
      </c>
      <c r="H21" s="48">
        <v>12.00702557140918</v>
      </c>
      <c r="I21" s="48">
        <v>2.447242900993762</v>
      </c>
      <c r="J21" s="48">
        <v>0.19523879165401978</v>
      </c>
      <c r="K21" s="48">
        <v>1.8367149289611109</v>
      </c>
      <c r="L21" s="48">
        <v>0.16667372098152253</v>
      </c>
      <c r="N21" s="52">
        <v>40.478926539277758</v>
      </c>
      <c r="O21" s="52">
        <v>59.542125638584196</v>
      </c>
      <c r="P21" s="52">
        <v>61.835150534827093</v>
      </c>
      <c r="Q21" s="53">
        <v>139.90744700696354</v>
      </c>
      <c r="R21" s="52">
        <v>58.23620929146638</v>
      </c>
      <c r="S21" s="52">
        <v>47.597520748377413</v>
      </c>
      <c r="T21" s="53">
        <v>156.88855561197991</v>
      </c>
      <c r="U21" s="53">
        <v>348.06705372909181</v>
      </c>
      <c r="V21" s="52">
        <v>28.335681082696301</v>
      </c>
      <c r="W21" s="53">
        <v>102.06159863370968</v>
      </c>
      <c r="X21" s="61">
        <v>101.31074208601471</v>
      </c>
    </row>
    <row r="22" spans="1:24" ht="15" thickBot="1" x14ac:dyDescent="0.4">
      <c r="A22" s="60" t="s">
        <v>269</v>
      </c>
      <c r="B22" s="32"/>
      <c r="C22" s="48">
        <v>50.801397163202104</v>
      </c>
      <c r="D22" s="48">
        <v>13.47361990722121</v>
      </c>
      <c r="E22" s="48">
        <v>12.089970778350082</v>
      </c>
      <c r="F22" s="48">
        <v>0.20928517279597375</v>
      </c>
      <c r="G22" s="48">
        <v>6.8318372234315605</v>
      </c>
      <c r="H22" s="48">
        <v>11.807695615898224</v>
      </c>
      <c r="I22" s="48">
        <v>2.4670978893843776</v>
      </c>
      <c r="J22" s="48">
        <v>0.21060091607265469</v>
      </c>
      <c r="K22" s="48">
        <v>1.8177710589887202</v>
      </c>
      <c r="L22" s="48">
        <v>0.17118123521427653</v>
      </c>
      <c r="N22" s="52">
        <v>45.307386693152857</v>
      </c>
      <c r="O22" s="52">
        <v>59.950320604813506</v>
      </c>
      <c r="P22" s="52">
        <v>60.451120278517983</v>
      </c>
      <c r="Q22" s="53">
        <v>120.95726089084913</v>
      </c>
      <c r="R22" s="52">
        <v>50.60155758888655</v>
      </c>
      <c r="S22" s="52">
        <v>47.698975531856412</v>
      </c>
      <c r="T22" s="53">
        <v>155.94241793144437</v>
      </c>
      <c r="U22" s="53">
        <v>354.71967219369969</v>
      </c>
      <c r="V22" s="52">
        <v>29.13685465501856</v>
      </c>
      <c r="W22" s="53">
        <v>107.0181008012474</v>
      </c>
      <c r="X22" s="61">
        <v>102.9903410129711</v>
      </c>
    </row>
    <row r="23" spans="1:24" ht="15" thickBot="1" x14ac:dyDescent="0.4">
      <c r="A23" s="60" t="s">
        <v>345</v>
      </c>
      <c r="B23" s="32"/>
      <c r="C23" s="48">
        <v>50.149205087510516</v>
      </c>
      <c r="D23" s="48">
        <v>13.830903138137275</v>
      </c>
      <c r="E23" s="48">
        <v>12.242277199753035</v>
      </c>
      <c r="F23" s="48">
        <v>0.21400420918588503</v>
      </c>
      <c r="G23" s="48">
        <v>6.7130635327745596</v>
      </c>
      <c r="H23" s="48">
        <v>12.00832365843627</v>
      </c>
      <c r="I23" s="48">
        <v>2.4706803839532454</v>
      </c>
      <c r="J23" s="48">
        <v>0.20389047582711123</v>
      </c>
      <c r="K23" s="48">
        <v>1.8620043908299257</v>
      </c>
      <c r="L23" s="48">
        <v>0.17123622403050859</v>
      </c>
      <c r="N23" s="52">
        <v>42.644736187436273</v>
      </c>
      <c r="O23" s="52">
        <v>60.281498518824442</v>
      </c>
      <c r="P23" s="52">
        <v>179.05611731229587</v>
      </c>
      <c r="Q23" s="53">
        <v>151.12148059041891</v>
      </c>
      <c r="R23" s="52">
        <v>56.813681462390264</v>
      </c>
      <c r="S23" s="52">
        <v>47.720934443513897</v>
      </c>
      <c r="T23" s="53">
        <v>156.42835993163064</v>
      </c>
      <c r="U23" s="53">
        <v>354.51869804569208</v>
      </c>
      <c r="V23" s="52">
        <v>29.23991672592696</v>
      </c>
      <c r="W23" s="53">
        <v>109.52050795838481</v>
      </c>
      <c r="X23" s="61">
        <v>104.77913129596293</v>
      </c>
    </row>
    <row r="24" spans="1:24" ht="15" thickBot="1" x14ac:dyDescent="0.4">
      <c r="A24" s="60" t="s">
        <v>346</v>
      </c>
      <c r="B24" s="32"/>
      <c r="C24" s="48">
        <v>49.948783706578588</v>
      </c>
      <c r="D24" s="48">
        <v>14.031219101331013</v>
      </c>
      <c r="E24" s="48">
        <v>12.300379820464467</v>
      </c>
      <c r="F24" s="48">
        <v>0.21460551787054821</v>
      </c>
      <c r="G24" s="48">
        <v>6.7531791683010258</v>
      </c>
      <c r="H24" s="48">
        <v>12.04167249531106</v>
      </c>
      <c r="I24" s="48">
        <v>2.3602018078218272</v>
      </c>
      <c r="J24" s="48">
        <v>0.19522534912922276</v>
      </c>
      <c r="K24" s="48">
        <v>1.8664077808328725</v>
      </c>
      <c r="L24" s="48">
        <v>0.16974296757665996</v>
      </c>
      <c r="N24" s="52">
        <v>41.844261382198589</v>
      </c>
      <c r="O24" s="52">
        <v>59.943260581329952</v>
      </c>
      <c r="P24" s="52">
        <v>60.291879709432521</v>
      </c>
      <c r="Q24" s="53">
        <v>146.00361090589502</v>
      </c>
      <c r="R24" s="52">
        <v>57.202967284741426</v>
      </c>
      <c r="S24" s="52">
        <v>47.378927944633993</v>
      </c>
      <c r="T24" s="53">
        <v>155.80491224477421</v>
      </c>
      <c r="U24" s="53">
        <v>351.03024124331074</v>
      </c>
      <c r="V24" s="52">
        <v>28.615065706708425</v>
      </c>
      <c r="W24" s="53">
        <v>107.67731092326804</v>
      </c>
      <c r="X24" s="61">
        <v>104.03686269125457</v>
      </c>
    </row>
    <row r="25" spans="1:24" ht="15" thickBot="1" x14ac:dyDescent="0.4">
      <c r="A25" s="60" t="s">
        <v>347</v>
      </c>
      <c r="B25" s="32"/>
      <c r="C25" s="48">
        <v>50.601147641843696</v>
      </c>
      <c r="D25" s="48">
        <v>13.468569917255545</v>
      </c>
      <c r="E25" s="48">
        <v>12.158520903289538</v>
      </c>
      <c r="F25" s="48">
        <v>0.21487018852055853</v>
      </c>
      <c r="G25" s="48">
        <v>6.8909379288876798</v>
      </c>
      <c r="H25" s="48">
        <v>11.889639321945541</v>
      </c>
      <c r="I25" s="48">
        <v>2.4607889924434949</v>
      </c>
      <c r="J25" s="48">
        <v>0.18584592751123435</v>
      </c>
      <c r="K25" s="48">
        <v>1.8424733138438949</v>
      </c>
      <c r="L25" s="48">
        <v>0.17071922622462954</v>
      </c>
      <c r="N25" s="52">
        <v>43.44268562598532</v>
      </c>
      <c r="O25" s="52">
        <v>59.951629331940524</v>
      </c>
      <c r="P25" s="52">
        <v>61.619080250688747</v>
      </c>
      <c r="Q25" s="53">
        <v>135.94979213143131</v>
      </c>
      <c r="R25" s="52">
        <v>52.63088641201923</v>
      </c>
      <c r="S25" s="52">
        <v>48.376271476319687</v>
      </c>
      <c r="T25" s="53">
        <v>156.90206130190921</v>
      </c>
      <c r="U25" s="53">
        <v>357.99063137673232</v>
      </c>
      <c r="V25" s="52">
        <v>28.619599334085141</v>
      </c>
      <c r="W25" s="53">
        <v>109.68923630900871</v>
      </c>
      <c r="X25" s="61">
        <v>103.33414555410535</v>
      </c>
    </row>
    <row r="26" spans="1:24" ht="15" thickBot="1" x14ac:dyDescent="0.4">
      <c r="A26" s="60" t="s">
        <v>266</v>
      </c>
      <c r="B26" s="32"/>
      <c r="C26" s="48">
        <v>50.595908825331762</v>
      </c>
      <c r="D26" s="48">
        <v>13.553505056693808</v>
      </c>
      <c r="E26" s="48">
        <v>12.109831123114303</v>
      </c>
      <c r="F26" s="48">
        <v>0.21169411891633941</v>
      </c>
      <c r="G26" s="48">
        <v>6.8903722517080679</v>
      </c>
      <c r="H26" s="48">
        <v>11.859694231511826</v>
      </c>
      <c r="I26" s="48">
        <v>2.4640724245479486</v>
      </c>
      <c r="J26" s="48">
        <v>0.20731936827242572</v>
      </c>
      <c r="K26" s="48">
        <v>1.8171350059876639</v>
      </c>
      <c r="L26" s="48">
        <v>0.17187487812959662</v>
      </c>
      <c r="N26" s="52">
        <v>43.673642138101748</v>
      </c>
      <c r="O26" s="52">
        <v>60.209444287965695</v>
      </c>
      <c r="P26" s="52">
        <v>61.768342373618587</v>
      </c>
      <c r="Q26" s="53">
        <v>133.06002031114059</v>
      </c>
      <c r="R26" s="52">
        <v>50.578163818890772</v>
      </c>
      <c r="S26" s="52">
        <v>47.84187983530795</v>
      </c>
      <c r="T26" s="53">
        <v>155.37747787927216</v>
      </c>
      <c r="U26" s="53">
        <v>353.87471959402552</v>
      </c>
      <c r="V26" s="52">
        <v>29.005126936004821</v>
      </c>
      <c r="W26" s="53">
        <v>107.91988674474021</v>
      </c>
      <c r="X26" s="61">
        <v>101.95794309108645</v>
      </c>
    </row>
    <row r="27" spans="1:24" ht="15" thickBot="1" x14ac:dyDescent="0.4">
      <c r="A27" s="60" t="s">
        <v>267</v>
      </c>
      <c r="B27" s="32"/>
      <c r="C27" s="48">
        <v>50.382077046833658</v>
      </c>
      <c r="D27" s="48">
        <v>13.840707790443551</v>
      </c>
      <c r="E27" s="48">
        <v>12.045350462056399</v>
      </c>
      <c r="F27" s="48">
        <v>0.21141944619602915</v>
      </c>
      <c r="G27" s="48">
        <v>6.7825641903171681</v>
      </c>
      <c r="H27" s="48">
        <v>11.931758376873693</v>
      </c>
      <c r="I27" s="48">
        <v>2.4778103292279607</v>
      </c>
      <c r="J27" s="48">
        <v>0.20761425556841337</v>
      </c>
      <c r="K27" s="48">
        <v>1.8315370106141797</v>
      </c>
      <c r="L27" s="48">
        <v>0.17036392407823028</v>
      </c>
      <c r="N27" s="52">
        <v>43.906499599317101</v>
      </c>
      <c r="O27" s="52">
        <v>59.934668938781321</v>
      </c>
      <c r="P27" s="52">
        <v>60.473244138058774</v>
      </c>
      <c r="Q27" s="53">
        <v>132.49490103102661</v>
      </c>
      <c r="R27" s="52">
        <v>50.606933498996099</v>
      </c>
      <c r="S27" s="52">
        <v>48.17888680780311</v>
      </c>
      <c r="T27" s="53">
        <v>156.69135777942853</v>
      </c>
      <c r="U27" s="53">
        <v>355.44171834960724</v>
      </c>
      <c r="V27" s="52">
        <v>29.18025596087978</v>
      </c>
      <c r="W27" s="53">
        <v>107.61830891148318</v>
      </c>
      <c r="X27" s="61">
        <v>102.69911087850701</v>
      </c>
    </row>
    <row r="28" spans="1:24" ht="15" thickBot="1" x14ac:dyDescent="0.4">
      <c r="A28" s="60" t="s">
        <v>348</v>
      </c>
      <c r="B28" s="32"/>
      <c r="C28" s="48">
        <v>49.785471963333336</v>
      </c>
      <c r="D28" s="48">
        <v>13.99392809553375</v>
      </c>
      <c r="E28" s="48">
        <v>12.353841873981207</v>
      </c>
      <c r="F28" s="48">
        <v>0.21415143452236113</v>
      </c>
      <c r="G28" s="48">
        <v>6.8483822286832536</v>
      </c>
      <c r="H28" s="48">
        <v>12.021865942649617</v>
      </c>
      <c r="I28" s="48">
        <v>2.4128956952770557</v>
      </c>
      <c r="J28" s="48">
        <v>0.19771556311099878</v>
      </c>
      <c r="K28" s="48">
        <v>1.8773984169406097</v>
      </c>
      <c r="L28" s="48">
        <v>0.17241019643037314</v>
      </c>
      <c r="N28" s="52">
        <v>47.892989106093417</v>
      </c>
      <c r="O28" s="52">
        <v>59.54274196938993</v>
      </c>
      <c r="P28" s="52">
        <v>57.725031398863621</v>
      </c>
      <c r="Q28" s="53">
        <v>155.97804182261251</v>
      </c>
      <c r="R28" s="52">
        <v>55.410866272417174</v>
      </c>
      <c r="S28" s="52">
        <v>47.764473960229196</v>
      </c>
      <c r="T28" s="53">
        <v>157.18444377008132</v>
      </c>
      <c r="U28" s="53">
        <v>356.98652421367973</v>
      </c>
      <c r="V28" s="52">
        <v>29.224080920053122</v>
      </c>
      <c r="W28" s="53">
        <v>118.0221619892755</v>
      </c>
      <c r="X28" s="61">
        <v>105.14642265173541</v>
      </c>
    </row>
    <row r="29" spans="1:24" ht="15" thickBot="1" x14ac:dyDescent="0.4">
      <c r="A29" s="60" t="s">
        <v>349</v>
      </c>
      <c r="B29" s="32"/>
      <c r="C29" s="48">
        <v>50.217669116173049</v>
      </c>
      <c r="D29" s="48">
        <v>13.546076758388994</v>
      </c>
      <c r="E29" s="48">
        <v>12.439343632292855</v>
      </c>
      <c r="F29" s="48">
        <v>0.21486260423799064</v>
      </c>
      <c r="G29" s="48">
        <v>6.8021490482018878</v>
      </c>
      <c r="H29" s="48">
        <v>11.95493305052838</v>
      </c>
      <c r="I29" s="48">
        <v>2.4509264363377374</v>
      </c>
      <c r="J29" s="48">
        <v>0.20599500212286978</v>
      </c>
      <c r="K29" s="48">
        <v>1.875602542704667</v>
      </c>
      <c r="L29" s="48">
        <v>0.17171666583243417</v>
      </c>
      <c r="N29" s="52">
        <v>42.322602490742973</v>
      </c>
      <c r="O29" s="52">
        <v>59.648658094178458</v>
      </c>
      <c r="P29" s="52">
        <v>60.123618106569936</v>
      </c>
      <c r="Q29" s="53">
        <v>142.66491487741885</v>
      </c>
      <c r="R29" s="52">
        <v>57.591478595343069</v>
      </c>
      <c r="S29" s="52">
        <v>47.565925829958026</v>
      </c>
      <c r="T29" s="53">
        <v>155.92685534656891</v>
      </c>
      <c r="U29" s="53">
        <v>355.80801136003521</v>
      </c>
      <c r="V29" s="52">
        <v>29.325814734773161</v>
      </c>
      <c r="W29" s="53">
        <v>99.802573597434289</v>
      </c>
      <c r="X29" s="61">
        <v>104.15782957478086</v>
      </c>
    </row>
    <row r="30" spans="1:24" ht="15" thickBot="1" x14ac:dyDescent="0.4">
      <c r="A30" s="60" t="s">
        <v>272</v>
      </c>
      <c r="B30" s="32"/>
      <c r="C30" s="48">
        <v>50.175577791263485</v>
      </c>
      <c r="D30" s="48">
        <v>13.661216935340079</v>
      </c>
      <c r="E30" s="48">
        <v>12.312172474184637</v>
      </c>
      <c r="F30" s="48">
        <v>0.21437801700477807</v>
      </c>
      <c r="G30" s="48">
        <v>6.8220459912093769</v>
      </c>
      <c r="H30" s="48">
        <v>12.002146746555535</v>
      </c>
      <c r="I30" s="48">
        <v>2.4422494687132814</v>
      </c>
      <c r="J30" s="48">
        <v>0.20337302526931986</v>
      </c>
      <c r="K30" s="48">
        <v>1.8720800428638396</v>
      </c>
      <c r="L30" s="48">
        <v>0.17302560438632392</v>
      </c>
      <c r="N30" s="52">
        <v>42.787548865242449</v>
      </c>
      <c r="O30" s="52">
        <v>60.113451215809775</v>
      </c>
      <c r="P30" s="52">
        <v>58.560229730148883</v>
      </c>
      <c r="Q30" s="53">
        <v>149.66323274951719</v>
      </c>
      <c r="R30" s="52">
        <v>57.46255773459319</v>
      </c>
      <c r="S30" s="52">
        <v>48.258308037912208</v>
      </c>
      <c r="T30" s="53">
        <v>156.50623127175433</v>
      </c>
      <c r="U30" s="53">
        <v>358.0620938668489</v>
      </c>
      <c r="V30" s="52">
        <v>29.217429884248553</v>
      </c>
      <c r="W30" s="53">
        <v>108.18898000041796</v>
      </c>
      <c r="X30" s="61">
        <v>103.74568512302223</v>
      </c>
    </row>
    <row r="31" spans="1:24" ht="15" thickBot="1" x14ac:dyDescent="0.4">
      <c r="A31" s="60" t="s">
        <v>350</v>
      </c>
      <c r="B31" s="32"/>
      <c r="C31" s="48">
        <v>50.229040245462024</v>
      </c>
      <c r="D31" s="48">
        <v>13.785674521517706</v>
      </c>
      <c r="E31" s="48">
        <v>12.260106395900708</v>
      </c>
      <c r="F31" s="48">
        <v>0.21385233683986182</v>
      </c>
      <c r="G31" s="48">
        <v>6.7350106805677807</v>
      </c>
      <c r="H31" s="48">
        <v>11.938129904015137</v>
      </c>
      <c r="I31" s="48">
        <v>2.460473832050182</v>
      </c>
      <c r="J31" s="48">
        <v>0.19909067851850343</v>
      </c>
      <c r="K31" s="48">
        <v>1.882853416403095</v>
      </c>
      <c r="L31" s="48">
        <v>0.17272815949429976</v>
      </c>
      <c r="N31" s="52">
        <v>42.065077393554894</v>
      </c>
      <c r="O31" s="52">
        <v>60.016267762549539</v>
      </c>
      <c r="P31" s="52">
        <v>56.673290424935864</v>
      </c>
      <c r="Q31" s="53">
        <v>149.76949261612924</v>
      </c>
      <c r="R31" s="52">
        <v>56.769747322816222</v>
      </c>
      <c r="S31" s="52">
        <v>47.653943022161897</v>
      </c>
      <c r="T31" s="53">
        <v>157.19990783866081</v>
      </c>
      <c r="U31" s="53">
        <v>357.0949529386848</v>
      </c>
      <c r="V31" s="52">
        <v>29.503810801956377</v>
      </c>
      <c r="W31" s="53">
        <v>108.27258532398345</v>
      </c>
      <c r="X31" s="61">
        <v>104.65117173846525</v>
      </c>
    </row>
    <row r="32" spans="1:24" ht="15" thickBot="1" x14ac:dyDescent="0.4">
      <c r="A32" s="60" t="s">
        <v>351</v>
      </c>
      <c r="B32" s="31"/>
      <c r="C32" s="48">
        <v>49.808558849546458</v>
      </c>
      <c r="D32" s="48">
        <v>13.897437646986234</v>
      </c>
      <c r="E32" s="48">
        <v>12.378041641851638</v>
      </c>
      <c r="F32" s="48">
        <v>0.2138292656318963</v>
      </c>
      <c r="G32" s="48">
        <v>6.9266155557635063</v>
      </c>
      <c r="H32" s="48">
        <v>12.002040453554486</v>
      </c>
      <c r="I32" s="48">
        <v>2.4185075661599713</v>
      </c>
      <c r="J32" s="48">
        <v>0.19568058088178544</v>
      </c>
      <c r="K32" s="48">
        <v>1.8684553202281424</v>
      </c>
      <c r="L32" s="48">
        <v>0.17056899790456198</v>
      </c>
      <c r="N32" s="52">
        <v>41.992926305434963</v>
      </c>
      <c r="O32" s="52">
        <v>59.484262039501935</v>
      </c>
      <c r="P32" s="52">
        <v>61.882217599638167</v>
      </c>
      <c r="Q32" s="53">
        <v>146.78774547181467</v>
      </c>
      <c r="R32" s="52">
        <v>57.090358587531057</v>
      </c>
      <c r="S32" s="52">
        <v>48.285137815977521</v>
      </c>
      <c r="T32" s="53">
        <v>155.11555990552844</v>
      </c>
      <c r="U32" s="53">
        <v>355.42839544252502</v>
      </c>
      <c r="V32" s="52">
        <v>28.88269272656569</v>
      </c>
      <c r="W32" s="53">
        <v>110.66111643106309</v>
      </c>
      <c r="X32" s="61">
        <v>103.96919527959905</v>
      </c>
    </row>
    <row r="33" spans="1:24" ht="15" thickBot="1" x14ac:dyDescent="0.4">
      <c r="A33" s="60" t="s">
        <v>352</v>
      </c>
      <c r="B33" s="31"/>
      <c r="C33" s="48">
        <v>50.320355562685016</v>
      </c>
      <c r="D33" s="48">
        <v>13.593349228243254</v>
      </c>
      <c r="E33" s="48">
        <v>12.304666087297983</v>
      </c>
      <c r="F33" s="48">
        <v>0.21424437107877164</v>
      </c>
      <c r="G33" s="48">
        <v>6.8107612766580168</v>
      </c>
      <c r="H33" s="48">
        <v>11.971865423918782</v>
      </c>
      <c r="I33" s="48">
        <v>2.4202176765317529</v>
      </c>
      <c r="J33" s="48">
        <v>0.20393736103924304</v>
      </c>
      <c r="K33" s="48">
        <v>1.8667709174277927</v>
      </c>
      <c r="L33" s="48">
        <v>0.17222333090101152</v>
      </c>
      <c r="N33" s="52">
        <v>42.840711450849611</v>
      </c>
      <c r="O33" s="52">
        <v>60.173150195460259</v>
      </c>
      <c r="P33" s="52">
        <v>58.47356906085102</v>
      </c>
      <c r="Q33" s="53">
        <v>152.00568101333337</v>
      </c>
      <c r="R33" s="52">
        <v>57.033212728169886</v>
      </c>
      <c r="S33" s="52">
        <v>48.202135722040005</v>
      </c>
      <c r="T33" s="53">
        <v>155.35973520327454</v>
      </c>
      <c r="U33" s="53">
        <v>357.64860218008999</v>
      </c>
      <c r="V33" s="52">
        <v>29.358701530469556</v>
      </c>
      <c r="W33" s="53">
        <v>106.57205171350853</v>
      </c>
      <c r="X33" s="61">
        <v>104.03673998850773</v>
      </c>
    </row>
    <row r="34" spans="1:24" ht="15" thickBot="1" x14ac:dyDescent="0.4">
      <c r="A34" s="60" t="s">
        <v>353</v>
      </c>
      <c r="B34" s="31"/>
      <c r="C34" s="48">
        <v>50.214772310243347</v>
      </c>
      <c r="D34" s="48">
        <v>13.625785450856702</v>
      </c>
      <c r="E34" s="48">
        <v>12.542176341869327</v>
      </c>
      <c r="F34" s="48">
        <v>0.2150752257165803</v>
      </c>
      <c r="G34" s="48">
        <v>6.6796384619490388</v>
      </c>
      <c r="H34" s="48">
        <v>11.87484868247075</v>
      </c>
      <c r="I34" s="48">
        <v>2.412803794218088</v>
      </c>
      <c r="J34" s="48">
        <v>0.20942043670395932</v>
      </c>
      <c r="K34" s="48">
        <v>1.9245304195009565</v>
      </c>
      <c r="L34" s="48">
        <v>0.17902188457224083</v>
      </c>
      <c r="N34" s="52">
        <v>43.988952082065595</v>
      </c>
      <c r="O34" s="52">
        <v>60.106355706924006</v>
      </c>
      <c r="P34" s="52">
        <v>52.681374012656754</v>
      </c>
      <c r="Q34" s="53">
        <v>152.34466515752862</v>
      </c>
      <c r="R34" s="52">
        <v>54.498790218592589</v>
      </c>
      <c r="S34" s="52">
        <v>47.165477253817535</v>
      </c>
      <c r="T34" s="53">
        <v>155.80914574213162</v>
      </c>
      <c r="U34" s="53">
        <v>358.21750896752144</v>
      </c>
      <c r="V34" s="52">
        <v>30.251236041596727</v>
      </c>
      <c r="W34" s="53">
        <v>110.60932080527373</v>
      </c>
      <c r="X34" s="61">
        <v>107.15234452743198</v>
      </c>
    </row>
    <row r="35" spans="1:24" ht="15" thickBot="1" x14ac:dyDescent="0.4">
      <c r="A35" s="60" t="s">
        <v>354</v>
      </c>
      <c r="B35" s="31"/>
      <c r="C35" s="48">
        <v>50.319075981493675</v>
      </c>
      <c r="D35" s="48">
        <v>13.633726044290972</v>
      </c>
      <c r="E35" s="48">
        <v>12.342371559807129</v>
      </c>
      <c r="F35" s="48">
        <v>0.21328210323863411</v>
      </c>
      <c r="G35" s="48">
        <v>6.826482106735754</v>
      </c>
      <c r="H35" s="48">
        <v>11.86227027263833</v>
      </c>
      <c r="I35" s="48">
        <v>2.432988242949262</v>
      </c>
      <c r="J35" s="48">
        <v>0.20453574837911792</v>
      </c>
      <c r="K35" s="48">
        <v>1.8720422076786201</v>
      </c>
      <c r="L35" s="48">
        <v>0.17191838251870842</v>
      </c>
      <c r="N35" s="52">
        <v>46.705808745875444</v>
      </c>
      <c r="O35" s="52">
        <v>60.595921506590493</v>
      </c>
      <c r="P35" s="52">
        <v>58.046138349292953</v>
      </c>
      <c r="Q35" s="53">
        <v>144.67113916050107</v>
      </c>
      <c r="R35" s="52">
        <v>56.671756003618952</v>
      </c>
      <c r="S35" s="52">
        <v>47.864871017740647</v>
      </c>
      <c r="T35" s="53">
        <v>155.98492265068546</v>
      </c>
      <c r="U35" s="53">
        <v>354.94187526193815</v>
      </c>
      <c r="V35" s="52">
        <v>29.386325141976773</v>
      </c>
      <c r="W35" s="53">
        <v>110.21408865718728</v>
      </c>
      <c r="X35" s="61">
        <v>104.30410301025616</v>
      </c>
    </row>
    <row r="36" spans="1:24" ht="15" thickBot="1" x14ac:dyDescent="0.4">
      <c r="A36" s="60" t="s">
        <v>355</v>
      </c>
      <c r="B36" s="31"/>
      <c r="C36" s="48">
        <v>49.927622643377738</v>
      </c>
      <c r="D36" s="48">
        <v>13.906973243952752</v>
      </c>
      <c r="E36" s="48">
        <v>12.289098593151275</v>
      </c>
      <c r="F36" s="48">
        <v>0.21498863519487257</v>
      </c>
      <c r="G36" s="48">
        <v>6.8683723156469227</v>
      </c>
      <c r="H36" s="48">
        <v>12.05444297029589</v>
      </c>
      <c r="I36" s="48">
        <v>2.3875728387298119</v>
      </c>
      <c r="J36" s="48">
        <v>0.19511377394004153</v>
      </c>
      <c r="K36" s="48">
        <v>1.8632643319935907</v>
      </c>
      <c r="L36" s="48">
        <v>0.17165454598111801</v>
      </c>
      <c r="N36" s="52">
        <v>48.326138379114973</v>
      </c>
      <c r="O36" s="52">
        <v>59.51649046355309</v>
      </c>
      <c r="P36" s="52">
        <v>61.627145798460717</v>
      </c>
      <c r="Q36" s="53">
        <v>142.08019912122046</v>
      </c>
      <c r="R36" s="52">
        <v>55.949224914982601</v>
      </c>
      <c r="S36" s="52">
        <v>48.141496861209582</v>
      </c>
      <c r="T36" s="53">
        <v>154.82951485163892</v>
      </c>
      <c r="U36" s="53">
        <v>354.31129302889224</v>
      </c>
      <c r="V36" s="52">
        <v>28.990976919466423</v>
      </c>
      <c r="W36" s="53">
        <v>114.74938046264511</v>
      </c>
      <c r="X36" s="61">
        <v>104.339760924804</v>
      </c>
    </row>
    <row r="37" spans="1:24" ht="15" thickBot="1" x14ac:dyDescent="0.4">
      <c r="A37" s="60" t="s">
        <v>261</v>
      </c>
      <c r="B37" s="31"/>
      <c r="C37" s="48">
        <v>50.106327948393556</v>
      </c>
      <c r="D37" s="48">
        <v>13.775560214687628</v>
      </c>
      <c r="E37" s="48">
        <v>12.281916505713113</v>
      </c>
      <c r="F37" s="48">
        <v>0.21238531216232903</v>
      </c>
      <c r="G37" s="48">
        <v>6.8433311893196604</v>
      </c>
      <c r="H37" s="48">
        <v>12.016943027511038</v>
      </c>
      <c r="I37" s="48">
        <v>2.4105935475284306</v>
      </c>
      <c r="J37" s="48">
        <v>0.2015280205831026</v>
      </c>
      <c r="K37" s="48">
        <v>1.8597602355142391</v>
      </c>
      <c r="L37" s="48">
        <v>0.16964144526269659</v>
      </c>
      <c r="N37" s="52">
        <v>46.476535603498505</v>
      </c>
      <c r="O37" s="52">
        <v>59.392385126493963</v>
      </c>
      <c r="P37" s="52">
        <v>72.50625110877516</v>
      </c>
      <c r="Q37" s="53">
        <v>148.03170889153276</v>
      </c>
      <c r="R37" s="52">
        <v>56.64183469639017</v>
      </c>
      <c r="S37" s="52">
        <v>48.296673807014919</v>
      </c>
      <c r="T37" s="53">
        <v>154.48032533879305</v>
      </c>
      <c r="U37" s="53">
        <v>354.09184721953972</v>
      </c>
      <c r="V37" s="52">
        <v>29.323017886301194</v>
      </c>
      <c r="W37" s="53">
        <v>108.66991329665548</v>
      </c>
      <c r="X37" s="61">
        <v>103.25843382700586</v>
      </c>
    </row>
    <row r="38" spans="1:24" ht="15" thickBot="1" x14ac:dyDescent="0.4">
      <c r="A38" s="60" t="s">
        <v>271</v>
      </c>
      <c r="B38" s="31"/>
      <c r="C38" s="48">
        <v>50.023032329355985</v>
      </c>
      <c r="D38" s="48">
        <v>13.833106564597081</v>
      </c>
      <c r="E38" s="48">
        <v>12.188642548493753</v>
      </c>
      <c r="F38" s="48">
        <v>0.21298995926079589</v>
      </c>
      <c r="G38" s="48">
        <v>6.8837624873769405</v>
      </c>
      <c r="H38" s="48">
        <v>12.060988315819621</v>
      </c>
      <c r="I38" s="48">
        <v>2.4548899072025825</v>
      </c>
      <c r="J38" s="48">
        <v>0.19536244094996225</v>
      </c>
      <c r="K38" s="48">
        <v>1.8583648808500184</v>
      </c>
      <c r="L38" s="48">
        <v>0.1683785895910998</v>
      </c>
      <c r="N38" s="52">
        <v>40.986589545670284</v>
      </c>
      <c r="O38" s="52">
        <v>59.348777301822814</v>
      </c>
      <c r="P38" s="52">
        <v>70.725029048944279</v>
      </c>
      <c r="Q38" s="53">
        <v>140.1112348700245</v>
      </c>
      <c r="R38" s="52">
        <v>62.103681163672988</v>
      </c>
      <c r="S38" s="52">
        <v>48.171969526958236</v>
      </c>
      <c r="T38" s="53">
        <v>155.73982436945676</v>
      </c>
      <c r="U38" s="53">
        <v>353.6765613039401</v>
      </c>
      <c r="V38" s="52">
        <v>28.648577650786045</v>
      </c>
      <c r="W38" s="53">
        <v>105.52880474911201</v>
      </c>
      <c r="X38" s="61">
        <v>102.18303325328925</v>
      </c>
    </row>
    <row r="39" spans="1:24" ht="15" thickBot="1" x14ac:dyDescent="0.4">
      <c r="A39" s="60" t="s">
        <v>356</v>
      </c>
      <c r="B39" s="31"/>
      <c r="C39" s="48">
        <v>50.711183981615235</v>
      </c>
      <c r="D39" s="48">
        <v>13.429892369343937</v>
      </c>
      <c r="E39" s="48">
        <v>12.139090709480939</v>
      </c>
      <c r="F39" s="48">
        <v>0.2133771536761204</v>
      </c>
      <c r="G39" s="48">
        <v>6.8309896788460662</v>
      </c>
      <c r="H39" s="48">
        <v>11.939869844455888</v>
      </c>
      <c r="I39" s="48">
        <v>2.4444107911653274</v>
      </c>
      <c r="J39" s="48">
        <v>0.18270800186695457</v>
      </c>
      <c r="K39" s="48">
        <v>1.8242462519340588</v>
      </c>
      <c r="L39" s="48">
        <v>0.16879883576732144</v>
      </c>
      <c r="N39" s="52">
        <v>40.872209793040085</v>
      </c>
      <c r="O39" s="52">
        <v>59.879802762682473</v>
      </c>
      <c r="P39" s="52">
        <v>63.568916956044518</v>
      </c>
      <c r="Q39" s="53">
        <v>130.09241425192144</v>
      </c>
      <c r="R39" s="52">
        <v>53.161960158785718</v>
      </c>
      <c r="S39" s="52">
        <v>48.168617454009897</v>
      </c>
      <c r="T39" s="53">
        <v>155.95539518294535</v>
      </c>
      <c r="U39" s="53">
        <v>355.2513098760607</v>
      </c>
      <c r="V39" s="52">
        <v>28.443790711944718</v>
      </c>
      <c r="W39" s="53">
        <v>110.03225533257481</v>
      </c>
      <c r="X39" s="61">
        <v>101.85823166144952</v>
      </c>
    </row>
    <row r="40" spans="1:24" ht="15" thickBot="1" x14ac:dyDescent="0.4">
      <c r="A40" s="60" t="s">
        <v>283</v>
      </c>
      <c r="B40" s="31"/>
      <c r="C40" s="48">
        <v>50.025600241905799</v>
      </c>
      <c r="D40" s="48">
        <v>13.781472212447811</v>
      </c>
      <c r="E40" s="48">
        <v>12.364443991716671</v>
      </c>
      <c r="F40" s="48">
        <v>0.21314124359494457</v>
      </c>
      <c r="G40" s="48">
        <v>6.7833632755745148</v>
      </c>
      <c r="H40" s="48">
        <v>12.06272600030149</v>
      </c>
      <c r="I40" s="48">
        <v>2.3986489226755943</v>
      </c>
      <c r="J40" s="48">
        <v>0.20395585016859427</v>
      </c>
      <c r="K40" s="48">
        <v>1.8750668148443546</v>
      </c>
      <c r="L40" s="48">
        <v>0.17130919776119144</v>
      </c>
      <c r="N40" s="52">
        <v>42.361110434774126</v>
      </c>
      <c r="O40" s="52">
        <v>59.817927435705826</v>
      </c>
      <c r="P40" s="52">
        <v>60.086864406203318</v>
      </c>
      <c r="Q40" s="53">
        <v>148.27987683780376</v>
      </c>
      <c r="R40" s="52">
        <v>58.239653973795193</v>
      </c>
      <c r="S40" s="52">
        <v>47.82143095120113</v>
      </c>
      <c r="T40" s="53">
        <v>155.6438971114757</v>
      </c>
      <c r="U40" s="53">
        <v>354.02612302193086</v>
      </c>
      <c r="V40" s="52">
        <v>29.316025084267821</v>
      </c>
      <c r="W40" s="53">
        <v>107.29033460492045</v>
      </c>
      <c r="X40" s="61">
        <v>103.56943197002059</v>
      </c>
    </row>
    <row r="41" spans="1:24" ht="15" thickBot="1" x14ac:dyDescent="0.4">
      <c r="A41" s="60" t="s">
        <v>357</v>
      </c>
      <c r="B41" s="31"/>
      <c r="C41" s="48">
        <v>50.307436736027505</v>
      </c>
      <c r="D41" s="48">
        <v>13.568333015420899</v>
      </c>
      <c r="E41" s="48">
        <v>12.212868346618997</v>
      </c>
      <c r="F41" s="48">
        <v>0.21176662201571264</v>
      </c>
      <c r="G41" s="48">
        <v>6.8161590482744332</v>
      </c>
      <c r="H41" s="48">
        <v>11.917127519780756</v>
      </c>
      <c r="I41" s="48">
        <v>2.4493603738818543</v>
      </c>
      <c r="J41" s="48">
        <v>0.20820894688101685</v>
      </c>
      <c r="K41" s="48">
        <v>1.8918584905648734</v>
      </c>
      <c r="L41" s="48">
        <v>0.18318325931448928</v>
      </c>
      <c r="N41" s="52">
        <v>48.067319671159687</v>
      </c>
      <c r="O41" s="52">
        <v>60.476679472124601</v>
      </c>
      <c r="P41" s="52">
        <v>63.369359149248758</v>
      </c>
      <c r="Q41" s="53">
        <v>119.69927027738993</v>
      </c>
      <c r="R41" s="52">
        <v>49.507018807382963</v>
      </c>
      <c r="S41" s="52">
        <v>47.181619277355026</v>
      </c>
      <c r="T41" s="53">
        <v>161.03503934714894</v>
      </c>
      <c r="U41" s="53">
        <v>358.33194880020727</v>
      </c>
      <c r="V41" s="52">
        <v>29.683210360893707</v>
      </c>
      <c r="W41" s="53">
        <v>108.65879366492297</v>
      </c>
      <c r="X41" s="61">
        <v>111.79051492886113</v>
      </c>
    </row>
    <row r="42" spans="1:24" ht="15" thickBot="1" x14ac:dyDescent="0.4">
      <c r="A42" s="62" t="s">
        <v>358</v>
      </c>
      <c r="B42" s="34"/>
      <c r="C42" s="48">
        <v>49.17957674392531</v>
      </c>
      <c r="D42" s="48">
        <v>13.860512498094542</v>
      </c>
      <c r="E42" s="48">
        <v>12.662997755213384</v>
      </c>
      <c r="F42" s="48">
        <v>0.2192256398524024</v>
      </c>
      <c r="G42" s="48">
        <v>6.9490631441897639</v>
      </c>
      <c r="H42" s="48">
        <v>12.249329647957165</v>
      </c>
      <c r="I42" s="48">
        <v>2.4486311259019029</v>
      </c>
      <c r="J42" s="48">
        <v>0.20696518119483287</v>
      </c>
      <c r="K42" s="48">
        <v>1.9262311854645018</v>
      </c>
      <c r="L42" s="48">
        <v>0.17579122529379265</v>
      </c>
      <c r="N42" s="52">
        <v>44.835812786135122</v>
      </c>
      <c r="O42" s="52">
        <v>60.554478187818631</v>
      </c>
      <c r="P42" s="52">
        <v>61.689912051929646</v>
      </c>
      <c r="Q42" s="53">
        <v>162.35219672361436</v>
      </c>
      <c r="R42" s="52">
        <v>61.931034317616408</v>
      </c>
      <c r="S42" s="52">
        <v>48.720196152766761</v>
      </c>
      <c r="T42" s="53">
        <v>158.98113920321046</v>
      </c>
      <c r="U42" s="53">
        <v>359.40287708654506</v>
      </c>
      <c r="V42" s="52">
        <v>29.187940666977756</v>
      </c>
      <c r="W42" s="53">
        <v>115.12620205514453</v>
      </c>
      <c r="X42" s="61">
        <v>107.05432870792924</v>
      </c>
    </row>
    <row r="43" spans="1:24" ht="15" thickBot="1" x14ac:dyDescent="0.4">
      <c r="A43" s="62" t="s">
        <v>264</v>
      </c>
      <c r="B43" s="34"/>
      <c r="C43" s="48">
        <v>49.313898920381469</v>
      </c>
      <c r="D43" s="48">
        <v>14.077285001433868</v>
      </c>
      <c r="E43" s="48">
        <v>12.654636018582222</v>
      </c>
      <c r="F43" s="48">
        <v>0.21745927600560669</v>
      </c>
      <c r="G43" s="48">
        <v>6.8103117303645604</v>
      </c>
      <c r="H43" s="48">
        <v>12.074372795769669</v>
      </c>
      <c r="I43" s="48">
        <v>2.4362583391854979</v>
      </c>
      <c r="J43" s="48">
        <v>0.2042773819486379</v>
      </c>
      <c r="K43" s="48">
        <v>1.9125705166597333</v>
      </c>
      <c r="L43" s="48">
        <v>0.1750481429311341</v>
      </c>
      <c r="N43" s="52">
        <v>45.128967772673825</v>
      </c>
      <c r="O43" s="52">
        <v>60.597202233497313</v>
      </c>
      <c r="P43" s="52">
        <v>62.152408514317273</v>
      </c>
      <c r="Q43" s="53">
        <v>157.70928662117464</v>
      </c>
      <c r="R43" s="52">
        <v>70.389531012148211</v>
      </c>
      <c r="S43" s="52">
        <v>47.845170438669868</v>
      </c>
      <c r="T43" s="53">
        <v>157.91166499084949</v>
      </c>
      <c r="U43" s="53">
        <v>361.06732818596083</v>
      </c>
      <c r="V43" s="52">
        <v>29.307480318063881</v>
      </c>
      <c r="W43" s="53">
        <v>111.24011865265682</v>
      </c>
      <c r="X43" s="61">
        <v>106.42274197756574</v>
      </c>
    </row>
    <row r="44" spans="1:24" ht="15" thickBot="1" x14ac:dyDescent="0.4">
      <c r="A44" s="63" t="s">
        <v>359</v>
      </c>
      <c r="B44" s="35"/>
      <c r="C44" s="48">
        <v>50.061750306858166</v>
      </c>
      <c r="D44" s="48">
        <v>13.803704193119536</v>
      </c>
      <c r="E44" s="48">
        <v>12.206055262828841</v>
      </c>
      <c r="F44" s="48">
        <v>0.21248806963355901</v>
      </c>
      <c r="G44" s="48">
        <v>6.8579628666476422</v>
      </c>
      <c r="H44" s="48">
        <v>12.094589666988945</v>
      </c>
      <c r="I44" s="48">
        <v>2.4283409686792088</v>
      </c>
      <c r="J44" s="48">
        <v>0.19571772827232539</v>
      </c>
      <c r="K44" s="48">
        <v>1.8504457284106612</v>
      </c>
      <c r="L44" s="48">
        <v>0.16912114641707596</v>
      </c>
      <c r="N44" s="52">
        <v>41.27712264988606</v>
      </c>
      <c r="O44" s="52">
        <v>59.614375501624174</v>
      </c>
      <c r="P44" s="52">
        <v>65.500023493927486</v>
      </c>
      <c r="Q44" s="53">
        <v>148.38646686487851</v>
      </c>
      <c r="R44" s="52">
        <v>57.678395206480062</v>
      </c>
      <c r="S44" s="52">
        <v>48.275983730012776</v>
      </c>
      <c r="T44" s="53">
        <v>155.44454635954506</v>
      </c>
      <c r="U44" s="53">
        <v>354.41008035420225</v>
      </c>
      <c r="V44" s="52">
        <v>28.61397156582861</v>
      </c>
      <c r="W44" s="53">
        <v>107.33516426678318</v>
      </c>
      <c r="X44" s="61">
        <v>102.36186756701855</v>
      </c>
    </row>
    <row r="45" spans="1:24" ht="15" thickBot="1" x14ac:dyDescent="0.4">
      <c r="A45" s="63" t="s">
        <v>260</v>
      </c>
      <c r="B45" s="35"/>
      <c r="C45" s="48">
        <v>50.233747844293077</v>
      </c>
      <c r="D45" s="48">
        <v>13.908280068332763</v>
      </c>
      <c r="E45" s="48">
        <v>12.15390232702312</v>
      </c>
      <c r="F45" s="48">
        <v>0.2117782564574367</v>
      </c>
      <c r="G45" s="48">
        <v>6.8265590921322152</v>
      </c>
      <c r="H45" s="48">
        <v>11.916518594794963</v>
      </c>
      <c r="I45" s="48">
        <v>2.42521153481339</v>
      </c>
      <c r="J45" s="48">
        <v>0.19331087233952832</v>
      </c>
      <c r="K45" s="48">
        <v>1.8440580181347004</v>
      </c>
      <c r="L45" s="48">
        <v>0.16848828019056544</v>
      </c>
      <c r="N45" s="52">
        <v>40.554132679245924</v>
      </c>
      <c r="O45" s="52">
        <v>59.591059620488537</v>
      </c>
      <c r="P45" s="52">
        <v>61.833995098792734</v>
      </c>
      <c r="Q45" s="53">
        <v>149.56081569055564</v>
      </c>
      <c r="R45" s="52">
        <v>55.87637347831047</v>
      </c>
      <c r="S45" s="52">
        <v>48.077626158110853</v>
      </c>
      <c r="T45" s="53">
        <v>156.06643107230636</v>
      </c>
      <c r="U45" s="53">
        <v>351.05971284615248</v>
      </c>
      <c r="V45" s="52">
        <v>28.278274718100707</v>
      </c>
      <c r="W45" s="53">
        <v>107.28098419618351</v>
      </c>
      <c r="X45" s="61">
        <v>102.69275737128412</v>
      </c>
    </row>
    <row r="46" spans="1:24" ht="15" thickBot="1" x14ac:dyDescent="0.4">
      <c r="A46" s="60" t="s">
        <v>360</v>
      </c>
      <c r="B46" s="32"/>
      <c r="C46" s="48">
        <v>49.206307863236034</v>
      </c>
      <c r="D46" s="48">
        <v>14.0348512404695</v>
      </c>
      <c r="E46" s="48">
        <v>12.697838229109376</v>
      </c>
      <c r="F46" s="48">
        <v>0.2210231705782528</v>
      </c>
      <c r="G46" s="48">
        <v>6.8952478248860274</v>
      </c>
      <c r="H46" s="48">
        <v>12.07495600650121</v>
      </c>
      <c r="I46" s="48">
        <v>2.4585338514031561</v>
      </c>
      <c r="J46" s="48">
        <v>0.20573698741599247</v>
      </c>
      <c r="K46" s="48">
        <v>1.9090009739556764</v>
      </c>
      <c r="L46" s="48">
        <v>0.175838649064091</v>
      </c>
      <c r="N46" s="52">
        <v>44.932420786314523</v>
      </c>
      <c r="O46" s="52">
        <v>61.161177699421302</v>
      </c>
      <c r="P46" s="52">
        <v>62.179261763141824</v>
      </c>
      <c r="Q46" s="53">
        <v>156.41545725722003</v>
      </c>
      <c r="R46" s="52">
        <v>56.380945763980051</v>
      </c>
      <c r="S46" s="52">
        <v>48.611623675653689</v>
      </c>
      <c r="T46" s="53">
        <v>158.57956412903749</v>
      </c>
      <c r="U46" s="53">
        <v>361.414031475596</v>
      </c>
      <c r="V46" s="52">
        <v>29.233344417004918</v>
      </c>
      <c r="W46" s="53">
        <v>113.33988529658971</v>
      </c>
      <c r="X46" s="61">
        <v>106.72922189334669</v>
      </c>
    </row>
    <row r="47" spans="1:24" ht="15" thickBot="1" x14ac:dyDescent="0.4">
      <c r="A47" s="60" t="s">
        <v>361</v>
      </c>
      <c r="B47" s="32"/>
      <c r="C47" s="48">
        <v>49.823974743654212</v>
      </c>
      <c r="D47" s="48">
        <v>13.725832794366912</v>
      </c>
      <c r="E47" s="48">
        <v>12.494165713945165</v>
      </c>
      <c r="F47" s="48">
        <v>0.21587312920032059</v>
      </c>
      <c r="G47" s="48">
        <v>6.8308449348669482</v>
      </c>
      <c r="H47" s="48">
        <v>12.086924907322041</v>
      </c>
      <c r="I47" s="48">
        <v>2.4121220223905269</v>
      </c>
      <c r="J47" s="48">
        <v>0.20341177842743979</v>
      </c>
      <c r="K47" s="48">
        <v>1.9119936071599464</v>
      </c>
      <c r="L47" s="48">
        <v>0.17464910266445757</v>
      </c>
      <c r="N47" s="52">
        <v>43.728229820625678</v>
      </c>
      <c r="O47" s="52">
        <v>59.954769879019551</v>
      </c>
      <c r="P47" s="52">
        <v>62.26687203886339</v>
      </c>
      <c r="Q47" s="53">
        <v>153.97192333171208</v>
      </c>
      <c r="R47" s="52">
        <v>63.821228359348574</v>
      </c>
      <c r="S47" s="52">
        <v>47.773287589586822</v>
      </c>
      <c r="T47" s="53">
        <v>156.14914943650746</v>
      </c>
      <c r="U47" s="53">
        <v>360.00760715196344</v>
      </c>
      <c r="V47" s="52">
        <v>29.002092812916896</v>
      </c>
      <c r="W47" s="53">
        <v>111.78750941247419</v>
      </c>
      <c r="X47" s="61">
        <v>105.22458634322234</v>
      </c>
    </row>
    <row r="48" spans="1:24" ht="15" thickBot="1" x14ac:dyDescent="0.4">
      <c r="A48" s="60" t="s">
        <v>362</v>
      </c>
      <c r="B48" s="32"/>
      <c r="C48" s="48">
        <v>49.782562762821392</v>
      </c>
      <c r="D48" s="48">
        <v>14.09524176712195</v>
      </c>
      <c r="E48" s="48">
        <v>12.407983261128527</v>
      </c>
      <c r="F48" s="48">
        <v>0.21901086610708184</v>
      </c>
      <c r="G48" s="48">
        <v>6.82149642408163</v>
      </c>
      <c r="H48" s="48">
        <v>11.819630355994185</v>
      </c>
      <c r="I48" s="48">
        <v>2.4477694246314874</v>
      </c>
      <c r="J48" s="48">
        <v>0.20449854292697073</v>
      </c>
      <c r="K48" s="48">
        <v>1.906627831855382</v>
      </c>
      <c r="L48" s="48">
        <v>0.17501800489279082</v>
      </c>
      <c r="N48" s="52">
        <v>46.383840035614945</v>
      </c>
      <c r="O48" s="52">
        <v>60.47338522798043</v>
      </c>
      <c r="P48" s="52">
        <v>61.580976782631012</v>
      </c>
      <c r="Q48" s="53">
        <v>156.36018272792461</v>
      </c>
      <c r="R48" s="52">
        <v>59.076818871011646</v>
      </c>
      <c r="S48" s="52">
        <v>47.88909959877482</v>
      </c>
      <c r="T48" s="53">
        <v>159.20147455409813</v>
      </c>
      <c r="U48" s="53">
        <v>355.87067495078202</v>
      </c>
      <c r="V48" s="52">
        <v>28.868221968978879</v>
      </c>
      <c r="W48" s="53">
        <v>112.71964532347431</v>
      </c>
      <c r="X48" s="61">
        <v>106.86274062339419</v>
      </c>
    </row>
    <row r="49" spans="1:24" ht="15" thickBot="1" x14ac:dyDescent="0.4">
      <c r="A49" s="60" t="s">
        <v>284</v>
      </c>
      <c r="B49" s="32"/>
      <c r="C49" s="48">
        <v>49.339665239807594</v>
      </c>
      <c r="D49" s="48">
        <v>14.203359949157305</v>
      </c>
      <c r="E49" s="48">
        <v>12.603437172785785</v>
      </c>
      <c r="F49" s="48">
        <v>0.22032400730135715</v>
      </c>
      <c r="G49" s="48">
        <v>6.7639924700068486</v>
      </c>
      <c r="H49" s="48">
        <v>11.954632632240147</v>
      </c>
      <c r="I49" s="48">
        <v>2.4679882449864303</v>
      </c>
      <c r="J49" s="48">
        <v>0.20916231245083114</v>
      </c>
      <c r="K49" s="48">
        <v>1.9379152680561993</v>
      </c>
      <c r="L49" s="48">
        <v>0.1780406698121004</v>
      </c>
      <c r="N49" s="52">
        <v>44.491539793961849</v>
      </c>
      <c r="O49" s="52">
        <v>61.117602165782763</v>
      </c>
      <c r="P49" s="52">
        <v>58.379631990961983</v>
      </c>
      <c r="Q49" s="53">
        <v>153.95268516775121</v>
      </c>
      <c r="R49" s="52">
        <v>52.653048574284064</v>
      </c>
      <c r="S49" s="52">
        <v>48.079217762503049</v>
      </c>
      <c r="T49" s="53">
        <v>158.71826323181151</v>
      </c>
      <c r="U49" s="53">
        <v>366.56552330629069</v>
      </c>
      <c r="V49" s="52">
        <v>29.707401063872656</v>
      </c>
      <c r="W49" s="53">
        <v>113.01643718173118</v>
      </c>
      <c r="X49" s="61">
        <v>109.53227551297888</v>
      </c>
    </row>
    <row r="50" spans="1:24" ht="15" thickBot="1" x14ac:dyDescent="0.4">
      <c r="A50" s="62" t="s">
        <v>363</v>
      </c>
      <c r="B50" s="34"/>
      <c r="C50" s="48">
        <v>49.37355613147637</v>
      </c>
      <c r="D50" s="48">
        <v>13.969751317511102</v>
      </c>
      <c r="E50" s="48">
        <v>12.6177082572666</v>
      </c>
      <c r="F50" s="48">
        <v>0.21907425412714693</v>
      </c>
      <c r="G50" s="48">
        <v>6.9458522693984381</v>
      </c>
      <c r="H50" s="48">
        <v>12.08035590741442</v>
      </c>
      <c r="I50" s="48">
        <v>2.4363873811048546</v>
      </c>
      <c r="J50" s="48">
        <v>0.20413539361649799</v>
      </c>
      <c r="K50" s="48">
        <v>1.851193274722237</v>
      </c>
      <c r="L50" s="48">
        <v>0.1760583570487344</v>
      </c>
      <c r="N50" s="52">
        <v>44.43159756466526</v>
      </c>
      <c r="O50" s="52">
        <v>61.200616753345308</v>
      </c>
      <c r="P50" s="52">
        <v>62.918396155027899</v>
      </c>
      <c r="Q50" s="53">
        <v>168.74602434920223</v>
      </c>
      <c r="R50" s="52">
        <v>92.92735947424012</v>
      </c>
      <c r="S50" s="52">
        <v>49.076787044645272</v>
      </c>
      <c r="T50" s="53">
        <v>157.98432412569937</v>
      </c>
      <c r="U50" s="53">
        <v>365.72981181321865</v>
      </c>
      <c r="V50" s="52">
        <v>29.100538135560914</v>
      </c>
      <c r="W50" s="53">
        <v>113.55215397159981</v>
      </c>
      <c r="X50" s="61">
        <v>106.20926440230257</v>
      </c>
    </row>
    <row r="51" spans="1:24" ht="15" thickBot="1" x14ac:dyDescent="0.4">
      <c r="A51" s="63" t="s">
        <v>277</v>
      </c>
      <c r="B51" s="35"/>
      <c r="C51" s="48">
        <v>49.64003659146497</v>
      </c>
      <c r="D51" s="48">
        <v>13.86380828294107</v>
      </c>
      <c r="E51" s="48">
        <v>12.486480355973763</v>
      </c>
      <c r="F51" s="48">
        <v>0.21986634221071324</v>
      </c>
      <c r="G51" s="48">
        <v>6.8236063377250087</v>
      </c>
      <c r="H51" s="48">
        <v>12.180194919815351</v>
      </c>
      <c r="I51" s="48">
        <v>2.3931372581813344</v>
      </c>
      <c r="J51" s="48">
        <v>0.20383838552369091</v>
      </c>
      <c r="K51" s="48">
        <v>1.8935030841930978</v>
      </c>
      <c r="L51" s="48">
        <v>0.1755832506461609</v>
      </c>
      <c r="N51" s="52">
        <v>43.788388649660526</v>
      </c>
      <c r="O51" s="52">
        <v>60.865560852786615</v>
      </c>
      <c r="P51" s="52">
        <v>63.090526818710828</v>
      </c>
      <c r="Q51" s="53">
        <v>152.87294188488332</v>
      </c>
      <c r="R51" s="52">
        <v>58.895268575744431</v>
      </c>
      <c r="S51" s="52">
        <v>48.302931962583393</v>
      </c>
      <c r="T51" s="53">
        <v>156.46600465598934</v>
      </c>
      <c r="U51" s="53">
        <v>363.22015182620743</v>
      </c>
      <c r="V51" s="52">
        <v>29.206025673383799</v>
      </c>
      <c r="W51" s="53">
        <v>113.78457252808268</v>
      </c>
      <c r="X51" s="61">
        <v>100.0433786954074</v>
      </c>
    </row>
    <row r="52" spans="1:24" ht="15" thickBot="1" x14ac:dyDescent="0.4">
      <c r="A52" s="60" t="s">
        <v>288</v>
      </c>
      <c r="B52" s="32"/>
      <c r="C52" s="48">
        <v>49.552806128036984</v>
      </c>
      <c r="D52" s="48">
        <v>14.00736133397533</v>
      </c>
      <c r="E52" s="48">
        <v>12.555526998508723</v>
      </c>
      <c r="F52" s="48">
        <v>0.215929891275666</v>
      </c>
      <c r="G52" s="48">
        <v>6.7868921705611545</v>
      </c>
      <c r="H52" s="48">
        <v>12.055272649322836</v>
      </c>
      <c r="I52" s="48">
        <v>2.422153710357664</v>
      </c>
      <c r="J52" s="48">
        <v>0.20381098391838087</v>
      </c>
      <c r="K52" s="48">
        <v>1.9055313838994268</v>
      </c>
      <c r="L52" s="48">
        <v>0.17548555682457651</v>
      </c>
      <c r="N52" s="52">
        <v>44.655651060028831</v>
      </c>
      <c r="O52" s="52">
        <v>60.423689440284846</v>
      </c>
      <c r="P52" s="52">
        <v>57.895234442134822</v>
      </c>
      <c r="Q52" s="53">
        <v>154.40316568749347</v>
      </c>
      <c r="R52" s="52">
        <v>54.322376081842606</v>
      </c>
      <c r="S52" s="52">
        <v>47.492683529272448</v>
      </c>
      <c r="T52" s="53">
        <v>159.65457834880544</v>
      </c>
      <c r="U52" s="53">
        <v>361.29551200843935</v>
      </c>
      <c r="V52" s="52">
        <v>29.455950216587198</v>
      </c>
      <c r="W52" s="53">
        <v>111.40707143269422</v>
      </c>
      <c r="X52" s="61">
        <v>104.08460218454471</v>
      </c>
    </row>
    <row r="53" spans="1:24" ht="15" thickBot="1" x14ac:dyDescent="0.4">
      <c r="A53" s="60" t="s">
        <v>286</v>
      </c>
      <c r="B53" s="32"/>
      <c r="C53" s="48">
        <v>49.794291565250667</v>
      </c>
      <c r="D53" s="48">
        <v>13.725104247057686</v>
      </c>
      <c r="E53" s="48">
        <v>12.406466781991556</v>
      </c>
      <c r="F53" s="48">
        <v>0.21858557613645188</v>
      </c>
      <c r="G53" s="48">
        <v>6.783715065463066</v>
      </c>
      <c r="H53" s="48">
        <v>12.165987760837462</v>
      </c>
      <c r="I53" s="48">
        <v>2.4577720870810271</v>
      </c>
      <c r="J53" s="48">
        <v>0.20647938143500413</v>
      </c>
      <c r="K53" s="48">
        <v>1.9468341383180239</v>
      </c>
      <c r="L53" s="48">
        <v>0.17447456609250653</v>
      </c>
      <c r="N53" s="52">
        <v>44.040014355594359</v>
      </c>
      <c r="O53" s="52">
        <v>60.792338500382343</v>
      </c>
      <c r="P53" s="52">
        <v>61.888203718150969</v>
      </c>
      <c r="Q53" s="53">
        <v>154.23475282389816</v>
      </c>
      <c r="R53" s="52">
        <v>57.252199185840603</v>
      </c>
      <c r="S53" s="52">
        <v>48.38326191144121</v>
      </c>
      <c r="T53" s="53">
        <v>158.39645385318187</v>
      </c>
      <c r="U53" s="53">
        <v>359.96876693981591</v>
      </c>
      <c r="V53" s="52">
        <v>29.049275963702708</v>
      </c>
      <c r="W53" s="53">
        <v>111.83408187393267</v>
      </c>
      <c r="X53" s="61">
        <v>110.05300432266198</v>
      </c>
    </row>
    <row r="54" spans="1:24" ht="15" thickBot="1" x14ac:dyDescent="0.4">
      <c r="A54" s="60" t="s">
        <v>364</v>
      </c>
      <c r="B54" s="32"/>
      <c r="C54" s="48">
        <v>49.177427788549778</v>
      </c>
      <c r="D54" s="48">
        <v>13.924312808786604</v>
      </c>
      <c r="E54" s="48">
        <v>12.626297483908079</v>
      </c>
      <c r="F54" s="48">
        <v>0.21733418227853554</v>
      </c>
      <c r="G54" s="48">
        <v>6.9290809914907099</v>
      </c>
      <c r="H54" s="48">
        <v>12.251255407207465</v>
      </c>
      <c r="I54" s="48">
        <v>2.4550830490363382</v>
      </c>
      <c r="J54" s="48">
        <v>0.20644267506380612</v>
      </c>
      <c r="K54" s="48">
        <v>1.9147858426037396</v>
      </c>
      <c r="L54" s="48">
        <v>0.17840047900763215</v>
      </c>
      <c r="N54" s="52">
        <v>43.922023926142472</v>
      </c>
      <c r="O54" s="52">
        <v>60.580479103958886</v>
      </c>
      <c r="P54" s="52">
        <v>59.17599802758879</v>
      </c>
      <c r="Q54" s="53">
        <v>150.61901934056829</v>
      </c>
      <c r="R54" s="52">
        <v>56.321315085967186</v>
      </c>
      <c r="S54" s="52">
        <v>48.668609154631966</v>
      </c>
      <c r="T54" s="53">
        <v>157.97360831487106</v>
      </c>
      <c r="U54" s="53">
        <v>362.66190759153926</v>
      </c>
      <c r="V54" s="52">
        <v>29.329688645639614</v>
      </c>
      <c r="W54" s="53">
        <v>108.22358585836696</v>
      </c>
      <c r="X54" s="61">
        <v>105.94194328809169</v>
      </c>
    </row>
    <row r="55" spans="1:24" ht="15" thickBot="1" x14ac:dyDescent="0.4">
      <c r="A55" s="60" t="s">
        <v>279</v>
      </c>
      <c r="B55" s="32"/>
      <c r="C55" s="48">
        <v>48.850758587420515</v>
      </c>
      <c r="D55" s="48">
        <v>13.962334353153162</v>
      </c>
      <c r="E55" s="48">
        <v>12.694308774321733</v>
      </c>
      <c r="F55" s="48">
        <v>0.21843494789715595</v>
      </c>
      <c r="G55" s="48">
        <v>6.9645999592922259</v>
      </c>
      <c r="H55" s="48">
        <v>12.45026132379035</v>
      </c>
      <c r="I55" s="48">
        <v>2.4725602037064252</v>
      </c>
      <c r="J55" s="48">
        <v>0.20897171685351981</v>
      </c>
      <c r="K55" s="48">
        <v>1.8761735918615052</v>
      </c>
      <c r="L55" s="48">
        <v>0.17976311208383325</v>
      </c>
      <c r="N55" s="52">
        <v>44.568175082808857</v>
      </c>
      <c r="O55" s="52">
        <v>60.844526056059088</v>
      </c>
      <c r="P55" s="52">
        <v>61.788451799358036</v>
      </c>
      <c r="Q55" s="53">
        <v>152.95827640923849</v>
      </c>
      <c r="R55" s="52">
        <v>56.680137527572406</v>
      </c>
      <c r="S55" s="52">
        <v>49.717909197783001</v>
      </c>
      <c r="T55" s="53">
        <v>158.29847481658953</v>
      </c>
      <c r="U55" s="53">
        <v>369.37941211807492</v>
      </c>
      <c r="V55" s="52">
        <v>29.609732291427402</v>
      </c>
      <c r="W55" s="53">
        <v>105.49026774277746</v>
      </c>
      <c r="X55" s="61">
        <v>105.01557729806875</v>
      </c>
    </row>
    <row r="56" spans="1:24" ht="15" thickBot="1" x14ac:dyDescent="0.4">
      <c r="A56" s="60" t="s">
        <v>365</v>
      </c>
      <c r="B56" s="32"/>
      <c r="C56" s="48">
        <v>49.521550204868632</v>
      </c>
      <c r="D56" s="48">
        <v>14.231630558071263</v>
      </c>
      <c r="E56" s="48">
        <v>12.422182603440698</v>
      </c>
      <c r="F56" s="48">
        <v>0.21123394759493772</v>
      </c>
      <c r="G56" s="48">
        <v>6.6918950372211938</v>
      </c>
      <c r="H56" s="48">
        <v>12.128723773887486</v>
      </c>
      <c r="I56" s="48">
        <v>2.4273970760160637</v>
      </c>
      <c r="J56" s="48">
        <v>0.20131296093284742</v>
      </c>
      <c r="K56" s="48">
        <v>1.8653289607955281</v>
      </c>
      <c r="L56" s="48">
        <v>0.17369536771822466</v>
      </c>
      <c r="N56" s="52">
        <v>43.153709034949543</v>
      </c>
      <c r="O56" s="52">
        <v>58.861550343632487</v>
      </c>
      <c r="P56" s="52">
        <v>57.827185522817359</v>
      </c>
      <c r="Q56" s="53">
        <v>152.6795846292132</v>
      </c>
      <c r="R56" s="52">
        <v>58.061013429894409</v>
      </c>
      <c r="S56" s="52">
        <v>47.418090359867719</v>
      </c>
      <c r="T56" s="53">
        <v>158.73021419312261</v>
      </c>
      <c r="U56" s="53">
        <v>356.31388363228075</v>
      </c>
      <c r="V56" s="52">
        <v>28.76652111632751</v>
      </c>
      <c r="W56" s="53">
        <v>100.90949482153405</v>
      </c>
      <c r="X56" s="61">
        <v>105.46831380968172</v>
      </c>
    </row>
    <row r="57" spans="1:24" ht="15" thickBot="1" x14ac:dyDescent="0.4">
      <c r="A57" s="60" t="s">
        <v>276</v>
      </c>
      <c r="B57" s="32"/>
      <c r="C57" s="48">
        <v>49.891103391298735</v>
      </c>
      <c r="D57" s="48">
        <v>13.767895777967976</v>
      </c>
      <c r="E57" s="48">
        <v>12.288944124306422</v>
      </c>
      <c r="F57" s="48">
        <v>0.21275725565753531</v>
      </c>
      <c r="G57" s="48">
        <v>6.8726126141859201</v>
      </c>
      <c r="H57" s="48">
        <v>12.14244847414809</v>
      </c>
      <c r="I57" s="48">
        <v>2.4538546891651318</v>
      </c>
      <c r="J57" s="48">
        <v>0.19996511271069264</v>
      </c>
      <c r="K57" s="48">
        <v>1.8745856359450186</v>
      </c>
      <c r="L57" s="48">
        <v>0.17237355233364166</v>
      </c>
      <c r="N57" s="52">
        <v>43.145368947169565</v>
      </c>
      <c r="O57" s="52">
        <v>59.026788646342311</v>
      </c>
      <c r="P57" s="52">
        <v>73.343782038168229</v>
      </c>
      <c r="Q57" s="53">
        <v>147.71597641250301</v>
      </c>
      <c r="R57" s="52">
        <v>55.591881820687171</v>
      </c>
      <c r="S57" s="52">
        <v>48.270759310730497</v>
      </c>
      <c r="T57" s="53">
        <v>158.54033342256193</v>
      </c>
      <c r="U57" s="53">
        <v>356.25549254372601</v>
      </c>
      <c r="V57" s="52">
        <v>28.705858569832905</v>
      </c>
      <c r="W57" s="53">
        <v>103.68657788918583</v>
      </c>
      <c r="X57" s="61">
        <v>102.65830566056979</v>
      </c>
    </row>
    <row r="58" spans="1:24" ht="15" thickBot="1" x14ac:dyDescent="0.4">
      <c r="A58" s="60" t="s">
        <v>278</v>
      </c>
      <c r="B58" s="32"/>
      <c r="C58" s="48">
        <v>50.235507402327066</v>
      </c>
      <c r="D58" s="48">
        <v>13.031778857882932</v>
      </c>
      <c r="E58" s="48">
        <v>13.090074774763465</v>
      </c>
      <c r="F58" s="48">
        <v>0.22500725404282518</v>
      </c>
      <c r="G58" s="48">
        <v>6.4805277023067678</v>
      </c>
      <c r="H58" s="48">
        <v>11.848662057761056</v>
      </c>
      <c r="I58" s="48">
        <v>2.4747772532381012</v>
      </c>
      <c r="J58" s="48">
        <v>0.22268500627597534</v>
      </c>
      <c r="K58" s="48">
        <v>2.0710749332857699</v>
      </c>
      <c r="L58" s="48">
        <v>0.19177869553311333</v>
      </c>
      <c r="N58" s="52">
        <v>47.518901209911327</v>
      </c>
      <c r="O58" s="52">
        <v>61.76762193989822</v>
      </c>
      <c r="P58" s="52">
        <v>55.877032014977814</v>
      </c>
      <c r="Q58" s="53">
        <v>156.711125556426</v>
      </c>
      <c r="R58" s="52">
        <v>50.052267052041998</v>
      </c>
      <c r="S58" s="52">
        <v>48.788411459107742</v>
      </c>
      <c r="T58" s="53">
        <v>158.52650396731156</v>
      </c>
      <c r="U58" s="53">
        <v>381.53617104137032</v>
      </c>
      <c r="V58" s="52">
        <v>32.655028821871433</v>
      </c>
      <c r="W58" s="53">
        <v>110.40841353872248</v>
      </c>
      <c r="X58" s="61">
        <v>112.10415395972583</v>
      </c>
    </row>
    <row r="59" spans="1:24" ht="15" thickBot="1" x14ac:dyDescent="0.4">
      <c r="A59" s="60" t="s">
        <v>366</v>
      </c>
      <c r="B59" s="32"/>
      <c r="C59" s="48">
        <v>49.822023952923978</v>
      </c>
      <c r="D59" s="48">
        <v>13.848151903863579</v>
      </c>
      <c r="E59" s="48">
        <v>12.447782068510799</v>
      </c>
      <c r="F59" s="48">
        <v>0.21527351773137596</v>
      </c>
      <c r="G59" s="48">
        <v>6.7126694011048915</v>
      </c>
      <c r="H59" s="48">
        <v>12.138298180620151</v>
      </c>
      <c r="I59" s="48">
        <v>2.4160460825714667</v>
      </c>
      <c r="J59" s="48">
        <v>0.19966847481285244</v>
      </c>
      <c r="K59" s="48">
        <v>1.9100653270409689</v>
      </c>
      <c r="L59" s="48">
        <v>0.17189519647777887</v>
      </c>
      <c r="N59" s="52">
        <v>43.610679202005031</v>
      </c>
      <c r="O59" s="52">
        <v>58.865897156521186</v>
      </c>
      <c r="P59" s="52">
        <v>65.038701969198769</v>
      </c>
      <c r="Q59" s="53">
        <v>150.95467425197228</v>
      </c>
      <c r="R59" s="52">
        <v>54.133605171677488</v>
      </c>
      <c r="S59" s="52">
        <v>46.90226730829071</v>
      </c>
      <c r="T59" s="53">
        <v>158.9687235166281</v>
      </c>
      <c r="U59" s="53">
        <v>352.51952760931016</v>
      </c>
      <c r="V59" s="52">
        <v>28.582192797784167</v>
      </c>
      <c r="W59" s="53">
        <v>108.63481273381169</v>
      </c>
      <c r="X59" s="61">
        <v>106.74816430387287</v>
      </c>
    </row>
    <row r="60" spans="1:24" ht="15" thickBot="1" x14ac:dyDescent="0.4">
      <c r="A60" s="60" t="s">
        <v>285</v>
      </c>
      <c r="B60" s="32"/>
      <c r="C60" s="48">
        <v>50.326949664637596</v>
      </c>
      <c r="D60" s="48">
        <v>13.885553814375546</v>
      </c>
      <c r="E60" s="48">
        <v>12.304654748055274</v>
      </c>
      <c r="F60" s="48">
        <v>0.21163701243391719</v>
      </c>
      <c r="G60" s="48">
        <v>6.4764726323834578</v>
      </c>
      <c r="H60" s="48">
        <v>11.982944507471068</v>
      </c>
      <c r="I60" s="48">
        <v>2.4393251776070581</v>
      </c>
      <c r="J60" s="48">
        <v>0.20376828865306995</v>
      </c>
      <c r="K60" s="48">
        <v>1.8766738201702104</v>
      </c>
      <c r="L60" s="48">
        <v>0.1745647837152314</v>
      </c>
      <c r="N60" s="52">
        <v>44.428806824206625</v>
      </c>
      <c r="O60" s="52">
        <v>58.510180811144117</v>
      </c>
      <c r="P60" s="52">
        <v>58.685908071442626</v>
      </c>
      <c r="Q60" s="53">
        <v>150.72753615064232</v>
      </c>
      <c r="R60" s="52">
        <v>52.690153041489936</v>
      </c>
      <c r="S60" s="52">
        <v>46.402389630543063</v>
      </c>
      <c r="T60" s="53">
        <v>161.61100107103945</v>
      </c>
      <c r="U60" s="53">
        <v>350.73893134385787</v>
      </c>
      <c r="V60" s="52">
        <v>29.055254936870291</v>
      </c>
      <c r="W60" s="53">
        <v>109.37049320959024</v>
      </c>
      <c r="X60" s="61">
        <v>105.69170824225652</v>
      </c>
    </row>
    <row r="61" spans="1:24" ht="15" thickBot="1" x14ac:dyDescent="0.4">
      <c r="A61" s="60" t="s">
        <v>280</v>
      </c>
      <c r="B61" s="32"/>
      <c r="C61" s="48">
        <v>49.104962954649693</v>
      </c>
      <c r="D61" s="48">
        <v>14.103267691842941</v>
      </c>
      <c r="E61" s="48">
        <v>12.674652166200852</v>
      </c>
      <c r="F61" s="48">
        <v>0.21908294803399794</v>
      </c>
      <c r="G61" s="48">
        <v>6.9183934586369089</v>
      </c>
      <c r="H61" s="48">
        <v>12.057528919878608</v>
      </c>
      <c r="I61" s="48">
        <v>2.5205617280467636</v>
      </c>
      <c r="J61" s="48">
        <v>0.20495921437493628</v>
      </c>
      <c r="K61" s="48">
        <v>1.8929961902961003</v>
      </c>
      <c r="L61" s="48">
        <v>0.18119544961136197</v>
      </c>
      <c r="N61" s="52">
        <v>44.059275577666611</v>
      </c>
      <c r="O61" s="52">
        <v>61.094616800955279</v>
      </c>
      <c r="P61" s="52">
        <v>61.923611650490095</v>
      </c>
      <c r="Q61" s="53">
        <v>154.14977020812881</v>
      </c>
      <c r="R61" s="52">
        <v>56.566718510905517</v>
      </c>
      <c r="S61" s="52">
        <v>48.850900550999654</v>
      </c>
      <c r="T61" s="53">
        <v>163.16473853720879</v>
      </c>
      <c r="U61" s="53">
        <v>364.8579137598702</v>
      </c>
      <c r="V61" s="52">
        <v>29.436889218500873</v>
      </c>
      <c r="W61" s="53">
        <v>104.86422130745838</v>
      </c>
      <c r="X61" s="61">
        <v>107.74538883579467</v>
      </c>
    </row>
    <row r="62" spans="1:24" ht="15" thickBot="1" x14ac:dyDescent="0.4">
      <c r="A62" s="60" t="s">
        <v>287</v>
      </c>
      <c r="B62" s="32"/>
      <c r="C62" s="48">
        <v>48.362237632308471</v>
      </c>
      <c r="D62" s="48">
        <v>14.467378674131961</v>
      </c>
      <c r="E62" s="48">
        <v>12.767183659695824</v>
      </c>
      <c r="F62" s="48">
        <v>0.2216558905188068</v>
      </c>
      <c r="G62" s="48">
        <v>6.7855145093735514</v>
      </c>
      <c r="H62" s="48">
        <v>12.39600970791701</v>
      </c>
      <c r="I62" s="48">
        <v>2.4701234885248518</v>
      </c>
      <c r="J62" s="48">
        <v>0.21647084352371709</v>
      </c>
      <c r="K62" s="48">
        <v>2.0006022298483415</v>
      </c>
      <c r="L62" s="48">
        <v>0.18419586107153255</v>
      </c>
      <c r="N62" s="52">
        <v>46.59119326446848</v>
      </c>
      <c r="O62" s="52">
        <v>62.655801291225252</v>
      </c>
      <c r="P62" s="52">
        <v>65.847545020623215</v>
      </c>
      <c r="Q62" s="53">
        <v>175.79613777751018</v>
      </c>
      <c r="R62" s="52">
        <v>79.551843174698234</v>
      </c>
      <c r="S62" s="52">
        <v>47.99613929650036</v>
      </c>
      <c r="T62" s="53">
        <v>163.76644667034273</v>
      </c>
      <c r="U62" s="53">
        <v>369.10668059798815</v>
      </c>
      <c r="V62" s="52">
        <v>30.287381633022516</v>
      </c>
      <c r="W62" s="53">
        <v>116.85976873288337</v>
      </c>
      <c r="X62" s="61">
        <v>112.08658584582938</v>
      </c>
    </row>
    <row r="63" spans="1:24" ht="15" thickBot="1" x14ac:dyDescent="0.4">
      <c r="A63" s="60" t="s">
        <v>274</v>
      </c>
      <c r="B63" s="32"/>
      <c r="C63" s="48">
        <v>49.270239987567386</v>
      </c>
      <c r="D63" s="48">
        <v>14.267765229237419</v>
      </c>
      <c r="E63" s="48">
        <v>12.596143246904786</v>
      </c>
      <c r="F63" s="48">
        <v>0.21736003999162912</v>
      </c>
      <c r="G63" s="48">
        <v>6.9251821266510145</v>
      </c>
      <c r="H63" s="48">
        <v>11.843364812891661</v>
      </c>
      <c r="I63" s="48">
        <v>2.4800620090903456</v>
      </c>
      <c r="J63" s="48">
        <v>0.20429112624513313</v>
      </c>
      <c r="K63" s="48">
        <v>1.8990742637847819</v>
      </c>
      <c r="L63" s="48">
        <v>0.17523544521680481</v>
      </c>
      <c r="N63" s="52">
        <v>43.846542284551973</v>
      </c>
      <c r="O63" s="52">
        <v>60.427751667929371</v>
      </c>
      <c r="P63" s="52">
        <v>71.138000350744804</v>
      </c>
      <c r="Q63" s="53">
        <v>149.76372573321385</v>
      </c>
      <c r="R63" s="52">
        <v>57.776148094753353</v>
      </c>
      <c r="S63" s="52">
        <v>48.776063621707642</v>
      </c>
      <c r="T63" s="53">
        <v>163.17274129093866</v>
      </c>
      <c r="U63" s="53">
        <v>363.88479146499208</v>
      </c>
      <c r="V63" s="52">
        <v>28.820168355108727</v>
      </c>
      <c r="W63" s="53">
        <v>107.55277717216455</v>
      </c>
      <c r="X63" s="61">
        <v>106.53999876016682</v>
      </c>
    </row>
    <row r="64" spans="1:24" ht="15" thickBot="1" x14ac:dyDescent="0.4">
      <c r="A64" s="60" t="s">
        <v>275</v>
      </c>
      <c r="B64" s="32"/>
      <c r="C64" s="48">
        <v>49.998748662132137</v>
      </c>
      <c r="D64" s="48">
        <v>13.580081822588429</v>
      </c>
      <c r="E64" s="48">
        <v>12.269098803481004</v>
      </c>
      <c r="F64" s="48">
        <v>0.21441738673927585</v>
      </c>
      <c r="G64" s="48">
        <v>7.1367850492675933</v>
      </c>
      <c r="H64" s="48">
        <v>12.128952135897729</v>
      </c>
      <c r="I64" s="48">
        <v>2.334981537752455</v>
      </c>
      <c r="J64" s="48">
        <v>0.19419790563325998</v>
      </c>
      <c r="K64" s="48">
        <v>1.8541904536810871</v>
      </c>
      <c r="L64" s="48">
        <v>0.16806809677684917</v>
      </c>
      <c r="N64" s="52">
        <v>41.96572848681727</v>
      </c>
      <c r="O64" s="52">
        <v>59.682643714039067</v>
      </c>
      <c r="P64" s="52">
        <v>73.621489166647521</v>
      </c>
      <c r="Q64" s="53">
        <v>128.95435262666282</v>
      </c>
      <c r="R64" s="52">
        <v>60.778471340224868</v>
      </c>
      <c r="S64" s="52">
        <v>49.54602997588794</v>
      </c>
      <c r="T64" s="53">
        <v>153.05720601832081</v>
      </c>
      <c r="U64" s="53">
        <v>358.13597657565208</v>
      </c>
      <c r="V64" s="52">
        <v>27.696395671656525</v>
      </c>
      <c r="W64" s="53">
        <v>98.747184214613725</v>
      </c>
      <c r="X64" s="61">
        <v>101.36941686072127</v>
      </c>
    </row>
    <row r="65" spans="1:24" ht="15" thickBot="1" x14ac:dyDescent="0.4">
      <c r="A65" s="60" t="s">
        <v>367</v>
      </c>
      <c r="B65" s="32"/>
      <c r="C65" s="48">
        <v>49.888087592816298</v>
      </c>
      <c r="D65" s="48">
        <v>14.425350881429026</v>
      </c>
      <c r="E65" s="48">
        <v>11.75074794231327</v>
      </c>
      <c r="F65" s="48">
        <v>0.20609876352361675</v>
      </c>
      <c r="G65" s="48">
        <v>6.9690439323166329</v>
      </c>
      <c r="H65" s="48">
        <v>12.220648291709542</v>
      </c>
      <c r="I65" s="48">
        <v>2.3181040843056691</v>
      </c>
      <c r="J65" s="48">
        <v>0.18650106075753309</v>
      </c>
      <c r="K65" s="48">
        <v>1.7641887261414044</v>
      </c>
      <c r="L65" s="48">
        <v>0.15533543334035604</v>
      </c>
      <c r="N65" s="52">
        <v>42.752177470508215</v>
      </c>
      <c r="O65" s="52">
        <v>57.337020501277756</v>
      </c>
      <c r="P65" s="52">
        <v>69.943415575739337</v>
      </c>
      <c r="Q65" s="53">
        <v>134.55152435857661</v>
      </c>
      <c r="R65" s="52">
        <v>56.321889729211549</v>
      </c>
      <c r="S65" s="52">
        <v>46.963270154429814</v>
      </c>
      <c r="T65" s="53">
        <v>162.67482581370049</v>
      </c>
      <c r="U65" s="53">
        <v>335.31854644550509</v>
      </c>
      <c r="V65" s="52">
        <v>26.292227552989697</v>
      </c>
      <c r="W65" s="53">
        <v>102.2523390273205</v>
      </c>
      <c r="X65" s="61">
        <v>96.085941879073602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26B7-F6FE-4F6A-B6C3-33FA1CD16D64}">
  <dimension ref="A1:BB74"/>
  <sheetViews>
    <sheetView topLeftCell="Z21" workbookViewId="0">
      <selection activeCell="AK46" sqref="AK46"/>
    </sheetView>
  </sheetViews>
  <sheetFormatPr defaultRowHeight="14.5" x14ac:dyDescent="0.35"/>
  <sheetData>
    <row r="1" spans="1:54" ht="15" thickBot="1" x14ac:dyDescent="0.4">
      <c r="A1" t="s">
        <v>10</v>
      </c>
      <c r="B1" t="s">
        <v>2</v>
      </c>
      <c r="C1" t="s">
        <v>291</v>
      </c>
      <c r="D1" t="s">
        <v>7</v>
      </c>
      <c r="E1" t="s">
        <v>9</v>
      </c>
      <c r="F1" t="s">
        <v>5</v>
      </c>
      <c r="G1" t="s">
        <v>1</v>
      </c>
      <c r="H1" t="s">
        <v>8</v>
      </c>
      <c r="I1" t="s">
        <v>6</v>
      </c>
      <c r="K1" s="47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  <c r="AD1" t="s">
        <v>311</v>
      </c>
      <c r="AE1" t="s">
        <v>312</v>
      </c>
      <c r="AF1" t="s">
        <v>313</v>
      </c>
      <c r="AG1" t="s">
        <v>314</v>
      </c>
      <c r="AH1" t="s">
        <v>315</v>
      </c>
      <c r="AI1" t="s">
        <v>316</v>
      </c>
      <c r="AJ1" t="s">
        <v>317</v>
      </c>
      <c r="AK1" t="s">
        <v>318</v>
      </c>
      <c r="AL1" t="s">
        <v>319</v>
      </c>
      <c r="AM1" t="s">
        <v>320</v>
      </c>
      <c r="AN1" t="s">
        <v>321</v>
      </c>
      <c r="AO1" t="s">
        <v>322</v>
      </c>
      <c r="AP1" t="s">
        <v>323</v>
      </c>
      <c r="AQ1" t="s">
        <v>324</v>
      </c>
      <c r="AR1" t="s">
        <v>325</v>
      </c>
      <c r="AS1" t="s">
        <v>326</v>
      </c>
      <c r="AT1" t="s">
        <v>327</v>
      </c>
      <c r="AU1" t="s">
        <v>328</v>
      </c>
      <c r="AV1" t="s">
        <v>329</v>
      </c>
      <c r="AW1" s="30" t="s">
        <v>330</v>
      </c>
      <c r="AX1" s="32" t="s">
        <v>227</v>
      </c>
      <c r="AY1" s="32" t="s">
        <v>258</v>
      </c>
      <c r="AZ1" s="39" t="s">
        <v>0</v>
      </c>
      <c r="BB1" s="47" t="s">
        <v>290</v>
      </c>
    </row>
    <row r="2" spans="1:54" ht="15" thickBot="1" x14ac:dyDescent="0.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 s="32"/>
      <c r="AY2" s="32"/>
      <c r="AZ2" s="39"/>
      <c r="BB2" s="47"/>
    </row>
    <row r="3" spans="1:54" ht="15" thickBot="1" x14ac:dyDescent="0.4">
      <c r="A3" s="48">
        <v>1.80459410831127</v>
      </c>
      <c r="B3" s="48">
        <v>14.033486844616021</v>
      </c>
      <c r="C3" s="48">
        <v>14.017953955100277</v>
      </c>
      <c r="D3" s="48">
        <v>0.21726031204367816</v>
      </c>
      <c r="E3" s="48">
        <v>6.9663408974579974</v>
      </c>
      <c r="F3" s="48">
        <v>11.848849455100007</v>
      </c>
      <c r="G3" s="48">
        <v>2.3632818808972837</v>
      </c>
      <c r="H3" s="48">
        <v>0.20890138498621727</v>
      </c>
      <c r="I3" s="48">
        <v>0.16033198353608227</v>
      </c>
      <c r="J3" s="48"/>
      <c r="K3" s="50"/>
      <c r="L3" s="52">
        <v>5.9222172071538521</v>
      </c>
      <c r="M3" s="48">
        <v>0.57242845460063874</v>
      </c>
      <c r="N3" s="52">
        <v>46.818434054436636</v>
      </c>
      <c r="O3" s="53">
        <v>368.26312380934939</v>
      </c>
      <c r="P3" s="53">
        <v>78.342802131029288</v>
      </c>
      <c r="Q3" s="53">
        <v>52.452092732649206</v>
      </c>
      <c r="R3" s="53">
        <v>59.183695598213845</v>
      </c>
      <c r="S3" s="53">
        <v>155.66386753471141</v>
      </c>
      <c r="T3" s="53">
        <v>102.89954511242956</v>
      </c>
      <c r="U3" s="52">
        <v>19.073116239434075</v>
      </c>
      <c r="V3" s="52">
        <v>3.9763576075075155</v>
      </c>
      <c r="W3" s="53">
        <v>161.74058089585461</v>
      </c>
      <c r="X3" s="52">
        <v>30.685675502674016</v>
      </c>
      <c r="Y3" s="53">
        <v>101.79176745603775</v>
      </c>
      <c r="Z3" s="52">
        <v>9.516995921828542</v>
      </c>
      <c r="AA3" s="48">
        <v>0.39826589931988432</v>
      </c>
      <c r="AB3" s="48">
        <v>4.4005565702477788E-2</v>
      </c>
      <c r="AC3" s="53">
        <v>44.271167896765121</v>
      </c>
      <c r="AD3" s="48">
        <v>7.2342170399556212</v>
      </c>
      <c r="AE3" s="48">
        <v>18.142027129726163</v>
      </c>
      <c r="AF3" s="48">
        <v>2.6555975382016244</v>
      </c>
      <c r="AG3" s="48">
        <v>13.159379575326886</v>
      </c>
      <c r="AH3" s="48">
        <v>3.9207451942913005</v>
      </c>
      <c r="AI3" s="48">
        <v>1.4047657879268629</v>
      </c>
      <c r="AJ3" s="48">
        <v>4.7304882799736152</v>
      </c>
      <c r="AK3" s="48">
        <v>0.8329189717569615</v>
      </c>
      <c r="AL3" s="48">
        <v>5.3424065905568057</v>
      </c>
      <c r="AM3" s="48">
        <v>1.1282501875944049</v>
      </c>
      <c r="AN3" s="48">
        <v>3.1711388917032148</v>
      </c>
      <c r="AO3" s="48">
        <v>0.46398221111463317</v>
      </c>
      <c r="AP3" s="48">
        <v>2.9906580375518512</v>
      </c>
      <c r="AQ3" s="48">
        <v>0.44035555482536365</v>
      </c>
      <c r="AR3" s="48">
        <v>2.7666417469665823</v>
      </c>
      <c r="AS3" s="48">
        <v>0.62544838922224344</v>
      </c>
      <c r="AT3" s="48">
        <v>0.14997628441981131</v>
      </c>
      <c r="AU3" s="48">
        <v>0.60603301663709563</v>
      </c>
      <c r="AV3" s="48">
        <v>0.59803702308866347</v>
      </c>
      <c r="AW3" s="56">
        <v>0.18304905124384158</v>
      </c>
      <c r="AX3" s="32" t="s">
        <v>228</v>
      </c>
      <c r="AY3" s="32" t="s">
        <v>259</v>
      </c>
      <c r="AZ3" s="39" t="s">
        <v>260</v>
      </c>
    </row>
    <row r="4" spans="1:54" ht="15" thickBot="1" x14ac:dyDescent="0.4">
      <c r="A4" s="48">
        <v>1.8127803890550291</v>
      </c>
      <c r="B4" s="48">
        <v>13.804834411091615</v>
      </c>
      <c r="C4" s="48">
        <v>14.007008478408336</v>
      </c>
      <c r="D4" s="48">
        <v>0.21755170826248291</v>
      </c>
      <c r="E4" s="48">
        <v>6.9262095687476357</v>
      </c>
      <c r="F4" s="48">
        <v>11.676687031746699</v>
      </c>
      <c r="G4" s="48">
        <v>2.3448616575526344</v>
      </c>
      <c r="H4" s="48">
        <v>0.20955561367915518</v>
      </c>
      <c r="I4" s="48">
        <v>0.16372696345863236</v>
      </c>
      <c r="J4" s="48"/>
      <c r="K4" s="50"/>
      <c r="L4" s="52">
        <v>5.5579110963141449</v>
      </c>
      <c r="M4" s="48">
        <v>0.60357756544125052</v>
      </c>
      <c r="N4" s="52">
        <v>46.301802107130726</v>
      </c>
      <c r="O4" s="53">
        <v>368.1349962108859</v>
      </c>
      <c r="P4" s="53">
        <v>74.886448478918766</v>
      </c>
      <c r="Q4" s="53">
        <v>52.300355707808286</v>
      </c>
      <c r="R4" s="53">
        <v>58.70465525108326</v>
      </c>
      <c r="S4" s="53">
        <v>153.75622461546533</v>
      </c>
      <c r="T4" s="53">
        <v>102.01952584490598</v>
      </c>
      <c r="U4" s="52">
        <v>18.920279901604136</v>
      </c>
      <c r="V4" s="52">
        <v>4.0428657543885267</v>
      </c>
      <c r="W4" s="53">
        <v>159.91954724068808</v>
      </c>
      <c r="X4" s="52">
        <v>30.929468151351564</v>
      </c>
      <c r="Y4" s="53">
        <v>102.81893967042399</v>
      </c>
      <c r="Z4" s="52">
        <v>9.7372693307519196</v>
      </c>
      <c r="AA4" s="48">
        <v>0.38987108882638283</v>
      </c>
      <c r="AB4" s="48">
        <v>4.3346961359560662E-2</v>
      </c>
      <c r="AC4" s="53">
        <v>44.842233598969557</v>
      </c>
      <c r="AD4" s="48">
        <v>7.3529637106500267</v>
      </c>
      <c r="AE4" s="48">
        <v>18.332871634192529</v>
      </c>
      <c r="AF4" s="48">
        <v>2.7159075669142059</v>
      </c>
      <c r="AG4" s="48">
        <v>13.317810792183751</v>
      </c>
      <c r="AH4" s="48">
        <v>3.9733169144611207</v>
      </c>
      <c r="AI4" s="48">
        <v>1.4185783502561022</v>
      </c>
      <c r="AJ4" s="48">
        <v>4.8261499849088647</v>
      </c>
      <c r="AK4" s="48">
        <v>0.85649667090652237</v>
      </c>
      <c r="AL4" s="48">
        <v>5.4670235732222352</v>
      </c>
      <c r="AM4" s="48">
        <v>1.1429576264936314</v>
      </c>
      <c r="AN4" s="48">
        <v>3.2108403871701374</v>
      </c>
      <c r="AO4" s="48">
        <v>0.47410781715210942</v>
      </c>
      <c r="AP4" s="48">
        <v>3.0443015348217308</v>
      </c>
      <c r="AQ4" s="48">
        <v>0.44623131618700523</v>
      </c>
      <c r="AR4" s="48">
        <v>2.7925280913822492</v>
      </c>
      <c r="AS4" s="48">
        <v>0.63694794505612362</v>
      </c>
      <c r="AT4" s="48">
        <v>0.15444229319010372</v>
      </c>
      <c r="AU4" s="48">
        <v>0.58572594286954871</v>
      </c>
      <c r="AV4" s="48">
        <v>0.60360193739122936</v>
      </c>
      <c r="AW4" s="56">
        <v>0.18293346444671418</v>
      </c>
      <c r="AX4" s="32" t="s">
        <v>229</v>
      </c>
      <c r="AY4" s="32" t="s">
        <v>259</v>
      </c>
      <c r="AZ4" s="39" t="s">
        <v>261</v>
      </c>
    </row>
    <row r="5" spans="1:54" ht="15" thickBot="1" x14ac:dyDescent="0.4">
      <c r="A5" s="48">
        <v>1.8320850562531443</v>
      </c>
      <c r="B5" s="48">
        <v>13.91870356828796</v>
      </c>
      <c r="C5" s="48">
        <v>14.11031269839828</v>
      </c>
      <c r="D5" s="48">
        <v>0.21847169129221369</v>
      </c>
      <c r="E5" s="48">
        <v>6.910881752797108</v>
      </c>
      <c r="F5" s="48">
        <v>11.762545303510063</v>
      </c>
      <c r="G5" s="48">
        <v>2.3721037647480783</v>
      </c>
      <c r="H5" s="48">
        <v>0.21354482702977162</v>
      </c>
      <c r="I5" s="48">
        <v>0.16636375075763768</v>
      </c>
      <c r="J5" s="48"/>
      <c r="K5" s="50"/>
      <c r="L5" s="52">
        <v>5.8353762252798882</v>
      </c>
      <c r="M5" s="48">
        <v>0.60046440423589775</v>
      </c>
      <c r="N5" s="52">
        <v>46.376372096167159</v>
      </c>
      <c r="O5" s="53">
        <v>370.22801706783025</v>
      </c>
      <c r="P5" s="53">
        <v>72.287722978794619</v>
      </c>
      <c r="Q5" s="53">
        <v>52.399835773883325</v>
      </c>
      <c r="R5" s="53">
        <v>58.40000266570101</v>
      </c>
      <c r="S5" s="53">
        <v>158.401217167901</v>
      </c>
      <c r="T5" s="53">
        <v>103.00910456291439</v>
      </c>
      <c r="U5" s="52">
        <v>18.998106971452955</v>
      </c>
      <c r="V5" s="52">
        <v>4.0409281242224546</v>
      </c>
      <c r="W5" s="53">
        <v>161.1861043367125</v>
      </c>
      <c r="X5" s="52">
        <v>30.858744464585065</v>
      </c>
      <c r="Y5" s="53">
        <v>103.74910352824256</v>
      </c>
      <c r="Z5" s="52">
        <v>9.730569001457658</v>
      </c>
      <c r="AA5" s="48">
        <v>0.41092610624996179</v>
      </c>
      <c r="AB5" s="48">
        <v>4.4749032900592976E-2</v>
      </c>
      <c r="AC5" s="53">
        <v>45.358134489411839</v>
      </c>
      <c r="AD5" s="48">
        <v>7.3664958357839208</v>
      </c>
      <c r="AE5" s="48">
        <v>18.472895669478493</v>
      </c>
      <c r="AF5" s="48">
        <v>2.7214893910774385</v>
      </c>
      <c r="AG5" s="48">
        <v>13.266336205251559</v>
      </c>
      <c r="AH5" s="48">
        <v>3.943396584192973</v>
      </c>
      <c r="AI5" s="48">
        <v>1.4292928899445998</v>
      </c>
      <c r="AJ5" s="48">
        <v>4.8247231772705037</v>
      </c>
      <c r="AK5" s="48">
        <v>0.84883186055339432</v>
      </c>
      <c r="AL5" s="48">
        <v>5.4229228778685306</v>
      </c>
      <c r="AM5" s="48">
        <v>1.1430697122922437</v>
      </c>
      <c r="AN5" s="48">
        <v>3.2142801902970275</v>
      </c>
      <c r="AO5" s="48">
        <v>0.47454384254887849</v>
      </c>
      <c r="AP5" s="48">
        <v>3.0649111821098969</v>
      </c>
      <c r="AQ5" s="48">
        <v>0.44625773993705919</v>
      </c>
      <c r="AR5" s="48">
        <v>2.7909366071692299</v>
      </c>
      <c r="AS5" s="48">
        <v>0.63591409554756462</v>
      </c>
      <c r="AT5" s="48">
        <v>0.1421514355795091</v>
      </c>
      <c r="AU5" s="48">
        <v>0.65661578005834165</v>
      </c>
      <c r="AV5" s="48">
        <v>0.60331777669733799</v>
      </c>
      <c r="AW5" s="56">
        <v>0.18264070866461912</v>
      </c>
      <c r="AX5" s="32" t="s">
        <v>230</v>
      </c>
      <c r="AY5" s="32" t="s">
        <v>259</v>
      </c>
      <c r="AZ5" s="39" t="s">
        <v>262</v>
      </c>
    </row>
    <row r="6" spans="1:54" ht="15" thickBot="1" x14ac:dyDescent="0.4">
      <c r="A6" s="48">
        <v>1.8288559758338667</v>
      </c>
      <c r="B6" s="48">
        <v>13.847635404910744</v>
      </c>
      <c r="C6" s="48">
        <v>14.099408337907136</v>
      </c>
      <c r="D6" s="48">
        <v>0.2185606825832643</v>
      </c>
      <c r="E6" s="48">
        <v>6.9164560404295576</v>
      </c>
      <c r="F6" s="48">
        <v>11.702259432413504</v>
      </c>
      <c r="G6" s="48">
        <v>2.3581143006335954</v>
      </c>
      <c r="H6" s="48">
        <v>0.21122900397222252</v>
      </c>
      <c r="I6" s="48">
        <v>0.16647804670864777</v>
      </c>
      <c r="J6" s="48"/>
      <c r="K6" s="50"/>
      <c r="L6" s="52">
        <v>5.5240220989077038</v>
      </c>
      <c r="M6" s="48">
        <v>0.58637663901335746</v>
      </c>
      <c r="N6" s="52">
        <v>46.093888446019697</v>
      </c>
      <c r="O6" s="53">
        <v>369.19061801978268</v>
      </c>
      <c r="P6" s="53">
        <v>73.289288594205274</v>
      </c>
      <c r="Q6" s="53">
        <v>52.287947077940473</v>
      </c>
      <c r="R6" s="53">
        <v>58.128909149917746</v>
      </c>
      <c r="S6" s="53">
        <v>153.51332378685674</v>
      </c>
      <c r="T6" s="53">
        <v>101.27396220851836</v>
      </c>
      <c r="U6" s="52">
        <v>18.988235678541592</v>
      </c>
      <c r="V6" s="52">
        <v>4.0257798676377048</v>
      </c>
      <c r="W6" s="53">
        <v>161.06548601307313</v>
      </c>
      <c r="X6" s="52">
        <v>30.999132461234367</v>
      </c>
      <c r="Y6" s="53">
        <v>103.33816989009684</v>
      </c>
      <c r="Z6" s="52">
        <v>9.7054357606944652</v>
      </c>
      <c r="AA6" s="48">
        <v>0.41831033362903214</v>
      </c>
      <c r="AB6" s="48">
        <v>4.4196961984346105E-2</v>
      </c>
      <c r="AC6" s="53">
        <v>44.968444124237678</v>
      </c>
      <c r="AD6" s="48">
        <v>7.3609019434536274</v>
      </c>
      <c r="AE6" s="48">
        <v>18.436119048426473</v>
      </c>
      <c r="AF6" s="48">
        <v>2.7080489871339957</v>
      </c>
      <c r="AG6" s="48">
        <v>13.34881139518267</v>
      </c>
      <c r="AH6" s="48">
        <v>3.9628524788791464</v>
      </c>
      <c r="AI6" s="48">
        <v>1.4220498516180096</v>
      </c>
      <c r="AJ6" s="48">
        <v>4.78353353380027</v>
      </c>
      <c r="AK6" s="48">
        <v>0.84960764589384485</v>
      </c>
      <c r="AL6" s="48">
        <v>5.4216056482446895</v>
      </c>
      <c r="AM6" s="48">
        <v>1.1405929745105852</v>
      </c>
      <c r="AN6" s="48">
        <v>3.19626882674264</v>
      </c>
      <c r="AO6" s="48">
        <v>0.47748917754011722</v>
      </c>
      <c r="AP6" s="48">
        <v>3.0381327575298012</v>
      </c>
      <c r="AQ6" s="48">
        <v>0.44286047755565422</v>
      </c>
      <c r="AR6" s="48">
        <v>2.8032816811880368</v>
      </c>
      <c r="AS6" s="48">
        <v>0.64258904623279312</v>
      </c>
      <c r="AT6" s="48">
        <v>0.14195866345870406</v>
      </c>
      <c r="AU6" s="48">
        <v>0.72665322017711664</v>
      </c>
      <c r="AV6" s="48">
        <v>0.61037900178821525</v>
      </c>
      <c r="AW6" s="56">
        <v>0.18472016021813067</v>
      </c>
      <c r="AX6" s="32" t="s">
        <v>231</v>
      </c>
      <c r="AY6" s="32" t="s">
        <v>259</v>
      </c>
      <c r="AZ6" s="39" t="s">
        <v>263</v>
      </c>
    </row>
    <row r="7" spans="1:54" ht="15" thickBot="1" x14ac:dyDescent="0.4">
      <c r="A7" s="48">
        <v>1.8194816123443274</v>
      </c>
      <c r="B7" s="48">
        <v>13.882169804617602</v>
      </c>
      <c r="C7" s="48">
        <v>14.033512175276956</v>
      </c>
      <c r="D7" s="48">
        <v>0.21887742774445074</v>
      </c>
      <c r="E7" s="48">
        <v>6.8644760657842925</v>
      </c>
      <c r="F7" s="48">
        <v>11.714746495363105</v>
      </c>
      <c r="G7" s="48">
        <v>2.363507249755362</v>
      </c>
      <c r="H7" s="48">
        <v>0.21095982986546102</v>
      </c>
      <c r="I7" s="48">
        <v>0.15129686460917779</v>
      </c>
      <c r="J7" s="48"/>
      <c r="K7" s="50"/>
      <c r="L7" s="52">
        <v>5.7190309007879714</v>
      </c>
      <c r="M7" s="48">
        <v>0.59905622082125976</v>
      </c>
      <c r="N7" s="52">
        <v>46.22455272767202</v>
      </c>
      <c r="O7" s="53">
        <v>366.88632119776088</v>
      </c>
      <c r="P7" s="53">
        <v>74.537481140517059</v>
      </c>
      <c r="Q7" s="53">
        <v>52.07048116486304</v>
      </c>
      <c r="R7" s="53">
        <v>57.934227771691233</v>
      </c>
      <c r="S7" s="53">
        <v>157.91073376120491</v>
      </c>
      <c r="T7" s="53">
        <v>101.76435462018222</v>
      </c>
      <c r="U7" s="52">
        <v>19.127798946068339</v>
      </c>
      <c r="V7" s="52">
        <v>4.012334796756206</v>
      </c>
      <c r="W7" s="53">
        <v>161.56058508975909</v>
      </c>
      <c r="X7" s="52">
        <v>30.774601747753678</v>
      </c>
      <c r="Y7" s="53">
        <v>102.43572506193371</v>
      </c>
      <c r="Z7" s="52">
        <v>9.6360046302952878</v>
      </c>
      <c r="AA7" s="48">
        <v>0.45590059193026783</v>
      </c>
      <c r="AB7" s="48">
        <v>4.5542742323592442E-2</v>
      </c>
      <c r="AC7" s="53">
        <v>44.55627476748905</v>
      </c>
      <c r="AD7" s="48">
        <v>7.3049954290400949</v>
      </c>
      <c r="AE7" s="48">
        <v>18.228909766232846</v>
      </c>
      <c r="AF7" s="48">
        <v>2.6810981986694835</v>
      </c>
      <c r="AG7" s="48">
        <v>13.149389404401679</v>
      </c>
      <c r="AH7" s="48">
        <v>3.9371027959889711</v>
      </c>
      <c r="AI7" s="48">
        <v>1.4173560817302799</v>
      </c>
      <c r="AJ7" s="48">
        <v>4.7740345771824879</v>
      </c>
      <c r="AK7" s="48">
        <v>0.84310205730715493</v>
      </c>
      <c r="AL7" s="48">
        <v>5.4046075110463896</v>
      </c>
      <c r="AM7" s="48">
        <v>1.1283165902264809</v>
      </c>
      <c r="AN7" s="48">
        <v>3.1889867848930478</v>
      </c>
      <c r="AO7" s="48">
        <v>0.47202807168319727</v>
      </c>
      <c r="AP7" s="48">
        <v>3.0090441764565736</v>
      </c>
      <c r="AQ7" s="48">
        <v>0.44150904101483845</v>
      </c>
      <c r="AR7" s="48">
        <v>2.7614962207978193</v>
      </c>
      <c r="AS7" s="48">
        <v>0.63040675613599739</v>
      </c>
      <c r="AT7" s="48">
        <v>0.13914886279649413</v>
      </c>
      <c r="AU7" s="48">
        <v>0.57085296456089163</v>
      </c>
      <c r="AV7" s="48">
        <v>0.59782029769452094</v>
      </c>
      <c r="AW7" s="56">
        <v>0.18379182079430062</v>
      </c>
      <c r="AX7" s="32" t="s">
        <v>232</v>
      </c>
      <c r="AY7" s="32" t="s">
        <v>259</v>
      </c>
      <c r="AZ7" s="39" t="s">
        <v>264</v>
      </c>
    </row>
    <row r="8" spans="1:54" ht="15" thickBot="1" x14ac:dyDescent="0.4">
      <c r="A8" s="48">
        <v>1.8058229131163956</v>
      </c>
      <c r="B8" s="48">
        <v>13.913372709292483</v>
      </c>
      <c r="C8" s="48">
        <v>14.018501054631544</v>
      </c>
      <c r="D8" s="48">
        <v>0.21721666021050179</v>
      </c>
      <c r="E8" s="48">
        <v>6.9814310270690605</v>
      </c>
      <c r="F8" s="48">
        <v>11.77145999365241</v>
      </c>
      <c r="G8" s="48">
        <v>2.3566271397256497</v>
      </c>
      <c r="H8" s="48">
        <v>0.21180005529328214</v>
      </c>
      <c r="I8" s="48">
        <v>0.16998044117830932</v>
      </c>
      <c r="J8" s="48"/>
      <c r="K8" s="50"/>
      <c r="L8" s="52">
        <v>7.187366499941982</v>
      </c>
      <c r="M8" s="48">
        <v>0.567225804418104</v>
      </c>
      <c r="N8" s="52">
        <v>46.044019217524479</v>
      </c>
      <c r="O8" s="53">
        <v>365.86952677872029</v>
      </c>
      <c r="P8" s="53">
        <v>75.65750880091224</v>
      </c>
      <c r="Q8" s="53">
        <v>52.159972709173552</v>
      </c>
      <c r="R8" s="53">
        <v>59.189359314989247</v>
      </c>
      <c r="S8" s="53">
        <v>153.25933107680248</v>
      </c>
      <c r="T8" s="53">
        <v>101.73440473369754</v>
      </c>
      <c r="U8" s="52">
        <v>18.668815532056051</v>
      </c>
      <c r="V8" s="52">
        <v>3.9746899018610611</v>
      </c>
      <c r="W8" s="53">
        <v>159.28918537686945</v>
      </c>
      <c r="X8" s="52">
        <v>30.511252728834446</v>
      </c>
      <c r="Y8" s="53">
        <v>102.0660010653319</v>
      </c>
      <c r="Z8" s="52">
        <v>9.5658886057129049</v>
      </c>
      <c r="AA8" s="48">
        <v>0.36800638103915417</v>
      </c>
      <c r="AB8" s="48">
        <v>4.4770987455136461E-2</v>
      </c>
      <c r="AC8" s="53">
        <v>44.479413318446944</v>
      </c>
      <c r="AD8" s="48">
        <v>7.2659250049917548</v>
      </c>
      <c r="AE8" s="48">
        <v>18.200112100110285</v>
      </c>
      <c r="AF8" s="48">
        <v>2.6766806067234699</v>
      </c>
      <c r="AG8" s="48">
        <v>13.177202038874229</v>
      </c>
      <c r="AH8" s="48">
        <v>3.9027407567947776</v>
      </c>
      <c r="AI8" s="48">
        <v>1.4035195534707909</v>
      </c>
      <c r="AJ8" s="48">
        <v>4.7763966985044721</v>
      </c>
      <c r="AK8" s="48">
        <v>0.84500880724776894</v>
      </c>
      <c r="AL8" s="48">
        <v>5.3867550365873305</v>
      </c>
      <c r="AM8" s="48">
        <v>1.1306866779028082</v>
      </c>
      <c r="AN8" s="48">
        <v>3.1672761569446504</v>
      </c>
      <c r="AO8" s="48">
        <v>0.46848362772465302</v>
      </c>
      <c r="AP8" s="48">
        <v>3.0013827650242</v>
      </c>
      <c r="AQ8" s="48">
        <v>0.44179298282598634</v>
      </c>
      <c r="AR8" s="48">
        <v>2.7805472361198715</v>
      </c>
      <c r="AS8" s="48">
        <v>0.63064781012733451</v>
      </c>
      <c r="AT8" s="48">
        <v>0.13881590880822869</v>
      </c>
      <c r="AU8" s="48">
        <v>0.58123969459415514</v>
      </c>
      <c r="AV8" s="48">
        <v>0.60130237827186572</v>
      </c>
      <c r="AW8" s="56">
        <v>0.18523679030533008</v>
      </c>
      <c r="AX8" s="32" t="s">
        <v>233</v>
      </c>
      <c r="AY8" s="32" t="s">
        <v>259</v>
      </c>
      <c r="AZ8" s="39" t="s">
        <v>265</v>
      </c>
    </row>
    <row r="9" spans="1:54" ht="15" thickBot="1" x14ac:dyDescent="0.4">
      <c r="A9" s="48">
        <v>1.8073468344561814</v>
      </c>
      <c r="B9" s="48">
        <v>13.930184790981594</v>
      </c>
      <c r="C9" s="48">
        <v>14.082747239976547</v>
      </c>
      <c r="D9" s="48">
        <v>0.21761610830363595</v>
      </c>
      <c r="E9" s="48">
        <v>7.0345621652527539</v>
      </c>
      <c r="F9" s="48">
        <v>11.836252240334865</v>
      </c>
      <c r="G9" s="48">
        <v>2.3606734211285616</v>
      </c>
      <c r="H9" s="48">
        <v>0.21203521137039463</v>
      </c>
      <c r="I9" s="48">
        <v>0.16001757205871284</v>
      </c>
      <c r="J9" s="48"/>
      <c r="K9" s="50"/>
      <c r="L9" s="52">
        <v>5.8307195168313433</v>
      </c>
      <c r="M9" s="48">
        <v>0.5875089198680481</v>
      </c>
      <c r="N9" s="52">
        <v>46.220818185412682</v>
      </c>
      <c r="O9" s="53">
        <v>366.98403008721499</v>
      </c>
      <c r="P9" s="53">
        <v>78.577064468542261</v>
      </c>
      <c r="Q9" s="53">
        <v>52.507779973218774</v>
      </c>
      <c r="R9" s="53">
        <v>59.616159912887369</v>
      </c>
      <c r="S9" s="53">
        <v>152.5565080390117</v>
      </c>
      <c r="T9" s="53">
        <v>101.35248567484064</v>
      </c>
      <c r="U9" s="52">
        <v>18.729435364980372</v>
      </c>
      <c r="V9" s="52">
        <v>3.9727206606507677</v>
      </c>
      <c r="W9" s="53">
        <v>159.84515539958298</v>
      </c>
      <c r="X9" s="52">
        <v>30.584273791900166</v>
      </c>
      <c r="Y9" s="53">
        <v>102.82223379785943</v>
      </c>
      <c r="Z9" s="52">
        <v>9.5587548654543664</v>
      </c>
      <c r="AA9" s="48">
        <v>0.37991916697891071</v>
      </c>
      <c r="AB9" s="48">
        <v>4.3606871121576379E-2</v>
      </c>
      <c r="AC9" s="53">
        <v>44.33530580376484</v>
      </c>
      <c r="AD9" s="48">
        <v>7.2520688960659747</v>
      </c>
      <c r="AE9" s="48">
        <v>18.134849698988955</v>
      </c>
      <c r="AF9" s="48">
        <v>2.6768365528387248</v>
      </c>
      <c r="AG9" s="48">
        <v>13.070150672992648</v>
      </c>
      <c r="AH9" s="48">
        <v>3.8741429772817635</v>
      </c>
      <c r="AI9" s="48">
        <v>1.4131632633005218</v>
      </c>
      <c r="AJ9" s="48">
        <v>4.6905763974135981</v>
      </c>
      <c r="AK9" s="48">
        <v>0.83915516590734451</v>
      </c>
      <c r="AL9" s="48">
        <v>5.3609540601359642</v>
      </c>
      <c r="AM9" s="48">
        <v>1.1200622737051198</v>
      </c>
      <c r="AN9" s="48">
        <v>3.1671569226790317</v>
      </c>
      <c r="AO9" s="48">
        <v>0.46801396473694257</v>
      </c>
      <c r="AP9" s="48">
        <v>3.0090833177383067</v>
      </c>
      <c r="AQ9" s="48">
        <v>0.44371065917263336</v>
      </c>
      <c r="AR9" s="48">
        <v>2.7738001476117291</v>
      </c>
      <c r="AS9" s="48">
        <v>0.62931327981798912</v>
      </c>
      <c r="AT9" s="48">
        <v>0.14150824120546102</v>
      </c>
      <c r="AU9" s="48">
        <v>0.60303162663965371</v>
      </c>
      <c r="AV9" s="48">
        <v>0.59857870237026067</v>
      </c>
      <c r="AW9" s="56">
        <v>0.18173912528428943</v>
      </c>
      <c r="AX9" s="32" t="s">
        <v>234</v>
      </c>
      <c r="AY9" s="32" t="s">
        <v>259</v>
      </c>
      <c r="AZ9" s="39" t="s">
        <v>266</v>
      </c>
    </row>
    <row r="10" spans="1:54" ht="15" thickBot="1" x14ac:dyDescent="0.4">
      <c r="A10" s="48">
        <v>1.8022072190766043</v>
      </c>
      <c r="B10" s="48">
        <v>13.982850292929463</v>
      </c>
      <c r="C10" s="48">
        <v>13.919085180054743</v>
      </c>
      <c r="D10" s="48">
        <v>0.21632162018468215</v>
      </c>
      <c r="E10" s="48">
        <v>6.9934499001642214</v>
      </c>
      <c r="F10" s="48">
        <v>11.852536804106382</v>
      </c>
      <c r="G10" s="48">
        <v>2.3426446386780748</v>
      </c>
      <c r="H10" s="48">
        <v>0.21122851687156916</v>
      </c>
      <c r="I10" s="48">
        <v>0.15620380654000118</v>
      </c>
      <c r="J10" s="48"/>
      <c r="K10" s="50"/>
      <c r="L10" s="52">
        <v>5.5158251501760107</v>
      </c>
      <c r="M10" s="48">
        <v>0.56897112685814732</v>
      </c>
      <c r="N10" s="52">
        <v>46.302456844327779</v>
      </c>
      <c r="O10" s="53">
        <v>365.74390569310992</v>
      </c>
      <c r="P10" s="53">
        <v>77.006898908714504</v>
      </c>
      <c r="Q10" s="53">
        <v>52.009274900275358</v>
      </c>
      <c r="R10" s="53">
        <v>59.240646842383292</v>
      </c>
      <c r="S10" s="53">
        <v>151.06230279245261</v>
      </c>
      <c r="T10" s="53">
        <v>99.555325770213983</v>
      </c>
      <c r="U10" s="52">
        <v>19.06994497198297</v>
      </c>
      <c r="V10" s="52">
        <v>3.9875728857755117</v>
      </c>
      <c r="W10" s="53">
        <v>161.28788574451409</v>
      </c>
      <c r="X10" s="52">
        <v>30.637220535667026</v>
      </c>
      <c r="Y10" s="53">
        <v>102.37097355044747</v>
      </c>
      <c r="Z10" s="52">
        <v>9.5309009506314322</v>
      </c>
      <c r="AA10" s="48">
        <v>0.38501661310069046</v>
      </c>
      <c r="AB10" s="48">
        <v>4.5086060530937763E-2</v>
      </c>
      <c r="AC10" s="53">
        <v>44.53472350203748</v>
      </c>
      <c r="AD10" s="48">
        <v>7.2209097557497044</v>
      </c>
      <c r="AE10" s="48">
        <v>18.072158406963908</v>
      </c>
      <c r="AF10" s="48">
        <v>2.6610905468771353</v>
      </c>
      <c r="AG10" s="48">
        <v>13.000565923197328</v>
      </c>
      <c r="AH10" s="48">
        <v>3.8814227171711697</v>
      </c>
      <c r="AI10" s="48">
        <v>1.3982988365681239</v>
      </c>
      <c r="AJ10" s="48">
        <v>4.6713501035843379</v>
      </c>
      <c r="AK10" s="48">
        <v>0.83470393554076538</v>
      </c>
      <c r="AL10" s="48">
        <v>5.3543323494801269</v>
      </c>
      <c r="AM10" s="48">
        <v>1.1191881341578325</v>
      </c>
      <c r="AN10" s="48">
        <v>3.1554943956469126</v>
      </c>
      <c r="AO10" s="48">
        <v>0.46021147511222121</v>
      </c>
      <c r="AP10" s="48">
        <v>2.9979075306383063</v>
      </c>
      <c r="AQ10" s="48">
        <v>0.43573338925687127</v>
      </c>
      <c r="AR10" s="48">
        <v>2.7654334190455412</v>
      </c>
      <c r="AS10" s="48">
        <v>0.63535685284671317</v>
      </c>
      <c r="AT10" s="48">
        <v>0.13876424351617012</v>
      </c>
      <c r="AU10" s="48">
        <v>0.60414215979643215</v>
      </c>
      <c r="AV10" s="48">
        <v>0.60579064161229434</v>
      </c>
      <c r="AW10" s="56">
        <v>0.18109046153738631</v>
      </c>
      <c r="AX10" s="32" t="s">
        <v>235</v>
      </c>
      <c r="AY10" s="32" t="s">
        <v>259</v>
      </c>
      <c r="AZ10" s="39" t="s">
        <v>267</v>
      </c>
    </row>
    <row r="11" spans="1:54" ht="15" thickBot="1" x14ac:dyDescent="0.4">
      <c r="A11" s="48">
        <v>1.8190449510443201</v>
      </c>
      <c r="B11" s="48">
        <v>13.847755275359573</v>
      </c>
      <c r="C11" s="48">
        <v>14.074648803990522</v>
      </c>
      <c r="D11" s="48">
        <v>0.21811568974644122</v>
      </c>
      <c r="E11" s="48">
        <v>6.9803072790033687</v>
      </c>
      <c r="F11" s="48">
        <v>11.747365169712426</v>
      </c>
      <c r="G11" s="48">
        <v>2.3591893988544475</v>
      </c>
      <c r="H11" s="48">
        <v>0.2106702265814151</v>
      </c>
      <c r="I11" s="48">
        <v>0.16711633610191462</v>
      </c>
      <c r="J11" s="48"/>
      <c r="K11" s="50"/>
      <c r="L11" s="52">
        <v>5.8854374105222309</v>
      </c>
      <c r="M11" s="48">
        <v>0.60745918310867109</v>
      </c>
      <c r="N11" s="52">
        <v>46.332053480292366</v>
      </c>
      <c r="O11" s="53">
        <v>368.96243378591015</v>
      </c>
      <c r="P11" s="53">
        <v>76.087977537008982</v>
      </c>
      <c r="Q11" s="53">
        <v>52.386541668214548</v>
      </c>
      <c r="R11" s="53">
        <v>59.025899997040867</v>
      </c>
      <c r="S11" s="53">
        <v>149.56152857258891</v>
      </c>
      <c r="T11" s="53">
        <v>100.93085158697397</v>
      </c>
      <c r="U11" s="52">
        <v>18.761226995010244</v>
      </c>
      <c r="V11" s="52">
        <v>4.0083589947040892</v>
      </c>
      <c r="W11" s="53">
        <v>159.67998155559761</v>
      </c>
      <c r="X11" s="52">
        <v>30.632942683794052</v>
      </c>
      <c r="Y11" s="53">
        <v>102.32454197769161</v>
      </c>
      <c r="Z11" s="52">
        <v>9.6440875698741788</v>
      </c>
      <c r="AA11" s="48">
        <v>0.39056909580448296</v>
      </c>
      <c r="AB11" s="48">
        <v>4.2151260286831027E-2</v>
      </c>
      <c r="AC11" s="53">
        <v>44.797717554773129</v>
      </c>
      <c r="AD11" s="48">
        <v>7.2730360303423316</v>
      </c>
      <c r="AE11" s="48">
        <v>18.307626745860365</v>
      </c>
      <c r="AF11" s="48">
        <v>2.6818365497104359</v>
      </c>
      <c r="AG11" s="48">
        <v>13.173550081580601</v>
      </c>
      <c r="AH11" s="48">
        <v>3.8868206424206848</v>
      </c>
      <c r="AI11" s="48">
        <v>1.4218334713663499</v>
      </c>
      <c r="AJ11" s="48">
        <v>4.7295482841765102</v>
      </c>
      <c r="AK11" s="48">
        <v>0.84229217447180871</v>
      </c>
      <c r="AL11" s="48">
        <v>5.411930685636209</v>
      </c>
      <c r="AM11" s="48">
        <v>1.1349063243971098</v>
      </c>
      <c r="AN11" s="48">
        <v>3.1898036971906758</v>
      </c>
      <c r="AO11" s="48">
        <v>0.46755123368501278</v>
      </c>
      <c r="AP11" s="48">
        <v>3.0345200598711379</v>
      </c>
      <c r="AQ11" s="48">
        <v>0.44419463679995191</v>
      </c>
      <c r="AR11" s="48">
        <v>2.767217939761621</v>
      </c>
      <c r="AS11" s="48">
        <v>0.63484542903064878</v>
      </c>
      <c r="AT11" s="48">
        <v>0.13612299338403033</v>
      </c>
      <c r="AU11" s="48">
        <v>0.62718877454188049</v>
      </c>
      <c r="AV11" s="48">
        <v>0.60214650446201312</v>
      </c>
      <c r="AW11" s="56">
        <v>0.18370607274830664</v>
      </c>
      <c r="AX11" s="32" t="s">
        <v>236</v>
      </c>
      <c r="AY11" s="32" t="s">
        <v>259</v>
      </c>
      <c r="AZ11" s="39" t="s">
        <v>268</v>
      </c>
    </row>
    <row r="12" spans="1:54" ht="15" thickBot="1" x14ac:dyDescent="0.4">
      <c r="A12" s="48">
        <v>1.8185951465477626</v>
      </c>
      <c r="B12" s="48">
        <v>13.821913386353053</v>
      </c>
      <c r="C12" s="48">
        <v>14.006196237131435</v>
      </c>
      <c r="D12" s="48">
        <v>0.21729407386822691</v>
      </c>
      <c r="E12" s="48">
        <v>6.9749045788197108</v>
      </c>
      <c r="F12" s="48">
        <v>11.671783936426003</v>
      </c>
      <c r="G12" s="48">
        <v>2.3569162660401393</v>
      </c>
      <c r="H12" s="48">
        <v>0.21245554551211382</v>
      </c>
      <c r="I12" s="48">
        <v>0.16125206811605158</v>
      </c>
      <c r="J12" s="48"/>
      <c r="K12" s="50"/>
      <c r="L12" s="52">
        <v>5.9121250768679996</v>
      </c>
      <c r="M12" s="48">
        <v>0.59797939103642705</v>
      </c>
      <c r="N12" s="52">
        <v>46.32959157984719</v>
      </c>
      <c r="O12" s="53">
        <v>367.04996046887874</v>
      </c>
      <c r="P12" s="53">
        <v>76.643845505821616</v>
      </c>
      <c r="Q12" s="53">
        <v>52.220515761330489</v>
      </c>
      <c r="R12" s="53">
        <v>59.21708040454422</v>
      </c>
      <c r="S12" s="53">
        <v>151.48851000526605</v>
      </c>
      <c r="T12" s="53">
        <v>101.46628267825648</v>
      </c>
      <c r="U12" s="52">
        <v>18.929141336688311</v>
      </c>
      <c r="V12" s="52">
        <v>4.0209062641450819</v>
      </c>
      <c r="W12" s="53">
        <v>161.02554559931636</v>
      </c>
      <c r="X12" s="52">
        <v>30.748286327194677</v>
      </c>
      <c r="Y12" s="53">
        <v>102.78041963169255</v>
      </c>
      <c r="Z12" s="52">
        <v>9.6505674242433948</v>
      </c>
      <c r="AA12" s="48">
        <v>0.38315364413935871</v>
      </c>
      <c r="AB12" s="48">
        <v>4.5052001089831262E-2</v>
      </c>
      <c r="AC12" s="53">
        <v>44.945325692264106</v>
      </c>
      <c r="AD12" s="48">
        <v>7.3269011721154227</v>
      </c>
      <c r="AE12" s="48">
        <v>18.340791320178056</v>
      </c>
      <c r="AF12" s="48">
        <v>2.6902020923253005</v>
      </c>
      <c r="AG12" s="48">
        <v>13.159709174928185</v>
      </c>
      <c r="AH12" s="48">
        <v>3.9308871967871677</v>
      </c>
      <c r="AI12" s="48">
        <v>1.4148257816801098</v>
      </c>
      <c r="AJ12" s="48">
        <v>4.7887633635234463</v>
      </c>
      <c r="AK12" s="48">
        <v>0.84341813957043221</v>
      </c>
      <c r="AL12" s="48">
        <v>5.3560183388653444</v>
      </c>
      <c r="AM12" s="48">
        <v>1.1279289487011412</v>
      </c>
      <c r="AN12" s="48">
        <v>3.1887670630181435</v>
      </c>
      <c r="AO12" s="48">
        <v>0.47336220136801632</v>
      </c>
      <c r="AP12" s="48">
        <v>2.9999871485702339</v>
      </c>
      <c r="AQ12" s="48">
        <v>0.44081106210274273</v>
      </c>
      <c r="AR12" s="48">
        <v>2.796653819352541</v>
      </c>
      <c r="AS12" s="48">
        <v>0.63732830338330038</v>
      </c>
      <c r="AT12" s="48">
        <v>0.14561802578168453</v>
      </c>
      <c r="AU12" s="48">
        <v>0.6103509680084801</v>
      </c>
      <c r="AV12" s="48">
        <v>0.60402464109664433</v>
      </c>
      <c r="AW12" s="56">
        <v>0.18334757490895737</v>
      </c>
      <c r="AX12" s="32" t="s">
        <v>237</v>
      </c>
      <c r="AY12" s="32" t="s">
        <v>259</v>
      </c>
      <c r="AZ12" s="39" t="s">
        <v>269</v>
      </c>
    </row>
    <row r="13" spans="1:54" ht="15" thickBot="1" x14ac:dyDescent="0.4">
      <c r="A13" s="48">
        <v>1.803973593340388</v>
      </c>
      <c r="B13" s="48">
        <v>13.823035332560318</v>
      </c>
      <c r="C13" s="48">
        <v>13.995723826740106</v>
      </c>
      <c r="D13" s="48">
        <v>0.21731042926539451</v>
      </c>
      <c r="E13" s="48">
        <v>7.0252311107685648</v>
      </c>
      <c r="F13" s="48">
        <v>11.786157946053226</v>
      </c>
      <c r="G13" s="48">
        <v>2.3453201316441294</v>
      </c>
      <c r="H13" s="48">
        <v>0.2122388060309591</v>
      </c>
      <c r="I13" s="48">
        <v>0.16142962935003993</v>
      </c>
      <c r="J13" s="48"/>
      <c r="K13" s="50"/>
      <c r="L13" s="52">
        <v>5.6651808773776757</v>
      </c>
      <c r="M13" s="48">
        <v>0.58521606608407506</v>
      </c>
      <c r="N13" s="52">
        <v>46.294515965582519</v>
      </c>
      <c r="O13" s="53">
        <v>366.10260032340238</v>
      </c>
      <c r="P13" s="53">
        <v>77.994209042932368</v>
      </c>
      <c r="Q13" s="53">
        <v>52.21193309968659</v>
      </c>
      <c r="R13" s="53">
        <v>59.072899976958581</v>
      </c>
      <c r="S13" s="53">
        <v>148.72366390049086</v>
      </c>
      <c r="T13" s="53">
        <v>101.46970559015026</v>
      </c>
      <c r="U13" s="52">
        <v>18.5789340063601</v>
      </c>
      <c r="V13" s="52">
        <v>3.9457583326285031</v>
      </c>
      <c r="W13" s="53">
        <v>159.52448397870052</v>
      </c>
      <c r="X13" s="52">
        <v>30.496628065488753</v>
      </c>
      <c r="Y13" s="53">
        <v>101.97938316657994</v>
      </c>
      <c r="Z13" s="52">
        <v>9.5473612861420403</v>
      </c>
      <c r="AA13" s="48">
        <v>0.38389104425696818</v>
      </c>
      <c r="AB13" s="48">
        <v>4.2337411420133274E-2</v>
      </c>
      <c r="AC13" s="53">
        <v>44.165271405212202</v>
      </c>
      <c r="AD13" s="48">
        <v>7.2352547798788542</v>
      </c>
      <c r="AE13" s="48">
        <v>18.085751424045426</v>
      </c>
      <c r="AF13" s="48">
        <v>2.6611973018548993</v>
      </c>
      <c r="AG13" s="48">
        <v>13.127026159066002</v>
      </c>
      <c r="AH13" s="48">
        <v>3.8961518519314109</v>
      </c>
      <c r="AI13" s="48">
        <v>1.4086669753974488</v>
      </c>
      <c r="AJ13" s="48">
        <v>4.7623419556315403</v>
      </c>
      <c r="AK13" s="48">
        <v>0.84308406968112348</v>
      </c>
      <c r="AL13" s="48">
        <v>5.3502567449280454</v>
      </c>
      <c r="AM13" s="48">
        <v>1.1221627203379194</v>
      </c>
      <c r="AN13" s="48">
        <v>3.1495425830278174</v>
      </c>
      <c r="AO13" s="48">
        <v>0.46742088694363282</v>
      </c>
      <c r="AP13" s="48">
        <v>3.0077107833972963</v>
      </c>
      <c r="AQ13" s="48">
        <v>0.43945998897422717</v>
      </c>
      <c r="AR13" s="48">
        <v>2.7528474708340989</v>
      </c>
      <c r="AS13" s="48">
        <v>0.61820116490835775</v>
      </c>
      <c r="AT13" s="48">
        <v>0.1486299438962507</v>
      </c>
      <c r="AU13" s="48">
        <v>0.71463472672255413</v>
      </c>
      <c r="AV13" s="48">
        <v>0.59799030433175859</v>
      </c>
      <c r="AW13" s="56">
        <v>0.18511863287619304</v>
      </c>
      <c r="AX13" s="32" t="s">
        <v>238</v>
      </c>
      <c r="AY13" s="32" t="s">
        <v>259</v>
      </c>
      <c r="AZ13" s="39" t="s">
        <v>270</v>
      </c>
    </row>
    <row r="14" spans="1:54" ht="15" thickBot="1" x14ac:dyDescent="0.4">
      <c r="A14" s="48">
        <v>1.787517077581962</v>
      </c>
      <c r="B14" s="48">
        <v>13.845169855036943</v>
      </c>
      <c r="C14" s="48">
        <v>13.939514796661705</v>
      </c>
      <c r="D14" s="48">
        <v>0.21534705326125766</v>
      </c>
      <c r="E14" s="48">
        <v>6.9488716871053455</v>
      </c>
      <c r="F14" s="48">
        <v>11.694677851785691</v>
      </c>
      <c r="G14" s="48">
        <v>2.3456728429682205</v>
      </c>
      <c r="H14" s="48">
        <v>0.20655036254262779</v>
      </c>
      <c r="I14" s="48">
        <v>0.16134463822088532</v>
      </c>
      <c r="J14" s="48"/>
      <c r="K14" s="50"/>
      <c r="L14" s="52">
        <v>5.6958165754530352</v>
      </c>
      <c r="M14" s="48">
        <v>0.58555389322696105</v>
      </c>
      <c r="N14" s="52">
        <v>45.873852621652937</v>
      </c>
      <c r="O14" s="53">
        <v>363.52990268056618</v>
      </c>
      <c r="P14" s="53">
        <v>77.704807557541812</v>
      </c>
      <c r="Q14" s="53">
        <v>52.083919303221492</v>
      </c>
      <c r="R14" s="53">
        <v>59.347166663205499</v>
      </c>
      <c r="S14" s="53">
        <v>152.87650415682435</v>
      </c>
      <c r="T14" s="53">
        <v>99.466084332773406</v>
      </c>
      <c r="U14" s="52">
        <v>18.643851779769022</v>
      </c>
      <c r="V14" s="52">
        <v>3.915467336243883</v>
      </c>
      <c r="W14" s="53">
        <v>158.8971960327363</v>
      </c>
      <c r="X14" s="52">
        <v>30.364063798832223</v>
      </c>
      <c r="Y14" s="53">
        <v>102.62464023884013</v>
      </c>
      <c r="Z14" s="52">
        <v>9.4403910056310387</v>
      </c>
      <c r="AA14" s="48">
        <v>0.37634585675774745</v>
      </c>
      <c r="AB14" s="48">
        <v>4.2257252222922294E-2</v>
      </c>
      <c r="AC14" s="53">
        <v>43.895901622201229</v>
      </c>
      <c r="AD14" s="48">
        <v>7.2344663688477802</v>
      </c>
      <c r="AE14" s="48">
        <v>18.04280890270303</v>
      </c>
      <c r="AF14" s="48">
        <v>2.6410933247946682</v>
      </c>
      <c r="AG14" s="48">
        <v>12.975905372063549</v>
      </c>
      <c r="AH14" s="48">
        <v>3.8637033271898709</v>
      </c>
      <c r="AI14" s="48">
        <v>1.4036205205759646</v>
      </c>
      <c r="AJ14" s="48">
        <v>4.7207610362305541</v>
      </c>
      <c r="AK14" s="48">
        <v>0.83429244310276052</v>
      </c>
      <c r="AL14" s="48">
        <v>5.3512949451177594</v>
      </c>
      <c r="AM14" s="48">
        <v>1.1179331843744005</v>
      </c>
      <c r="AN14" s="48">
        <v>3.1621362549396888</v>
      </c>
      <c r="AO14" s="48">
        <v>0.46925982619278134</v>
      </c>
      <c r="AP14" s="48">
        <v>2.9931548766089158</v>
      </c>
      <c r="AQ14" s="48">
        <v>0.44535601576037598</v>
      </c>
      <c r="AR14" s="48">
        <v>2.7582532674926883</v>
      </c>
      <c r="AS14" s="48">
        <v>0.61039496828292705</v>
      </c>
      <c r="AT14" s="48">
        <v>0.14259092194157855</v>
      </c>
      <c r="AU14" s="48">
        <v>0.56829492874445919</v>
      </c>
      <c r="AV14" s="48">
        <v>0.59667826805328494</v>
      </c>
      <c r="AW14" s="56">
        <v>0.18329589746551578</v>
      </c>
      <c r="AX14" s="32" t="s">
        <v>239</v>
      </c>
      <c r="AY14" s="32" t="s">
        <v>259</v>
      </c>
      <c r="AZ14" s="39" t="s">
        <v>271</v>
      </c>
    </row>
    <row r="15" spans="1:54" ht="15" thickBot="1" x14ac:dyDescent="0.4">
      <c r="A15" s="48">
        <v>1.8257527562442477</v>
      </c>
      <c r="B15" s="48">
        <v>13.911281742276124</v>
      </c>
      <c r="C15" s="48">
        <v>14.201087266293476</v>
      </c>
      <c r="D15" s="48">
        <v>0.21909901453749292</v>
      </c>
      <c r="E15" s="48">
        <v>7.0037077568468868</v>
      </c>
      <c r="F15" s="48">
        <v>11.765449067160285</v>
      </c>
      <c r="G15" s="48">
        <v>2.3902517026656298</v>
      </c>
      <c r="H15" s="48">
        <v>0.21273184001955678</v>
      </c>
      <c r="I15" s="48">
        <v>0.1699691841024491</v>
      </c>
      <c r="J15" s="48"/>
      <c r="K15" s="50"/>
      <c r="L15" s="52">
        <v>5.7084730964467898</v>
      </c>
      <c r="M15" s="48">
        <v>0.60182945860733006</v>
      </c>
      <c r="N15" s="52">
        <v>46.475602062547267</v>
      </c>
      <c r="O15" s="53">
        <v>368.90678044268884</v>
      </c>
      <c r="P15" s="53">
        <v>75.066091207750276</v>
      </c>
      <c r="Q15" s="53">
        <v>52.629290501638927</v>
      </c>
      <c r="R15" s="53">
        <v>59.185997434519479</v>
      </c>
      <c r="S15" s="53">
        <v>157.92385563251787</v>
      </c>
      <c r="T15" s="53">
        <v>101.77015139701473</v>
      </c>
      <c r="U15" s="52">
        <v>18.792870099687224</v>
      </c>
      <c r="V15" s="52">
        <v>4.0301579585306984</v>
      </c>
      <c r="W15" s="53">
        <v>159.36917439903951</v>
      </c>
      <c r="X15" s="52">
        <v>30.862435756373593</v>
      </c>
      <c r="Y15" s="53">
        <v>103.33101205344769</v>
      </c>
      <c r="Z15" s="52">
        <v>9.7091594713132725</v>
      </c>
      <c r="AA15" s="48">
        <v>0.3999422177015261</v>
      </c>
      <c r="AB15" s="48">
        <v>4.4042845793744498E-2</v>
      </c>
      <c r="AC15" s="53">
        <v>44.933565277971582</v>
      </c>
      <c r="AD15" s="48">
        <v>7.3297437172513655</v>
      </c>
      <c r="AE15" s="48">
        <v>18.43148740529325</v>
      </c>
      <c r="AF15" s="48">
        <v>2.7025510798146102</v>
      </c>
      <c r="AG15" s="48">
        <v>13.223058022687738</v>
      </c>
      <c r="AH15" s="48">
        <v>3.9415446108328962</v>
      </c>
      <c r="AI15" s="48">
        <v>1.4226395509313727</v>
      </c>
      <c r="AJ15" s="48">
        <v>4.8315750829115496</v>
      </c>
      <c r="AK15" s="48">
        <v>0.85422820706239178</v>
      </c>
      <c r="AL15" s="48">
        <v>5.4489180165311319</v>
      </c>
      <c r="AM15" s="48">
        <v>1.1515432226032971</v>
      </c>
      <c r="AN15" s="48">
        <v>3.2257629285306195</v>
      </c>
      <c r="AO15" s="48">
        <v>0.47347295542766787</v>
      </c>
      <c r="AP15" s="48">
        <v>3.0758119925896712</v>
      </c>
      <c r="AQ15" s="48">
        <v>0.45122541125852855</v>
      </c>
      <c r="AR15" s="48">
        <v>2.7864643040207406</v>
      </c>
      <c r="AS15" s="48">
        <v>0.63146460822686057</v>
      </c>
      <c r="AT15" s="48">
        <v>0.1386335600940623</v>
      </c>
      <c r="AU15" s="48">
        <v>0.65132307455231619</v>
      </c>
      <c r="AV15" s="48">
        <v>0.60646268951858395</v>
      </c>
      <c r="AW15" s="56">
        <v>0.1842874543652584</v>
      </c>
      <c r="AX15" s="32" t="s">
        <v>240</v>
      </c>
      <c r="AY15" s="32" t="s">
        <v>259</v>
      </c>
      <c r="AZ15" s="39" t="s">
        <v>272</v>
      </c>
    </row>
    <row r="16" spans="1:54" ht="15" thickBot="1" x14ac:dyDescent="0.4">
      <c r="A16" s="48">
        <v>1.8368168792253095</v>
      </c>
      <c r="B16" s="48">
        <v>13.867096889118628</v>
      </c>
      <c r="C16" s="48">
        <v>14.131878146603592</v>
      </c>
      <c r="D16" s="48">
        <v>0.21904853337966307</v>
      </c>
      <c r="E16" s="48">
        <v>6.8869032485456581</v>
      </c>
      <c r="F16" s="48">
        <v>11.707237820517324</v>
      </c>
      <c r="G16" s="48">
        <v>2.3667099394248714</v>
      </c>
      <c r="H16" s="48">
        <v>0.21357619533779904</v>
      </c>
      <c r="I16" s="48">
        <v>0.17115920430119394</v>
      </c>
      <c r="J16" s="48"/>
      <c r="K16" s="50"/>
      <c r="L16" s="52">
        <v>5.6650370557828191</v>
      </c>
      <c r="M16" s="48">
        <v>0.59855935460699972</v>
      </c>
      <c r="N16" s="52">
        <v>45.883607701516823</v>
      </c>
      <c r="O16" s="53">
        <v>369.53797585169087</v>
      </c>
      <c r="P16" s="53">
        <v>73.246510232536679</v>
      </c>
      <c r="Q16" s="53">
        <v>52.350427340656012</v>
      </c>
      <c r="R16" s="53">
        <v>58.266219035945383</v>
      </c>
      <c r="S16" s="53">
        <v>158.73969098572593</v>
      </c>
      <c r="T16" s="53">
        <v>101.87373615015284</v>
      </c>
      <c r="U16" s="52">
        <v>18.9873444074709</v>
      </c>
      <c r="V16" s="52">
        <v>4.0617151165206478</v>
      </c>
      <c r="W16" s="53">
        <v>159.44329235355559</v>
      </c>
      <c r="X16" s="52">
        <v>31.025388640156798</v>
      </c>
      <c r="Y16" s="53">
        <v>104.29311526790976</v>
      </c>
      <c r="Z16" s="52">
        <v>9.8425697109361252</v>
      </c>
      <c r="AA16" s="48">
        <v>0.42194327064404924</v>
      </c>
      <c r="AB16" s="48">
        <v>4.2699159052237409E-2</v>
      </c>
      <c r="AC16" s="53">
        <v>45.360817549016929</v>
      </c>
      <c r="AD16" s="48">
        <v>7.4482004286518606</v>
      </c>
      <c r="AE16" s="48">
        <v>18.658370969657771</v>
      </c>
      <c r="AF16" s="48">
        <v>2.7412199932803305</v>
      </c>
      <c r="AG16" s="48">
        <v>13.393459271151377</v>
      </c>
      <c r="AH16" s="48">
        <v>4.0101895975780009</v>
      </c>
      <c r="AI16" s="48">
        <v>1.44958354064131</v>
      </c>
      <c r="AJ16" s="48">
        <v>4.8307154767537828</v>
      </c>
      <c r="AK16" s="48">
        <v>0.86168073823214097</v>
      </c>
      <c r="AL16" s="48">
        <v>5.4859103624857637</v>
      </c>
      <c r="AM16" s="48">
        <v>1.149409296453342</v>
      </c>
      <c r="AN16" s="48">
        <v>3.2384711195606806</v>
      </c>
      <c r="AO16" s="48">
        <v>0.47768984246701873</v>
      </c>
      <c r="AP16" s="48">
        <v>3.0726423645009429</v>
      </c>
      <c r="AQ16" s="48">
        <v>0.45722898259153616</v>
      </c>
      <c r="AR16" s="48">
        <v>2.8238776481243231</v>
      </c>
      <c r="AS16" s="48">
        <v>0.63850275780817023</v>
      </c>
      <c r="AT16" s="48">
        <v>0.21470743007799536</v>
      </c>
      <c r="AU16" s="48">
        <v>0.66812284918778431</v>
      </c>
      <c r="AV16" s="48">
        <v>0.61036224722798171</v>
      </c>
      <c r="AW16" s="56">
        <v>0.186439284633269</v>
      </c>
      <c r="AX16" s="32" t="s">
        <v>241</v>
      </c>
      <c r="AY16" s="32" t="s">
        <v>259</v>
      </c>
      <c r="AZ16" s="39" t="s">
        <v>273</v>
      </c>
    </row>
    <row r="17" spans="1:53" ht="15" thickBot="1" x14ac:dyDescent="0.4">
      <c r="A17" s="48">
        <v>1.7874442036859741</v>
      </c>
      <c r="B17" s="48">
        <v>14.157368598411496</v>
      </c>
      <c r="C17" s="48">
        <v>13.828845444277476</v>
      </c>
      <c r="D17" s="48">
        <v>0.21388975618146155</v>
      </c>
      <c r="E17" s="48">
        <v>6.7805092002395382</v>
      </c>
      <c r="F17" s="48">
        <v>11.790034836213025</v>
      </c>
      <c r="G17" s="48">
        <v>2.3544710746989552</v>
      </c>
      <c r="H17" s="48">
        <v>0.20807226432299031</v>
      </c>
      <c r="I17" s="48">
        <v>0.16260866633651877</v>
      </c>
      <c r="J17" s="48"/>
      <c r="K17" s="50"/>
      <c r="L17" s="52">
        <v>6.0252008178551844</v>
      </c>
      <c r="M17" s="48">
        <v>0.58151533637534281</v>
      </c>
      <c r="N17" s="52">
        <v>45.142192646165384</v>
      </c>
      <c r="O17" s="53">
        <v>361.17748270935448</v>
      </c>
      <c r="P17" s="53">
        <v>83.661949153353007</v>
      </c>
      <c r="Q17" s="53">
        <v>51.155032449527546</v>
      </c>
      <c r="R17" s="53">
        <v>57.341920057385629</v>
      </c>
      <c r="S17" s="53">
        <v>155.17548760641463</v>
      </c>
      <c r="T17" s="53">
        <v>98.773854957083728</v>
      </c>
      <c r="U17" s="52">
        <v>18.890343665599573</v>
      </c>
      <c r="V17" s="52">
        <v>3.9094955481978122</v>
      </c>
      <c r="W17" s="53">
        <v>162.0440057136247</v>
      </c>
      <c r="X17" s="52">
        <v>30.260291275469022</v>
      </c>
      <c r="Y17" s="53">
        <v>101.06179537984832</v>
      </c>
      <c r="Z17" s="52">
        <v>9.4671194158387593</v>
      </c>
      <c r="AA17" s="48">
        <v>0.4061204102157755</v>
      </c>
      <c r="AB17" s="48">
        <v>4.4138900150986732E-2</v>
      </c>
      <c r="AC17" s="53">
        <v>44.266201791425758</v>
      </c>
      <c r="AD17" s="48">
        <v>7.1961854464515982</v>
      </c>
      <c r="AE17" s="48">
        <v>18.064589435599537</v>
      </c>
      <c r="AF17" s="48">
        <v>2.656060276729606</v>
      </c>
      <c r="AG17" s="48">
        <v>13.031015469085656</v>
      </c>
      <c r="AH17" s="48">
        <v>3.8858500690383391</v>
      </c>
      <c r="AI17" s="48">
        <v>1.4126076329296473</v>
      </c>
      <c r="AJ17" s="48">
        <v>4.7748065739891015</v>
      </c>
      <c r="AK17" s="48">
        <v>0.83602364457608624</v>
      </c>
      <c r="AL17" s="48">
        <v>5.3333266290343175</v>
      </c>
      <c r="AM17" s="48">
        <v>1.1162026278423407</v>
      </c>
      <c r="AN17" s="48">
        <v>3.1406332652039977</v>
      </c>
      <c r="AO17" s="48">
        <v>0.46192638217270193</v>
      </c>
      <c r="AP17" s="48">
        <v>2.9927933898649384</v>
      </c>
      <c r="AQ17" s="48">
        <v>0.43991584245982657</v>
      </c>
      <c r="AR17" s="48">
        <v>2.7398036006793247</v>
      </c>
      <c r="AS17" s="48">
        <v>0.60296381168960589</v>
      </c>
      <c r="AT17" s="48">
        <v>0.13872787674402015</v>
      </c>
      <c r="AU17" s="48">
        <v>0.55726245367571392</v>
      </c>
      <c r="AV17" s="48">
        <v>0.59349920157940927</v>
      </c>
      <c r="AW17" s="56">
        <v>0.1808011669871169</v>
      </c>
      <c r="AX17" s="32" t="s">
        <v>242</v>
      </c>
      <c r="AY17" s="32" t="s">
        <v>259</v>
      </c>
      <c r="AZ17" s="39" t="s">
        <v>274</v>
      </c>
    </row>
    <row r="18" spans="1:53" ht="15" thickBot="1" x14ac:dyDescent="0.4">
      <c r="A18" s="48">
        <v>1.7415535893257492</v>
      </c>
      <c r="B18" s="48">
        <v>13.736003847729769</v>
      </c>
      <c r="C18" s="48">
        <v>13.662563832025992</v>
      </c>
      <c r="D18" s="48">
        <v>0.21177948118687751</v>
      </c>
      <c r="E18" s="48">
        <v>7.0465770770955327</v>
      </c>
      <c r="F18" s="48">
        <v>11.528075567512065</v>
      </c>
      <c r="G18" s="48">
        <v>2.2359377157266809</v>
      </c>
      <c r="H18" s="48">
        <v>0.19961260540763864</v>
      </c>
      <c r="I18" s="48">
        <v>0.16184697122187375</v>
      </c>
      <c r="J18" s="48"/>
      <c r="K18" s="50"/>
      <c r="L18" s="52">
        <v>4.9078397325547236</v>
      </c>
      <c r="M18" s="48">
        <v>0.57345458697007234</v>
      </c>
      <c r="N18" s="52">
        <v>46.673368570370336</v>
      </c>
      <c r="O18" s="53">
        <v>357.70954011927063</v>
      </c>
      <c r="P18" s="53">
        <v>88.836212517856879</v>
      </c>
      <c r="Q18" s="53">
        <v>51.666546903968118</v>
      </c>
      <c r="R18" s="53">
        <v>62.352959936147414</v>
      </c>
      <c r="S18" s="53">
        <v>135.7468189403223</v>
      </c>
      <c r="T18" s="53">
        <v>97.372715399570325</v>
      </c>
      <c r="U18" s="52">
        <v>18.42881143822094</v>
      </c>
      <c r="V18" s="52">
        <v>3.8185060280263547</v>
      </c>
      <c r="W18" s="53">
        <v>155.01945731805429</v>
      </c>
      <c r="X18" s="52">
        <v>29.523819058174205</v>
      </c>
      <c r="Y18" s="53">
        <v>98.23521673078605</v>
      </c>
      <c r="Z18" s="52">
        <v>9.1772927355034</v>
      </c>
      <c r="AA18" s="48">
        <v>0.3955573841833292</v>
      </c>
      <c r="AB18" s="48">
        <v>4.0569302496593199E-2</v>
      </c>
      <c r="AC18" s="53">
        <v>43.100313443781069</v>
      </c>
      <c r="AD18" s="48">
        <v>6.9774582133741063</v>
      </c>
      <c r="AE18" s="48">
        <v>17.481381666488936</v>
      </c>
      <c r="AF18" s="48">
        <v>2.5766468862275733</v>
      </c>
      <c r="AG18" s="48">
        <v>12.612743726512615</v>
      </c>
      <c r="AH18" s="48">
        <v>3.7528512073545754</v>
      </c>
      <c r="AI18" s="48">
        <v>1.3602497812646259</v>
      </c>
      <c r="AJ18" s="48">
        <v>4.6284258649164336</v>
      </c>
      <c r="AK18" s="48">
        <v>0.81746809461621428</v>
      </c>
      <c r="AL18" s="48">
        <v>5.2225919488162518</v>
      </c>
      <c r="AM18" s="48">
        <v>1.0971548735950214</v>
      </c>
      <c r="AN18" s="48">
        <v>3.0760442548128428</v>
      </c>
      <c r="AO18" s="48">
        <v>0.45649145590502138</v>
      </c>
      <c r="AP18" s="48">
        <v>2.9227639336258129</v>
      </c>
      <c r="AQ18" s="48">
        <v>0.4301042031561782</v>
      </c>
      <c r="AR18" s="48">
        <v>2.6852628972097783</v>
      </c>
      <c r="AS18" s="48">
        <v>0.5959825486846515</v>
      </c>
      <c r="AT18" s="48">
        <v>0.1316524966526964</v>
      </c>
      <c r="AU18" s="48">
        <v>0.57785564489048735</v>
      </c>
      <c r="AV18" s="48">
        <v>0.57509647707080713</v>
      </c>
      <c r="AW18" s="56">
        <v>0.17362422167715749</v>
      </c>
      <c r="AX18" s="32" t="s">
        <v>243</v>
      </c>
      <c r="AY18" s="32" t="s">
        <v>259</v>
      </c>
      <c r="AZ18" s="39" t="s">
        <v>275</v>
      </c>
    </row>
    <row r="19" spans="1:53" ht="15" thickBot="1" x14ac:dyDescent="0.4">
      <c r="A19" s="48">
        <v>1.7776425327040355</v>
      </c>
      <c r="B19" s="48">
        <v>14.033969272024285</v>
      </c>
      <c r="C19" s="48">
        <v>13.904296722674696</v>
      </c>
      <c r="D19" s="48">
        <v>0.21531514847064306</v>
      </c>
      <c r="E19" s="48">
        <v>6.9226630830201232</v>
      </c>
      <c r="F19" s="48">
        <v>11.761814711417029</v>
      </c>
      <c r="G19" s="48">
        <v>2.3704416792121092</v>
      </c>
      <c r="H19" s="48">
        <v>0.2069894447414799</v>
      </c>
      <c r="I19" s="48">
        <v>0.16549088376029672</v>
      </c>
      <c r="J19" s="48"/>
      <c r="K19" s="50"/>
      <c r="L19" s="52">
        <v>5.5765683650832907</v>
      </c>
      <c r="M19" s="48">
        <v>0.58984633448915436</v>
      </c>
      <c r="N19" s="52">
        <v>45.935867926593744</v>
      </c>
      <c r="O19" s="53">
        <v>362.8351876997732</v>
      </c>
      <c r="P19" s="53">
        <v>76.353372880774927</v>
      </c>
      <c r="Q19" s="53">
        <v>51.7527062406825</v>
      </c>
      <c r="R19" s="53">
        <v>58.238409014676868</v>
      </c>
      <c r="S19" s="53">
        <v>155.36885897443216</v>
      </c>
      <c r="T19" s="53">
        <v>99.540269729613158</v>
      </c>
      <c r="U19" s="52">
        <v>18.713074809896998</v>
      </c>
      <c r="V19" s="52">
        <v>3.9566092659467804</v>
      </c>
      <c r="W19" s="53">
        <v>160.46566903728694</v>
      </c>
      <c r="X19" s="52">
        <v>30.212259705560626</v>
      </c>
      <c r="Y19" s="53">
        <v>101.46406034056452</v>
      </c>
      <c r="Z19" s="52">
        <v>9.5148413819487807</v>
      </c>
      <c r="AA19" s="48">
        <v>0.39161995187646859</v>
      </c>
      <c r="AB19" s="48">
        <v>4.1976550539514657E-2</v>
      </c>
      <c r="AC19" s="53">
        <v>44.477327640575609</v>
      </c>
      <c r="AD19" s="48">
        <v>7.2467501937414402</v>
      </c>
      <c r="AE19" s="48">
        <v>18.052722670430544</v>
      </c>
      <c r="AF19" s="48">
        <v>2.6483336219364895</v>
      </c>
      <c r="AG19" s="48">
        <v>13.101195960214882</v>
      </c>
      <c r="AH19" s="48">
        <v>3.8660705815717757</v>
      </c>
      <c r="AI19" s="48">
        <v>1.4153747892231954</v>
      </c>
      <c r="AJ19" s="48">
        <v>4.78147420155</v>
      </c>
      <c r="AK19" s="48">
        <v>0.84686878259238663</v>
      </c>
      <c r="AL19" s="48">
        <v>5.3371279675412593</v>
      </c>
      <c r="AM19" s="48">
        <v>1.1206637811227476</v>
      </c>
      <c r="AN19" s="48">
        <v>3.1497237978006236</v>
      </c>
      <c r="AO19" s="48">
        <v>0.46757029438481373</v>
      </c>
      <c r="AP19" s="48">
        <v>2.9886963812184462</v>
      </c>
      <c r="AQ19" s="48">
        <v>0.44441605084447189</v>
      </c>
      <c r="AR19" s="48">
        <v>2.7626639767337591</v>
      </c>
      <c r="AS19" s="48">
        <v>0.62511685246580184</v>
      </c>
      <c r="AT19" s="48">
        <v>0.13451531357124413</v>
      </c>
      <c r="AU19" s="48">
        <v>0.56386240028983958</v>
      </c>
      <c r="AV19" s="48">
        <v>0.59600076874354646</v>
      </c>
      <c r="AW19" s="56">
        <v>0.17990596047641016</v>
      </c>
      <c r="AX19" s="32" t="s">
        <v>244</v>
      </c>
      <c r="AY19" s="32" t="s">
        <v>259</v>
      </c>
      <c r="AZ19" s="39" t="s">
        <v>276</v>
      </c>
    </row>
    <row r="20" spans="1:53" ht="15" thickBot="1" x14ac:dyDescent="0.4">
      <c r="A20" s="48">
        <v>1.8274598706266794</v>
      </c>
      <c r="B20" s="48">
        <v>13.955469879554258</v>
      </c>
      <c r="C20" s="48">
        <v>14.117446264094772</v>
      </c>
      <c r="D20" s="48">
        <v>0.2202022824723873</v>
      </c>
      <c r="E20" s="48">
        <v>6.8784641906307789</v>
      </c>
      <c r="F20" s="48">
        <v>11.727914830673621</v>
      </c>
      <c r="G20" s="48">
        <v>2.3728117742656614</v>
      </c>
      <c r="H20" s="48">
        <v>0.21115139415130912</v>
      </c>
      <c r="I20" s="48">
        <v>0.17094603876850384</v>
      </c>
      <c r="J20" s="48"/>
      <c r="K20" s="50"/>
      <c r="L20" s="52">
        <v>5.5897461843781757</v>
      </c>
      <c r="M20" s="48">
        <v>0.6089749878535935</v>
      </c>
      <c r="N20" s="52">
        <v>45.98379533098889</v>
      </c>
      <c r="O20" s="53">
        <v>367.93044942645008</v>
      </c>
      <c r="P20" s="53">
        <v>73.949598582269402</v>
      </c>
      <c r="Q20" s="53">
        <v>52.076292999273363</v>
      </c>
      <c r="R20" s="53">
        <v>57.988855307359373</v>
      </c>
      <c r="S20" s="53">
        <v>158.43344671905808</v>
      </c>
      <c r="T20" s="53">
        <v>101.43209747595606</v>
      </c>
      <c r="U20" s="52">
        <v>18.962107194708828</v>
      </c>
      <c r="V20" s="52">
        <v>4.0115268254062926</v>
      </c>
      <c r="W20" s="53">
        <v>160.09225564945652</v>
      </c>
      <c r="X20" s="52">
        <v>30.864256319410522</v>
      </c>
      <c r="Y20" s="53">
        <v>103.61780842484475</v>
      </c>
      <c r="Z20" s="52">
        <v>9.7750809432870067</v>
      </c>
      <c r="AA20" s="48">
        <v>0.49168943645937446</v>
      </c>
      <c r="AB20" s="48">
        <v>4.3175267787528761E-2</v>
      </c>
      <c r="AC20" s="53">
        <v>44.680623952365721</v>
      </c>
      <c r="AD20" s="48">
        <v>7.408939253892072</v>
      </c>
      <c r="AE20" s="48">
        <v>18.502207051080635</v>
      </c>
      <c r="AF20" s="48">
        <v>2.7068912231702953</v>
      </c>
      <c r="AG20" s="48">
        <v>13.248806190740124</v>
      </c>
      <c r="AH20" s="48">
        <v>3.9323931691209353</v>
      </c>
      <c r="AI20" s="48">
        <v>1.4294380587735012</v>
      </c>
      <c r="AJ20" s="48">
        <v>4.8390752349667014</v>
      </c>
      <c r="AK20" s="48">
        <v>0.84965257216019541</v>
      </c>
      <c r="AL20" s="48">
        <v>5.4330007991288243</v>
      </c>
      <c r="AM20" s="48">
        <v>1.1435456444602892</v>
      </c>
      <c r="AN20" s="48">
        <v>3.1977442563346243</v>
      </c>
      <c r="AO20" s="48">
        <v>0.47115877096734504</v>
      </c>
      <c r="AP20" s="48">
        <v>3.0268568357664609</v>
      </c>
      <c r="AQ20" s="48">
        <v>0.45117476559919412</v>
      </c>
      <c r="AR20" s="48">
        <v>2.7988040538958332</v>
      </c>
      <c r="AS20" s="48">
        <v>0.64244827311313524</v>
      </c>
      <c r="AT20" s="48">
        <v>0.13967123484916311</v>
      </c>
      <c r="AU20" s="48">
        <v>0.6111738929277899</v>
      </c>
      <c r="AV20" s="48">
        <v>0.61265387830014306</v>
      </c>
      <c r="AW20" s="56">
        <v>0.18694367625489702</v>
      </c>
      <c r="AX20" s="32" t="s">
        <v>245</v>
      </c>
      <c r="AY20" s="32" t="s">
        <v>259</v>
      </c>
      <c r="AZ20" s="39" t="s">
        <v>277</v>
      </c>
    </row>
    <row r="21" spans="1:53" ht="15" thickBot="1" x14ac:dyDescent="0.4">
      <c r="A21" s="48">
        <v>1.9952241982202468</v>
      </c>
      <c r="B21" s="48">
        <v>13.692193589135544</v>
      </c>
      <c r="C21" s="48">
        <v>14.804437758408072</v>
      </c>
      <c r="D21" s="48">
        <v>0.22731941068152783</v>
      </c>
      <c r="E21" s="48">
        <v>6.5864389652101325</v>
      </c>
      <c r="F21" s="48">
        <v>11.463282822284604</v>
      </c>
      <c r="G21" s="48">
        <v>2.400073048716048</v>
      </c>
      <c r="H21" s="48">
        <v>0.22961041506266353</v>
      </c>
      <c r="I21" s="48">
        <v>0.18301665341474213</v>
      </c>
      <c r="J21" s="48"/>
      <c r="K21" s="50"/>
      <c r="L21" s="52">
        <v>5.957036832684226</v>
      </c>
      <c r="M21" s="48">
        <v>0.65392666386307152</v>
      </c>
      <c r="N21" s="52">
        <v>46.581081103086568</v>
      </c>
      <c r="O21" s="53">
        <v>388.37204400811652</v>
      </c>
      <c r="P21" s="53">
        <v>64.51352479415506</v>
      </c>
      <c r="Q21" s="53">
        <v>52.57752491972272</v>
      </c>
      <c r="R21" s="53">
        <v>53.39821275587633</v>
      </c>
      <c r="S21" s="53">
        <v>167.99492592688546</v>
      </c>
      <c r="T21" s="53">
        <v>109.64454448684896</v>
      </c>
      <c r="U21" s="52">
        <v>19.740244388985165</v>
      </c>
      <c r="V21" s="52">
        <v>4.4713509758628183</v>
      </c>
      <c r="W21" s="53">
        <v>162.64133510698397</v>
      </c>
      <c r="X21" s="52">
        <v>33.71665973497538</v>
      </c>
      <c r="Y21" s="53">
        <v>113.873660387323</v>
      </c>
      <c r="Z21" s="52">
        <v>10.805416695906597</v>
      </c>
      <c r="AA21" s="48">
        <v>0.4665572811870467</v>
      </c>
      <c r="AB21" s="48">
        <v>4.9752224226392333E-2</v>
      </c>
      <c r="AC21" s="53">
        <v>48.723785224855582</v>
      </c>
      <c r="AD21" s="48">
        <v>8.1531572068350453</v>
      </c>
      <c r="AE21" s="48">
        <v>20.361853383335028</v>
      </c>
      <c r="AF21" s="48">
        <v>2.9809690207052362</v>
      </c>
      <c r="AG21" s="48">
        <v>14.610876276246989</v>
      </c>
      <c r="AH21" s="48">
        <v>4.3086200543950861</v>
      </c>
      <c r="AI21" s="48">
        <v>1.5290849595773628</v>
      </c>
      <c r="AJ21" s="48">
        <v>5.2645644807322984</v>
      </c>
      <c r="AK21" s="48">
        <v>0.92594403934548253</v>
      </c>
      <c r="AL21" s="48">
        <v>5.8789677342529929</v>
      </c>
      <c r="AM21" s="48">
        <v>1.2391597855898893</v>
      </c>
      <c r="AN21" s="48">
        <v>3.4741904525409972</v>
      </c>
      <c r="AO21" s="48">
        <v>0.51633193458961679</v>
      </c>
      <c r="AP21" s="48">
        <v>3.2954938679743111</v>
      </c>
      <c r="AQ21" s="48">
        <v>0.48612181183847586</v>
      </c>
      <c r="AR21" s="48">
        <v>3.0598191475958147</v>
      </c>
      <c r="AS21" s="48">
        <v>0.70613241392364656</v>
      </c>
      <c r="AT21" s="48">
        <v>0.15294501103074137</v>
      </c>
      <c r="AU21" s="48">
        <v>0.64445179539718356</v>
      </c>
      <c r="AV21" s="48">
        <v>0.66920442470278607</v>
      </c>
      <c r="AW21" s="56">
        <v>0.20212464883784079</v>
      </c>
      <c r="AX21" s="32" t="s">
        <v>246</v>
      </c>
      <c r="AY21" s="32" t="s">
        <v>259</v>
      </c>
      <c r="AZ21" s="39" t="s">
        <v>278</v>
      </c>
    </row>
    <row r="22" spans="1:53" ht="15" thickBot="1" x14ac:dyDescent="0.4">
      <c r="A22" s="48">
        <v>1.8275199673082079</v>
      </c>
      <c r="B22" s="48">
        <v>13.805710479253641</v>
      </c>
      <c r="C22" s="48">
        <v>13.987967173900923</v>
      </c>
      <c r="D22" s="48">
        <v>0.21624253457959094</v>
      </c>
      <c r="E22" s="48">
        <v>6.8050328182399396</v>
      </c>
      <c r="F22" s="48">
        <v>11.702214764755727</v>
      </c>
      <c r="G22" s="48">
        <v>2.3379836795081199</v>
      </c>
      <c r="H22" s="48">
        <v>0.21113519245028045</v>
      </c>
      <c r="I22" s="48">
        <v>0.165772446008673</v>
      </c>
      <c r="J22" s="48"/>
      <c r="K22" s="50"/>
      <c r="L22" s="52">
        <v>5.7656409905711961</v>
      </c>
      <c r="M22" s="48">
        <v>0.60015539427583864</v>
      </c>
      <c r="N22" s="52">
        <v>45.639258974479382</v>
      </c>
      <c r="O22" s="53">
        <v>367.42605387666549</v>
      </c>
      <c r="P22" s="53">
        <v>76.574028160842829</v>
      </c>
      <c r="Q22" s="53">
        <v>51.942277628854121</v>
      </c>
      <c r="R22" s="53">
        <v>57.721881090614218</v>
      </c>
      <c r="S22" s="53">
        <v>156.25490054079995</v>
      </c>
      <c r="T22" s="53">
        <v>101.08159985248739</v>
      </c>
      <c r="U22" s="52">
        <v>18.897978267401026</v>
      </c>
      <c r="V22" s="52">
        <v>4.0016830783029604</v>
      </c>
      <c r="W22" s="53">
        <v>160.91115100683075</v>
      </c>
      <c r="X22" s="52">
        <v>30.944161124992355</v>
      </c>
      <c r="Y22" s="53">
        <v>103.10228823407218</v>
      </c>
      <c r="Z22" s="52">
        <v>9.7719664244936855</v>
      </c>
      <c r="AA22" s="48">
        <v>0.40236728805731503</v>
      </c>
      <c r="AB22" s="48">
        <v>4.2922654391456969E-2</v>
      </c>
      <c r="AC22" s="53">
        <v>45.006950601933021</v>
      </c>
      <c r="AD22" s="48">
        <v>7.3588264697493821</v>
      </c>
      <c r="AE22" s="48">
        <v>18.469740561087018</v>
      </c>
      <c r="AF22" s="48">
        <v>2.7139753411119911</v>
      </c>
      <c r="AG22" s="48">
        <v>13.249966881701566</v>
      </c>
      <c r="AH22" s="48">
        <v>3.9670777327072222</v>
      </c>
      <c r="AI22" s="48">
        <v>1.4224517120950426</v>
      </c>
      <c r="AJ22" s="48">
        <v>4.7905184891282069</v>
      </c>
      <c r="AK22" s="48">
        <v>0.84816359205055369</v>
      </c>
      <c r="AL22" s="48">
        <v>5.4335823318898271</v>
      </c>
      <c r="AM22" s="48">
        <v>1.1364118079902588</v>
      </c>
      <c r="AN22" s="48">
        <v>3.1977679725938843</v>
      </c>
      <c r="AO22" s="48">
        <v>0.47430348116719262</v>
      </c>
      <c r="AP22" s="48">
        <v>3.0376325608802648</v>
      </c>
      <c r="AQ22" s="48">
        <v>0.45029121711250936</v>
      </c>
      <c r="AR22" s="48">
        <v>2.7838917677606654</v>
      </c>
      <c r="AS22" s="48">
        <v>0.63870003659847174</v>
      </c>
      <c r="AT22" s="48">
        <v>0.14017803297249026</v>
      </c>
      <c r="AU22" s="48">
        <v>0.56462199741899499</v>
      </c>
      <c r="AV22" s="48">
        <v>0.60211220833954093</v>
      </c>
      <c r="AW22" s="56">
        <v>0.18595358182096985</v>
      </c>
      <c r="AX22" s="32" t="s">
        <v>247</v>
      </c>
      <c r="AY22" s="32" t="s">
        <v>259</v>
      </c>
      <c r="AZ22" s="39" t="s">
        <v>279</v>
      </c>
    </row>
    <row r="23" spans="1:53" ht="15" thickBot="1" x14ac:dyDescent="0.4">
      <c r="A23" s="48">
        <v>1.8172174817651867</v>
      </c>
      <c r="B23" s="48">
        <v>14.10450560565943</v>
      </c>
      <c r="C23" s="48">
        <v>13.976071577795235</v>
      </c>
      <c r="D23" s="48">
        <v>0.21597446805763754</v>
      </c>
      <c r="E23" s="48">
        <v>6.7742787853135056</v>
      </c>
      <c r="F23" s="48">
        <v>11.755916248871689</v>
      </c>
      <c r="G23" s="48">
        <v>2.3589560196719255</v>
      </c>
      <c r="H23" s="48">
        <v>0.21138802373027551</v>
      </c>
      <c r="I23" s="48">
        <v>0.17041267730010698</v>
      </c>
      <c r="J23" s="48"/>
      <c r="K23" s="50"/>
      <c r="L23" s="52">
        <v>8.7394426380284287</v>
      </c>
      <c r="M23" s="48">
        <v>0.58412067882535845</v>
      </c>
      <c r="N23" s="52">
        <v>45.097705658849463</v>
      </c>
      <c r="O23" s="53">
        <v>366.36695756242813</v>
      </c>
      <c r="P23" s="53">
        <v>75.473029493557561</v>
      </c>
      <c r="Q23" s="53">
        <v>51.709659845444001</v>
      </c>
      <c r="R23" s="53">
        <v>56.814108475208123</v>
      </c>
      <c r="S23" s="53">
        <v>156.72961994706273</v>
      </c>
      <c r="T23" s="53">
        <v>101.23751044496896</v>
      </c>
      <c r="U23" s="52">
        <v>18.916277878557441</v>
      </c>
      <c r="V23" s="52">
        <v>3.991200152717151</v>
      </c>
      <c r="W23" s="53">
        <v>162.78675379135996</v>
      </c>
      <c r="X23" s="52">
        <v>30.648903236781269</v>
      </c>
      <c r="Y23" s="53">
        <v>102.88785722108749</v>
      </c>
      <c r="Z23" s="52">
        <v>9.742731680374435</v>
      </c>
      <c r="AA23" s="48">
        <v>0.40184152647844229</v>
      </c>
      <c r="AB23" s="48">
        <v>4.4830973576728578E-2</v>
      </c>
      <c r="AC23" s="53">
        <v>45.069901845431353</v>
      </c>
      <c r="AD23" s="48">
        <v>7.3118601878304075</v>
      </c>
      <c r="AE23" s="48">
        <v>18.24557845542736</v>
      </c>
      <c r="AF23" s="48">
        <v>2.7020235258803114</v>
      </c>
      <c r="AG23" s="48">
        <v>13.155660132746995</v>
      </c>
      <c r="AH23" s="48">
        <v>3.9516629882695926</v>
      </c>
      <c r="AI23" s="48">
        <v>1.4253700964841141</v>
      </c>
      <c r="AJ23" s="48">
        <v>4.7832650993716417</v>
      </c>
      <c r="AK23" s="48">
        <v>0.84152025967863275</v>
      </c>
      <c r="AL23" s="48">
        <v>5.3963284720788209</v>
      </c>
      <c r="AM23" s="48">
        <v>1.1278229540429658</v>
      </c>
      <c r="AN23" s="48">
        <v>3.1776900806671819</v>
      </c>
      <c r="AO23" s="48">
        <v>0.46765020015233544</v>
      </c>
      <c r="AP23" s="48">
        <v>3.0219011178575164</v>
      </c>
      <c r="AQ23" s="48">
        <v>0.44282290426388204</v>
      </c>
      <c r="AR23" s="48">
        <v>2.8021155011934447</v>
      </c>
      <c r="AS23" s="48">
        <v>0.64016977156150334</v>
      </c>
      <c r="AT23" s="48">
        <v>0.13678258106571661</v>
      </c>
      <c r="AU23" s="48">
        <v>0.57583841997363139</v>
      </c>
      <c r="AV23" s="48">
        <v>0.60026716572044236</v>
      </c>
      <c r="AW23" s="56">
        <v>0.18281963516737712</v>
      </c>
      <c r="AX23" s="32" t="s">
        <v>248</v>
      </c>
      <c r="AY23" s="32" t="s">
        <v>259</v>
      </c>
      <c r="AZ23" s="39" t="s">
        <v>280</v>
      </c>
    </row>
    <row r="24" spans="1:53" ht="15" thickBot="1" x14ac:dyDescent="0.4">
      <c r="A24" s="48">
        <v>1.8385134862790538</v>
      </c>
      <c r="B24" s="48">
        <v>13.783694681262258</v>
      </c>
      <c r="C24" s="48">
        <v>13.969530342072289</v>
      </c>
      <c r="D24" s="48">
        <v>0.21604939726577174</v>
      </c>
      <c r="E24" s="48">
        <v>6.9351244381216164</v>
      </c>
      <c r="F24" s="48">
        <v>11.575734825263782</v>
      </c>
      <c r="G24" s="48">
        <v>2.3580815095214609</v>
      </c>
      <c r="H24" s="48">
        <v>0.22197048198982594</v>
      </c>
      <c r="I24" s="48">
        <v>0.17824105408373592</v>
      </c>
      <c r="J24" s="48"/>
      <c r="K24" s="50"/>
      <c r="L24" s="52">
        <v>5.6988469707978187</v>
      </c>
      <c r="M24" s="48">
        <v>0.58454274970333375</v>
      </c>
      <c r="N24" s="52">
        <v>45.618080780000142</v>
      </c>
      <c r="O24" s="53">
        <v>363.25490720085315</v>
      </c>
      <c r="P24" s="53">
        <v>76.152787228028757</v>
      </c>
      <c r="Q24" s="53">
        <v>51.640289564624752</v>
      </c>
      <c r="R24" s="53">
        <v>58.919423938175797</v>
      </c>
      <c r="S24" s="53">
        <v>153.65307096496875</v>
      </c>
      <c r="T24" s="53">
        <v>106.13450889731041</v>
      </c>
      <c r="U24" s="52">
        <v>18.807550942118972</v>
      </c>
      <c r="V24" s="52">
        <v>4.1868484019364969</v>
      </c>
      <c r="W24" s="53">
        <v>161.93446677025918</v>
      </c>
      <c r="X24" s="52">
        <v>30.64696380880385</v>
      </c>
      <c r="Y24" s="53">
        <v>105.69824779591059</v>
      </c>
      <c r="Z24" s="52">
        <v>10.002159256388561</v>
      </c>
      <c r="AA24" s="48">
        <v>0.40112469584484911</v>
      </c>
      <c r="AB24" s="48">
        <v>4.527172025339575E-2</v>
      </c>
      <c r="AC24" s="53">
        <v>46.804667213574952</v>
      </c>
      <c r="AD24" s="48">
        <v>7.6328519643739297</v>
      </c>
      <c r="AE24" s="48">
        <v>19.008591776947217</v>
      </c>
      <c r="AF24" s="48">
        <v>2.782383422574449</v>
      </c>
      <c r="AG24" s="48">
        <v>13.477302526943882</v>
      </c>
      <c r="AH24" s="48">
        <v>4.0032084081833945</v>
      </c>
      <c r="AI24" s="48">
        <v>1.4472174229512722</v>
      </c>
      <c r="AJ24" s="48">
        <v>4.8727081242857286</v>
      </c>
      <c r="AK24" s="48">
        <v>0.85581578303171968</v>
      </c>
      <c r="AL24" s="48">
        <v>5.4048109941416289</v>
      </c>
      <c r="AM24" s="48">
        <v>1.1261690249803744</v>
      </c>
      <c r="AN24" s="48">
        <v>3.1763181200066843</v>
      </c>
      <c r="AO24" s="48">
        <v>0.47156302820415086</v>
      </c>
      <c r="AP24" s="48">
        <v>3.0199913118858865</v>
      </c>
      <c r="AQ24" s="48">
        <v>0.4426563612433127</v>
      </c>
      <c r="AR24" s="48">
        <v>2.8491360454204204</v>
      </c>
      <c r="AS24" s="48">
        <v>0.65448925776481126</v>
      </c>
      <c r="AT24" s="48">
        <v>0.14214260428580508</v>
      </c>
      <c r="AU24" s="48">
        <v>0.79206819268826589</v>
      </c>
      <c r="AV24" s="48">
        <v>0.62501983779931281</v>
      </c>
      <c r="AW24" s="56">
        <v>0.19164098790828082</v>
      </c>
      <c r="AX24" s="32" t="s">
        <v>249</v>
      </c>
      <c r="AY24" s="32" t="s">
        <v>259</v>
      </c>
      <c r="AZ24" s="39" t="s">
        <v>281</v>
      </c>
    </row>
    <row r="25" spans="1:53" ht="15" thickBot="1" x14ac:dyDescent="0.4">
      <c r="A25" s="48">
        <v>1.7682898570011756</v>
      </c>
      <c r="B25" s="48">
        <v>13.482518549461448</v>
      </c>
      <c r="C25" s="48">
        <v>13.682952087044491</v>
      </c>
      <c r="D25" s="48">
        <v>0.21214363824694296</v>
      </c>
      <c r="E25" s="48">
        <v>6.8087198653017991</v>
      </c>
      <c r="F25" s="48">
        <v>11.393383353285001</v>
      </c>
      <c r="G25" s="48">
        <v>2.2994787926132592</v>
      </c>
      <c r="H25" s="48">
        <v>0.20604835438656682</v>
      </c>
      <c r="I25" s="48">
        <v>0.16123358136690294</v>
      </c>
      <c r="J25" s="48"/>
      <c r="K25" s="50"/>
      <c r="L25" s="52">
        <v>5.5173354267376737</v>
      </c>
      <c r="M25" s="48">
        <v>0.59492661663517876</v>
      </c>
      <c r="N25" s="52">
        <v>45.08472716135411</v>
      </c>
      <c r="O25" s="53">
        <v>359.42369507422507</v>
      </c>
      <c r="P25" s="53">
        <v>72.751279999764705</v>
      </c>
      <c r="Q25" s="53">
        <v>51.07964595421528</v>
      </c>
      <c r="R25" s="53">
        <v>57.682704402162159</v>
      </c>
      <c r="S25" s="53">
        <v>151.00788883212655</v>
      </c>
      <c r="T25" s="53">
        <v>101.76817317311819</v>
      </c>
      <c r="U25" s="52">
        <v>18.453852163396885</v>
      </c>
      <c r="V25" s="52">
        <v>3.904492783579474</v>
      </c>
      <c r="W25" s="53">
        <v>156.37320017480067</v>
      </c>
      <c r="X25" s="52">
        <v>30.033259688877965</v>
      </c>
      <c r="Y25" s="53">
        <v>99.647274729920923</v>
      </c>
      <c r="Z25" s="52">
        <v>9.383792283259579</v>
      </c>
      <c r="AA25" s="48">
        <v>0.37168456215296619</v>
      </c>
      <c r="AB25" s="48">
        <v>4.2924908064524293E-2</v>
      </c>
      <c r="AC25" s="53">
        <v>43.62955001503412</v>
      </c>
      <c r="AD25" s="48">
        <v>7.1286535205882515</v>
      </c>
      <c r="AE25" s="48">
        <v>17.725395902743404</v>
      </c>
      <c r="AF25" s="48">
        <v>2.6038106316885581</v>
      </c>
      <c r="AG25" s="48">
        <v>12.837750773518771</v>
      </c>
      <c r="AH25" s="48">
        <v>3.8493115282297494</v>
      </c>
      <c r="AI25" s="48">
        <v>1.3825175951537458</v>
      </c>
      <c r="AJ25" s="48">
        <v>4.6896228512066633</v>
      </c>
      <c r="AK25" s="48">
        <v>0.81810650419791031</v>
      </c>
      <c r="AL25" s="48">
        <v>5.238549583332647</v>
      </c>
      <c r="AM25" s="48">
        <v>1.1009923920386024</v>
      </c>
      <c r="AN25" s="48">
        <v>3.0926745486179863</v>
      </c>
      <c r="AO25" s="48">
        <v>0.46039371884932195</v>
      </c>
      <c r="AP25" s="48">
        <v>2.9283548786436007</v>
      </c>
      <c r="AQ25" s="48">
        <v>0.43570973941934904</v>
      </c>
      <c r="AR25" s="48">
        <v>2.7273431388495246</v>
      </c>
      <c r="AS25" s="48">
        <v>0.61509805091318093</v>
      </c>
      <c r="AT25" s="48">
        <v>0.13978310377521602</v>
      </c>
      <c r="AU25" s="48">
        <v>0.558063070433782</v>
      </c>
      <c r="AV25" s="48">
        <v>0.5886838733911921</v>
      </c>
      <c r="AW25" s="56">
        <v>0.17776958604595156</v>
      </c>
      <c r="AX25" s="32" t="s">
        <v>250</v>
      </c>
      <c r="AY25" s="32" t="s">
        <v>259</v>
      </c>
      <c r="AZ25" s="39" t="s">
        <v>282</v>
      </c>
    </row>
    <row r="26" spans="1:53" ht="15" thickBot="1" x14ac:dyDescent="0.4">
      <c r="A26" s="48">
        <v>1.8036231840453423</v>
      </c>
      <c r="B26" s="48">
        <v>13.816277136310172</v>
      </c>
      <c r="C26" s="48">
        <v>13.953989284282962</v>
      </c>
      <c r="D26" s="48">
        <v>0.21640022999275538</v>
      </c>
      <c r="E26" s="48">
        <v>6.894569970177959</v>
      </c>
      <c r="F26" s="48">
        <v>11.661684876469177</v>
      </c>
      <c r="G26" s="48">
        <v>2.3520477896293679</v>
      </c>
      <c r="H26" s="48">
        <v>0.21064301279296357</v>
      </c>
      <c r="I26" s="48">
        <v>0.16075478647382996</v>
      </c>
      <c r="J26" s="48"/>
      <c r="K26" s="50"/>
      <c r="L26" s="52">
        <v>5.6397030331286579</v>
      </c>
      <c r="M26" s="48">
        <v>0.58460148987604021</v>
      </c>
      <c r="N26" s="52">
        <v>45.812762100172016</v>
      </c>
      <c r="O26" s="53">
        <v>365.59677833532481</v>
      </c>
      <c r="P26" s="53">
        <v>74.651868615718399</v>
      </c>
      <c r="Q26" s="53">
        <v>51.894586828796122</v>
      </c>
      <c r="R26" s="53">
        <v>58.552023639310327</v>
      </c>
      <c r="S26" s="53">
        <v>155.0734462081771</v>
      </c>
      <c r="T26" s="53">
        <v>100.36580030048847</v>
      </c>
      <c r="U26" s="52">
        <v>18.878066713759697</v>
      </c>
      <c r="V26" s="52">
        <v>4.0181032971131332</v>
      </c>
      <c r="W26" s="53">
        <v>159.21155797248693</v>
      </c>
      <c r="X26" s="52">
        <v>30.882143603229856</v>
      </c>
      <c r="Y26" s="53">
        <v>103.03047053306082</v>
      </c>
      <c r="Z26" s="52">
        <v>9.6095595567553289</v>
      </c>
      <c r="AA26" s="48">
        <v>0.40019208863232902</v>
      </c>
      <c r="AB26" s="48">
        <v>4.3160970867079138E-2</v>
      </c>
      <c r="AC26" s="53">
        <v>44.733309005050671</v>
      </c>
      <c r="AD26" s="48">
        <v>7.3377051603533543</v>
      </c>
      <c r="AE26" s="48">
        <v>18.309295012521751</v>
      </c>
      <c r="AF26" s="48">
        <v>2.6910054113075068</v>
      </c>
      <c r="AG26" s="48">
        <v>13.243995070183534</v>
      </c>
      <c r="AH26" s="48">
        <v>3.9047871427249818</v>
      </c>
      <c r="AI26" s="48">
        <v>1.4164947885207904</v>
      </c>
      <c r="AJ26" s="48">
        <v>4.7832521788310221</v>
      </c>
      <c r="AK26" s="48">
        <v>0.84951677158584793</v>
      </c>
      <c r="AL26" s="48">
        <v>5.4055764106395454</v>
      </c>
      <c r="AM26" s="48">
        <v>1.1426345008240517</v>
      </c>
      <c r="AN26" s="48">
        <v>3.185241030574093</v>
      </c>
      <c r="AO26" s="48">
        <v>0.4713052698447322</v>
      </c>
      <c r="AP26" s="48">
        <v>3.0222397817482261</v>
      </c>
      <c r="AQ26" s="48">
        <v>0.44832622541804612</v>
      </c>
      <c r="AR26" s="48">
        <v>2.7889856777554476</v>
      </c>
      <c r="AS26" s="48">
        <v>0.62013090758300771</v>
      </c>
      <c r="AT26" s="48">
        <v>0.14159586178095687</v>
      </c>
      <c r="AU26" s="48">
        <v>0.61311780652081027</v>
      </c>
      <c r="AV26" s="48">
        <v>0.60393299585567617</v>
      </c>
      <c r="AW26" s="56">
        <v>0.18439107623860229</v>
      </c>
      <c r="AX26" s="32" t="s">
        <v>251</v>
      </c>
      <c r="AY26" s="32" t="s">
        <v>259</v>
      </c>
      <c r="AZ26" s="39" t="s">
        <v>283</v>
      </c>
    </row>
    <row r="27" spans="1:53" ht="15" thickBot="1" x14ac:dyDescent="0.4">
      <c r="A27" s="48">
        <v>1.8286917859484451</v>
      </c>
      <c r="B27" s="48">
        <v>13.752158976703312</v>
      </c>
      <c r="C27" s="48">
        <v>14.129345969594183</v>
      </c>
      <c r="D27" s="48">
        <v>0.21723368353153033</v>
      </c>
      <c r="E27" s="48">
        <v>6.8358584241756084</v>
      </c>
      <c r="F27" s="48">
        <v>11.513172637632383</v>
      </c>
      <c r="G27" s="48">
        <v>2.3669537891499388</v>
      </c>
      <c r="H27" s="48">
        <v>0.21075783699339792</v>
      </c>
      <c r="I27" s="48">
        <v>0.16346401127329913</v>
      </c>
      <c r="J27" s="48"/>
      <c r="K27" s="50"/>
      <c r="L27" s="52">
        <v>5.5624902793870463</v>
      </c>
      <c r="M27" s="48">
        <v>0.59519693526748829</v>
      </c>
      <c r="N27" s="52">
        <v>45.401491235694508</v>
      </c>
      <c r="O27" s="53">
        <v>368.18014983366101</v>
      </c>
      <c r="P27" s="53">
        <v>72.030279416354162</v>
      </c>
      <c r="Q27" s="53">
        <v>51.924071325123776</v>
      </c>
      <c r="R27" s="53">
        <v>57.002106597395539</v>
      </c>
      <c r="S27" s="53">
        <v>157.98851959065968</v>
      </c>
      <c r="T27" s="53">
        <v>101.82056412161</v>
      </c>
      <c r="U27" s="52">
        <v>18.762913808253614</v>
      </c>
      <c r="V27" s="52">
        <v>4.0631536419918195</v>
      </c>
      <c r="W27" s="53">
        <v>158.49382548553467</v>
      </c>
      <c r="X27" s="52">
        <v>30.814088693037029</v>
      </c>
      <c r="Y27" s="53">
        <v>103.67092373552063</v>
      </c>
      <c r="Z27" s="52">
        <v>9.7171692424272074</v>
      </c>
      <c r="AA27" s="48">
        <v>0.4064717089914745</v>
      </c>
      <c r="AB27" s="48">
        <v>4.3939191695990351E-2</v>
      </c>
      <c r="AC27" s="53">
        <v>45.033395290610223</v>
      </c>
      <c r="AD27" s="48">
        <v>7.3689188457234476</v>
      </c>
      <c r="AE27" s="48">
        <v>18.480459491396477</v>
      </c>
      <c r="AF27" s="48">
        <v>2.708615106658681</v>
      </c>
      <c r="AG27" s="48">
        <v>13.359289953720578</v>
      </c>
      <c r="AH27" s="48">
        <v>3.9588522884828667</v>
      </c>
      <c r="AI27" s="48">
        <v>1.4245075122350837</v>
      </c>
      <c r="AJ27" s="48">
        <v>4.8491514363981727</v>
      </c>
      <c r="AK27" s="48">
        <v>0.86173299812303905</v>
      </c>
      <c r="AL27" s="48">
        <v>5.4860923016179495</v>
      </c>
      <c r="AM27" s="48">
        <v>1.144737569809088</v>
      </c>
      <c r="AN27" s="48">
        <v>3.2140577697276274</v>
      </c>
      <c r="AO27" s="48">
        <v>0.48060495925593444</v>
      </c>
      <c r="AP27" s="48">
        <v>3.0651704951662762</v>
      </c>
      <c r="AQ27" s="48">
        <v>0.45217072988386436</v>
      </c>
      <c r="AR27" s="48">
        <v>2.8071698047855529</v>
      </c>
      <c r="AS27" s="48">
        <v>0.63527067997846387</v>
      </c>
      <c r="AT27" s="48">
        <v>0.13680437218916958</v>
      </c>
      <c r="AU27" s="48">
        <v>0.58459674943208784</v>
      </c>
      <c r="AV27" s="48">
        <v>0.60907450832011734</v>
      </c>
      <c r="AW27" s="56">
        <v>0.18466652046835294</v>
      </c>
      <c r="AX27" s="32" t="s">
        <v>252</v>
      </c>
      <c r="AY27" s="32" t="s">
        <v>259</v>
      </c>
      <c r="AZ27" s="39" t="s">
        <v>284</v>
      </c>
    </row>
    <row r="28" spans="1:53" ht="15" thickBot="1" x14ac:dyDescent="0.4">
      <c r="A28" s="48">
        <v>1.8355227325912695</v>
      </c>
      <c r="B28" s="48">
        <v>14.346883368893407</v>
      </c>
      <c r="C28" s="48">
        <v>14.070401873572953</v>
      </c>
      <c r="D28" s="48">
        <v>0.21739636551510055</v>
      </c>
      <c r="E28" s="48">
        <v>6.680454072880516</v>
      </c>
      <c r="F28" s="48">
        <v>11.826386332360615</v>
      </c>
      <c r="G28" s="48">
        <v>2.4009297778753083</v>
      </c>
      <c r="H28" s="48">
        <v>0.21606531580320285</v>
      </c>
      <c r="I28" s="48">
        <v>0.18192562062483245</v>
      </c>
      <c r="J28" s="48"/>
      <c r="K28" s="50"/>
      <c r="L28" s="52">
        <v>5.5749529525693848</v>
      </c>
      <c r="M28" s="48">
        <v>0.59950875730401942</v>
      </c>
      <c r="N28" s="52">
        <v>44.689726726313239</v>
      </c>
      <c r="O28" s="53">
        <v>365.65243545795477</v>
      </c>
      <c r="P28" s="53">
        <v>70.704766067617925</v>
      </c>
      <c r="Q28" s="53">
        <v>51.315155246677264</v>
      </c>
      <c r="R28" s="53">
        <v>55.46649103512793</v>
      </c>
      <c r="S28" s="53">
        <v>159.07432634749293</v>
      </c>
      <c r="T28" s="53">
        <v>102.2774373386024</v>
      </c>
      <c r="U28" s="52">
        <v>19.08226338357581</v>
      </c>
      <c r="V28" s="52">
        <v>4.0764387185723372</v>
      </c>
      <c r="W28" s="53">
        <v>163.64856772413719</v>
      </c>
      <c r="X28" s="52">
        <v>30.927079483899846</v>
      </c>
      <c r="Y28" s="53">
        <v>103.90171061459344</v>
      </c>
      <c r="Z28" s="52">
        <v>9.8011423769625736</v>
      </c>
      <c r="AA28" s="48">
        <v>0.44200533508230783</v>
      </c>
      <c r="AB28" s="48">
        <v>4.4083868905669087E-2</v>
      </c>
      <c r="AC28" s="53">
        <v>45.40998670024937</v>
      </c>
      <c r="AD28" s="48">
        <v>7.4137366687004604</v>
      </c>
      <c r="AE28" s="48">
        <v>18.55052724632548</v>
      </c>
      <c r="AF28" s="48">
        <v>2.7339458553028102</v>
      </c>
      <c r="AG28" s="48">
        <v>13.396346864380421</v>
      </c>
      <c r="AH28" s="48">
        <v>3.9412819820496767</v>
      </c>
      <c r="AI28" s="48">
        <v>1.4301781789986132</v>
      </c>
      <c r="AJ28" s="48">
        <v>4.8011309179727535</v>
      </c>
      <c r="AK28" s="48">
        <v>0.84774156799930955</v>
      </c>
      <c r="AL28" s="48">
        <v>5.4238611696232146</v>
      </c>
      <c r="AM28" s="48">
        <v>1.1404343786066431</v>
      </c>
      <c r="AN28" s="48">
        <v>3.1947947708132531</v>
      </c>
      <c r="AO28" s="48">
        <v>0.47486242304616988</v>
      </c>
      <c r="AP28" s="48">
        <v>3.0515499464407947</v>
      </c>
      <c r="AQ28" s="48">
        <v>0.45105247284963035</v>
      </c>
      <c r="AR28" s="48">
        <v>2.794966432296087</v>
      </c>
      <c r="AS28" s="48">
        <v>0.64617652280827576</v>
      </c>
      <c r="AT28" s="48">
        <v>0.13915277731928916</v>
      </c>
      <c r="AU28" s="48">
        <v>0.57937739994368942</v>
      </c>
      <c r="AV28" s="48">
        <v>0.61348118136553043</v>
      </c>
      <c r="AW28" s="56">
        <v>0.18499624535199138</v>
      </c>
      <c r="AX28" s="32" t="s">
        <v>253</v>
      </c>
      <c r="AY28" s="32" t="s">
        <v>259</v>
      </c>
      <c r="AZ28" s="39" t="s">
        <v>285</v>
      </c>
    </row>
    <row r="29" spans="1:53" ht="15" thickBot="1" x14ac:dyDescent="0.4">
      <c r="A29" s="48">
        <v>1.8069890393200168</v>
      </c>
      <c r="B29" s="48">
        <v>13.967978780728789</v>
      </c>
      <c r="C29" s="48">
        <v>13.971056499704915</v>
      </c>
      <c r="D29" s="48">
        <v>0.21574377119732724</v>
      </c>
      <c r="E29" s="48">
        <v>6.8600017667947144</v>
      </c>
      <c r="F29" s="48">
        <v>11.725271929881572</v>
      </c>
      <c r="G29" s="48">
        <v>2.3535445456647244</v>
      </c>
      <c r="H29" s="48">
        <v>0.20952931999104887</v>
      </c>
      <c r="I29" s="48">
        <v>0.16407345122616063</v>
      </c>
      <c r="J29" s="48"/>
      <c r="K29" s="50"/>
      <c r="L29" s="52">
        <v>5.6084934703723794</v>
      </c>
      <c r="M29" s="48">
        <v>0.5986397778149779</v>
      </c>
      <c r="N29" s="52">
        <v>45.36294188842151</v>
      </c>
      <c r="O29" s="53">
        <v>364.53648241583005</v>
      </c>
      <c r="P29" s="53">
        <v>74.45554659831879</v>
      </c>
      <c r="Q29" s="53">
        <v>51.66127438230798</v>
      </c>
      <c r="R29" s="53">
        <v>57.092736033158332</v>
      </c>
      <c r="S29" s="53">
        <v>155.40189840670922</v>
      </c>
      <c r="T29" s="53">
        <v>100.74588446826435</v>
      </c>
      <c r="U29" s="52">
        <v>18.731270667365653</v>
      </c>
      <c r="V29" s="52">
        <v>3.9739149961659255</v>
      </c>
      <c r="W29" s="53">
        <v>160.45383591860195</v>
      </c>
      <c r="X29" s="52">
        <v>30.596494782872728</v>
      </c>
      <c r="Y29" s="53">
        <v>101.80517208887815</v>
      </c>
      <c r="Z29" s="52">
        <v>9.5820230368520427</v>
      </c>
      <c r="AA29" s="48">
        <v>0.40397680474981679</v>
      </c>
      <c r="AB29" s="48">
        <v>4.3178633901174511E-2</v>
      </c>
      <c r="AC29" s="53">
        <v>44.345810227035351</v>
      </c>
      <c r="AD29" s="48">
        <v>7.2451560730630229</v>
      </c>
      <c r="AE29" s="48">
        <v>18.133456752046083</v>
      </c>
      <c r="AF29" s="48">
        <v>2.6787107296465988</v>
      </c>
      <c r="AG29" s="48">
        <v>13.123605134707129</v>
      </c>
      <c r="AH29" s="48">
        <v>3.8723805799811566</v>
      </c>
      <c r="AI29" s="48">
        <v>1.4025393779601469</v>
      </c>
      <c r="AJ29" s="48">
        <v>4.7193737294220002</v>
      </c>
      <c r="AK29" s="48">
        <v>0.84151869461621165</v>
      </c>
      <c r="AL29" s="48">
        <v>5.3283587961252659</v>
      </c>
      <c r="AM29" s="48">
        <v>1.1212229556761995</v>
      </c>
      <c r="AN29" s="48">
        <v>3.1599125417924157</v>
      </c>
      <c r="AO29" s="48">
        <v>0.46309710139392907</v>
      </c>
      <c r="AP29" s="48">
        <v>3.0102537838455636</v>
      </c>
      <c r="AQ29" s="48">
        <v>0.44226524152296598</v>
      </c>
      <c r="AR29" s="48">
        <v>2.741725996671053</v>
      </c>
      <c r="AS29" s="48">
        <v>0.63414101588207483</v>
      </c>
      <c r="AT29" s="48">
        <v>0.13876749465866348</v>
      </c>
      <c r="AU29" s="48">
        <v>0.56947317866456626</v>
      </c>
      <c r="AV29" s="48">
        <v>0.59778411477615201</v>
      </c>
      <c r="AW29" s="56">
        <v>0.18097913405859423</v>
      </c>
      <c r="AX29" s="32" t="s">
        <v>254</v>
      </c>
      <c r="AY29" s="32" t="s">
        <v>259</v>
      </c>
      <c r="AZ29" s="39" t="s">
        <v>286</v>
      </c>
    </row>
    <row r="30" spans="1:53" ht="15" thickBot="1" x14ac:dyDescent="0.4">
      <c r="A30" s="48">
        <v>1.8599518584344006</v>
      </c>
      <c r="B30" s="48">
        <v>13.896879447192628</v>
      </c>
      <c r="C30" s="48">
        <v>14.121300384089491</v>
      </c>
      <c r="D30" s="48">
        <v>0.21793712682360186</v>
      </c>
      <c r="E30" s="48">
        <v>6.7304713940684628</v>
      </c>
      <c r="F30" s="48">
        <v>11.674713848811015</v>
      </c>
      <c r="G30" s="48">
        <v>2.3469214495889332</v>
      </c>
      <c r="H30" s="48">
        <v>0.21817404375662791</v>
      </c>
      <c r="I30" s="48">
        <v>0.1747825188917633</v>
      </c>
      <c r="J30" s="48"/>
      <c r="K30" s="50"/>
      <c r="L30" s="52">
        <v>5.7468560918279721</v>
      </c>
      <c r="M30" s="48">
        <v>0.60664303132347397</v>
      </c>
      <c r="N30" s="52">
        <v>45.018605723350525</v>
      </c>
      <c r="O30" s="53">
        <v>368.8617302944308</v>
      </c>
      <c r="P30" s="53">
        <v>78.438866998136533</v>
      </c>
      <c r="Q30" s="53">
        <v>51.719933265956755</v>
      </c>
      <c r="R30" s="53">
        <v>56.393559722057546</v>
      </c>
      <c r="S30" s="53">
        <v>162.15675846126209</v>
      </c>
      <c r="T30" s="53">
        <v>102.96106821963647</v>
      </c>
      <c r="U30" s="52">
        <v>18.988972194369129</v>
      </c>
      <c r="V30" s="52">
        <v>4.132240797184485</v>
      </c>
      <c r="W30" s="53">
        <v>161.79182591234638</v>
      </c>
      <c r="X30" s="52">
        <v>31.342140887410473</v>
      </c>
      <c r="Y30" s="53">
        <v>106.03728214298906</v>
      </c>
      <c r="Z30" s="52">
        <v>10.0632892938479</v>
      </c>
      <c r="AA30" s="48">
        <v>0.42632544525420268</v>
      </c>
      <c r="AB30" s="48">
        <v>4.483586518878669E-2</v>
      </c>
      <c r="AC30" s="53">
        <v>46.036845388068748</v>
      </c>
      <c r="AD30" s="48">
        <v>7.5414856748414163</v>
      </c>
      <c r="AE30" s="48">
        <v>18.93426714412324</v>
      </c>
      <c r="AF30" s="48">
        <v>2.786924552464475</v>
      </c>
      <c r="AG30" s="48">
        <v>13.596923234577682</v>
      </c>
      <c r="AH30" s="48">
        <v>4.0144144392581174</v>
      </c>
      <c r="AI30" s="48">
        <v>1.4463757421698749</v>
      </c>
      <c r="AJ30" s="48">
        <v>4.9248231517468479</v>
      </c>
      <c r="AK30" s="48">
        <v>0.8625008563473362</v>
      </c>
      <c r="AL30" s="48">
        <v>5.492975884206432</v>
      </c>
      <c r="AM30" s="48">
        <v>1.1514552059924137</v>
      </c>
      <c r="AN30" s="48">
        <v>3.2590142273263787</v>
      </c>
      <c r="AO30" s="48">
        <v>0.48169977826365928</v>
      </c>
      <c r="AP30" s="48">
        <v>3.0949541909211002</v>
      </c>
      <c r="AQ30" s="48">
        <v>0.45090565566146412</v>
      </c>
      <c r="AR30" s="48">
        <v>2.8724986406039399</v>
      </c>
      <c r="AS30" s="48">
        <v>0.64867539588218193</v>
      </c>
      <c r="AT30" s="48">
        <v>0.16099233112326089</v>
      </c>
      <c r="AU30" s="48">
        <v>0.58185246329230966</v>
      </c>
      <c r="AV30" s="48">
        <v>0.61803492880640765</v>
      </c>
      <c r="AW30" s="56">
        <v>0.1879094758626994</v>
      </c>
      <c r="AX30" s="32" t="s">
        <v>255</v>
      </c>
      <c r="AY30" s="32" t="s">
        <v>259</v>
      </c>
      <c r="AZ30" s="39" t="s">
        <v>287</v>
      </c>
    </row>
    <row r="31" spans="1:53" ht="15" thickBot="1" x14ac:dyDescent="0.4">
      <c r="A31" s="48">
        <v>1.8289857577265609</v>
      </c>
      <c r="B31" s="48">
        <v>13.878689867386939</v>
      </c>
      <c r="C31" s="48">
        <v>14.016898256366396</v>
      </c>
      <c r="D31" s="48">
        <v>0.21697504481889013</v>
      </c>
      <c r="E31" s="48">
        <v>6.7896308585463707</v>
      </c>
      <c r="F31" s="48">
        <v>11.690894383021369</v>
      </c>
      <c r="G31" s="48">
        <v>2.3414081598525684</v>
      </c>
      <c r="H31" s="48">
        <v>0.21312043673602374</v>
      </c>
      <c r="I31" s="48">
        <v>0.17938162495446405</v>
      </c>
      <c r="J31" s="48"/>
      <c r="K31" s="50"/>
      <c r="L31" s="52">
        <v>5.5596170942902186</v>
      </c>
      <c r="M31" s="48">
        <v>0.582469753351187</v>
      </c>
      <c r="N31" s="52">
        <v>45.573383892522756</v>
      </c>
      <c r="O31" s="53">
        <v>366.81796409534837</v>
      </c>
      <c r="P31" s="53">
        <v>71.545811615303876</v>
      </c>
      <c r="Q31" s="53">
        <v>51.719078348634675</v>
      </c>
      <c r="R31" s="53">
        <v>56.988474193100167</v>
      </c>
      <c r="S31" s="53">
        <v>157.46768828692751</v>
      </c>
      <c r="T31" s="53">
        <v>101.92988718844271</v>
      </c>
      <c r="U31" s="52">
        <v>19.179653774688838</v>
      </c>
      <c r="V31" s="52">
        <v>4.0322029504869361</v>
      </c>
      <c r="W31" s="53">
        <v>161.68445815991345</v>
      </c>
      <c r="X31" s="52">
        <v>30.94754987124103</v>
      </c>
      <c r="Y31" s="53">
        <v>103.13440957517206</v>
      </c>
      <c r="Z31" s="52">
        <v>9.7161451154358787</v>
      </c>
      <c r="AA31" s="48">
        <v>0.41124069952862874</v>
      </c>
      <c r="AB31" s="48">
        <v>4.6186856726360762E-2</v>
      </c>
      <c r="AC31" s="53">
        <v>44.640156667679136</v>
      </c>
      <c r="AD31" s="48">
        <v>7.3292934728424983</v>
      </c>
      <c r="AE31" s="48">
        <v>18.347454355466105</v>
      </c>
      <c r="AF31" s="48">
        <v>2.7029259792612459</v>
      </c>
      <c r="AG31" s="48">
        <v>13.210155427901764</v>
      </c>
      <c r="AH31" s="48">
        <v>3.9015750695999305</v>
      </c>
      <c r="AI31" s="48">
        <v>1.4159823276943035</v>
      </c>
      <c r="AJ31" s="48">
        <v>4.7819164791493645</v>
      </c>
      <c r="AK31" s="48">
        <v>0.84558734125933488</v>
      </c>
      <c r="AL31" s="48">
        <v>5.3397959517923868</v>
      </c>
      <c r="AM31" s="48">
        <v>1.1297895092616745</v>
      </c>
      <c r="AN31" s="48">
        <v>3.1809657398492335</v>
      </c>
      <c r="AO31" s="48">
        <v>0.46475523558670234</v>
      </c>
      <c r="AP31" s="48">
        <v>3.0198989397944889</v>
      </c>
      <c r="AQ31" s="48">
        <v>0.44033384230420369</v>
      </c>
      <c r="AR31" s="48">
        <v>2.7907993857032074</v>
      </c>
      <c r="AS31" s="48">
        <v>0.6410946027659109</v>
      </c>
      <c r="AT31" s="48">
        <v>0.14236939525488379</v>
      </c>
      <c r="AU31" s="48">
        <v>0.58083391998071299</v>
      </c>
      <c r="AV31" s="48">
        <v>0.60161620996915943</v>
      </c>
      <c r="AW31" s="56">
        <v>0.18367347008649826</v>
      </c>
      <c r="AX31" s="32" t="s">
        <v>256</v>
      </c>
      <c r="AY31" s="32" t="s">
        <v>259</v>
      </c>
      <c r="AZ31" s="39" t="s">
        <v>288</v>
      </c>
    </row>
    <row r="32" spans="1:53" ht="15" thickBot="1" x14ac:dyDescent="0.4">
      <c r="A32" s="48">
        <v>1.88123498871017</v>
      </c>
      <c r="B32" s="48">
        <v>13.741582621900495</v>
      </c>
      <c r="C32" s="48">
        <v>14.431679033337106</v>
      </c>
      <c r="D32" s="48">
        <v>0.22186822012287793</v>
      </c>
      <c r="E32" s="48">
        <v>6.7036533665887914</v>
      </c>
      <c r="F32" s="48">
        <v>11.45577512259198</v>
      </c>
      <c r="G32" s="48">
        <v>2.3957519317927467</v>
      </c>
      <c r="H32" s="48">
        <v>0.2196128631398952</v>
      </c>
      <c r="I32" s="48">
        <v>0.17691392375095302</v>
      </c>
      <c r="J32" s="48"/>
      <c r="K32" s="50"/>
      <c r="L32" s="52">
        <v>5.8024675416871485</v>
      </c>
      <c r="M32" s="48">
        <v>0.61252558700713067</v>
      </c>
      <c r="N32" s="52">
        <v>44.904205177680602</v>
      </c>
      <c r="O32" s="53">
        <v>375.73914068881447</v>
      </c>
      <c r="P32" s="53">
        <v>55.263201636725071</v>
      </c>
      <c r="Q32" s="53">
        <v>52.600208099223082</v>
      </c>
      <c r="R32" s="53">
        <v>54.110150847223267</v>
      </c>
      <c r="S32" s="53">
        <v>153.99288170230685</v>
      </c>
      <c r="T32" s="53">
        <v>104.69827775251372</v>
      </c>
      <c r="U32" s="52">
        <v>19.11591329070172</v>
      </c>
      <c r="V32" s="52">
        <v>4.1941438828419226</v>
      </c>
      <c r="W32" s="53">
        <v>161.00809860426619</v>
      </c>
      <c r="X32" s="52">
        <v>31.724168658902517</v>
      </c>
      <c r="Y32" s="53">
        <v>108.07985997513758</v>
      </c>
      <c r="Z32" s="52">
        <v>10.086669778254791</v>
      </c>
      <c r="AA32" s="48">
        <v>0.42971819492385621</v>
      </c>
      <c r="AB32" s="48">
        <v>4.7022417838912464E-2</v>
      </c>
      <c r="AC32" s="53">
        <v>46.542973021942885</v>
      </c>
      <c r="AD32" s="48">
        <v>7.6628759273022968</v>
      </c>
      <c r="AE32" s="48">
        <v>19.163336498311939</v>
      </c>
      <c r="AF32" s="48">
        <v>2.8126447296503287</v>
      </c>
      <c r="AG32" s="48">
        <v>13.702818875510047</v>
      </c>
      <c r="AH32" s="48">
        <v>4.0918499371824231</v>
      </c>
      <c r="AI32" s="48">
        <v>1.466274959841195</v>
      </c>
      <c r="AJ32" s="48">
        <v>4.9575121223403418</v>
      </c>
      <c r="AK32" s="48">
        <v>0.87828828167119355</v>
      </c>
      <c r="AL32" s="48">
        <v>5.6006697656333202</v>
      </c>
      <c r="AM32" s="48">
        <v>1.1752542076249441</v>
      </c>
      <c r="AN32" s="48">
        <v>3.3031979146800881</v>
      </c>
      <c r="AO32" s="48">
        <v>0.48965393418959469</v>
      </c>
      <c r="AP32" s="48">
        <v>3.1290737212631372</v>
      </c>
      <c r="AQ32" s="48">
        <v>0.46585088529497631</v>
      </c>
      <c r="AR32" s="48">
        <v>2.904748003776028</v>
      </c>
      <c r="AS32" s="48">
        <v>0.65498226109912228</v>
      </c>
      <c r="AT32" s="48">
        <v>0.14246966475442779</v>
      </c>
      <c r="AU32" s="48">
        <v>0.73793324570487051</v>
      </c>
      <c r="AV32" s="48">
        <v>0.63470152586780881</v>
      </c>
      <c r="AW32" s="56">
        <v>0.19347751839453331</v>
      </c>
      <c r="AX32" s="32" t="s">
        <v>257</v>
      </c>
      <c r="AY32" s="32" t="s">
        <v>259</v>
      </c>
      <c r="AZ32" s="39" t="s">
        <v>289</v>
      </c>
      <c r="BA32" s="44"/>
    </row>
    <row r="33" spans="1:54" ht="15" thickBot="1" x14ac:dyDescent="0.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6"/>
      <c r="M33" s="49"/>
      <c r="N33" s="46"/>
      <c r="O33" s="54"/>
      <c r="P33" s="54"/>
      <c r="Q33" s="54"/>
      <c r="R33" s="54"/>
      <c r="S33" s="54"/>
      <c r="T33" s="54"/>
      <c r="U33" s="46"/>
      <c r="V33" s="46"/>
      <c r="W33" s="54"/>
      <c r="X33" s="46"/>
      <c r="Y33" s="54"/>
      <c r="Z33" s="46"/>
      <c r="AA33" s="49"/>
      <c r="AB33" s="49"/>
      <c r="AC33" s="54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7"/>
      <c r="AX33" s="33"/>
      <c r="AY33" s="33"/>
      <c r="AZ33" s="40"/>
    </row>
    <row r="34" spans="1:54" ht="15" thickBot="1" x14ac:dyDescent="0.4">
      <c r="A34" s="49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52"/>
      <c r="M34" s="48"/>
      <c r="N34" s="46"/>
      <c r="O34" s="54"/>
      <c r="P34" s="54"/>
      <c r="Q34" s="54"/>
      <c r="R34" s="54"/>
      <c r="S34" s="54"/>
      <c r="T34" s="54"/>
      <c r="U34" s="52"/>
      <c r="V34" s="52"/>
      <c r="W34" s="54"/>
      <c r="X34" s="46"/>
      <c r="Y34" s="54"/>
      <c r="Z34" s="52"/>
      <c r="AA34" s="48"/>
      <c r="AB34" s="48"/>
      <c r="AC34" s="53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56"/>
      <c r="AX34" s="31"/>
      <c r="AY34" s="33"/>
      <c r="AZ34" s="40"/>
    </row>
    <row r="35" spans="1:54" ht="15" thickBot="1" x14ac:dyDescent="0.4">
      <c r="A35" s="49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52"/>
      <c r="M35" s="48"/>
      <c r="N35" s="46"/>
      <c r="O35" s="54"/>
      <c r="P35" s="54"/>
      <c r="Q35" s="54"/>
      <c r="R35" s="54"/>
      <c r="S35" s="54"/>
      <c r="T35" s="54"/>
      <c r="U35" s="52"/>
      <c r="V35" s="52"/>
      <c r="W35" s="54"/>
      <c r="X35" s="46"/>
      <c r="Y35" s="54"/>
      <c r="Z35" s="52"/>
      <c r="AA35" s="48"/>
      <c r="AB35" s="48"/>
      <c r="AC35" s="53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56"/>
      <c r="AX35" s="31"/>
      <c r="AY35" s="33"/>
      <c r="AZ35" s="40"/>
    </row>
    <row r="36" spans="1:54" ht="15" thickBot="1" x14ac:dyDescent="0.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6"/>
      <c r="M36" s="49"/>
      <c r="N36" s="46"/>
      <c r="O36" s="54"/>
      <c r="P36" s="54"/>
      <c r="Q36" s="54"/>
      <c r="R36" s="54"/>
      <c r="S36" s="54"/>
      <c r="T36" s="54"/>
      <c r="U36" s="46"/>
      <c r="V36" s="46"/>
      <c r="W36" s="54"/>
      <c r="X36" s="46"/>
      <c r="Y36" s="54"/>
      <c r="Z36" s="46"/>
      <c r="AA36" s="49"/>
      <c r="AB36" s="49"/>
      <c r="AC36" s="54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57"/>
      <c r="AX36" s="33"/>
      <c r="AY36" s="33"/>
      <c r="AZ36" s="40"/>
    </row>
    <row r="37" spans="1:54" ht="15" thickBot="1" x14ac:dyDescent="0.4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6"/>
      <c r="M37" s="49"/>
      <c r="N37" s="46"/>
      <c r="O37" s="54"/>
      <c r="P37" s="54"/>
      <c r="Q37" s="54"/>
      <c r="R37" s="54"/>
      <c r="S37" s="54"/>
      <c r="T37" s="54"/>
      <c r="U37" s="46"/>
      <c r="V37" s="46"/>
      <c r="W37" s="54"/>
      <c r="X37" s="46"/>
      <c r="Y37" s="54"/>
      <c r="Z37" s="46"/>
      <c r="AA37" s="49"/>
      <c r="AB37" s="49"/>
      <c r="AC37" s="54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57"/>
      <c r="AX37" s="33"/>
      <c r="AY37" s="33"/>
      <c r="AZ37" s="40"/>
    </row>
    <row r="38" spans="1:54" ht="15" thickBot="1" x14ac:dyDescent="0.4">
      <c r="A38" s="49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52"/>
      <c r="M38" s="48"/>
      <c r="N38" s="46"/>
      <c r="O38" s="54"/>
      <c r="P38" s="54"/>
      <c r="Q38" s="54"/>
      <c r="R38" s="54"/>
      <c r="S38" s="54"/>
      <c r="T38" s="54"/>
      <c r="U38" s="52"/>
      <c r="V38" s="52"/>
      <c r="W38" s="54"/>
      <c r="X38" s="46"/>
      <c r="Y38" s="54"/>
      <c r="Z38" s="52"/>
      <c r="AA38" s="48"/>
      <c r="AB38" s="48"/>
      <c r="AC38" s="53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56"/>
      <c r="AX38" s="31"/>
      <c r="AY38" s="33"/>
      <c r="AZ38" s="40"/>
    </row>
    <row r="39" spans="1:54" ht="15" thickBot="1" x14ac:dyDescent="0.4">
      <c r="A39" s="49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52"/>
      <c r="M39" s="48"/>
      <c r="N39" s="46"/>
      <c r="O39" s="54"/>
      <c r="P39" s="54"/>
      <c r="Q39" s="54"/>
      <c r="R39" s="54"/>
      <c r="S39" s="54"/>
      <c r="T39" s="54"/>
      <c r="U39" s="52"/>
      <c r="V39" s="52"/>
      <c r="W39" s="54"/>
      <c r="X39" s="46"/>
      <c r="Y39" s="54"/>
      <c r="Z39" s="52"/>
      <c r="AA39" s="48"/>
      <c r="AB39" s="48"/>
      <c r="AC39" s="53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56"/>
      <c r="AX39" s="31"/>
      <c r="AY39" s="33"/>
      <c r="AZ39" s="40"/>
    </row>
    <row r="40" spans="1:54" ht="15" thickBot="1" x14ac:dyDescent="0.4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6"/>
      <c r="M40" s="49"/>
      <c r="N40" s="46"/>
      <c r="O40" s="54"/>
      <c r="P40" s="54"/>
      <c r="Q40" s="54"/>
      <c r="R40" s="54"/>
      <c r="S40" s="54"/>
      <c r="T40" s="54"/>
      <c r="U40" s="46"/>
      <c r="V40" s="46"/>
      <c r="W40" s="54"/>
      <c r="X40" s="46"/>
      <c r="Y40" s="54"/>
      <c r="Z40" s="46"/>
      <c r="AA40" s="49"/>
      <c r="AB40" s="49"/>
      <c r="AC40" s="54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57"/>
      <c r="AX40" s="33"/>
      <c r="AY40" s="33"/>
      <c r="AZ40" s="40"/>
    </row>
    <row r="41" spans="1:54" ht="15" thickBot="1" x14ac:dyDescent="0.4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6"/>
      <c r="M41" s="49"/>
      <c r="N41" s="46"/>
      <c r="O41" s="54"/>
      <c r="P41" s="54"/>
      <c r="Q41" s="54"/>
      <c r="R41" s="54"/>
      <c r="S41" s="54"/>
      <c r="T41" s="54"/>
      <c r="U41" s="46"/>
      <c r="V41" s="46"/>
      <c r="W41" s="54"/>
      <c r="X41" s="46"/>
      <c r="Y41" s="54"/>
      <c r="Z41" s="46"/>
      <c r="AA41" s="49"/>
      <c r="AB41" s="49"/>
      <c r="AC41" s="54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57"/>
      <c r="AX41" s="33"/>
      <c r="AY41" s="33"/>
      <c r="AZ41" s="40"/>
    </row>
    <row r="42" spans="1:54" ht="15" thickBot="1" x14ac:dyDescent="0.4">
      <c r="A42" s="49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52"/>
      <c r="M42" s="48"/>
      <c r="N42" s="46"/>
      <c r="O42" s="54"/>
      <c r="P42" s="54"/>
      <c r="Q42" s="54"/>
      <c r="R42" s="54"/>
      <c r="S42" s="54"/>
      <c r="T42" s="54"/>
      <c r="U42" s="52"/>
      <c r="V42" s="52"/>
      <c r="W42" s="54"/>
      <c r="X42" s="46"/>
      <c r="Y42" s="54"/>
      <c r="Z42" s="52"/>
      <c r="AA42" s="48"/>
      <c r="AB42" s="48"/>
      <c r="AC42" s="53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56"/>
      <c r="AX42" s="31"/>
      <c r="AY42" s="33"/>
      <c r="AZ42" s="40"/>
    </row>
    <row r="43" spans="1:54" ht="15" thickBot="1" x14ac:dyDescent="0.4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6"/>
      <c r="M43" s="49"/>
      <c r="N43" s="46"/>
      <c r="O43" s="54"/>
      <c r="P43" s="54"/>
      <c r="Q43" s="54"/>
      <c r="R43" s="54"/>
      <c r="S43" s="54"/>
      <c r="T43" s="54"/>
      <c r="U43" s="46"/>
      <c r="V43" s="46"/>
      <c r="W43" s="54"/>
      <c r="X43" s="46"/>
      <c r="Y43" s="54"/>
      <c r="Z43" s="46"/>
      <c r="AA43" s="49"/>
      <c r="AB43" s="49"/>
      <c r="AC43" s="54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57"/>
      <c r="AX43" s="34"/>
      <c r="AY43" s="34"/>
      <c r="AZ43" s="41"/>
      <c r="BA43" s="45"/>
      <c r="BB43" s="45"/>
    </row>
    <row r="44" spans="1:54" ht="15" thickBot="1" x14ac:dyDescent="0.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6"/>
      <c r="M44" s="49"/>
      <c r="N44" s="46"/>
      <c r="O44" s="54"/>
      <c r="P44" s="54"/>
      <c r="Q44" s="54"/>
      <c r="R44" s="54"/>
      <c r="S44" s="54"/>
      <c r="T44" s="54"/>
      <c r="U44" s="46"/>
      <c r="V44" s="46"/>
      <c r="W44" s="54"/>
      <c r="X44" s="46"/>
      <c r="Y44" s="54"/>
      <c r="Z44" s="46"/>
      <c r="AA44" s="49"/>
      <c r="AB44" s="49"/>
      <c r="AC44" s="54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57"/>
      <c r="AX44" s="34"/>
      <c r="AY44" s="34"/>
      <c r="AZ44" s="41"/>
      <c r="BA44" s="45"/>
      <c r="BB44" s="45"/>
    </row>
    <row r="45" spans="1:54" ht="15" thickBot="1" x14ac:dyDescent="0.4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58"/>
      <c r="AX45" s="35"/>
      <c r="AY45" s="34"/>
      <c r="AZ45" s="42"/>
      <c r="BA45" s="46"/>
      <c r="BB45" s="46"/>
    </row>
    <row r="46" spans="1:54" ht="15" thickBot="1" x14ac:dyDescent="0.4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58"/>
      <c r="AX46" s="35"/>
      <c r="AY46" s="34"/>
      <c r="AZ46" s="42"/>
      <c r="BA46" s="46"/>
      <c r="BB46" s="46"/>
    </row>
    <row r="47" spans="1:54" x14ac:dyDescent="0.35">
      <c r="AX47" s="32"/>
      <c r="AY47" s="32"/>
      <c r="AZ47" s="32"/>
    </row>
    <row r="48" spans="1:54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51"/>
      <c r="M48" s="10"/>
      <c r="N48" s="51"/>
      <c r="O48" s="55"/>
      <c r="P48" s="55"/>
      <c r="Q48" s="55"/>
      <c r="R48" s="55"/>
      <c r="S48" s="55"/>
      <c r="T48" s="55"/>
      <c r="U48" s="51"/>
      <c r="V48" s="51"/>
      <c r="W48" s="55"/>
      <c r="X48" s="51"/>
      <c r="Y48" s="55"/>
      <c r="Z48" s="51"/>
      <c r="AA48" s="10"/>
      <c r="AB48" s="10"/>
      <c r="AC48" s="55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36"/>
      <c r="AY48" s="36"/>
      <c r="AZ48" s="32"/>
    </row>
    <row r="49" spans="1:54" x14ac:dyDescent="0.3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6"/>
      <c r="M49" s="49"/>
      <c r="N49" s="46"/>
      <c r="O49" s="54"/>
      <c r="P49" s="54"/>
      <c r="Q49" s="54"/>
      <c r="R49" s="54"/>
      <c r="S49" s="54"/>
      <c r="T49" s="54"/>
      <c r="U49" s="46"/>
      <c r="V49" s="46"/>
      <c r="W49" s="54"/>
      <c r="X49" s="46"/>
      <c r="Y49" s="54"/>
      <c r="Z49" s="46"/>
      <c r="AA49" s="49"/>
      <c r="AB49" s="49"/>
      <c r="AC49" s="54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34"/>
      <c r="AY49" s="34"/>
      <c r="AZ49" s="34"/>
      <c r="BA49" s="45"/>
      <c r="BB49" s="45"/>
    </row>
    <row r="50" spans="1:54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35"/>
      <c r="AY50" s="35"/>
      <c r="AZ50" s="35"/>
      <c r="BA50" s="46"/>
      <c r="BB50" s="46"/>
    </row>
    <row r="51" spans="1:54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35"/>
      <c r="AY51" s="35"/>
      <c r="AZ51" s="35"/>
      <c r="BA51" s="46"/>
      <c r="BB51" s="46"/>
    </row>
    <row r="52" spans="1:54" x14ac:dyDescent="0.35">
      <c r="A52" s="48"/>
      <c r="B52" s="48"/>
      <c r="C52" s="48"/>
      <c r="D52" s="48"/>
      <c r="E52" s="48"/>
      <c r="F52" s="48"/>
      <c r="G52" s="48"/>
      <c r="H52" s="48"/>
      <c r="I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10"/>
      <c r="AY52" s="32"/>
      <c r="AZ52" s="31"/>
    </row>
    <row r="53" spans="1:54" x14ac:dyDescent="0.35">
      <c r="A53" s="48"/>
      <c r="B53" s="48"/>
      <c r="C53" s="48"/>
      <c r="D53" s="48"/>
      <c r="E53" s="48"/>
      <c r="F53" s="48"/>
      <c r="G53" s="48"/>
      <c r="H53" s="48"/>
      <c r="I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10"/>
      <c r="AY53" s="32"/>
      <c r="AZ53" s="31"/>
    </row>
    <row r="54" spans="1:54" x14ac:dyDescent="0.35">
      <c r="A54" s="48"/>
      <c r="B54" s="48"/>
      <c r="C54" s="48"/>
      <c r="D54" s="48"/>
      <c r="E54" s="48"/>
      <c r="F54" s="48"/>
      <c r="G54" s="48"/>
      <c r="H54" s="48"/>
      <c r="I54" s="48"/>
      <c r="J54" s="10"/>
      <c r="K54" s="10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10"/>
      <c r="AY54" s="38"/>
      <c r="AZ54" s="43"/>
      <c r="BA54" s="10"/>
      <c r="BB54" s="10"/>
    </row>
    <row r="55" spans="1:54" x14ac:dyDescent="0.35">
      <c r="A55" s="48"/>
      <c r="B55" s="48"/>
      <c r="C55" s="48"/>
      <c r="D55" s="48"/>
      <c r="E55" s="48"/>
      <c r="F55" s="48"/>
      <c r="G55" s="48"/>
      <c r="H55" s="48"/>
      <c r="I55" s="48"/>
      <c r="J55" s="10"/>
      <c r="K55" s="10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10"/>
      <c r="AY55" s="38"/>
      <c r="AZ55" s="43"/>
      <c r="BA55" s="10"/>
      <c r="BB55" s="10"/>
    </row>
    <row r="56" spans="1:54" x14ac:dyDescent="0.35">
      <c r="A56" s="50"/>
      <c r="B56" s="50"/>
      <c r="C56" s="50"/>
      <c r="D56" s="50"/>
      <c r="E56" s="50"/>
      <c r="F56" s="50"/>
      <c r="G56" s="50"/>
      <c r="H56" s="50"/>
      <c r="I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10"/>
      <c r="AY56" s="32"/>
      <c r="AZ56" s="31"/>
    </row>
    <row r="57" spans="1:54" x14ac:dyDescent="0.35">
      <c r="AX57" s="32"/>
      <c r="AY57" s="32"/>
      <c r="AZ57" s="32"/>
    </row>
    <row r="58" spans="1:54" x14ac:dyDescent="0.35">
      <c r="AX58" s="32"/>
      <c r="AY58" s="32"/>
      <c r="AZ58" s="32"/>
    </row>
    <row r="59" spans="1:54" x14ac:dyDescent="0.35">
      <c r="A59" s="48"/>
      <c r="B59" s="48"/>
      <c r="C59" s="48"/>
      <c r="D59" s="48"/>
      <c r="E59" s="48"/>
      <c r="F59" s="48"/>
      <c r="G59" s="48"/>
      <c r="H59" s="48"/>
      <c r="I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37"/>
      <c r="AY59" s="32"/>
      <c r="AZ59" s="32"/>
    </row>
    <row r="60" spans="1:54" x14ac:dyDescent="0.35">
      <c r="A60" s="48"/>
      <c r="B60" s="48"/>
      <c r="C60" s="48"/>
      <c r="D60" s="48"/>
      <c r="E60" s="48"/>
      <c r="F60" s="48"/>
      <c r="G60" s="48"/>
      <c r="H60" s="48"/>
      <c r="I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37"/>
      <c r="AY60" s="32"/>
      <c r="AZ60" s="32"/>
    </row>
    <row r="61" spans="1:54" x14ac:dyDescent="0.35">
      <c r="A61" s="48"/>
      <c r="B61" s="48"/>
      <c r="C61" s="48"/>
      <c r="D61" s="48"/>
      <c r="E61" s="48"/>
      <c r="F61" s="48"/>
      <c r="G61" s="48"/>
      <c r="H61" s="48"/>
      <c r="I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37"/>
      <c r="AY61" s="32"/>
      <c r="AZ61" s="32"/>
    </row>
    <row r="62" spans="1:54" x14ac:dyDescent="0.35">
      <c r="A62" s="48"/>
      <c r="B62" s="48"/>
      <c r="C62" s="48"/>
      <c r="D62" s="48"/>
      <c r="E62" s="48"/>
      <c r="F62" s="48"/>
      <c r="G62" s="48"/>
      <c r="H62" s="48"/>
      <c r="I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37"/>
      <c r="AY62" s="32"/>
      <c r="AZ62" s="32"/>
    </row>
    <row r="63" spans="1:54" x14ac:dyDescent="0.35">
      <c r="A63" s="48"/>
      <c r="B63" s="48"/>
      <c r="C63" s="48"/>
      <c r="D63" s="48"/>
      <c r="E63" s="48"/>
      <c r="F63" s="48"/>
      <c r="G63" s="48"/>
      <c r="H63" s="48"/>
      <c r="I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37"/>
      <c r="AY63" s="32"/>
      <c r="AZ63" s="32"/>
    </row>
    <row r="64" spans="1:54" x14ac:dyDescent="0.35">
      <c r="A64" s="48"/>
      <c r="B64" s="48"/>
      <c r="C64" s="48"/>
      <c r="D64" s="48"/>
      <c r="E64" s="48"/>
      <c r="F64" s="48"/>
      <c r="G64" s="48"/>
      <c r="H64" s="48"/>
      <c r="I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37"/>
      <c r="AY64" s="32"/>
      <c r="AZ64" s="32"/>
    </row>
    <row r="65" spans="1:54" x14ac:dyDescent="0.35">
      <c r="A65" s="48"/>
      <c r="B65" s="48"/>
      <c r="C65" s="48"/>
      <c r="D65" s="48"/>
      <c r="E65" s="48"/>
      <c r="F65" s="48"/>
      <c r="G65" s="48"/>
      <c r="H65" s="48"/>
      <c r="I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37"/>
      <c r="AY65" s="32"/>
      <c r="AZ65" s="32"/>
    </row>
    <row r="66" spans="1:54" x14ac:dyDescent="0.35">
      <c r="A66" s="48"/>
      <c r="B66" s="48"/>
      <c r="C66" s="48"/>
      <c r="D66" s="48"/>
      <c r="E66" s="48"/>
      <c r="F66" s="48"/>
      <c r="G66" s="48"/>
      <c r="H66" s="48"/>
      <c r="I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37"/>
      <c r="AY66" s="32"/>
      <c r="AZ66" s="32"/>
    </row>
    <row r="67" spans="1:54" x14ac:dyDescent="0.35">
      <c r="A67" s="48"/>
      <c r="B67" s="48"/>
      <c r="C67" s="48"/>
      <c r="D67" s="48"/>
      <c r="E67" s="48"/>
      <c r="F67" s="48"/>
      <c r="G67" s="48"/>
      <c r="H67" s="48"/>
      <c r="I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37"/>
      <c r="AY67" s="32"/>
      <c r="AZ67" s="32"/>
    </row>
    <row r="68" spans="1:54" x14ac:dyDescent="0.35">
      <c r="A68" s="48"/>
      <c r="B68" s="48"/>
      <c r="C68" s="48"/>
      <c r="D68" s="48"/>
      <c r="E68" s="48"/>
      <c r="F68" s="48"/>
      <c r="G68" s="48"/>
      <c r="H68" s="48"/>
      <c r="I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37"/>
      <c r="AY68" s="32"/>
      <c r="AZ68" s="32"/>
    </row>
    <row r="69" spans="1:54" x14ac:dyDescent="0.35">
      <c r="AX69" s="37"/>
      <c r="AY69" s="32"/>
      <c r="AZ69" s="32"/>
    </row>
    <row r="70" spans="1:54" x14ac:dyDescent="0.35">
      <c r="A70" s="10"/>
      <c r="B70" s="10"/>
      <c r="C70" s="10"/>
      <c r="D70" s="10"/>
      <c r="E70" s="10"/>
      <c r="F70" s="10"/>
      <c r="G70" s="10"/>
      <c r="H70" s="10"/>
      <c r="I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37"/>
      <c r="AY70" s="32"/>
      <c r="AZ70" s="32"/>
    </row>
    <row r="71" spans="1:54" x14ac:dyDescent="0.35">
      <c r="A71" s="10"/>
      <c r="B71" s="10"/>
      <c r="C71" s="10"/>
      <c r="D71" s="10"/>
      <c r="E71" s="10"/>
      <c r="F71" s="10"/>
      <c r="G71" s="10"/>
      <c r="H71" s="10"/>
      <c r="I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31"/>
      <c r="AY71" s="32"/>
      <c r="AZ71" s="32"/>
    </row>
    <row r="72" spans="1:54" x14ac:dyDescent="0.35">
      <c r="AX72" s="32"/>
      <c r="AY72" s="32"/>
      <c r="AZ72" s="32"/>
    </row>
    <row r="73" spans="1:54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38"/>
      <c r="AY73" s="38"/>
      <c r="AZ73" s="38"/>
      <c r="BA73" s="10"/>
      <c r="BB73" s="10"/>
    </row>
    <row r="74" spans="1:54" x14ac:dyDescent="0.35">
      <c r="A74" s="51"/>
      <c r="B74" s="51"/>
      <c r="C74" s="51"/>
      <c r="D74" s="51"/>
      <c r="E74" s="51"/>
      <c r="F74" s="51"/>
      <c r="G74" s="51"/>
      <c r="H74" s="51"/>
      <c r="I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32"/>
      <c r="AY74" s="32"/>
      <c r="AZ74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DA64-754D-4C1D-AA00-3FB1E3970113}">
  <dimension ref="A1:CG17"/>
  <sheetViews>
    <sheetView workbookViewId="0">
      <selection activeCell="C24" sqref="C24"/>
    </sheetView>
  </sheetViews>
  <sheetFormatPr defaultRowHeight="14.5" x14ac:dyDescent="0.35"/>
  <sheetData>
    <row r="1" spans="1:85" x14ac:dyDescent="0.35">
      <c r="D1" t="s">
        <v>4</v>
      </c>
      <c r="E1" t="s">
        <v>1</v>
      </c>
      <c r="F1" t="s">
        <v>8</v>
      </c>
      <c r="G1" t="s">
        <v>3</v>
      </c>
      <c r="H1" t="s">
        <v>74</v>
      </c>
      <c r="I1" t="s">
        <v>7</v>
      </c>
      <c r="J1" t="s">
        <v>5</v>
      </c>
      <c r="K1" t="s">
        <v>10</v>
      </c>
      <c r="L1" t="s">
        <v>9</v>
      </c>
      <c r="M1" t="s">
        <v>2</v>
      </c>
      <c r="N1" t="s">
        <v>6</v>
      </c>
      <c r="O1" t="s">
        <v>12</v>
      </c>
      <c r="Q1" t="s">
        <v>370</v>
      </c>
      <c r="T1" t="s">
        <v>371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296</v>
      </c>
      <c r="AE1" t="s">
        <v>391</v>
      </c>
      <c r="AF1" t="s">
        <v>392</v>
      </c>
      <c r="AG1" t="s">
        <v>393</v>
      </c>
      <c r="AH1" t="s">
        <v>298</v>
      </c>
      <c r="AI1" t="s">
        <v>394</v>
      </c>
      <c r="AJ1" t="s">
        <v>299</v>
      </c>
      <c r="AK1" t="s">
        <v>395</v>
      </c>
      <c r="AL1" t="s">
        <v>396</v>
      </c>
      <c r="AM1" t="s">
        <v>397</v>
      </c>
      <c r="AN1" t="s">
        <v>301</v>
      </c>
      <c r="AO1" t="s">
        <v>398</v>
      </c>
      <c r="AP1" t="s">
        <v>304</v>
      </c>
      <c r="AQ1" t="s">
        <v>399</v>
      </c>
      <c r="AR1" t="s">
        <v>306</v>
      </c>
      <c r="AS1" t="s">
        <v>400</v>
      </c>
      <c r="AT1" t="s">
        <v>307</v>
      </c>
      <c r="AU1" t="s">
        <v>401</v>
      </c>
      <c r="AV1" t="s">
        <v>308</v>
      </c>
      <c r="AW1" t="s">
        <v>402</v>
      </c>
      <c r="AX1" t="s">
        <v>403</v>
      </c>
      <c r="AY1" t="s">
        <v>404</v>
      </c>
      <c r="AZ1" t="s">
        <v>405</v>
      </c>
      <c r="BA1" t="s">
        <v>407</v>
      </c>
      <c r="BB1" t="s">
        <v>408</v>
      </c>
      <c r="BC1" t="s">
        <v>409</v>
      </c>
      <c r="BD1" t="s">
        <v>410</v>
      </c>
      <c r="BE1" t="s">
        <v>411</v>
      </c>
      <c r="BF1" t="s">
        <v>309</v>
      </c>
      <c r="BG1" t="s">
        <v>412</v>
      </c>
      <c r="BH1" t="s">
        <v>310</v>
      </c>
      <c r="BI1" t="s">
        <v>413</v>
      </c>
      <c r="BJ1" t="s">
        <v>311</v>
      </c>
      <c r="BK1" t="s">
        <v>414</v>
      </c>
      <c r="BL1" t="s">
        <v>315</v>
      </c>
      <c r="BM1" t="s">
        <v>415</v>
      </c>
      <c r="BN1" t="s">
        <v>316</v>
      </c>
      <c r="BO1" t="s">
        <v>416</v>
      </c>
      <c r="BP1" t="s">
        <v>317</v>
      </c>
      <c r="BQ1" t="s">
        <v>417</v>
      </c>
      <c r="BR1" t="s">
        <v>323</v>
      </c>
      <c r="BS1" t="s">
        <v>418</v>
      </c>
      <c r="BT1" t="s">
        <v>324</v>
      </c>
      <c r="BU1" t="s">
        <v>419</v>
      </c>
      <c r="BV1" t="s">
        <v>327</v>
      </c>
      <c r="BW1" t="s">
        <v>420</v>
      </c>
      <c r="BX1" t="s">
        <v>421</v>
      </c>
      <c r="BY1" t="s">
        <v>422</v>
      </c>
      <c r="BZ1" t="s">
        <v>328</v>
      </c>
      <c r="CA1" t="s">
        <v>423</v>
      </c>
      <c r="CB1" t="s">
        <v>424</v>
      </c>
      <c r="CC1" t="s">
        <v>425</v>
      </c>
      <c r="CE1" t="s">
        <v>405</v>
      </c>
      <c r="CF1" t="s">
        <v>407</v>
      </c>
      <c r="CG1" t="s">
        <v>408</v>
      </c>
    </row>
    <row r="2" spans="1:85" x14ac:dyDescent="0.3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</row>
    <row r="3" spans="1:85" x14ac:dyDescent="0.35">
      <c r="A3" t="s">
        <v>368</v>
      </c>
      <c r="B3" t="s">
        <v>369</v>
      </c>
      <c r="D3">
        <v>50.262394869442886</v>
      </c>
      <c r="E3">
        <v>2.5749014264533203</v>
      </c>
      <c r="F3">
        <v>0.24245896415270926</v>
      </c>
      <c r="G3">
        <v>13.526975534790482</v>
      </c>
      <c r="H3">
        <v>2.0775741247198921E-2</v>
      </c>
      <c r="I3">
        <v>0.24557406786472</v>
      </c>
      <c r="J3">
        <v>11.021617283721945</v>
      </c>
      <c r="K3">
        <v>2.0760061435519215</v>
      </c>
      <c r="L3">
        <v>6.4828008401405306</v>
      </c>
      <c r="M3">
        <v>13.233342439829704</v>
      </c>
      <c r="N3">
        <v>0.19510373659121519</v>
      </c>
      <c r="O3">
        <v>644.70833333333337</v>
      </c>
      <c r="Q3">
        <v>12443.373223835861</v>
      </c>
      <c r="W3" t="s">
        <v>372</v>
      </c>
      <c r="X3">
        <v>6.4810150157141191</v>
      </c>
      <c r="Y3">
        <v>0.18239702858658885</v>
      </c>
      <c r="Z3">
        <v>11.320677225559804</v>
      </c>
      <c r="AA3">
        <v>0.5</v>
      </c>
      <c r="AB3">
        <v>12635.420903496204</v>
      </c>
      <c r="AC3">
        <v>410</v>
      </c>
      <c r="AD3">
        <v>427.5289743132717</v>
      </c>
      <c r="AE3">
        <v>12</v>
      </c>
      <c r="AF3">
        <v>11.550507944777285</v>
      </c>
      <c r="AG3">
        <v>0.41167616523652079</v>
      </c>
      <c r="AH3">
        <v>58.829686340483427</v>
      </c>
      <c r="AI3">
        <v>2.5</v>
      </c>
      <c r="AJ3">
        <v>49.850648311783928</v>
      </c>
      <c r="AK3">
        <v>2</v>
      </c>
      <c r="AL3">
        <v>190.29376475381295</v>
      </c>
      <c r="AM3">
        <v>9.6999999999999993</v>
      </c>
      <c r="AN3">
        <v>158.61216004700947</v>
      </c>
      <c r="AO3">
        <v>8.6</v>
      </c>
      <c r="AP3">
        <v>168.19617830814514</v>
      </c>
      <c r="AQ3">
        <v>4.9000000000000004</v>
      </c>
      <c r="AR3">
        <v>111.66346839670638</v>
      </c>
      <c r="AS3">
        <v>3.5</v>
      </c>
      <c r="AT3">
        <v>11.142013260893414</v>
      </c>
      <c r="AU3">
        <v>0.49</v>
      </c>
      <c r="AV3">
        <v>0.66601113695529368</v>
      </c>
      <c r="AW3">
        <v>0.2</v>
      </c>
      <c r="AX3">
        <v>0.2736215268789709</v>
      </c>
      <c r="AY3">
        <v>0.1</v>
      </c>
      <c r="AZ3">
        <v>0.10505913385865938</v>
      </c>
      <c r="BA3">
        <v>3.1E-2</v>
      </c>
      <c r="BB3">
        <v>2.1061446389244445</v>
      </c>
      <c r="BC3">
        <v>1.6</v>
      </c>
      <c r="BD3">
        <v>0.11825197176302391</v>
      </c>
      <c r="BE3">
        <v>6.7000000000000004E-2</v>
      </c>
      <c r="BF3">
        <v>7.2905225974043128E-2</v>
      </c>
      <c r="BG3">
        <v>3.2000000000000001E-2</v>
      </c>
      <c r="BH3">
        <v>51.431634081596037</v>
      </c>
      <c r="BI3">
        <v>2.7</v>
      </c>
      <c r="BJ3">
        <v>8.3036070696977546</v>
      </c>
      <c r="BK3">
        <v>0.39</v>
      </c>
      <c r="BL3">
        <v>4.6264035918160582</v>
      </c>
      <c r="BM3">
        <v>0.42</v>
      </c>
      <c r="BN3">
        <v>1.7613971745985755</v>
      </c>
      <c r="BO3">
        <v>0.16</v>
      </c>
      <c r="BP3">
        <v>5.6672986498663001</v>
      </c>
      <c r="BQ3">
        <v>0.65</v>
      </c>
      <c r="BR3">
        <v>3.3591129639046429</v>
      </c>
      <c r="BS3">
        <v>0.38</v>
      </c>
      <c r="BT3">
        <v>0.47552736980813276</v>
      </c>
      <c r="BU3">
        <v>7.1999999999999995E-2</v>
      </c>
      <c r="BV3">
        <v>0.14354791741604928</v>
      </c>
      <c r="BW3">
        <v>5.2999999999999999E-2</v>
      </c>
      <c r="BX3" t="s">
        <v>406</v>
      </c>
      <c r="BY3" t="s">
        <v>406</v>
      </c>
      <c r="BZ3">
        <v>0.83817147881203824</v>
      </c>
      <c r="CA3">
        <v>0.21</v>
      </c>
      <c r="CB3">
        <v>1.111244144219176E-2</v>
      </c>
      <c r="CC3">
        <v>1.4999999999999999E-2</v>
      </c>
      <c r="CE3">
        <v>0.11186403494421811</v>
      </c>
      <c r="CF3">
        <v>3.1E-2</v>
      </c>
      <c r="CG3">
        <v>7.1608917723431104E-3</v>
      </c>
    </row>
    <row r="4" spans="1:85" x14ac:dyDescent="0.35">
      <c r="A4" t="s">
        <v>368</v>
      </c>
      <c r="B4" t="s">
        <v>369</v>
      </c>
      <c r="D4">
        <v>50.262394869442886</v>
      </c>
      <c r="E4">
        <v>2.5749014264533203</v>
      </c>
      <c r="F4">
        <v>0.24245896415270926</v>
      </c>
      <c r="G4">
        <v>13.526975534790482</v>
      </c>
      <c r="H4">
        <v>2.0775741247198921E-2</v>
      </c>
      <c r="I4">
        <v>0.24557406786472</v>
      </c>
      <c r="J4">
        <v>11.021617283721945</v>
      </c>
      <c r="K4">
        <v>2.0760061435519215</v>
      </c>
      <c r="L4">
        <v>6.4828008401405306</v>
      </c>
      <c r="M4">
        <v>13.233342439829704</v>
      </c>
      <c r="N4">
        <v>0.19510373659121519</v>
      </c>
      <c r="O4">
        <v>644.70833333333337</v>
      </c>
      <c r="Q4">
        <v>12443.373223835861</v>
      </c>
      <c r="W4" t="s">
        <v>373</v>
      </c>
      <c r="X4">
        <v>6.8338534278959813</v>
      </c>
      <c r="Y4">
        <v>0.28188631690654636</v>
      </c>
      <c r="Z4">
        <v>10.864596972896866</v>
      </c>
      <c r="AA4">
        <v>0.57999999999999996</v>
      </c>
      <c r="AB4">
        <v>12274.587531558727</v>
      </c>
      <c r="AC4">
        <v>300</v>
      </c>
      <c r="AD4">
        <v>394.60201023197851</v>
      </c>
      <c r="AE4">
        <v>16</v>
      </c>
      <c r="AF4">
        <v>5.9536889897843368</v>
      </c>
      <c r="AG4">
        <v>0.25729760327282553</v>
      </c>
      <c r="AH4">
        <v>56.737178580200485</v>
      </c>
      <c r="AI4">
        <v>2.2000000000000002</v>
      </c>
      <c r="AJ4">
        <v>51.192323317985462</v>
      </c>
      <c r="AK4">
        <v>3.2</v>
      </c>
      <c r="AL4">
        <v>167.29543166819323</v>
      </c>
      <c r="AM4">
        <v>5.9</v>
      </c>
      <c r="AN4">
        <v>135.89643256508793</v>
      </c>
      <c r="AO4">
        <v>4.5999999999999996</v>
      </c>
      <c r="AP4">
        <v>162.87546997468294</v>
      </c>
      <c r="AQ4">
        <v>6.8</v>
      </c>
      <c r="AR4">
        <v>108.0371075846119</v>
      </c>
      <c r="AS4">
        <v>4.9000000000000004</v>
      </c>
      <c r="AT4">
        <v>10.836404080915289</v>
      </c>
      <c r="AU4">
        <v>0.44</v>
      </c>
      <c r="AV4">
        <v>0.47839219512052583</v>
      </c>
      <c r="AW4">
        <v>9.4E-2</v>
      </c>
      <c r="AX4">
        <v>0.15159838544603566</v>
      </c>
      <c r="AY4">
        <v>7.9000000000000001E-2</v>
      </c>
      <c r="AZ4">
        <v>0.11415150955137787</v>
      </c>
      <c r="BA4">
        <v>3.3000000000000002E-2</v>
      </c>
      <c r="BB4">
        <v>1.2609977541662352</v>
      </c>
      <c r="BC4">
        <v>8.2000000000000003E-2</v>
      </c>
      <c r="BD4">
        <v>3.4690391571264453E-2</v>
      </c>
      <c r="BE4">
        <v>1.7999999999999999E-2</v>
      </c>
      <c r="BF4">
        <v>6.2013128504562011E-2</v>
      </c>
      <c r="BG4">
        <v>2.1999999999999999E-2</v>
      </c>
      <c r="BH4">
        <v>47.842267767601321</v>
      </c>
      <c r="BI4">
        <v>2.1</v>
      </c>
      <c r="BJ4">
        <v>7.7725501424471952</v>
      </c>
      <c r="BK4">
        <v>0.33</v>
      </c>
      <c r="BL4">
        <v>4.0054183695807621</v>
      </c>
      <c r="BM4">
        <v>0.31</v>
      </c>
      <c r="BN4">
        <v>1.5130575685348937</v>
      </c>
      <c r="BO4">
        <v>0.15</v>
      </c>
      <c r="BP4">
        <v>5.1661749856675723</v>
      </c>
      <c r="BQ4">
        <v>0.44</v>
      </c>
      <c r="BR4">
        <v>3.1458532784755873</v>
      </c>
      <c r="BS4">
        <v>0.21</v>
      </c>
      <c r="BT4">
        <v>0.4506889688885159</v>
      </c>
      <c r="BU4">
        <v>0.04</v>
      </c>
      <c r="BV4">
        <v>0.11030399883924773</v>
      </c>
      <c r="BW4">
        <v>0.03</v>
      </c>
      <c r="BX4">
        <v>1.3265408634860856E-2</v>
      </c>
      <c r="BY4">
        <v>6.7000000000000002E-3</v>
      </c>
      <c r="BZ4">
        <v>0.5879494388214388</v>
      </c>
      <c r="CA4">
        <v>7.9000000000000001E-2</v>
      </c>
      <c r="CB4">
        <v>1.5651915081518329E-2</v>
      </c>
      <c r="CC4">
        <v>1.4999999999999999E-2</v>
      </c>
      <c r="CE4">
        <v>0.11805210190311065</v>
      </c>
      <c r="CF4">
        <v>3.3000000000000002E-2</v>
      </c>
      <c r="CG4">
        <v>4.287392364165199E-3</v>
      </c>
    </row>
    <row r="6" spans="1:85" x14ac:dyDescent="0.35">
      <c r="A6" t="s">
        <v>368</v>
      </c>
      <c r="B6" t="s">
        <v>369</v>
      </c>
      <c r="D6">
        <v>50.262394869442886</v>
      </c>
      <c r="E6">
        <v>2.5749014264533203</v>
      </c>
      <c r="F6">
        <v>0.24245896415270926</v>
      </c>
      <c r="G6">
        <v>13.526975534790482</v>
      </c>
      <c r="H6">
        <v>2.0775741247198921E-2</v>
      </c>
      <c r="I6">
        <v>0.24557406786472</v>
      </c>
      <c r="J6">
        <v>11.021617283721945</v>
      </c>
      <c r="K6">
        <v>2.0760061435519215</v>
      </c>
      <c r="L6">
        <v>6.4828008401405306</v>
      </c>
      <c r="M6">
        <v>13.233342439829704</v>
      </c>
      <c r="N6">
        <v>0.19510373659121519</v>
      </c>
      <c r="O6">
        <v>644.70833333333337</v>
      </c>
      <c r="Q6">
        <v>12443.373223835861</v>
      </c>
      <c r="W6" t="s">
        <v>374</v>
      </c>
      <c r="X6">
        <v>6.3384658363403563</v>
      </c>
      <c r="Y6">
        <v>0.11275452676261856</v>
      </c>
      <c r="Z6">
        <v>10.539231749499363</v>
      </c>
      <c r="AA6">
        <v>0.28000000000000003</v>
      </c>
      <c r="AB6">
        <v>11718.148968578149</v>
      </c>
      <c r="AC6">
        <v>240</v>
      </c>
      <c r="AD6">
        <v>403.28764071818932</v>
      </c>
      <c r="AE6">
        <v>11</v>
      </c>
      <c r="AF6">
        <v>12.872227142485023</v>
      </c>
      <c r="AG6">
        <v>0.24443272310918424</v>
      </c>
      <c r="AH6">
        <v>56.830108450556445</v>
      </c>
      <c r="AI6">
        <v>1.5</v>
      </c>
      <c r="AJ6">
        <v>50.273111433070227</v>
      </c>
      <c r="AK6">
        <v>1.8</v>
      </c>
      <c r="AL6">
        <v>183.46214146792042</v>
      </c>
      <c r="AM6">
        <v>9.1999999999999993</v>
      </c>
      <c r="AN6">
        <v>152.63784678083704</v>
      </c>
      <c r="AO6">
        <v>6.6</v>
      </c>
      <c r="AP6">
        <v>157.33106735980388</v>
      </c>
      <c r="AQ6">
        <v>3.5</v>
      </c>
      <c r="AR6">
        <v>105.15247898581971</v>
      </c>
      <c r="AS6">
        <v>2.2999999999999998</v>
      </c>
      <c r="AT6">
        <v>10.370977255509953</v>
      </c>
      <c r="AU6">
        <v>0.31</v>
      </c>
      <c r="AV6">
        <v>0.5005489951179628</v>
      </c>
      <c r="AW6">
        <v>8.6999999999999994E-2</v>
      </c>
      <c r="AX6">
        <v>0.17369018662752062</v>
      </c>
      <c r="AY6">
        <v>6.3E-2</v>
      </c>
      <c r="AZ6">
        <v>9.2319352805319416E-2</v>
      </c>
      <c r="BA6">
        <v>1.7999999999999999E-2</v>
      </c>
      <c r="BB6">
        <v>1.1794409977976892</v>
      </c>
      <c r="BC6">
        <v>0.14000000000000001</v>
      </c>
      <c r="BD6">
        <v>5.3548062685142901E-2</v>
      </c>
      <c r="BE6">
        <v>2.5999999999999999E-2</v>
      </c>
      <c r="BF6">
        <v>4.4153869251885268E-2</v>
      </c>
      <c r="BG6">
        <v>1.2999999999999999E-2</v>
      </c>
      <c r="BH6">
        <v>48.40624384150216</v>
      </c>
      <c r="BI6">
        <v>1.8</v>
      </c>
      <c r="BJ6">
        <v>7.5267841579940455</v>
      </c>
      <c r="BK6">
        <v>0.2</v>
      </c>
      <c r="BL6">
        <v>3.6714120246980642</v>
      </c>
      <c r="BM6">
        <v>0.36</v>
      </c>
      <c r="BN6">
        <v>1.4177099210183659</v>
      </c>
      <c r="BO6">
        <v>0.11</v>
      </c>
      <c r="BP6">
        <v>4.6274273379642263</v>
      </c>
      <c r="BQ6">
        <v>0.35</v>
      </c>
      <c r="BR6">
        <v>3.0418026187801002</v>
      </c>
      <c r="BS6">
        <v>0.19</v>
      </c>
      <c r="BT6">
        <v>0.43267765077047676</v>
      </c>
      <c r="BU6">
        <v>3.5000000000000003E-2</v>
      </c>
      <c r="BV6">
        <v>0.1384212060797618</v>
      </c>
      <c r="BW6">
        <v>3.5000000000000003E-2</v>
      </c>
      <c r="BX6">
        <v>9.5999999999999992E-3</v>
      </c>
      <c r="BY6">
        <v>8.3999999999999995E-3</v>
      </c>
      <c r="BZ6">
        <v>0.68171280276712443</v>
      </c>
      <c r="CA6">
        <v>0.11</v>
      </c>
      <c r="CB6">
        <v>1.0223446126816417E-2</v>
      </c>
      <c r="CC6">
        <v>6.4000000000000003E-3</v>
      </c>
      <c r="CE6">
        <v>9.6016629993787211E-2</v>
      </c>
      <c r="CF6">
        <v>1.7999999999999999E-2</v>
      </c>
      <c r="CG6">
        <v>4.0100993925121431E-3</v>
      </c>
    </row>
    <row r="7" spans="1:85" x14ac:dyDescent="0.35">
      <c r="A7" t="s">
        <v>368</v>
      </c>
      <c r="B7" t="s">
        <v>369</v>
      </c>
      <c r="D7">
        <v>50.262394869442886</v>
      </c>
      <c r="E7">
        <v>2.5749014264533203</v>
      </c>
      <c r="F7">
        <v>0.24245896415270926</v>
      </c>
      <c r="G7">
        <v>13.526975534790482</v>
      </c>
      <c r="H7">
        <v>2.0775741247198921E-2</v>
      </c>
      <c r="I7">
        <v>0.24557406786472</v>
      </c>
      <c r="J7">
        <v>11.021617283721945</v>
      </c>
      <c r="K7">
        <v>2.0760061435519215</v>
      </c>
      <c r="L7">
        <v>6.4828008401405306</v>
      </c>
      <c r="M7">
        <v>13.233342439829704</v>
      </c>
      <c r="N7">
        <v>0.19510373659121519</v>
      </c>
      <c r="O7">
        <v>644.70833333333337</v>
      </c>
      <c r="Q7">
        <v>12443.373223835861</v>
      </c>
      <c r="W7" t="s">
        <v>375</v>
      </c>
      <c r="X7">
        <v>6.3898498428588049</v>
      </c>
      <c r="Y7">
        <v>0.15255024209060158</v>
      </c>
      <c r="Z7">
        <v>10.950518842162753</v>
      </c>
      <c r="AA7">
        <v>0.28999999999999998</v>
      </c>
      <c r="AB7">
        <v>11878.671557188809</v>
      </c>
      <c r="AC7">
        <v>270</v>
      </c>
      <c r="AD7">
        <v>400.42275583877046</v>
      </c>
      <c r="AE7">
        <v>8.1999999999999993</v>
      </c>
      <c r="AF7">
        <v>12.89419119562386</v>
      </c>
      <c r="AG7">
        <v>0.27016248343646676</v>
      </c>
      <c r="AH7">
        <v>58.198240691032801</v>
      </c>
      <c r="AI7">
        <v>1.1000000000000001</v>
      </c>
      <c r="AJ7">
        <v>49.533800970819193</v>
      </c>
      <c r="AK7">
        <v>1.6</v>
      </c>
      <c r="AL7">
        <v>180.92782960379898</v>
      </c>
      <c r="AM7">
        <v>9.6999999999999993</v>
      </c>
      <c r="AN7">
        <v>150.52926562807028</v>
      </c>
      <c r="AO7">
        <v>7.1</v>
      </c>
      <c r="AP7">
        <v>158.92887779338346</v>
      </c>
      <c r="AQ7">
        <v>3.3</v>
      </c>
      <c r="AR7">
        <v>105.36951196618259</v>
      </c>
      <c r="AS7">
        <v>2.1</v>
      </c>
      <c r="AT7">
        <v>10.403556241652915</v>
      </c>
      <c r="AU7">
        <v>0.3</v>
      </c>
      <c r="AV7">
        <v>0.5411340487761761</v>
      </c>
      <c r="AW7">
        <v>0.16</v>
      </c>
      <c r="AX7">
        <v>9.3983046188863911E-2</v>
      </c>
      <c r="AY7">
        <v>8.5999999999999993E-2</v>
      </c>
      <c r="AZ7">
        <v>0.10440730745577048</v>
      </c>
      <c r="BA7">
        <v>3.5999999999999997E-2</v>
      </c>
      <c r="BB7">
        <v>1.2005024441869334</v>
      </c>
      <c r="BC7">
        <v>0.17</v>
      </c>
      <c r="BD7">
        <v>5.4663647324416711E-2</v>
      </c>
      <c r="BE7">
        <v>4.3999999999999997E-2</v>
      </c>
      <c r="BF7">
        <v>4.6207537589182265E-2</v>
      </c>
      <c r="BG7">
        <v>1.4E-2</v>
      </c>
      <c r="BH7">
        <v>47.84598638963292</v>
      </c>
      <c r="BI7">
        <v>1.4</v>
      </c>
      <c r="BJ7">
        <v>7.7577315101221744</v>
      </c>
      <c r="BK7">
        <v>0.26</v>
      </c>
      <c r="BL7">
        <v>4.3611281565055044</v>
      </c>
      <c r="BM7">
        <v>0.33</v>
      </c>
      <c r="BN7">
        <v>1.4101917623462985</v>
      </c>
      <c r="BO7">
        <v>9.1999999999999998E-2</v>
      </c>
      <c r="BP7">
        <v>4.689819616678351</v>
      </c>
      <c r="BQ7">
        <v>0.37</v>
      </c>
      <c r="BR7">
        <v>3.1512199791678737</v>
      </c>
      <c r="BS7">
        <v>0.21</v>
      </c>
      <c r="BT7">
        <v>0.48388829059596805</v>
      </c>
      <c r="BU7">
        <v>5.6000000000000001E-2</v>
      </c>
      <c r="BV7">
        <v>0.12919312567444433</v>
      </c>
      <c r="BW7">
        <v>4.2000000000000003E-2</v>
      </c>
      <c r="BX7">
        <v>1.1964501251050662E-2</v>
      </c>
      <c r="BY7">
        <v>1.2999999999999999E-2</v>
      </c>
      <c r="BZ7">
        <v>0.67612499290837746</v>
      </c>
      <c r="CA7">
        <v>7.8E-2</v>
      </c>
      <c r="CB7">
        <v>8.0009578383780661E-3</v>
      </c>
      <c r="CC7">
        <v>8.2000000000000007E-3</v>
      </c>
      <c r="CE7">
        <v>0.10813523377941085</v>
      </c>
      <c r="CF7">
        <v>3.5999999999999997E-2</v>
      </c>
      <c r="CG7">
        <v>4.0817083102355732E-3</v>
      </c>
    </row>
    <row r="8" spans="1:85" x14ac:dyDescent="0.35">
      <c r="A8" t="s">
        <v>368</v>
      </c>
      <c r="B8" t="s">
        <v>369</v>
      </c>
      <c r="D8">
        <v>50.262394869442886</v>
      </c>
      <c r="E8">
        <v>2.5749014264533203</v>
      </c>
      <c r="F8">
        <v>0.24245896415270926</v>
      </c>
      <c r="G8">
        <v>13.526975534790482</v>
      </c>
      <c r="H8">
        <v>2.0775741247198921E-2</v>
      </c>
      <c r="I8">
        <v>0.24557406786472</v>
      </c>
      <c r="J8">
        <v>11.021617283721945</v>
      </c>
      <c r="K8">
        <v>2.0760061435519215</v>
      </c>
      <c r="L8">
        <v>6.4828008401405306</v>
      </c>
      <c r="M8">
        <v>13.233342439829704</v>
      </c>
      <c r="N8">
        <v>0.19510373659121519</v>
      </c>
      <c r="O8">
        <v>644.70833333333337</v>
      </c>
      <c r="Q8">
        <v>12443.373223835861</v>
      </c>
      <c r="W8" t="s">
        <v>376</v>
      </c>
      <c r="X8">
        <v>6.5390292166220458</v>
      </c>
      <c r="Y8">
        <v>0.14425946806393844</v>
      </c>
      <c r="Z8">
        <v>11.258984161660294</v>
      </c>
      <c r="AA8">
        <v>0.45</v>
      </c>
      <c r="AB8">
        <v>12130.921339291273</v>
      </c>
      <c r="AC8">
        <v>310</v>
      </c>
      <c r="AD8">
        <v>415.40830751573048</v>
      </c>
      <c r="AE8">
        <v>15</v>
      </c>
      <c r="AF8">
        <v>13.462672570982026</v>
      </c>
      <c r="AG8">
        <v>0.46313568589108589</v>
      </c>
      <c r="AH8">
        <v>60.829264230410416</v>
      </c>
      <c r="AI8">
        <v>2.2999999999999998</v>
      </c>
      <c r="AJ8">
        <v>53.019121721431212</v>
      </c>
      <c r="AK8">
        <v>2.7</v>
      </c>
      <c r="AL8">
        <v>190.51413969851919</v>
      </c>
      <c r="AM8">
        <v>8.5</v>
      </c>
      <c r="AN8">
        <v>165.4064770948134</v>
      </c>
      <c r="AO8">
        <v>7.8</v>
      </c>
      <c r="AP8">
        <v>160.73972961810702</v>
      </c>
      <c r="AQ8">
        <v>6.2</v>
      </c>
      <c r="AR8">
        <v>104.60989653491249</v>
      </c>
      <c r="AS8">
        <v>3.2</v>
      </c>
      <c r="AT8">
        <v>10.729346103082548</v>
      </c>
      <c r="AU8">
        <v>0.52</v>
      </c>
      <c r="AV8">
        <v>0.43498852382392611</v>
      </c>
      <c r="AW8">
        <v>7.8E-2</v>
      </c>
      <c r="AX8">
        <v>0.11658656362669194</v>
      </c>
      <c r="AY8">
        <v>5.7000000000000002E-2</v>
      </c>
      <c r="AZ8">
        <v>0.10595471125395768</v>
      </c>
      <c r="BA8">
        <v>1.7999999999999999E-2</v>
      </c>
      <c r="BB8">
        <v>1.2952789529385333</v>
      </c>
      <c r="BC8">
        <v>0.12</v>
      </c>
      <c r="BD8">
        <v>4.1276631653130981E-2</v>
      </c>
      <c r="BE8">
        <v>2.7E-2</v>
      </c>
      <c r="BF8">
        <v>6.161005011890968E-2</v>
      </c>
      <c r="BG8">
        <v>2.1000000000000001E-2</v>
      </c>
      <c r="BH8">
        <v>50.311119177857563</v>
      </c>
      <c r="BI8">
        <v>2.1</v>
      </c>
      <c r="BJ8">
        <v>7.8732051861862402</v>
      </c>
      <c r="BK8">
        <v>0.5</v>
      </c>
      <c r="BL8">
        <v>4.0534086515452614</v>
      </c>
      <c r="BM8">
        <v>0.45</v>
      </c>
      <c r="BN8">
        <v>1.5680730944597074</v>
      </c>
      <c r="BO8">
        <v>0.13</v>
      </c>
      <c r="BP8">
        <v>4.9393887315348488</v>
      </c>
      <c r="BQ8">
        <v>0.54</v>
      </c>
      <c r="BR8">
        <v>3.0418026187801002</v>
      </c>
      <c r="BS8">
        <v>0.39</v>
      </c>
      <c r="BT8">
        <v>0.44103857155831211</v>
      </c>
      <c r="BU8">
        <v>5.3999999999999999E-2</v>
      </c>
      <c r="BV8">
        <v>0.12509175660541436</v>
      </c>
      <c r="BW8">
        <v>3.4000000000000002E-2</v>
      </c>
      <c r="BX8">
        <v>1.2562726313603195E-2</v>
      </c>
      <c r="BY8">
        <v>8.2000000000000007E-3</v>
      </c>
      <c r="BZ8">
        <v>0.72082747177835294</v>
      </c>
      <c r="CA8">
        <v>8.4000000000000005E-2</v>
      </c>
      <c r="CB8">
        <v>1.2779307658520523E-2</v>
      </c>
      <c r="CC8">
        <v>6.6E-3</v>
      </c>
      <c r="CE8">
        <v>0.10999963436181448</v>
      </c>
      <c r="CF8">
        <v>1.7999999999999999E-2</v>
      </c>
      <c r="CG8">
        <v>4.4039484399910128E-3</v>
      </c>
    </row>
    <row r="9" spans="1:85" x14ac:dyDescent="0.35">
      <c r="A9" t="s">
        <v>368</v>
      </c>
      <c r="B9" t="s">
        <v>369</v>
      </c>
      <c r="D9">
        <v>50.262394869442886</v>
      </c>
      <c r="E9">
        <v>2.5749014264533203</v>
      </c>
      <c r="F9">
        <v>0.24245896415270926</v>
      </c>
      <c r="G9">
        <v>13.526975534790482</v>
      </c>
      <c r="H9">
        <v>2.0775741247198921E-2</v>
      </c>
      <c r="I9">
        <v>0.24557406786472</v>
      </c>
      <c r="J9">
        <v>11.021617283721945</v>
      </c>
      <c r="K9">
        <v>2.0760061435519215</v>
      </c>
      <c r="L9">
        <v>6.4828008401405306</v>
      </c>
      <c r="M9">
        <v>13.233342439829704</v>
      </c>
      <c r="N9">
        <v>0.19510373659121519</v>
      </c>
      <c r="O9">
        <v>644.70833333333337</v>
      </c>
      <c r="Q9">
        <v>12443.373223835861</v>
      </c>
      <c r="W9" t="s">
        <v>377</v>
      </c>
      <c r="X9">
        <v>6.3649866138982647</v>
      </c>
      <c r="Y9">
        <v>0.31504941301319889</v>
      </c>
      <c r="Z9">
        <v>10.672900054614965</v>
      </c>
      <c r="AA9">
        <v>0.51</v>
      </c>
      <c r="AB9">
        <v>11488.830984848635</v>
      </c>
      <c r="AC9">
        <v>410</v>
      </c>
      <c r="AD9">
        <v>413.20454991617754</v>
      </c>
      <c r="AE9">
        <v>16</v>
      </c>
      <c r="AF9">
        <v>13.268872102109924</v>
      </c>
      <c r="AG9">
        <v>0.59178448752749868</v>
      </c>
      <c r="AH9">
        <v>58.619204457333225</v>
      </c>
      <c r="AI9">
        <v>2.8</v>
      </c>
      <c r="AJ9">
        <v>49.639416751140772</v>
      </c>
      <c r="AK9">
        <v>2.7</v>
      </c>
      <c r="AL9">
        <v>188.42057772381017</v>
      </c>
      <c r="AM9">
        <v>15</v>
      </c>
      <c r="AN9">
        <v>141.97779761962738</v>
      </c>
      <c r="AO9">
        <v>8.4</v>
      </c>
      <c r="AP9">
        <v>149.23549449633396</v>
      </c>
      <c r="AQ9">
        <v>6.4</v>
      </c>
      <c r="AR9">
        <v>97.881874143662927</v>
      </c>
      <c r="AS9">
        <v>4.2</v>
      </c>
      <c r="AT9">
        <v>10.284099959128717</v>
      </c>
      <c r="AU9">
        <v>0.56000000000000005</v>
      </c>
      <c r="AV9">
        <v>0.55154047279110252</v>
      </c>
      <c r="AW9">
        <v>0.1</v>
      </c>
      <c r="AX9">
        <v>0.10944861075158835</v>
      </c>
      <c r="AY9">
        <v>0.06</v>
      </c>
      <c r="AZ9">
        <v>9.7931571438470838E-2</v>
      </c>
      <c r="BA9">
        <v>2.9000000000000001E-2</v>
      </c>
      <c r="BB9">
        <v>1.1794409977976892</v>
      </c>
      <c r="BC9">
        <v>0.13</v>
      </c>
      <c r="BD9">
        <v>3.2351954538940506E-2</v>
      </c>
      <c r="BE9">
        <v>2.9000000000000001E-2</v>
      </c>
      <c r="BF9">
        <v>7.3932060142691616E-2</v>
      </c>
      <c r="BG9">
        <v>2.9000000000000001E-2</v>
      </c>
      <c r="BH9">
        <v>48.85444980299755</v>
      </c>
      <c r="BI9">
        <v>2.9</v>
      </c>
      <c r="BJ9">
        <v>7.138372702142191</v>
      </c>
      <c r="BK9">
        <v>0.41</v>
      </c>
      <c r="BL9">
        <v>3.9897425470707284</v>
      </c>
      <c r="BM9">
        <v>0.34</v>
      </c>
      <c r="BN9">
        <v>1.5251121877621812</v>
      </c>
      <c r="BO9">
        <v>0.12</v>
      </c>
      <c r="BP9">
        <v>4.6066299117261851</v>
      </c>
      <c r="BQ9">
        <v>0.4</v>
      </c>
      <c r="BR9">
        <v>3.2278121314393151</v>
      </c>
      <c r="BS9">
        <v>0.3</v>
      </c>
      <c r="BT9">
        <v>0.44103857155831211</v>
      </c>
      <c r="BU9">
        <v>5.0999999999999997E-2</v>
      </c>
      <c r="BV9">
        <v>0.12201572980364185</v>
      </c>
      <c r="BW9">
        <v>5.0999999999999997E-2</v>
      </c>
      <c r="BX9">
        <v>2.0339652126786126E-2</v>
      </c>
      <c r="BY9">
        <v>1.4999999999999999E-2</v>
      </c>
      <c r="BZ9">
        <v>0.74876652107208752</v>
      </c>
      <c r="CA9">
        <v>0.16</v>
      </c>
      <c r="CB9">
        <v>7.6675845951123135E-3</v>
      </c>
      <c r="CC9">
        <v>8.5000000000000006E-3</v>
      </c>
      <c r="CE9">
        <v>0.10160983174099812</v>
      </c>
      <c r="CF9">
        <v>2.9000000000000001E-2</v>
      </c>
      <c r="CG9">
        <v>4.0100993925121431E-3</v>
      </c>
    </row>
    <row r="10" spans="1:85" x14ac:dyDescent="0.35">
      <c r="A10" t="s">
        <v>368</v>
      </c>
      <c r="B10" t="s">
        <v>369</v>
      </c>
      <c r="D10">
        <v>50.262394869442886</v>
      </c>
      <c r="E10">
        <v>2.5749014264533203</v>
      </c>
      <c r="F10">
        <v>0.24245896415270926</v>
      </c>
      <c r="G10">
        <v>13.526975534790482</v>
      </c>
      <c r="H10">
        <v>2.0775741247198921E-2</v>
      </c>
      <c r="I10">
        <v>0.24557406786472</v>
      </c>
      <c r="J10">
        <v>11.021617283721945</v>
      </c>
      <c r="K10">
        <v>2.0760061435519215</v>
      </c>
      <c r="L10">
        <v>6.4828008401405306</v>
      </c>
      <c r="M10">
        <v>13.233342439829704</v>
      </c>
      <c r="N10">
        <v>0.19510373659121519</v>
      </c>
      <c r="O10">
        <v>644.70833333333337</v>
      </c>
      <c r="Q10">
        <v>12443.373223835861</v>
      </c>
      <c r="W10" t="s">
        <v>378</v>
      </c>
      <c r="X10">
        <v>6.3865347456640666</v>
      </c>
      <c r="Y10">
        <v>0.1475757776746037</v>
      </c>
      <c r="Z10">
        <v>10.950518842162753</v>
      </c>
      <c r="AA10">
        <v>0.22</v>
      </c>
      <c r="AB10">
        <v>11913.069254748236</v>
      </c>
      <c r="AC10">
        <v>210</v>
      </c>
      <c r="AD10">
        <v>409.3479741169599</v>
      </c>
      <c r="AE10">
        <v>9.5</v>
      </c>
      <c r="AF10">
        <v>13.410992445949466</v>
      </c>
      <c r="AG10">
        <v>0.25729760327282553</v>
      </c>
      <c r="AH10">
        <v>56.198662801105819</v>
      </c>
      <c r="AI10">
        <v>1.2</v>
      </c>
      <c r="AJ10">
        <v>48.794490508568167</v>
      </c>
      <c r="AK10">
        <v>1.4</v>
      </c>
      <c r="AL10">
        <v>177.84258037791207</v>
      </c>
      <c r="AM10">
        <v>5.7</v>
      </c>
      <c r="AN10">
        <v>129.6777408951547</v>
      </c>
      <c r="AO10">
        <v>6.6</v>
      </c>
      <c r="AP10">
        <v>156.0528190129402</v>
      </c>
      <c r="AQ10">
        <v>3.2</v>
      </c>
      <c r="AR10">
        <v>104.82692951527537</v>
      </c>
      <c r="AS10">
        <v>2.2999999999999998</v>
      </c>
      <c r="AT10">
        <v>10.360117593462297</v>
      </c>
      <c r="AU10">
        <v>0.28000000000000003</v>
      </c>
      <c r="AV10">
        <v>0.46204522626273498</v>
      </c>
      <c r="AW10">
        <v>7.3999999999999996E-2</v>
      </c>
      <c r="AX10">
        <v>8.6845093313760308E-2</v>
      </c>
      <c r="AY10">
        <v>4.7E-2</v>
      </c>
      <c r="AZ10">
        <v>9.5920719737401822E-2</v>
      </c>
      <c r="BA10">
        <v>1.6E-2</v>
      </c>
      <c r="BB10">
        <v>1.2205108182567157</v>
      </c>
      <c r="BC10">
        <v>9.6000000000000002E-2</v>
      </c>
      <c r="BD10">
        <v>4.7970139488773843E-2</v>
      </c>
      <c r="BE10">
        <v>2.1000000000000001E-2</v>
      </c>
      <c r="BF10">
        <v>5.8529547612964201E-2</v>
      </c>
      <c r="BG10">
        <v>1.2E-2</v>
      </c>
      <c r="BH10">
        <v>47.397780428137523</v>
      </c>
      <c r="BI10">
        <v>1.7</v>
      </c>
      <c r="BJ10">
        <v>7.5897697994835358</v>
      </c>
      <c r="BK10">
        <v>0.28999999999999998</v>
      </c>
      <c r="BL10">
        <v>4.1064637386073723</v>
      </c>
      <c r="BM10">
        <v>0.35</v>
      </c>
      <c r="BN10">
        <v>1.3897853316649738</v>
      </c>
      <c r="BO10">
        <v>9.9000000000000005E-2</v>
      </c>
      <c r="BP10">
        <v>4.7314144691544335</v>
      </c>
      <c r="BQ10">
        <v>0.31</v>
      </c>
      <c r="BR10">
        <v>3.2496956035168698</v>
      </c>
      <c r="BS10">
        <v>0.25</v>
      </c>
      <c r="BT10">
        <v>0.41909115449024448</v>
      </c>
      <c r="BU10">
        <v>4.4999999999999998E-2</v>
      </c>
      <c r="BV10">
        <v>9.1255461785917022E-2</v>
      </c>
      <c r="BW10">
        <v>2.7E-2</v>
      </c>
      <c r="BX10">
        <v>1.2084146263561166E-2</v>
      </c>
      <c r="BY10">
        <v>6.1000000000000004E-3</v>
      </c>
      <c r="BZ10">
        <v>0.52413656475046122</v>
      </c>
      <c r="CA10">
        <v>7.1999999999999995E-2</v>
      </c>
      <c r="CB10">
        <v>9.0010775681753242E-3</v>
      </c>
      <c r="CC10">
        <v>5.3E-3</v>
      </c>
      <c r="CE10">
        <v>9.974543115859448E-2</v>
      </c>
      <c r="CF10">
        <v>1.6E-2</v>
      </c>
      <c r="CG10">
        <v>4.1497367820728329E-3</v>
      </c>
    </row>
    <row r="11" spans="1:85" x14ac:dyDescent="0.35">
      <c r="A11" t="s">
        <v>368</v>
      </c>
      <c r="B11" t="s">
        <v>369</v>
      </c>
      <c r="D11">
        <v>50.262394869442886</v>
      </c>
      <c r="E11">
        <v>2.5749014264533203</v>
      </c>
      <c r="F11">
        <v>0.24245896415270926</v>
      </c>
      <c r="G11">
        <v>13.526975534790482</v>
      </c>
      <c r="H11">
        <v>2.0775741247198921E-2</v>
      </c>
      <c r="I11">
        <v>0.24557406786472</v>
      </c>
      <c r="J11">
        <v>11.021617283721945</v>
      </c>
      <c r="K11">
        <v>2.0760061435519215</v>
      </c>
      <c r="L11">
        <v>6.4828008401405306</v>
      </c>
      <c r="M11">
        <v>13.233342439829704</v>
      </c>
      <c r="N11">
        <v>0.19510373659121519</v>
      </c>
      <c r="O11">
        <v>644.70833333333337</v>
      </c>
      <c r="Q11">
        <v>12443.373223835861</v>
      </c>
      <c r="W11" t="s">
        <v>379</v>
      </c>
      <c r="X11">
        <v>6.4412338493772543</v>
      </c>
      <c r="Y11">
        <v>0.14923393247993633</v>
      </c>
      <c r="Z11">
        <v>10.755157473147644</v>
      </c>
      <c r="AA11">
        <v>0.28999999999999998</v>
      </c>
      <c r="AB11">
        <v>11878.671557188809</v>
      </c>
      <c r="AC11">
        <v>270</v>
      </c>
      <c r="AD11">
        <v>415.40830751573048</v>
      </c>
      <c r="AE11">
        <v>11</v>
      </c>
      <c r="AF11">
        <v>14.173274290179734</v>
      </c>
      <c r="AG11">
        <v>0.37308152474559697</v>
      </c>
      <c r="AH11">
        <v>56.72486750898134</v>
      </c>
      <c r="AI11">
        <v>1.5</v>
      </c>
      <c r="AJ11">
        <v>48.055180046317126</v>
      </c>
      <c r="AK11">
        <v>1.7</v>
      </c>
      <c r="AL11">
        <v>157.34771052023447</v>
      </c>
      <c r="AM11">
        <v>6.1</v>
      </c>
      <c r="AN11">
        <v>127.21772955026016</v>
      </c>
      <c r="AO11">
        <v>6.6</v>
      </c>
      <c r="AP11">
        <v>154.98761205722047</v>
      </c>
      <c r="AQ11">
        <v>3.7</v>
      </c>
      <c r="AR11">
        <v>103.95879759382382</v>
      </c>
      <c r="AS11">
        <v>2.9</v>
      </c>
      <c r="AT11">
        <v>10.316678945271679</v>
      </c>
      <c r="AU11">
        <v>0.35</v>
      </c>
      <c r="AV11">
        <v>0.48910192870154373</v>
      </c>
      <c r="AW11">
        <v>8.7999999999999995E-2</v>
      </c>
      <c r="AX11">
        <v>0.13205212818941636</v>
      </c>
      <c r="AY11">
        <v>5.3999999999999999E-2</v>
      </c>
      <c r="AZ11">
        <v>0.11624377874806863</v>
      </c>
      <c r="BA11">
        <v>2.1999999999999999E-2</v>
      </c>
      <c r="BB11">
        <v>1.2952789529385333</v>
      </c>
      <c r="BC11">
        <v>0.18</v>
      </c>
      <c r="BD11">
        <v>6.1357155160059573E-2</v>
      </c>
      <c r="BE11">
        <v>4.8000000000000001E-2</v>
      </c>
      <c r="BF11">
        <v>9.3441909347013019E-2</v>
      </c>
      <c r="BG11">
        <v>4.2000000000000003E-2</v>
      </c>
      <c r="BH11">
        <v>46.389317014772899</v>
      </c>
      <c r="BI11">
        <v>1.3</v>
      </c>
      <c r="BJ11">
        <v>7.4428033026747249</v>
      </c>
      <c r="BK11">
        <v>0.28000000000000003</v>
      </c>
      <c r="BL11">
        <v>4.2444069649688601</v>
      </c>
      <c r="BM11">
        <v>0.38</v>
      </c>
      <c r="BN11">
        <v>1.4714110543902736</v>
      </c>
      <c r="BO11">
        <v>0.11</v>
      </c>
      <c r="BP11">
        <v>4.7938067478685582</v>
      </c>
      <c r="BQ11">
        <v>0.31</v>
      </c>
      <c r="BR11">
        <v>3.5122972684475258</v>
      </c>
      <c r="BS11">
        <v>0.26</v>
      </c>
      <c r="BT11">
        <v>0.46089575842942093</v>
      </c>
      <c r="BU11">
        <v>4.8000000000000001E-2</v>
      </c>
      <c r="BV11">
        <v>0.11791436073461189</v>
      </c>
      <c r="BW11">
        <v>3.4000000000000002E-2</v>
      </c>
      <c r="BX11" t="s">
        <v>406</v>
      </c>
      <c r="BY11" t="s">
        <v>406</v>
      </c>
      <c r="BZ11">
        <v>0.84934709852953205</v>
      </c>
      <c r="CA11">
        <v>0.12</v>
      </c>
      <c r="CB11">
        <v>1.2890432072942439E-2</v>
      </c>
      <c r="CC11">
        <v>8.0999999999999996E-3</v>
      </c>
      <c r="CE11">
        <v>0.12025383756503448</v>
      </c>
      <c r="CF11">
        <v>2.1999999999999999E-2</v>
      </c>
      <c r="CG11">
        <v>4.4039484399910128E-3</v>
      </c>
    </row>
    <row r="12" spans="1:85" x14ac:dyDescent="0.35">
      <c r="A12" t="s">
        <v>368</v>
      </c>
      <c r="B12" t="s">
        <v>369</v>
      </c>
      <c r="D12">
        <v>50.262394869442886</v>
      </c>
      <c r="E12">
        <v>2.5749014264533203</v>
      </c>
      <c r="F12">
        <v>0.24245896415270926</v>
      </c>
      <c r="G12">
        <v>13.526975534790482</v>
      </c>
      <c r="H12">
        <v>2.0775741247198921E-2</v>
      </c>
      <c r="I12">
        <v>0.24557406786472</v>
      </c>
      <c r="J12">
        <v>11.021617283721945</v>
      </c>
      <c r="K12">
        <v>2.0760061435519215</v>
      </c>
      <c r="L12">
        <v>6.4828008401405306</v>
      </c>
      <c r="M12">
        <v>13.233342439829704</v>
      </c>
      <c r="N12">
        <v>0.19510373659121519</v>
      </c>
      <c r="O12">
        <v>644.70833333333337</v>
      </c>
      <c r="Q12">
        <v>12443.373223835861</v>
      </c>
      <c r="W12" t="s">
        <v>380</v>
      </c>
      <c r="X12">
        <v>6.1218534278959815</v>
      </c>
      <c r="Y12">
        <v>0.12767792001061218</v>
      </c>
      <c r="Z12">
        <v>11.142921506511792</v>
      </c>
      <c r="AA12">
        <v>0.22</v>
      </c>
      <c r="AB12">
        <v>12296.904963434288</v>
      </c>
      <c r="AC12">
        <v>320</v>
      </c>
      <c r="AD12">
        <v>398.99869001172198</v>
      </c>
      <c r="AE12">
        <v>12</v>
      </c>
      <c r="AF12">
        <v>10.978433598183882</v>
      </c>
      <c r="AG12">
        <v>0.32162200409103187</v>
      </c>
      <c r="AH12">
        <v>56.843627320501049</v>
      </c>
      <c r="AI12">
        <v>1.5</v>
      </c>
      <c r="AJ12">
        <v>50.333751857725744</v>
      </c>
      <c r="AK12">
        <v>1.7</v>
      </c>
      <c r="AL12">
        <v>177.70848521251992</v>
      </c>
      <c r="AM12">
        <v>3.9</v>
      </c>
      <c r="AN12">
        <v>142.27382487829598</v>
      </c>
      <c r="AO12">
        <v>4</v>
      </c>
      <c r="AP12">
        <v>165.27683908328405</v>
      </c>
      <c r="AQ12">
        <v>4.7</v>
      </c>
      <c r="AR12">
        <v>111.15356261109109</v>
      </c>
      <c r="AS12">
        <v>3.6</v>
      </c>
      <c r="AT12">
        <v>11.007561499764886</v>
      </c>
      <c r="AU12">
        <v>0.35</v>
      </c>
      <c r="AV12">
        <v>0.47839219512052583</v>
      </c>
      <c r="AW12">
        <v>6.3E-2</v>
      </c>
      <c r="AX12">
        <v>0.15382777346730089</v>
      </c>
      <c r="AY12">
        <v>3.3000000000000002E-2</v>
      </c>
      <c r="AZ12" t="s">
        <v>406</v>
      </c>
      <c r="BA12" t="s">
        <v>406</v>
      </c>
      <c r="BB12">
        <v>1.1579507599336112</v>
      </c>
      <c r="BC12">
        <v>7.2999999999999995E-2</v>
      </c>
      <c r="BD12">
        <v>3.8895287519296509E-2</v>
      </c>
      <c r="BE12">
        <v>1.2999999999999999E-2</v>
      </c>
      <c r="BF12">
        <v>4.6709888728436219E-2</v>
      </c>
      <c r="BG12">
        <v>8.6E-3</v>
      </c>
      <c r="BH12">
        <v>50.550320660107054</v>
      </c>
      <c r="BI12">
        <v>1.8</v>
      </c>
      <c r="BJ12">
        <v>8.0838538303229885</v>
      </c>
      <c r="BK12">
        <v>0.26</v>
      </c>
      <c r="BL12">
        <v>4.1508936130280061</v>
      </c>
      <c r="BM12">
        <v>0.25</v>
      </c>
      <c r="BN12">
        <v>1.5641743782826942</v>
      </c>
      <c r="BO12">
        <v>9.7000000000000003E-2</v>
      </c>
      <c r="BP12">
        <v>4.9258877770318712</v>
      </c>
      <c r="BQ12">
        <v>0.35</v>
      </c>
      <c r="BR12">
        <v>3.5104389233320297</v>
      </c>
      <c r="BS12">
        <v>0.26</v>
      </c>
      <c r="BT12">
        <v>0.50288457330322156</v>
      </c>
      <c r="BU12">
        <v>3.9E-2</v>
      </c>
      <c r="BV12">
        <v>9.7614158264821005E-2</v>
      </c>
      <c r="BW12">
        <v>1.4E-2</v>
      </c>
      <c r="BX12">
        <v>1.2900305644910556E-2</v>
      </c>
      <c r="BY12">
        <v>4.1999999999999997E-3</v>
      </c>
      <c r="BZ12">
        <v>0.70020443564746015</v>
      </c>
      <c r="CA12">
        <v>5.2999999999999999E-2</v>
      </c>
      <c r="CB12">
        <v>9.3911490489109982E-3</v>
      </c>
      <c r="CC12">
        <v>3.7000000000000002E-3</v>
      </c>
      <c r="CE12" t="s">
        <v>406</v>
      </c>
      <c r="CF12" t="s">
        <v>406</v>
      </c>
      <c r="CG12">
        <v>3.9370325837742781E-3</v>
      </c>
    </row>
    <row r="14" spans="1:85" x14ac:dyDescent="0.35">
      <c r="A14" t="s">
        <v>225</v>
      </c>
      <c r="B14" t="s">
        <v>369</v>
      </c>
      <c r="D14">
        <v>49.96062164573928</v>
      </c>
      <c r="E14">
        <v>2.5320929016044142</v>
      </c>
      <c r="F14">
        <v>0.25484860450773572</v>
      </c>
      <c r="G14">
        <v>14.354388187000499</v>
      </c>
      <c r="H14">
        <v>1.9263244449704731E-2</v>
      </c>
      <c r="I14">
        <v>0.27594810525648694</v>
      </c>
      <c r="J14">
        <v>10.98481103162641</v>
      </c>
      <c r="K14">
        <v>2.2606446649923027</v>
      </c>
      <c r="L14">
        <v>6.1026153262897926</v>
      </c>
      <c r="M14">
        <v>12.898973084073154</v>
      </c>
      <c r="N14">
        <v>0.21669642897788099</v>
      </c>
      <c r="O14">
        <v>765.5</v>
      </c>
      <c r="Q14">
        <v>13550.078057497361</v>
      </c>
      <c r="W14" t="s">
        <v>381</v>
      </c>
      <c r="X14">
        <v>6.4298817966903066</v>
      </c>
      <c r="Y14">
        <v>0.26530476885322013</v>
      </c>
      <c r="Z14">
        <v>11.431186202041534</v>
      </c>
      <c r="AA14">
        <v>0.37</v>
      </c>
      <c r="AB14">
        <v>13122.649942830058</v>
      </c>
      <c r="AC14">
        <v>460</v>
      </c>
      <c r="AD14">
        <v>409.99038946108072</v>
      </c>
      <c r="AE14">
        <v>14</v>
      </c>
      <c r="AF14">
        <v>7.1359818388195233</v>
      </c>
      <c r="AG14">
        <v>0.32162200409103187</v>
      </c>
      <c r="AH14">
        <v>56.417832359298792</v>
      </c>
      <c r="AI14">
        <v>2.4</v>
      </c>
      <c r="AJ14">
        <v>49.045894667336178</v>
      </c>
      <c r="AK14">
        <v>3.2</v>
      </c>
      <c r="AL14">
        <v>205.05705441135586</v>
      </c>
      <c r="AM14">
        <v>8.9</v>
      </c>
      <c r="AN14">
        <v>150.9702689417615</v>
      </c>
      <c r="AO14">
        <v>6</v>
      </c>
      <c r="AP14">
        <v>164.65039496799679</v>
      </c>
      <c r="AQ14">
        <v>5.6</v>
      </c>
      <c r="AR14">
        <v>111.25744444530706</v>
      </c>
      <c r="AS14">
        <v>4.2</v>
      </c>
      <c r="AT14">
        <v>11.649401820450887</v>
      </c>
      <c r="AU14">
        <v>0.42</v>
      </c>
      <c r="AV14">
        <v>0.50076688576090667</v>
      </c>
      <c r="AW14">
        <v>0.15</v>
      </c>
      <c r="AX14">
        <v>0.24523268233917533</v>
      </c>
      <c r="AY14">
        <v>0.28000000000000003</v>
      </c>
      <c r="AZ14">
        <v>0.11173487417231236</v>
      </c>
      <c r="BA14">
        <v>2.1999999999999999E-2</v>
      </c>
      <c r="BB14">
        <v>1.400164313387614</v>
      </c>
      <c r="BC14">
        <v>8.5000000000000006E-2</v>
      </c>
      <c r="BD14">
        <v>6.3073439220480823E-2</v>
      </c>
      <c r="BE14">
        <v>4.7E-2</v>
      </c>
      <c r="BF14">
        <v>0.33006987752428169</v>
      </c>
      <c r="BG14">
        <v>0.49</v>
      </c>
      <c r="BH14">
        <v>54.048222312926967</v>
      </c>
      <c r="BI14">
        <v>2.2000000000000002</v>
      </c>
      <c r="BJ14">
        <v>8.3449472459607481</v>
      </c>
      <c r="BK14">
        <v>0.4</v>
      </c>
      <c r="BL14">
        <v>3.9957200200176128</v>
      </c>
      <c r="BM14">
        <v>0.3</v>
      </c>
      <c r="BN14">
        <v>1.7481948933747757</v>
      </c>
      <c r="BO14">
        <v>0.15</v>
      </c>
      <c r="BP14">
        <v>5.3664143261973232</v>
      </c>
      <c r="BQ14">
        <v>0.35</v>
      </c>
      <c r="BR14">
        <v>3.5000221906218454</v>
      </c>
      <c r="BS14">
        <v>0.3</v>
      </c>
      <c r="BT14">
        <v>0.51292218953681878</v>
      </c>
      <c r="BU14">
        <v>4.8000000000000001E-2</v>
      </c>
      <c r="BV14" t="s">
        <v>406</v>
      </c>
      <c r="BW14" t="s">
        <v>406</v>
      </c>
      <c r="BX14">
        <v>3.8944318928031872E-2</v>
      </c>
      <c r="BY14">
        <v>2.5999999999999999E-2</v>
      </c>
      <c r="BZ14">
        <v>0.86691977746828397</v>
      </c>
      <c r="CA14">
        <v>0.32</v>
      </c>
      <c r="CB14">
        <v>3.2224531050184795E-2</v>
      </c>
      <c r="CC14">
        <v>1.2E-2</v>
      </c>
      <c r="CE14">
        <v>0.11611682154404325</v>
      </c>
      <c r="CF14">
        <v>2.1999999999999999E-2</v>
      </c>
      <c r="CG14">
        <v>4.7605586655178871E-3</v>
      </c>
    </row>
    <row r="15" spans="1:85" x14ac:dyDescent="0.35">
      <c r="A15" t="s">
        <v>225</v>
      </c>
      <c r="B15" t="s">
        <v>369</v>
      </c>
      <c r="D15">
        <v>49.96062164573928</v>
      </c>
      <c r="E15">
        <v>2.5320929016044142</v>
      </c>
      <c r="F15">
        <v>0.25484860450773572</v>
      </c>
      <c r="G15">
        <v>14.354388187000499</v>
      </c>
      <c r="H15">
        <v>1.9263244449704731E-2</v>
      </c>
      <c r="I15">
        <v>0.27594810525648694</v>
      </c>
      <c r="J15">
        <v>10.98481103162641</v>
      </c>
      <c r="K15">
        <v>2.2606446649923027</v>
      </c>
      <c r="L15">
        <v>6.1026153262897926</v>
      </c>
      <c r="M15">
        <v>12.898973084073154</v>
      </c>
      <c r="N15">
        <v>0.21669642897788099</v>
      </c>
      <c r="O15">
        <v>765.5</v>
      </c>
      <c r="Q15">
        <v>13550.078057497361</v>
      </c>
      <c r="W15" t="s">
        <v>382</v>
      </c>
      <c r="X15">
        <v>6.6318676122931448</v>
      </c>
      <c r="Y15">
        <v>0.23214167274656761</v>
      </c>
      <c r="Z15">
        <v>11.669750087997183</v>
      </c>
      <c r="AA15">
        <v>0.42</v>
      </c>
      <c r="AB15">
        <v>14305.473832234808</v>
      </c>
      <c r="AC15">
        <v>540</v>
      </c>
      <c r="AD15">
        <v>434.17212824966992</v>
      </c>
      <c r="AE15">
        <v>21</v>
      </c>
      <c r="AF15">
        <v>7.0233825198637909</v>
      </c>
      <c r="AG15">
        <v>0.29589224376374934</v>
      </c>
      <c r="AH15">
        <v>59.079050866812892</v>
      </c>
      <c r="AI15">
        <v>3</v>
      </c>
      <c r="AJ15">
        <v>47.543394611881666</v>
      </c>
      <c r="AK15">
        <v>4.4000000000000004</v>
      </c>
      <c r="AL15">
        <v>179.19606429028084</v>
      </c>
      <c r="AM15">
        <v>7.8</v>
      </c>
      <c r="AN15">
        <v>159.55076041771414</v>
      </c>
      <c r="AO15">
        <v>8.5</v>
      </c>
      <c r="AP15">
        <v>171.95890964634793</v>
      </c>
      <c r="AQ15">
        <v>6.6</v>
      </c>
      <c r="AR15">
        <v>125.17761023024745</v>
      </c>
      <c r="AS15">
        <v>5.3</v>
      </c>
      <c r="AT15">
        <v>12.473096898664584</v>
      </c>
      <c r="AU15">
        <v>0.56000000000000005</v>
      </c>
      <c r="AV15">
        <v>0.50076688576090667</v>
      </c>
      <c r="AW15">
        <v>0.23</v>
      </c>
      <c r="AX15">
        <v>6.5766946627324283E-2</v>
      </c>
      <c r="AY15">
        <v>9.7000000000000003E-2</v>
      </c>
      <c r="AZ15">
        <v>0.16820755886268079</v>
      </c>
      <c r="BA15">
        <v>0.14000000000000001</v>
      </c>
      <c r="BB15">
        <v>1.9228356655778311</v>
      </c>
      <c r="BC15">
        <v>0.81</v>
      </c>
      <c r="BD15">
        <v>5.2561199350400691E-2</v>
      </c>
      <c r="BE15">
        <v>2.7E-2</v>
      </c>
      <c r="BF15">
        <v>6.101291675448843E-2</v>
      </c>
      <c r="BG15">
        <v>1.0999999999999999E-2</v>
      </c>
      <c r="BH15">
        <v>55.966426445118529</v>
      </c>
      <c r="BI15">
        <v>2.5</v>
      </c>
      <c r="BJ15">
        <v>9.2186059829024867</v>
      </c>
      <c r="BK15">
        <v>0.49</v>
      </c>
      <c r="BL15">
        <v>5.0431417728377639</v>
      </c>
      <c r="BM15">
        <v>0.51</v>
      </c>
      <c r="BN15">
        <v>1.7073014455765354</v>
      </c>
      <c r="BO15">
        <v>0.19</v>
      </c>
      <c r="BP15">
        <v>5.8069408753627751</v>
      </c>
      <c r="BQ15">
        <v>0.53</v>
      </c>
      <c r="BR15">
        <v>4.0000253607106808</v>
      </c>
      <c r="BS15">
        <v>0.26</v>
      </c>
      <c r="BT15">
        <v>0.55307265447120779</v>
      </c>
      <c r="BU15">
        <v>5.1999999999999998E-2</v>
      </c>
      <c r="BV15">
        <v>6.6377627620078289E-2</v>
      </c>
      <c r="BW15">
        <v>3.5000000000000003E-2</v>
      </c>
      <c r="BX15">
        <v>3.5293289028528886E-2</v>
      </c>
      <c r="BY15">
        <v>3.1E-2</v>
      </c>
      <c r="BZ15">
        <v>0.8002336407399544</v>
      </c>
      <c r="CA15">
        <v>0.11</v>
      </c>
      <c r="CB15">
        <v>2.025541951725901E-2</v>
      </c>
      <c r="CC15">
        <v>3.5000000000000003E-2</v>
      </c>
      <c r="CE15">
        <v>0.17417523231606488</v>
      </c>
      <c r="CF15">
        <v>0.14000000000000001</v>
      </c>
      <c r="CG15">
        <v>6.5376412629646252E-3</v>
      </c>
    </row>
    <row r="16" spans="1:85" x14ac:dyDescent="0.35">
      <c r="A16" t="s">
        <v>225</v>
      </c>
      <c r="B16" t="s">
        <v>369</v>
      </c>
      <c r="D16">
        <v>49.96062164573928</v>
      </c>
      <c r="E16">
        <v>2.5320929016044142</v>
      </c>
      <c r="F16">
        <v>0.25484860450773572</v>
      </c>
      <c r="G16">
        <v>14.354388187000499</v>
      </c>
      <c r="H16">
        <v>1.9263244449704731E-2</v>
      </c>
      <c r="I16">
        <v>0.27594810525648694</v>
      </c>
      <c r="J16">
        <v>10.98481103162641</v>
      </c>
      <c r="K16">
        <v>2.2606446649923027</v>
      </c>
      <c r="L16">
        <v>6.1026153262897926</v>
      </c>
      <c r="M16">
        <v>12.898973084073154</v>
      </c>
      <c r="N16">
        <v>0.21669642897788099</v>
      </c>
      <c r="O16">
        <v>765.5</v>
      </c>
      <c r="Q16">
        <v>13550.078057497361</v>
      </c>
      <c r="W16" t="s">
        <v>383</v>
      </c>
      <c r="X16">
        <v>6.2754789896403205</v>
      </c>
      <c r="Y16">
        <v>0.15089208728526896</v>
      </c>
      <c r="Z16">
        <v>10.806568359730566</v>
      </c>
      <c r="AA16">
        <v>0.21</v>
      </c>
      <c r="AB16">
        <v>12646.886802682679</v>
      </c>
      <c r="AC16">
        <v>230</v>
      </c>
      <c r="AD16">
        <v>400.75331947870342</v>
      </c>
      <c r="AE16">
        <v>9.8000000000000007</v>
      </c>
      <c r="AF16">
        <v>15.684917947382131</v>
      </c>
      <c r="AG16">
        <v>0.38594640490923826</v>
      </c>
      <c r="AH16">
        <v>55.25149432692988</v>
      </c>
      <c r="AI16">
        <v>1.7</v>
      </c>
      <c r="AJ16">
        <v>43.936164613775659</v>
      </c>
      <c r="AK16">
        <v>1.8</v>
      </c>
      <c r="AL16">
        <v>213.32294647561199</v>
      </c>
      <c r="AM16">
        <v>6.2</v>
      </c>
      <c r="AN16">
        <v>140.22064665898841</v>
      </c>
      <c r="AO16">
        <v>5.7</v>
      </c>
      <c r="AP16">
        <v>157.65062944651982</v>
      </c>
      <c r="AQ16">
        <v>4</v>
      </c>
      <c r="AR16">
        <v>113.72528171015382</v>
      </c>
      <c r="AS16">
        <v>2.7</v>
      </c>
      <c r="AT16">
        <v>11.370066163894156</v>
      </c>
      <c r="AU16">
        <v>0.33</v>
      </c>
      <c r="AV16">
        <v>0.65560471294036715</v>
      </c>
      <c r="AW16">
        <v>0.23</v>
      </c>
      <c r="AX16">
        <v>0.13324178700193365</v>
      </c>
      <c r="AY16">
        <v>5.3999999999999999E-2</v>
      </c>
      <c r="AZ16">
        <v>0.10206952738910269</v>
      </c>
      <c r="BA16">
        <v>2.3E-2</v>
      </c>
      <c r="BB16">
        <v>1.3374018457170225</v>
      </c>
      <c r="BC16">
        <v>0.11</v>
      </c>
      <c r="BD16">
        <v>5.1316893406595281E-2</v>
      </c>
      <c r="BE16">
        <v>3.3000000000000002E-2</v>
      </c>
      <c r="BF16">
        <v>0.16737396948970465</v>
      </c>
      <c r="BG16">
        <v>9.1999999999999998E-2</v>
      </c>
      <c r="BH16">
        <v>51.655737062343739</v>
      </c>
      <c r="BI16">
        <v>1.7</v>
      </c>
      <c r="BJ16">
        <v>8.4505735665065647</v>
      </c>
      <c r="BK16">
        <v>0.31</v>
      </c>
      <c r="BL16">
        <v>4.7537358007651243</v>
      </c>
      <c r="BM16">
        <v>0.36</v>
      </c>
      <c r="BN16">
        <v>1.6325144545059969</v>
      </c>
      <c r="BO16">
        <v>0.14000000000000001</v>
      </c>
      <c r="BP16">
        <v>5.1681604201533045</v>
      </c>
      <c r="BQ16">
        <v>0.35</v>
      </c>
      <c r="BR16">
        <v>3.5013555324087484</v>
      </c>
      <c r="BS16">
        <v>0.39</v>
      </c>
      <c r="BT16">
        <v>0.53509893042145928</v>
      </c>
      <c r="BU16">
        <v>6.4000000000000001E-2</v>
      </c>
      <c r="BV16">
        <v>0.10458491126026445</v>
      </c>
      <c r="BW16">
        <v>0.04</v>
      </c>
      <c r="BX16">
        <v>3.7089953878257052E-2</v>
      </c>
      <c r="BY16">
        <v>4.5999999999999999E-2</v>
      </c>
      <c r="BZ16">
        <v>0.75994214078958144</v>
      </c>
      <c r="CA16">
        <v>0.17</v>
      </c>
      <c r="CB16">
        <v>1.7224284235397225E-2</v>
      </c>
      <c r="CC16">
        <v>9.1000000000000004E-3</v>
      </c>
      <c r="CE16">
        <v>0.10627083319700721</v>
      </c>
      <c r="CF16">
        <v>2.3E-2</v>
      </c>
      <c r="CG16">
        <v>4.5471662754378766E-3</v>
      </c>
    </row>
    <row r="17" spans="1:85" x14ac:dyDescent="0.35">
      <c r="A17" t="s">
        <v>225</v>
      </c>
      <c r="B17" t="s">
        <v>369</v>
      </c>
      <c r="D17">
        <v>49.96062164573928</v>
      </c>
      <c r="E17">
        <v>2.5320929016044142</v>
      </c>
      <c r="F17">
        <v>0.25484860450773572</v>
      </c>
      <c r="G17">
        <v>14.354388187000499</v>
      </c>
      <c r="H17">
        <v>1.9263244449704731E-2</v>
      </c>
      <c r="I17">
        <v>0.27594810525648694</v>
      </c>
      <c r="J17">
        <v>10.98481103162641</v>
      </c>
      <c r="K17">
        <v>2.2606446649923027</v>
      </c>
      <c r="L17">
        <v>6.1026153262897926</v>
      </c>
      <c r="M17">
        <v>12.898973084073154</v>
      </c>
      <c r="N17">
        <v>0.21669642897788099</v>
      </c>
      <c r="O17">
        <v>765.5</v>
      </c>
      <c r="Q17">
        <v>13550.078057497361</v>
      </c>
      <c r="W17" t="s">
        <v>384</v>
      </c>
      <c r="X17">
        <v>6.3782470026772202</v>
      </c>
      <c r="Y17">
        <v>0.13928500364794058</v>
      </c>
      <c r="Z17">
        <v>10.847697068996906</v>
      </c>
      <c r="AA17">
        <v>0.28000000000000003</v>
      </c>
      <c r="AB17">
        <v>12704.216298615058</v>
      </c>
      <c r="AC17">
        <v>320</v>
      </c>
      <c r="AD17">
        <v>403.397828598167</v>
      </c>
      <c r="AE17">
        <v>9.1</v>
      </c>
      <c r="AF17">
        <v>15.723678041156552</v>
      </c>
      <c r="AG17">
        <v>0.41167616523652079</v>
      </c>
      <c r="AH17">
        <v>55.672458093230297</v>
      </c>
      <c r="AI17">
        <v>1.4</v>
      </c>
      <c r="AJ17">
        <v>48.688874728246589</v>
      </c>
      <c r="AK17">
        <v>2.6</v>
      </c>
      <c r="AL17">
        <v>220.0443822891514</v>
      </c>
      <c r="AM17">
        <v>8.4</v>
      </c>
      <c r="AN17">
        <v>145.25781274615341</v>
      </c>
      <c r="AO17">
        <v>6</v>
      </c>
      <c r="AP17">
        <v>156.0528190129402</v>
      </c>
      <c r="AQ17">
        <v>3.8</v>
      </c>
      <c r="AR17">
        <v>109.38462210289605</v>
      </c>
      <c r="AS17">
        <v>3.6</v>
      </c>
      <c r="AT17">
        <v>11.000837654273907</v>
      </c>
      <c r="AU17">
        <v>0.31</v>
      </c>
      <c r="AV17">
        <v>0.54321533357916141</v>
      </c>
      <c r="AW17">
        <v>9.9000000000000005E-2</v>
      </c>
      <c r="AX17">
        <v>0.1546556456272444</v>
      </c>
      <c r="AY17">
        <v>8.2000000000000003E-2</v>
      </c>
      <c r="AZ17">
        <v>0.11894210948257881</v>
      </c>
      <c r="BA17">
        <v>2.5000000000000001E-2</v>
      </c>
      <c r="BB17">
        <v>1.3268711225224001</v>
      </c>
      <c r="BC17">
        <v>0.13</v>
      </c>
      <c r="BD17">
        <v>5.3548062685142901E-2</v>
      </c>
      <c r="BE17">
        <v>1.7999999999999999E-2</v>
      </c>
      <c r="BF17">
        <v>0.15607879363457119</v>
      </c>
      <c r="BG17">
        <v>5.5E-2</v>
      </c>
      <c r="BH17">
        <v>52.103943023839129</v>
      </c>
      <c r="BI17">
        <v>2.4</v>
      </c>
      <c r="BJ17">
        <v>8.1881333936336897</v>
      </c>
      <c r="BK17">
        <v>0.34</v>
      </c>
      <c r="BL17">
        <v>4.4884603654545705</v>
      </c>
      <c r="BM17">
        <v>0.32</v>
      </c>
      <c r="BN17">
        <v>1.5358524144365628</v>
      </c>
      <c r="BO17">
        <v>0.11</v>
      </c>
      <c r="BP17">
        <v>5.0225784364870147</v>
      </c>
      <c r="BQ17">
        <v>0.48</v>
      </c>
      <c r="BR17">
        <v>3.2278121314393151</v>
      </c>
      <c r="BS17">
        <v>0.25</v>
      </c>
      <c r="BT17">
        <v>0.49747478687620034</v>
      </c>
      <c r="BU17">
        <v>5.0999999999999997E-2</v>
      </c>
      <c r="BV17">
        <v>0.20506845345149893</v>
      </c>
      <c r="BW17">
        <v>0.17</v>
      </c>
      <c r="BX17">
        <v>2.512545262720639E-2</v>
      </c>
      <c r="BY17">
        <v>0.01</v>
      </c>
      <c r="BZ17">
        <v>0.62248201826440708</v>
      </c>
      <c r="CA17">
        <v>7.6999999999999999E-2</v>
      </c>
      <c r="CB17" t="s">
        <v>406</v>
      </c>
      <c r="CC17" t="s">
        <v>406</v>
      </c>
      <c r="CE17">
        <v>0.12305043843863994</v>
      </c>
      <c r="CF17">
        <v>2.5000000000000001E-2</v>
      </c>
      <c r="CG17">
        <v>4.5113618165761602E-3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AC95-E577-4A4D-8855-B7C8AD990421}">
  <dimension ref="D1:AS12"/>
  <sheetViews>
    <sheetView topLeftCell="Y1" workbookViewId="0">
      <selection activeCell="AF22" sqref="AF22:AF32"/>
    </sheetView>
  </sheetViews>
  <sheetFormatPr defaultRowHeight="14.5" x14ac:dyDescent="0.35"/>
  <sheetData>
    <row r="1" spans="4:45" x14ac:dyDescent="0.35">
      <c r="D1" t="s">
        <v>428</v>
      </c>
      <c r="F1" t="s">
        <v>438</v>
      </c>
      <c r="G1" t="s">
        <v>426</v>
      </c>
      <c r="H1" t="s">
        <v>4</v>
      </c>
      <c r="I1" t="s">
        <v>10</v>
      </c>
      <c r="J1" t="s">
        <v>2</v>
      </c>
      <c r="K1" t="s">
        <v>3</v>
      </c>
      <c r="L1" t="s">
        <v>7</v>
      </c>
      <c r="M1" t="s">
        <v>9</v>
      </c>
      <c r="N1" t="s">
        <v>5</v>
      </c>
      <c r="O1" t="s">
        <v>1</v>
      </c>
      <c r="P1" t="s">
        <v>8</v>
      </c>
      <c r="Q1" t="s">
        <v>6</v>
      </c>
      <c r="R1" t="s">
        <v>13</v>
      </c>
      <c r="S1" t="s">
        <v>427</v>
      </c>
      <c r="T1" t="s">
        <v>296</v>
      </c>
      <c r="U1" t="s">
        <v>297</v>
      </c>
      <c r="V1" t="s">
        <v>299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309</v>
      </c>
      <c r="AC1" t="s">
        <v>310</v>
      </c>
      <c r="AD1" t="s">
        <v>311</v>
      </c>
      <c r="AE1" t="s">
        <v>312</v>
      </c>
      <c r="AF1" t="s">
        <v>313</v>
      </c>
      <c r="AG1" t="s">
        <v>314</v>
      </c>
      <c r="AH1" t="s">
        <v>315</v>
      </c>
      <c r="AI1" t="s">
        <v>316</v>
      </c>
      <c r="AJ1" t="s">
        <v>317</v>
      </c>
      <c r="AK1" t="s">
        <v>319</v>
      </c>
      <c r="AL1" t="s">
        <v>321</v>
      </c>
      <c r="AM1" t="s">
        <v>323</v>
      </c>
      <c r="AN1" t="s">
        <v>324</v>
      </c>
      <c r="AO1" t="s">
        <v>325</v>
      </c>
      <c r="AP1" t="s">
        <v>326</v>
      </c>
      <c r="AQ1" t="s">
        <v>328</v>
      </c>
      <c r="AR1" t="s">
        <v>329</v>
      </c>
      <c r="AS1" t="s">
        <v>330</v>
      </c>
    </row>
    <row r="2" spans="4:45" x14ac:dyDescent="0.3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</row>
    <row r="3" spans="4:45" x14ac:dyDescent="0.35">
      <c r="D3" t="s">
        <v>429</v>
      </c>
      <c r="F3">
        <v>5960</v>
      </c>
      <c r="H3">
        <v>48.9</v>
      </c>
      <c r="I3">
        <v>1.34</v>
      </c>
      <c r="J3">
        <v>14.47</v>
      </c>
      <c r="K3">
        <v>10.25</v>
      </c>
      <c r="L3">
        <v>0.18</v>
      </c>
      <c r="M3">
        <v>8.17</v>
      </c>
      <c r="N3">
        <v>13.01</v>
      </c>
      <c r="O3">
        <v>1.91</v>
      </c>
      <c r="P3">
        <v>0.14000000000000001</v>
      </c>
      <c r="Q3">
        <v>0.11</v>
      </c>
      <c r="R3">
        <v>98.47</v>
      </c>
      <c r="T3">
        <v>289</v>
      </c>
      <c r="U3">
        <v>267</v>
      </c>
      <c r="V3">
        <v>88</v>
      </c>
      <c r="W3">
        <v>3.2</v>
      </c>
      <c r="X3">
        <v>143</v>
      </c>
      <c r="Y3">
        <v>18.5</v>
      </c>
      <c r="Z3">
        <v>56.4</v>
      </c>
      <c r="AA3">
        <v>6</v>
      </c>
      <c r="AB3">
        <v>4.3999999999999997E-2</v>
      </c>
      <c r="AC3">
        <v>26.9</v>
      </c>
      <c r="AD3">
        <v>4.6500000000000004</v>
      </c>
      <c r="AE3">
        <v>11.5</v>
      </c>
      <c r="AF3">
        <v>1.7</v>
      </c>
      <c r="AG3">
        <v>7.25</v>
      </c>
      <c r="AH3">
        <v>2.35</v>
      </c>
      <c r="AI3">
        <v>0.85</v>
      </c>
      <c r="AJ3">
        <v>2.4500000000000002</v>
      </c>
      <c r="AK3">
        <v>3.4</v>
      </c>
      <c r="AL3">
        <v>1.8</v>
      </c>
      <c r="AM3">
        <v>2.0099999999999998</v>
      </c>
      <c r="AN3">
        <v>0.25900000000000001</v>
      </c>
      <c r="AO3">
        <v>1.32</v>
      </c>
      <c r="AP3">
        <v>0.31</v>
      </c>
      <c r="AQ3">
        <v>0.39600000000000002</v>
      </c>
      <c r="AR3">
        <v>0.32300000000000001</v>
      </c>
      <c r="AS3">
        <v>0.13</v>
      </c>
    </row>
    <row r="4" spans="4:45" x14ac:dyDescent="0.35">
      <c r="D4" t="s">
        <v>430</v>
      </c>
      <c r="F4">
        <v>5550</v>
      </c>
      <c r="H4">
        <v>49.16</v>
      </c>
      <c r="I4">
        <v>1.42</v>
      </c>
      <c r="J4">
        <v>14.51</v>
      </c>
      <c r="K4">
        <v>10.73</v>
      </c>
      <c r="L4">
        <v>0.21</v>
      </c>
      <c r="M4">
        <v>7.76</v>
      </c>
      <c r="N4">
        <v>12.86</v>
      </c>
      <c r="O4">
        <v>1.97</v>
      </c>
      <c r="P4">
        <v>0.14000000000000001</v>
      </c>
      <c r="Q4">
        <v>0.13</v>
      </c>
      <c r="R4">
        <v>98.9</v>
      </c>
      <c r="T4">
        <v>306</v>
      </c>
      <c r="U4">
        <v>205</v>
      </c>
      <c r="V4">
        <v>73</v>
      </c>
      <c r="W4">
        <v>3</v>
      </c>
      <c r="X4">
        <v>142</v>
      </c>
      <c r="Y4">
        <v>16.7</v>
      </c>
      <c r="Z4">
        <v>51.1</v>
      </c>
      <c r="AA4">
        <v>6</v>
      </c>
      <c r="AB4">
        <v>3.9E-2</v>
      </c>
      <c r="AC4">
        <v>27.3</v>
      </c>
      <c r="AD4">
        <v>4.4800000000000004</v>
      </c>
      <c r="AE4">
        <v>11.9</v>
      </c>
      <c r="AF4">
        <v>1.6</v>
      </c>
      <c r="AG4">
        <v>8.32</v>
      </c>
      <c r="AH4">
        <v>2.54</v>
      </c>
      <c r="AI4">
        <v>0.98</v>
      </c>
      <c r="AJ4">
        <v>2.46</v>
      </c>
      <c r="AK4">
        <v>3.24</v>
      </c>
      <c r="AL4">
        <v>1.82</v>
      </c>
      <c r="AM4">
        <v>1.99</v>
      </c>
      <c r="AN4">
        <v>0.27800000000000002</v>
      </c>
      <c r="AO4">
        <v>1.48</v>
      </c>
      <c r="AP4">
        <v>0.34799999999999998</v>
      </c>
      <c r="AQ4">
        <v>0.36499999999999999</v>
      </c>
      <c r="AR4">
        <v>0.307</v>
      </c>
      <c r="AS4">
        <v>0.1</v>
      </c>
    </row>
    <row r="5" spans="4:45" x14ac:dyDescent="0.35">
      <c r="D5" t="s">
        <v>431</v>
      </c>
      <c r="F5">
        <v>4220</v>
      </c>
      <c r="H5">
        <v>49.11</v>
      </c>
      <c r="I5">
        <v>1.52</v>
      </c>
      <c r="J5">
        <v>14.71</v>
      </c>
      <c r="K5">
        <v>10.69</v>
      </c>
      <c r="L5">
        <v>0.2</v>
      </c>
      <c r="M5">
        <v>7.83</v>
      </c>
      <c r="N5">
        <v>12.7</v>
      </c>
      <c r="O5">
        <v>2</v>
      </c>
      <c r="P5">
        <v>0.14000000000000001</v>
      </c>
      <c r="Q5">
        <v>0.15</v>
      </c>
      <c r="R5">
        <v>99.06</v>
      </c>
      <c r="T5">
        <v>345</v>
      </c>
      <c r="U5">
        <v>285</v>
      </c>
      <c r="V5">
        <v>100</v>
      </c>
      <c r="W5">
        <v>3</v>
      </c>
      <c r="X5">
        <v>142</v>
      </c>
      <c r="Y5">
        <v>22.8</v>
      </c>
      <c r="Z5">
        <v>65.599999999999994</v>
      </c>
      <c r="AA5">
        <v>6.4</v>
      </c>
      <c r="AB5" t="s">
        <v>76</v>
      </c>
      <c r="AC5">
        <v>28</v>
      </c>
      <c r="AD5">
        <v>5.05</v>
      </c>
      <c r="AE5">
        <v>9.4</v>
      </c>
      <c r="AF5">
        <v>1.88</v>
      </c>
      <c r="AG5">
        <v>9.32</v>
      </c>
      <c r="AH5">
        <v>2.71</v>
      </c>
      <c r="AI5">
        <v>1.02</v>
      </c>
      <c r="AJ5">
        <v>2.78</v>
      </c>
      <c r="AK5">
        <v>4.71</v>
      </c>
      <c r="AL5">
        <v>2.56</v>
      </c>
      <c r="AM5">
        <v>2.5299999999999998</v>
      </c>
      <c r="AN5">
        <v>0.40600000000000003</v>
      </c>
      <c r="AO5">
        <v>2</v>
      </c>
      <c r="AP5">
        <v>0.48</v>
      </c>
      <c r="AQ5">
        <v>0.41299999999999998</v>
      </c>
      <c r="AR5">
        <v>0.33800000000000002</v>
      </c>
      <c r="AS5">
        <v>0.11</v>
      </c>
    </row>
    <row r="6" spans="4:45" x14ac:dyDescent="0.35">
      <c r="D6" t="s">
        <v>432</v>
      </c>
      <c r="F6">
        <v>6090</v>
      </c>
      <c r="H6">
        <v>49.7</v>
      </c>
      <c r="I6">
        <v>1.54</v>
      </c>
      <c r="J6">
        <v>14.31</v>
      </c>
      <c r="K6">
        <v>11.23</v>
      </c>
      <c r="L6">
        <v>0.18</v>
      </c>
      <c r="M6">
        <v>7.25</v>
      </c>
      <c r="N6">
        <v>12.18</v>
      </c>
      <c r="O6">
        <v>2.1800000000000002</v>
      </c>
      <c r="P6">
        <v>0.2</v>
      </c>
      <c r="Q6">
        <v>0.13</v>
      </c>
      <c r="R6">
        <v>98.88</v>
      </c>
      <c r="T6">
        <v>319</v>
      </c>
      <c r="U6">
        <v>127</v>
      </c>
      <c r="V6">
        <v>72</v>
      </c>
      <c r="W6">
        <v>4.0999999999999996</v>
      </c>
      <c r="X6">
        <v>138</v>
      </c>
      <c r="Y6">
        <v>21</v>
      </c>
      <c r="Z6">
        <v>70.7</v>
      </c>
      <c r="AA6">
        <v>7.3</v>
      </c>
      <c r="AB6">
        <v>4.4999999999999998E-2</v>
      </c>
      <c r="AC6">
        <v>36.6</v>
      </c>
      <c r="AD6">
        <v>5.95</v>
      </c>
      <c r="AE6">
        <v>15.7</v>
      </c>
      <c r="AF6">
        <v>2.1</v>
      </c>
      <c r="AG6">
        <v>9.8800000000000008</v>
      </c>
      <c r="AH6">
        <v>3.07</v>
      </c>
      <c r="AI6">
        <v>1.07</v>
      </c>
      <c r="AJ6">
        <v>2.98</v>
      </c>
      <c r="AK6">
        <v>3.97</v>
      </c>
      <c r="AL6">
        <v>2.29</v>
      </c>
      <c r="AM6">
        <v>2.41</v>
      </c>
      <c r="AN6">
        <v>0.35</v>
      </c>
      <c r="AO6">
        <v>1.98</v>
      </c>
      <c r="AP6">
        <v>0.504</v>
      </c>
      <c r="AQ6">
        <v>0.628</v>
      </c>
      <c r="AR6">
        <v>0.53600000000000003</v>
      </c>
      <c r="AS6">
        <v>0.16600000000000001</v>
      </c>
    </row>
    <row r="7" spans="4:45" x14ac:dyDescent="0.35">
      <c r="D7" t="s">
        <v>429</v>
      </c>
      <c r="F7">
        <v>5960</v>
      </c>
      <c r="H7">
        <v>49.19</v>
      </c>
      <c r="I7">
        <v>1.64</v>
      </c>
      <c r="J7">
        <v>13.96</v>
      </c>
      <c r="K7">
        <v>11.59</v>
      </c>
      <c r="L7">
        <v>0.23</v>
      </c>
      <c r="M7">
        <v>7.14</v>
      </c>
      <c r="N7">
        <v>12.08</v>
      </c>
      <c r="O7">
        <v>2.14</v>
      </c>
      <c r="P7">
        <v>0.19</v>
      </c>
      <c r="Q7">
        <v>0.11</v>
      </c>
      <c r="R7">
        <v>98.26</v>
      </c>
      <c r="T7">
        <v>334</v>
      </c>
      <c r="U7">
        <v>87</v>
      </c>
      <c r="V7">
        <v>62</v>
      </c>
      <c r="W7">
        <v>4.2</v>
      </c>
      <c r="X7">
        <v>161</v>
      </c>
      <c r="Y7">
        <v>21</v>
      </c>
      <c r="Z7">
        <v>70.099999999999994</v>
      </c>
      <c r="AA7">
        <v>8.5</v>
      </c>
      <c r="AB7">
        <v>4.4999999999999998E-2</v>
      </c>
      <c r="AC7">
        <v>39</v>
      </c>
      <c r="AD7">
        <v>6.15</v>
      </c>
      <c r="AE7">
        <v>15.7</v>
      </c>
      <c r="AF7">
        <v>2.15</v>
      </c>
      <c r="AG7">
        <v>10.029999999999999</v>
      </c>
      <c r="AH7">
        <v>3.13</v>
      </c>
      <c r="AI7">
        <v>1.07</v>
      </c>
      <c r="AJ7">
        <v>3.15</v>
      </c>
      <c r="AK7">
        <v>3.71</v>
      </c>
      <c r="AL7">
        <v>2.15</v>
      </c>
      <c r="AM7">
        <v>2.4500000000000002</v>
      </c>
      <c r="AN7">
        <v>0.28100000000000003</v>
      </c>
      <c r="AO7">
        <v>2.0499999999999998</v>
      </c>
      <c r="AP7">
        <v>0.44500000000000001</v>
      </c>
      <c r="AQ7">
        <v>0.56499999999999995</v>
      </c>
      <c r="AR7">
        <v>0.41499999999999998</v>
      </c>
      <c r="AS7">
        <v>0.14799999999999999</v>
      </c>
    </row>
    <row r="8" spans="4:45" x14ac:dyDescent="0.35">
      <c r="D8" t="s">
        <v>433</v>
      </c>
      <c r="F8">
        <v>3140</v>
      </c>
      <c r="H8">
        <v>48.94</v>
      </c>
      <c r="I8">
        <v>1.77</v>
      </c>
      <c r="J8">
        <v>14.31</v>
      </c>
      <c r="K8">
        <v>11.42</v>
      </c>
      <c r="L8">
        <v>0.21</v>
      </c>
      <c r="M8">
        <v>7.26</v>
      </c>
      <c r="N8">
        <v>11.92</v>
      </c>
      <c r="O8">
        <v>2.2599999999999998</v>
      </c>
      <c r="P8">
        <v>0.2</v>
      </c>
      <c r="Q8">
        <v>0.17</v>
      </c>
      <c r="R8">
        <v>98.45</v>
      </c>
      <c r="T8">
        <v>357</v>
      </c>
      <c r="U8">
        <v>117</v>
      </c>
      <c r="V8">
        <v>80</v>
      </c>
      <c r="W8">
        <v>4</v>
      </c>
      <c r="X8">
        <v>154</v>
      </c>
      <c r="Y8">
        <v>24.3</v>
      </c>
      <c r="Z8">
        <v>81</v>
      </c>
      <c r="AA8">
        <v>7.8</v>
      </c>
      <c r="AB8" t="s">
        <v>76</v>
      </c>
      <c r="AC8">
        <v>36.9</v>
      </c>
      <c r="AD8">
        <v>6.38</v>
      </c>
      <c r="AE8">
        <v>16.100000000000001</v>
      </c>
      <c r="AF8">
        <v>2.34</v>
      </c>
      <c r="AG8">
        <v>11.81</v>
      </c>
      <c r="AH8">
        <v>3.39</v>
      </c>
      <c r="AI8">
        <v>1.17</v>
      </c>
      <c r="AJ8">
        <v>3.22</v>
      </c>
      <c r="AK8">
        <v>4.78</v>
      </c>
      <c r="AL8">
        <v>2.71</v>
      </c>
      <c r="AM8">
        <v>2.68</v>
      </c>
      <c r="AN8">
        <v>0.39500000000000002</v>
      </c>
      <c r="AO8">
        <v>2.3199999999999998</v>
      </c>
      <c r="AP8">
        <v>0.56100000000000005</v>
      </c>
      <c r="AQ8">
        <v>0.54</v>
      </c>
      <c r="AR8">
        <v>0.42099999999999999</v>
      </c>
      <c r="AS8">
        <v>0.14599999999999999</v>
      </c>
    </row>
    <row r="9" spans="4:45" x14ac:dyDescent="0.35">
      <c r="D9" t="s">
        <v>434</v>
      </c>
      <c r="F9">
        <v>2510</v>
      </c>
      <c r="H9">
        <v>50.21</v>
      </c>
      <c r="I9">
        <v>1.78</v>
      </c>
      <c r="J9">
        <v>14.17</v>
      </c>
      <c r="K9">
        <v>11.81</v>
      </c>
      <c r="L9">
        <v>0.25</v>
      </c>
      <c r="M9">
        <v>7.14</v>
      </c>
      <c r="N9">
        <v>11.93</v>
      </c>
      <c r="O9">
        <v>2.21</v>
      </c>
      <c r="P9">
        <v>0.2</v>
      </c>
      <c r="Q9">
        <v>0.17</v>
      </c>
      <c r="R9">
        <v>99.88</v>
      </c>
      <c r="T9">
        <v>370</v>
      </c>
      <c r="U9">
        <v>115</v>
      </c>
      <c r="V9">
        <v>80</v>
      </c>
      <c r="W9">
        <v>4.4000000000000004</v>
      </c>
      <c r="X9">
        <v>155</v>
      </c>
      <c r="Y9">
        <v>26.3</v>
      </c>
      <c r="Z9">
        <v>87.1</v>
      </c>
      <c r="AA9">
        <v>8.1999999999999993</v>
      </c>
      <c r="AB9" t="s">
        <v>76</v>
      </c>
      <c r="AC9">
        <v>39</v>
      </c>
      <c r="AD9">
        <v>6.52</v>
      </c>
      <c r="AE9">
        <v>17</v>
      </c>
      <c r="AF9">
        <v>2.42</v>
      </c>
      <c r="AG9">
        <v>11.61</v>
      </c>
      <c r="AH9">
        <v>3.48</v>
      </c>
      <c r="AI9">
        <v>1.22</v>
      </c>
      <c r="AJ9">
        <v>3.28</v>
      </c>
      <c r="AK9">
        <v>5.17</v>
      </c>
      <c r="AL9">
        <v>2.95</v>
      </c>
      <c r="AM9">
        <v>2.91</v>
      </c>
      <c r="AN9">
        <v>0.47199999999999998</v>
      </c>
      <c r="AO9">
        <v>2.4300000000000002</v>
      </c>
      <c r="AP9">
        <v>0.55800000000000005</v>
      </c>
      <c r="AQ9">
        <v>0.50700000000000001</v>
      </c>
      <c r="AR9">
        <v>0.501</v>
      </c>
      <c r="AS9">
        <v>0.153</v>
      </c>
    </row>
    <row r="10" spans="4:45" x14ac:dyDescent="0.35">
      <c r="D10" t="s">
        <v>435</v>
      </c>
      <c r="F10">
        <v>1170</v>
      </c>
      <c r="H10">
        <v>49.44</v>
      </c>
      <c r="I10">
        <v>1.89</v>
      </c>
      <c r="J10">
        <v>14.09</v>
      </c>
      <c r="K10">
        <v>12.39</v>
      </c>
      <c r="L10">
        <v>0.22</v>
      </c>
      <c r="M10">
        <v>6.32</v>
      </c>
      <c r="N10">
        <v>10.89</v>
      </c>
      <c r="O10">
        <v>2.42</v>
      </c>
      <c r="P10">
        <v>0.31</v>
      </c>
      <c r="Q10">
        <v>0.18</v>
      </c>
      <c r="R10">
        <v>98.13</v>
      </c>
      <c r="T10">
        <v>337</v>
      </c>
      <c r="U10">
        <v>38</v>
      </c>
      <c r="V10">
        <v>46</v>
      </c>
      <c r="W10">
        <v>6.8</v>
      </c>
      <c r="X10">
        <v>151</v>
      </c>
      <c r="Y10">
        <v>31</v>
      </c>
      <c r="Z10">
        <v>112.5</v>
      </c>
      <c r="AA10">
        <v>9.9</v>
      </c>
      <c r="AB10">
        <v>7.1999999999999995E-2</v>
      </c>
      <c r="AC10">
        <v>53.5</v>
      </c>
      <c r="AD10">
        <v>9</v>
      </c>
      <c r="AE10">
        <v>21.3</v>
      </c>
      <c r="AF10">
        <v>3.06</v>
      </c>
      <c r="AG10">
        <v>14.22</v>
      </c>
      <c r="AH10">
        <v>4.1500000000000004</v>
      </c>
      <c r="AI10">
        <v>1.4</v>
      </c>
      <c r="AJ10">
        <v>4.4400000000000004</v>
      </c>
      <c r="AK10">
        <v>5.9</v>
      </c>
      <c r="AL10">
        <v>3.52</v>
      </c>
      <c r="AM10">
        <v>3.43</v>
      </c>
      <c r="AN10">
        <v>0.51</v>
      </c>
      <c r="AO10">
        <v>3.36</v>
      </c>
      <c r="AP10">
        <v>0.72</v>
      </c>
      <c r="AQ10">
        <v>0.7</v>
      </c>
      <c r="AR10">
        <v>0.95</v>
      </c>
      <c r="AS10">
        <v>0.27700000000000002</v>
      </c>
    </row>
    <row r="11" spans="4:45" x14ac:dyDescent="0.35">
      <c r="D11" t="s">
        <v>436</v>
      </c>
      <c r="F11">
        <v>1134</v>
      </c>
      <c r="H11">
        <v>50.01</v>
      </c>
      <c r="I11">
        <v>1.94</v>
      </c>
      <c r="J11">
        <v>13.94</v>
      </c>
      <c r="K11">
        <v>12.63</v>
      </c>
      <c r="L11">
        <v>0.22</v>
      </c>
      <c r="M11">
        <v>6.35</v>
      </c>
      <c r="N11">
        <v>11.15</v>
      </c>
      <c r="O11">
        <v>2.37</v>
      </c>
      <c r="P11">
        <v>0.24</v>
      </c>
      <c r="Q11">
        <v>0.2</v>
      </c>
      <c r="R11">
        <v>99.04</v>
      </c>
      <c r="T11">
        <v>351</v>
      </c>
      <c r="U11">
        <v>34</v>
      </c>
      <c r="V11">
        <v>46</v>
      </c>
      <c r="W11">
        <v>4.5999999999999996</v>
      </c>
      <c r="X11">
        <v>149</v>
      </c>
      <c r="Y11">
        <v>24.8</v>
      </c>
      <c r="Z11">
        <v>87.6</v>
      </c>
      <c r="AA11">
        <v>8.4</v>
      </c>
      <c r="AB11">
        <v>5.7000000000000002E-2</v>
      </c>
      <c r="AC11">
        <v>42.3</v>
      </c>
      <c r="AD11">
        <v>7.03</v>
      </c>
      <c r="AE11">
        <v>18.2</v>
      </c>
      <c r="AF11">
        <v>2.5</v>
      </c>
      <c r="AG11">
        <v>12.88</v>
      </c>
      <c r="AH11">
        <v>3.53</v>
      </c>
      <c r="AI11">
        <v>1.27</v>
      </c>
      <c r="AJ11">
        <v>3.53</v>
      </c>
      <c r="AK11">
        <v>4.6500000000000004</v>
      </c>
      <c r="AL11">
        <v>2.57</v>
      </c>
      <c r="AM11">
        <v>2.71</v>
      </c>
      <c r="AN11">
        <v>0.371</v>
      </c>
      <c r="AO11">
        <v>2.5</v>
      </c>
      <c r="AP11">
        <v>0.65</v>
      </c>
      <c r="AQ11">
        <v>0.79</v>
      </c>
      <c r="AR11">
        <v>0.61699999999999999</v>
      </c>
      <c r="AS11">
        <v>0.20699999999999999</v>
      </c>
    </row>
    <row r="12" spans="4:45" x14ac:dyDescent="0.35">
      <c r="D12" t="s">
        <v>437</v>
      </c>
      <c r="F12">
        <v>1740</v>
      </c>
      <c r="H12">
        <v>50.55</v>
      </c>
      <c r="I12">
        <v>2.09</v>
      </c>
      <c r="J12">
        <v>13.83</v>
      </c>
      <c r="K12">
        <v>12.89</v>
      </c>
      <c r="L12">
        <v>0.22</v>
      </c>
      <c r="M12">
        <v>5.91</v>
      </c>
      <c r="N12">
        <v>10.38</v>
      </c>
      <c r="O12">
        <v>2.56</v>
      </c>
      <c r="P12">
        <v>0.33</v>
      </c>
      <c r="Q12">
        <v>0.22</v>
      </c>
      <c r="R12">
        <v>98.98</v>
      </c>
      <c r="T12">
        <v>354</v>
      </c>
      <c r="U12">
        <v>23</v>
      </c>
      <c r="V12">
        <v>42</v>
      </c>
      <c r="W12">
        <v>7.2</v>
      </c>
      <c r="X12">
        <v>154</v>
      </c>
      <c r="Y12">
        <v>28.1</v>
      </c>
      <c r="Z12">
        <v>107.7</v>
      </c>
      <c r="AA12">
        <v>10.5</v>
      </c>
      <c r="AB12">
        <v>9.2999999999999999E-2</v>
      </c>
      <c r="AC12">
        <v>54</v>
      </c>
      <c r="AD12">
        <v>9.0500000000000007</v>
      </c>
      <c r="AE12">
        <v>22.2</v>
      </c>
      <c r="AF12">
        <v>3.1</v>
      </c>
      <c r="AG12">
        <v>14.05</v>
      </c>
      <c r="AH12">
        <v>4</v>
      </c>
      <c r="AI12">
        <v>1.27</v>
      </c>
      <c r="AJ12">
        <v>3.94</v>
      </c>
      <c r="AK12">
        <v>5.26</v>
      </c>
      <c r="AL12">
        <v>3.05</v>
      </c>
      <c r="AM12">
        <v>3.07</v>
      </c>
      <c r="AN12">
        <v>0.442</v>
      </c>
      <c r="AO12">
        <v>3.09</v>
      </c>
      <c r="AP12">
        <v>0.70799999999999996</v>
      </c>
      <c r="AQ12">
        <v>0.96699999999999997</v>
      </c>
      <c r="AR12">
        <v>0.91700000000000004</v>
      </c>
      <c r="AS12">
        <v>0.31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FF4C-55B3-4BE2-B7F0-5857FE9D76BD}">
  <dimension ref="A1:M170"/>
  <sheetViews>
    <sheetView topLeftCell="A116" workbookViewId="0">
      <selection activeCell="E4" sqref="E4"/>
    </sheetView>
  </sheetViews>
  <sheetFormatPr defaultRowHeight="14.5" x14ac:dyDescent="0.35"/>
  <sheetData>
    <row r="1" spans="1:13" ht="15" thickBot="1" x14ac:dyDescent="0.4">
      <c r="A1" s="80" t="s">
        <v>0</v>
      </c>
      <c r="B1" s="68" t="s">
        <v>290</v>
      </c>
      <c r="C1" s="68" t="s">
        <v>4</v>
      </c>
      <c r="D1" s="68" t="s">
        <v>2</v>
      </c>
      <c r="E1" s="68" t="s">
        <v>3</v>
      </c>
      <c r="F1" s="68" t="s">
        <v>7</v>
      </c>
      <c r="G1" s="68" t="s">
        <v>9</v>
      </c>
      <c r="H1" s="68" t="s">
        <v>5</v>
      </c>
      <c r="I1" s="68" t="s">
        <v>1</v>
      </c>
      <c r="J1" s="68" t="s">
        <v>8</v>
      </c>
      <c r="K1" s="68" t="s">
        <v>10</v>
      </c>
      <c r="L1" s="68" t="s">
        <v>6</v>
      </c>
      <c r="M1" s="74" t="s">
        <v>13</v>
      </c>
    </row>
    <row r="2" spans="1:13" s="68" customFormat="1" x14ac:dyDescent="0.35">
      <c r="A2" s="80">
        <v>1</v>
      </c>
      <c r="B2" s="68">
        <v>2</v>
      </c>
      <c r="C2" s="80">
        <v>3</v>
      </c>
      <c r="D2" s="68">
        <v>4</v>
      </c>
      <c r="E2" s="80">
        <v>5</v>
      </c>
      <c r="F2" s="68">
        <v>6</v>
      </c>
      <c r="G2" s="80">
        <v>7</v>
      </c>
      <c r="H2" s="68">
        <v>8</v>
      </c>
      <c r="I2" s="80">
        <v>9</v>
      </c>
      <c r="J2" s="68">
        <v>10</v>
      </c>
      <c r="K2" s="80">
        <v>11</v>
      </c>
      <c r="L2" s="68">
        <v>12</v>
      </c>
      <c r="M2" s="80">
        <v>13</v>
      </c>
    </row>
    <row r="3" spans="1:13" ht="15" thickBot="1" x14ac:dyDescent="0.4">
      <c r="A3" s="81" t="s">
        <v>332</v>
      </c>
      <c r="B3" s="70"/>
      <c r="C3" s="82">
        <v>49.57</v>
      </c>
      <c r="D3" s="82">
        <v>12.89</v>
      </c>
      <c r="E3" s="82">
        <v>14.32</v>
      </c>
      <c r="F3" s="73">
        <v>0.247</v>
      </c>
      <c r="G3" s="73">
        <v>6.29</v>
      </c>
      <c r="H3" s="73">
        <v>10.97</v>
      </c>
      <c r="I3" s="73">
        <v>2.44</v>
      </c>
      <c r="J3" s="73">
        <v>0.25640000000000002</v>
      </c>
      <c r="K3" s="73">
        <v>2.21</v>
      </c>
      <c r="L3" s="73">
        <v>0.28360000000000002</v>
      </c>
      <c r="M3" s="75">
        <v>99.481800000000007</v>
      </c>
    </row>
    <row r="4" spans="1:13" ht="15" thickBot="1" x14ac:dyDescent="0.4">
      <c r="A4" s="81" t="s">
        <v>332</v>
      </c>
      <c r="B4" s="70"/>
      <c r="C4" s="82">
        <v>49.41</v>
      </c>
      <c r="D4" s="82">
        <v>12.81</v>
      </c>
      <c r="E4" s="82">
        <v>14.33</v>
      </c>
      <c r="F4" s="73">
        <v>0.2054</v>
      </c>
      <c r="G4" s="73">
        <v>6.08</v>
      </c>
      <c r="H4" s="73">
        <v>11.04</v>
      </c>
      <c r="I4" s="73">
        <v>2.36</v>
      </c>
      <c r="J4" s="73">
        <v>0.24440000000000001</v>
      </c>
      <c r="K4" s="73">
        <v>2.15</v>
      </c>
      <c r="L4" s="73">
        <v>0.2114</v>
      </c>
      <c r="M4" s="75">
        <v>98.912999999999997</v>
      </c>
    </row>
    <row r="5" spans="1:13" ht="15" thickBot="1" x14ac:dyDescent="0.4">
      <c r="A5" s="81" t="s">
        <v>332</v>
      </c>
      <c r="B5" s="70"/>
      <c r="C5" s="82">
        <v>49.36</v>
      </c>
      <c r="D5" s="82">
        <v>12.86</v>
      </c>
      <c r="E5" s="82">
        <v>14.5</v>
      </c>
      <c r="F5" s="73">
        <v>0.2258</v>
      </c>
      <c r="G5" s="73">
        <v>6.38</v>
      </c>
      <c r="H5" s="73">
        <v>11.1</v>
      </c>
      <c r="I5" s="73">
        <v>2.34</v>
      </c>
      <c r="J5" s="73">
        <v>0.26379999999999998</v>
      </c>
      <c r="K5" s="73">
        <v>2.11</v>
      </c>
      <c r="L5" s="73">
        <v>0.2354</v>
      </c>
      <c r="M5" s="75">
        <v>99.412700000000001</v>
      </c>
    </row>
    <row r="6" spans="1:13" ht="15" thickBot="1" x14ac:dyDescent="0.4">
      <c r="A6" s="81" t="s">
        <v>332</v>
      </c>
      <c r="B6" s="70"/>
      <c r="C6" s="82">
        <v>49.76</v>
      </c>
      <c r="D6" s="82">
        <v>12.87</v>
      </c>
      <c r="E6" s="82">
        <v>14.46</v>
      </c>
      <c r="F6" s="73">
        <v>0.22520000000000001</v>
      </c>
      <c r="G6" s="73">
        <v>6.18</v>
      </c>
      <c r="H6" s="73">
        <v>10.93</v>
      </c>
      <c r="I6" s="73">
        <v>2.4300000000000002</v>
      </c>
      <c r="J6" s="73">
        <v>0.24149999999999999</v>
      </c>
      <c r="K6" s="73">
        <v>2.14</v>
      </c>
      <c r="L6" s="73">
        <v>0.2155</v>
      </c>
      <c r="M6" s="75">
        <v>99.492099999999994</v>
      </c>
    </row>
    <row r="7" spans="1:13" ht="15" thickBot="1" x14ac:dyDescent="0.4">
      <c r="A7" s="81" t="s">
        <v>332</v>
      </c>
      <c r="B7" s="70"/>
      <c r="C7" s="82">
        <v>49.33</v>
      </c>
      <c r="D7" s="82">
        <v>12.91</v>
      </c>
      <c r="E7" s="82">
        <v>14.24</v>
      </c>
      <c r="F7" s="73">
        <v>0.23599999999999999</v>
      </c>
      <c r="G7" s="73">
        <v>6.17</v>
      </c>
      <c r="H7" s="73">
        <v>10.88</v>
      </c>
      <c r="I7" s="73">
        <v>2.38</v>
      </c>
      <c r="J7" s="73">
        <v>0.2283</v>
      </c>
      <c r="K7" s="73">
        <v>2.12</v>
      </c>
      <c r="L7" s="73">
        <v>0.26390000000000002</v>
      </c>
      <c r="M7" s="75">
        <v>98.7821</v>
      </c>
    </row>
    <row r="8" spans="1:13" ht="15" thickBot="1" x14ac:dyDescent="0.4">
      <c r="A8" s="81" t="s">
        <v>332</v>
      </c>
      <c r="B8" s="70"/>
      <c r="C8" s="82">
        <v>49.69</v>
      </c>
      <c r="D8" s="82">
        <v>12.78</v>
      </c>
      <c r="E8" s="82">
        <v>14.46</v>
      </c>
      <c r="F8" s="73">
        <v>0.20039999999999999</v>
      </c>
      <c r="G8" s="73">
        <v>6.24</v>
      </c>
      <c r="H8" s="73">
        <v>11.24</v>
      </c>
      <c r="I8" s="73">
        <v>2.3199999999999998</v>
      </c>
      <c r="J8" s="73">
        <v>0.27760000000000001</v>
      </c>
      <c r="K8" s="73">
        <v>2.12</v>
      </c>
      <c r="L8" s="73">
        <v>0.26500000000000001</v>
      </c>
      <c r="M8" s="75">
        <v>99.600800000000007</v>
      </c>
    </row>
    <row r="9" spans="1:13" ht="15" thickBot="1" x14ac:dyDescent="0.4">
      <c r="A9" s="81" t="s">
        <v>332</v>
      </c>
      <c r="B9" s="76"/>
      <c r="C9" s="73">
        <v>49.65</v>
      </c>
      <c r="D9" s="73">
        <v>12.79</v>
      </c>
      <c r="E9" s="73">
        <v>14.3</v>
      </c>
      <c r="F9" s="73">
        <v>0.21490000000000001</v>
      </c>
      <c r="G9" s="73">
        <v>6.15</v>
      </c>
      <c r="H9" s="73">
        <v>10.93</v>
      </c>
      <c r="I9" s="73">
        <v>2.46</v>
      </c>
      <c r="J9" s="73">
        <v>0.27950000000000003</v>
      </c>
      <c r="K9" s="73">
        <v>2.2000000000000002</v>
      </c>
      <c r="L9" s="73">
        <v>0.20580000000000001</v>
      </c>
      <c r="M9" s="75">
        <v>99.216399999999993</v>
      </c>
    </row>
    <row r="10" spans="1:13" ht="15" thickBot="1" x14ac:dyDescent="0.4">
      <c r="A10" s="81" t="s">
        <v>332</v>
      </c>
      <c r="B10" s="76"/>
      <c r="C10" s="73">
        <v>49.6</v>
      </c>
      <c r="D10" s="73">
        <v>12.73</v>
      </c>
      <c r="E10" s="73">
        <v>14.5</v>
      </c>
      <c r="F10" s="73">
        <v>0.2301</v>
      </c>
      <c r="G10" s="73">
        <v>6.03</v>
      </c>
      <c r="H10" s="73">
        <v>11.06</v>
      </c>
      <c r="I10" s="73">
        <v>2.46</v>
      </c>
      <c r="J10" s="73">
        <v>0.26819999999999999</v>
      </c>
      <c r="K10" s="73">
        <v>2.1800000000000002</v>
      </c>
      <c r="L10" s="73">
        <v>0.24590000000000001</v>
      </c>
      <c r="M10" s="75">
        <v>99.333500000000001</v>
      </c>
    </row>
    <row r="11" spans="1:13" ht="15" thickBot="1" x14ac:dyDescent="0.4">
      <c r="A11" s="81" t="s">
        <v>332</v>
      </c>
      <c r="B11" s="76"/>
      <c r="C11" s="73">
        <v>49.25</v>
      </c>
      <c r="D11" s="73">
        <v>13.03</v>
      </c>
      <c r="E11" s="73">
        <v>14.52</v>
      </c>
      <c r="F11" s="73">
        <v>0.21879999999999999</v>
      </c>
      <c r="G11" s="73">
        <v>6.27</v>
      </c>
      <c r="H11" s="73">
        <v>10.99</v>
      </c>
      <c r="I11" s="73">
        <v>2.5</v>
      </c>
      <c r="J11" s="73">
        <v>0.26600000000000001</v>
      </c>
      <c r="K11" s="73">
        <v>2.15</v>
      </c>
      <c r="L11" s="73">
        <v>0.20979999999999999</v>
      </c>
      <c r="M11" s="75">
        <v>99.468299999999999</v>
      </c>
    </row>
    <row r="12" spans="1:13" ht="15" thickBot="1" x14ac:dyDescent="0.4">
      <c r="A12" s="81" t="s">
        <v>332</v>
      </c>
      <c r="B12" s="76"/>
      <c r="C12" s="73">
        <v>49.13</v>
      </c>
      <c r="D12" s="73">
        <v>12.91</v>
      </c>
      <c r="E12" s="73">
        <v>14.58</v>
      </c>
      <c r="F12" s="73">
        <v>0.222</v>
      </c>
      <c r="G12" s="73">
        <v>6.25</v>
      </c>
      <c r="H12" s="73">
        <v>10.91</v>
      </c>
      <c r="I12" s="73">
        <v>2.4900000000000002</v>
      </c>
      <c r="J12" s="73">
        <v>0.30769999999999997</v>
      </c>
      <c r="K12" s="73">
        <v>2.12</v>
      </c>
      <c r="L12" s="73">
        <v>0.14549999999999999</v>
      </c>
      <c r="M12" s="75">
        <v>99.154300000000006</v>
      </c>
    </row>
    <row r="13" spans="1:13" ht="15" thickBot="1" x14ac:dyDescent="0.4">
      <c r="A13" s="81" t="s">
        <v>332</v>
      </c>
      <c r="B13" s="76"/>
      <c r="C13" s="73">
        <v>49.27</v>
      </c>
      <c r="D13" s="73">
        <v>12.77</v>
      </c>
      <c r="E13" s="73">
        <v>14.47</v>
      </c>
      <c r="F13" s="73">
        <v>0.21490000000000001</v>
      </c>
      <c r="G13" s="73">
        <v>6.33</v>
      </c>
      <c r="H13" s="73">
        <v>10.96</v>
      </c>
      <c r="I13" s="73">
        <v>2.4500000000000002</v>
      </c>
      <c r="J13" s="73">
        <v>0.30259999999999998</v>
      </c>
      <c r="K13" s="73">
        <v>2.14</v>
      </c>
      <c r="L13" s="73">
        <v>0.24590000000000001</v>
      </c>
      <c r="M13" s="75">
        <v>99.175799999999995</v>
      </c>
    </row>
    <row r="14" spans="1:13" ht="15" thickBot="1" x14ac:dyDescent="0.4">
      <c r="A14" s="81" t="s">
        <v>332</v>
      </c>
      <c r="B14" s="76"/>
      <c r="C14" s="73">
        <v>49.7</v>
      </c>
      <c r="D14" s="73">
        <v>13.02</v>
      </c>
      <c r="E14" s="73">
        <v>14.17</v>
      </c>
      <c r="F14" s="73">
        <v>0.22159999999999999</v>
      </c>
      <c r="G14" s="73">
        <v>6.18</v>
      </c>
      <c r="H14" s="73">
        <v>11.16</v>
      </c>
      <c r="I14" s="73">
        <v>2.5099999999999998</v>
      </c>
      <c r="J14" s="73">
        <v>0.2621</v>
      </c>
      <c r="K14" s="73">
        <v>2.23</v>
      </c>
      <c r="L14" s="73">
        <v>0.2054</v>
      </c>
      <c r="M14" s="75">
        <v>99.667000000000002</v>
      </c>
    </row>
    <row r="15" spans="1:13" ht="15" thickBot="1" x14ac:dyDescent="0.4">
      <c r="A15" s="81" t="s">
        <v>333</v>
      </c>
      <c r="B15" s="76"/>
      <c r="C15" s="73">
        <v>49.56</v>
      </c>
      <c r="D15" s="73">
        <v>13.07</v>
      </c>
      <c r="E15" s="73">
        <v>14.52</v>
      </c>
      <c r="F15" s="73">
        <v>0.25490000000000002</v>
      </c>
      <c r="G15" s="73">
        <v>6.18</v>
      </c>
      <c r="H15" s="73">
        <v>10.98</v>
      </c>
      <c r="I15" s="73">
        <v>2.5299999999999998</v>
      </c>
      <c r="J15" s="73">
        <v>0.2281</v>
      </c>
      <c r="K15" s="73">
        <v>2.17</v>
      </c>
      <c r="L15" s="73">
        <v>0.27389999999999998</v>
      </c>
      <c r="M15" s="75">
        <v>99.789599999999993</v>
      </c>
    </row>
    <row r="16" spans="1:13" ht="15" thickBot="1" x14ac:dyDescent="0.4">
      <c r="A16" s="81" t="s">
        <v>333</v>
      </c>
      <c r="B16" s="76"/>
      <c r="C16" s="73">
        <v>49.64</v>
      </c>
      <c r="D16" s="73">
        <v>13.02</v>
      </c>
      <c r="E16" s="73">
        <v>14.3</v>
      </c>
      <c r="F16" s="73">
        <v>0.23180000000000001</v>
      </c>
      <c r="G16" s="73">
        <v>6.25</v>
      </c>
      <c r="H16" s="73">
        <v>11.02</v>
      </c>
      <c r="I16" s="73">
        <v>2.4900000000000002</v>
      </c>
      <c r="J16" s="73">
        <v>0.23100000000000001</v>
      </c>
      <c r="K16" s="73">
        <v>2.0699999999999998</v>
      </c>
      <c r="L16" s="73">
        <v>0.24709999999999999</v>
      </c>
      <c r="M16" s="75">
        <v>99.510499999999993</v>
      </c>
    </row>
    <row r="17" spans="1:13" ht="15" thickBot="1" x14ac:dyDescent="0.4">
      <c r="A17" s="81" t="s">
        <v>333</v>
      </c>
      <c r="B17" s="76"/>
      <c r="C17" s="73">
        <v>49.21</v>
      </c>
      <c r="D17" s="73">
        <v>13.26</v>
      </c>
      <c r="E17" s="73">
        <v>14.46</v>
      </c>
      <c r="F17" s="73">
        <v>0.2369</v>
      </c>
      <c r="G17" s="73">
        <v>6.06</v>
      </c>
      <c r="H17" s="73">
        <v>11.07</v>
      </c>
      <c r="I17" s="73">
        <v>2.4500000000000002</v>
      </c>
      <c r="J17" s="73">
        <v>0.2616</v>
      </c>
      <c r="K17" s="73">
        <v>2.16</v>
      </c>
      <c r="L17" s="73">
        <v>0.2853</v>
      </c>
      <c r="M17" s="75">
        <v>99.453800000000001</v>
      </c>
    </row>
    <row r="18" spans="1:13" ht="15" thickBot="1" x14ac:dyDescent="0.4">
      <c r="A18" s="81" t="s">
        <v>439</v>
      </c>
      <c r="B18" s="76"/>
      <c r="C18" s="73">
        <v>49.94</v>
      </c>
      <c r="D18" s="73">
        <v>13.11</v>
      </c>
      <c r="E18" s="73">
        <v>14.67</v>
      </c>
      <c r="F18" s="73">
        <v>0.18379999999999999</v>
      </c>
      <c r="G18" s="73">
        <v>6.52</v>
      </c>
      <c r="H18" s="73">
        <v>11.28</v>
      </c>
      <c r="I18" s="73">
        <v>2.19</v>
      </c>
      <c r="J18" s="73">
        <v>0.26569999999999999</v>
      </c>
      <c r="K18" s="73">
        <v>2.15</v>
      </c>
      <c r="L18" s="73">
        <v>0.1482</v>
      </c>
      <c r="M18" s="75">
        <v>100.4654</v>
      </c>
    </row>
    <row r="19" spans="1:13" ht="15" thickBot="1" x14ac:dyDescent="0.4">
      <c r="A19" s="81" t="s">
        <v>439</v>
      </c>
      <c r="B19" s="76"/>
      <c r="C19" s="73">
        <v>50.09</v>
      </c>
      <c r="D19" s="73">
        <v>12.92</v>
      </c>
      <c r="E19" s="73">
        <v>14.76</v>
      </c>
      <c r="F19" s="73">
        <v>0.1918</v>
      </c>
      <c r="G19" s="73">
        <v>6.37</v>
      </c>
      <c r="H19" s="73">
        <v>11.31</v>
      </c>
      <c r="I19" s="73">
        <v>2.59</v>
      </c>
      <c r="J19" s="73">
        <v>0.26129999999999998</v>
      </c>
      <c r="K19" s="73">
        <v>2.0699999999999998</v>
      </c>
      <c r="L19" s="73">
        <v>0.12809999999999999</v>
      </c>
      <c r="M19" s="75">
        <v>100.7115</v>
      </c>
    </row>
    <row r="20" spans="1:13" ht="15" thickBot="1" x14ac:dyDescent="0.4">
      <c r="A20" s="81" t="s">
        <v>439</v>
      </c>
      <c r="B20" s="76"/>
      <c r="C20" s="73">
        <v>50.13</v>
      </c>
      <c r="D20" s="73">
        <v>12.73</v>
      </c>
      <c r="E20" s="73">
        <v>14.7</v>
      </c>
      <c r="F20" s="73">
        <v>0.21490000000000001</v>
      </c>
      <c r="G20" s="73">
        <v>6.43</v>
      </c>
      <c r="H20" s="73">
        <v>11.32</v>
      </c>
      <c r="I20" s="73">
        <v>2.68</v>
      </c>
      <c r="J20" s="73">
        <v>0.25530000000000003</v>
      </c>
      <c r="K20" s="73">
        <v>2.0299999999999998</v>
      </c>
      <c r="L20" s="73">
        <v>0.18029999999999999</v>
      </c>
      <c r="M20" s="75">
        <v>100.71339999999999</v>
      </c>
    </row>
    <row r="21" spans="1:13" ht="15" thickBot="1" x14ac:dyDescent="0.4">
      <c r="A21" s="81" t="s">
        <v>439</v>
      </c>
      <c r="B21" s="76"/>
      <c r="C21" s="73">
        <v>50.01</v>
      </c>
      <c r="D21" s="73">
        <v>13.18</v>
      </c>
      <c r="E21" s="73">
        <v>14.75</v>
      </c>
      <c r="F21" s="73">
        <v>0.23519999999999999</v>
      </c>
      <c r="G21" s="73">
        <v>6.19</v>
      </c>
      <c r="H21" s="73">
        <v>11.17</v>
      </c>
      <c r="I21" s="73">
        <v>2.5299999999999998</v>
      </c>
      <c r="J21" s="73">
        <v>0.24840000000000001</v>
      </c>
      <c r="K21" s="73">
        <v>2.2000000000000002</v>
      </c>
      <c r="L21" s="73">
        <v>0.21690000000000001</v>
      </c>
      <c r="M21" s="75">
        <v>100.7615</v>
      </c>
    </row>
    <row r="22" spans="1:13" ht="15" thickBot="1" x14ac:dyDescent="0.4">
      <c r="A22" s="81" t="s">
        <v>439</v>
      </c>
      <c r="B22" s="76"/>
      <c r="C22" s="73">
        <v>50.1</v>
      </c>
      <c r="D22" s="73">
        <v>13.09</v>
      </c>
      <c r="E22" s="73">
        <v>14.87</v>
      </c>
      <c r="F22" s="73">
        <v>0.22850000000000001</v>
      </c>
      <c r="G22" s="73">
        <v>6.29</v>
      </c>
      <c r="H22" s="73">
        <v>11.11</v>
      </c>
      <c r="I22" s="73">
        <v>2.59</v>
      </c>
      <c r="J22" s="73">
        <v>0.22900000000000001</v>
      </c>
      <c r="K22" s="73">
        <v>2.16</v>
      </c>
      <c r="L22" s="73">
        <v>0.1968</v>
      </c>
      <c r="M22" s="75">
        <v>100.9336</v>
      </c>
    </row>
    <row r="23" spans="1:13" ht="15" thickBot="1" x14ac:dyDescent="0.4">
      <c r="A23" s="81" t="s">
        <v>439</v>
      </c>
      <c r="B23" s="76"/>
      <c r="C23" s="73">
        <v>49.99</v>
      </c>
      <c r="D23" s="73">
        <v>13.08</v>
      </c>
      <c r="E23" s="73">
        <v>14.81</v>
      </c>
      <c r="F23" s="73">
        <v>0.26490000000000002</v>
      </c>
      <c r="G23" s="73">
        <v>6.44</v>
      </c>
      <c r="H23" s="73">
        <v>11.18</v>
      </c>
      <c r="I23" s="73">
        <v>2.4500000000000002</v>
      </c>
      <c r="J23" s="73">
        <v>0.27079999999999999</v>
      </c>
      <c r="K23" s="73">
        <v>2.21</v>
      </c>
      <c r="L23" s="73">
        <v>0.1527</v>
      </c>
      <c r="M23" s="75">
        <v>100.895</v>
      </c>
    </row>
    <row r="24" spans="1:13" ht="15" thickBot="1" x14ac:dyDescent="0.4">
      <c r="A24" s="81" t="s">
        <v>440</v>
      </c>
      <c r="B24" s="76"/>
      <c r="C24" s="73">
        <v>49.7</v>
      </c>
      <c r="D24" s="73">
        <v>12.64</v>
      </c>
      <c r="E24" s="73">
        <v>15.95</v>
      </c>
      <c r="F24" s="73">
        <v>0.26179999999999998</v>
      </c>
      <c r="G24" s="73">
        <v>5.6</v>
      </c>
      <c r="H24" s="73">
        <v>10.35</v>
      </c>
      <c r="I24" s="73">
        <v>2.65</v>
      </c>
      <c r="J24" s="73">
        <v>0.30170000000000002</v>
      </c>
      <c r="K24" s="73">
        <v>2.5299999999999998</v>
      </c>
      <c r="L24" s="73">
        <v>0.2356</v>
      </c>
      <c r="M24" s="75">
        <v>100.2191</v>
      </c>
    </row>
    <row r="25" spans="1:13" ht="15" thickBot="1" x14ac:dyDescent="0.4">
      <c r="A25" s="81" t="s">
        <v>440</v>
      </c>
      <c r="B25" s="76"/>
      <c r="C25" s="73">
        <v>49.54</v>
      </c>
      <c r="D25" s="73">
        <v>12.48</v>
      </c>
      <c r="E25" s="73">
        <v>16.27</v>
      </c>
      <c r="F25" s="73">
        <v>0.2964</v>
      </c>
      <c r="G25" s="73">
        <v>5.64</v>
      </c>
      <c r="H25" s="73">
        <v>10.53</v>
      </c>
      <c r="I25" s="73">
        <v>2.58</v>
      </c>
      <c r="J25" s="73">
        <v>0.30120000000000002</v>
      </c>
      <c r="K25" s="73">
        <v>2.52</v>
      </c>
      <c r="L25" s="73">
        <v>0.21</v>
      </c>
      <c r="M25" s="75">
        <v>100.3676</v>
      </c>
    </row>
    <row r="26" spans="1:13" ht="15" thickBot="1" x14ac:dyDescent="0.4">
      <c r="A26" s="81" t="s">
        <v>440</v>
      </c>
      <c r="B26" s="76"/>
      <c r="C26" s="73">
        <v>49.48</v>
      </c>
      <c r="D26" s="73">
        <v>12.67</v>
      </c>
      <c r="E26" s="73">
        <v>16.07</v>
      </c>
      <c r="F26" s="73">
        <v>0.26989999999999997</v>
      </c>
      <c r="G26" s="73">
        <v>5.57</v>
      </c>
      <c r="H26" s="73">
        <v>10.31</v>
      </c>
      <c r="I26" s="73">
        <v>2.65</v>
      </c>
      <c r="J26" s="73">
        <v>0.309</v>
      </c>
      <c r="K26" s="73">
        <v>2.56</v>
      </c>
      <c r="L26" s="73">
        <v>0.2455</v>
      </c>
      <c r="M26" s="75">
        <v>100.1344</v>
      </c>
    </row>
    <row r="27" spans="1:13" ht="15" thickBot="1" x14ac:dyDescent="0.4">
      <c r="A27" s="81" t="s">
        <v>440</v>
      </c>
      <c r="B27" s="76"/>
      <c r="C27" s="73">
        <v>49.23</v>
      </c>
      <c r="D27" s="73">
        <v>12.59</v>
      </c>
      <c r="E27" s="73">
        <v>15.84</v>
      </c>
      <c r="F27" s="73">
        <v>0.29770000000000002</v>
      </c>
      <c r="G27" s="73">
        <v>5.57</v>
      </c>
      <c r="H27" s="73">
        <v>10.53</v>
      </c>
      <c r="I27" s="73">
        <v>2.44</v>
      </c>
      <c r="J27" s="73">
        <v>0.29520000000000002</v>
      </c>
      <c r="K27" s="73">
        <v>2.5</v>
      </c>
      <c r="L27" s="73">
        <v>0.24759999999999999</v>
      </c>
      <c r="M27" s="75">
        <v>99.540499999999994</v>
      </c>
    </row>
    <row r="28" spans="1:13" ht="15" thickBot="1" x14ac:dyDescent="0.4">
      <c r="A28" s="81" t="s">
        <v>440</v>
      </c>
      <c r="B28" s="76"/>
      <c r="C28" s="73">
        <v>49.49</v>
      </c>
      <c r="D28" s="73">
        <v>12.66</v>
      </c>
      <c r="E28" s="73">
        <v>16.010000000000002</v>
      </c>
      <c r="F28" s="73">
        <v>0.24790000000000001</v>
      </c>
      <c r="G28" s="73">
        <v>5.4</v>
      </c>
      <c r="H28" s="73">
        <v>10.220000000000001</v>
      </c>
      <c r="I28" s="73">
        <v>2.5299999999999998</v>
      </c>
      <c r="J28" s="73">
        <v>0.29039999999999999</v>
      </c>
      <c r="K28" s="73">
        <v>2.57</v>
      </c>
      <c r="L28" s="73">
        <v>0.23119999999999999</v>
      </c>
      <c r="M28" s="75">
        <v>99.649500000000003</v>
      </c>
    </row>
    <row r="29" spans="1:13" ht="15" thickBot="1" x14ac:dyDescent="0.4">
      <c r="A29" s="81" t="s">
        <v>440</v>
      </c>
      <c r="B29" s="76"/>
      <c r="C29" s="73">
        <v>49.67</v>
      </c>
      <c r="D29" s="73">
        <v>12.69</v>
      </c>
      <c r="E29" s="73">
        <v>15.86</v>
      </c>
      <c r="F29" s="73">
        <v>0.28320000000000001</v>
      </c>
      <c r="G29" s="73">
        <v>5.56</v>
      </c>
      <c r="H29" s="73">
        <v>10.59</v>
      </c>
      <c r="I29" s="73">
        <v>2.6</v>
      </c>
      <c r="J29" s="73">
        <v>0.30220000000000002</v>
      </c>
      <c r="K29" s="73">
        <v>2.56</v>
      </c>
      <c r="L29" s="73">
        <v>0.22750000000000001</v>
      </c>
      <c r="M29" s="75">
        <v>100.3429</v>
      </c>
    </row>
    <row r="30" spans="1:13" ht="15" thickBot="1" x14ac:dyDescent="0.4">
      <c r="A30" s="81" t="s">
        <v>440</v>
      </c>
      <c r="B30" s="76"/>
      <c r="C30" s="73">
        <v>49.49</v>
      </c>
      <c r="D30" s="73">
        <v>12.55</v>
      </c>
      <c r="E30" s="73">
        <v>15.87</v>
      </c>
      <c r="F30" s="73">
        <v>0.29249999999999998</v>
      </c>
      <c r="G30" s="73">
        <v>5.63</v>
      </c>
      <c r="H30" s="73">
        <v>10.61</v>
      </c>
      <c r="I30" s="73">
        <v>2.63</v>
      </c>
      <c r="J30" s="73">
        <v>0.30499999999999999</v>
      </c>
      <c r="K30" s="73">
        <v>2.4900000000000002</v>
      </c>
      <c r="L30" s="73">
        <v>0.2717</v>
      </c>
      <c r="M30" s="75">
        <v>100.1392</v>
      </c>
    </row>
    <row r="31" spans="1:13" ht="15" thickBot="1" x14ac:dyDescent="0.4">
      <c r="A31" s="81" t="s">
        <v>440</v>
      </c>
      <c r="B31" s="76"/>
      <c r="C31" s="73">
        <v>49.75</v>
      </c>
      <c r="D31" s="73">
        <v>12.59</v>
      </c>
      <c r="E31" s="73">
        <v>15.94</v>
      </c>
      <c r="F31" s="73">
        <v>0.30399999999999999</v>
      </c>
      <c r="G31" s="73">
        <v>5.52</v>
      </c>
      <c r="H31" s="73">
        <v>10.38</v>
      </c>
      <c r="I31" s="73">
        <v>2.48</v>
      </c>
      <c r="J31" s="73">
        <v>0.28649999999999998</v>
      </c>
      <c r="K31" s="73">
        <v>2.5099999999999998</v>
      </c>
      <c r="L31" s="73">
        <v>0.22209999999999999</v>
      </c>
      <c r="M31" s="75">
        <v>99.982600000000005</v>
      </c>
    </row>
    <row r="32" spans="1:13" ht="15" thickBot="1" x14ac:dyDescent="0.4">
      <c r="A32" s="81" t="s">
        <v>440</v>
      </c>
      <c r="B32" s="78"/>
      <c r="C32" s="73">
        <v>49.66</v>
      </c>
      <c r="D32" s="73">
        <v>12.74</v>
      </c>
      <c r="E32" s="73">
        <v>15.56</v>
      </c>
      <c r="F32" s="73">
        <v>0.26829999999999998</v>
      </c>
      <c r="G32" s="73">
        <v>5.66</v>
      </c>
      <c r="H32" s="73">
        <v>10.63</v>
      </c>
      <c r="I32" s="73">
        <v>2.5</v>
      </c>
      <c r="J32" s="73">
        <v>0.28649999999999998</v>
      </c>
      <c r="K32" s="73">
        <v>2.4700000000000002</v>
      </c>
      <c r="L32" s="73">
        <v>0.23089999999999999</v>
      </c>
      <c r="M32" s="75">
        <v>100.0057</v>
      </c>
    </row>
    <row r="33" spans="1:13" ht="15" thickBot="1" x14ac:dyDescent="0.4">
      <c r="A33" s="81" t="s">
        <v>440</v>
      </c>
      <c r="B33" s="78"/>
      <c r="C33" s="73">
        <v>49.62</v>
      </c>
      <c r="D33" s="73">
        <v>12.58</v>
      </c>
      <c r="E33" s="73">
        <v>15.7</v>
      </c>
      <c r="F33" s="73">
        <v>0.29020000000000001</v>
      </c>
      <c r="G33" s="73">
        <v>5.44</v>
      </c>
      <c r="H33" s="73">
        <v>10.59</v>
      </c>
      <c r="I33" s="73">
        <v>2.5299999999999998</v>
      </c>
      <c r="J33" s="73">
        <v>0.30890000000000001</v>
      </c>
      <c r="K33" s="73">
        <v>2.5</v>
      </c>
      <c r="L33" s="73">
        <v>0.24299999999999999</v>
      </c>
      <c r="M33" s="75">
        <v>99.802099999999996</v>
      </c>
    </row>
    <row r="34" spans="1:13" ht="15" thickBot="1" x14ac:dyDescent="0.4">
      <c r="A34" s="81" t="s">
        <v>440</v>
      </c>
      <c r="B34" s="78"/>
      <c r="C34" s="73">
        <v>49.72</v>
      </c>
      <c r="D34" s="73">
        <v>12.62</v>
      </c>
      <c r="E34" s="73">
        <v>16.38</v>
      </c>
      <c r="F34" s="73">
        <v>0.29099999999999998</v>
      </c>
      <c r="G34" s="73">
        <v>5.55</v>
      </c>
      <c r="H34" s="73">
        <v>10.54</v>
      </c>
      <c r="I34" s="73">
        <v>2.4700000000000002</v>
      </c>
      <c r="J34" s="73">
        <v>0.31119999999999998</v>
      </c>
      <c r="K34" s="73">
        <v>2.5</v>
      </c>
      <c r="L34" s="73">
        <v>0.2641</v>
      </c>
      <c r="M34" s="75">
        <v>100.6463</v>
      </c>
    </row>
    <row r="35" spans="1:13" ht="15" thickBot="1" x14ac:dyDescent="0.4">
      <c r="A35" s="81" t="s">
        <v>440</v>
      </c>
      <c r="B35" s="78"/>
      <c r="C35" s="73">
        <v>49.88</v>
      </c>
      <c r="D35" s="73">
        <v>12.67</v>
      </c>
      <c r="E35" s="73">
        <v>15.95</v>
      </c>
      <c r="F35" s="73">
        <v>0.29470000000000002</v>
      </c>
      <c r="G35" s="73">
        <v>5.66</v>
      </c>
      <c r="H35" s="73">
        <v>10.58</v>
      </c>
      <c r="I35" s="73">
        <v>2.52</v>
      </c>
      <c r="J35" s="73">
        <v>0.30220000000000002</v>
      </c>
      <c r="K35" s="73">
        <v>2.42</v>
      </c>
      <c r="L35" s="73">
        <v>0.26650000000000001</v>
      </c>
      <c r="M35" s="75">
        <v>100.54340000000001</v>
      </c>
    </row>
    <row r="36" spans="1:13" ht="15" thickBot="1" x14ac:dyDescent="0.4">
      <c r="A36" s="81" t="s">
        <v>440</v>
      </c>
      <c r="B36" s="78"/>
      <c r="C36" s="73">
        <v>49.64</v>
      </c>
      <c r="D36" s="73">
        <v>12.61</v>
      </c>
      <c r="E36" s="73">
        <v>16.16</v>
      </c>
      <c r="F36" s="73">
        <v>0.32</v>
      </c>
      <c r="G36" s="73">
        <v>5.41</v>
      </c>
      <c r="H36" s="73">
        <v>10.41</v>
      </c>
      <c r="I36" s="73">
        <v>2.81</v>
      </c>
      <c r="J36" s="73">
        <v>0.29320000000000002</v>
      </c>
      <c r="K36" s="73">
        <v>2.56</v>
      </c>
      <c r="L36" s="73">
        <v>0.27189999999999998</v>
      </c>
      <c r="M36" s="75">
        <v>100.4851</v>
      </c>
    </row>
    <row r="37" spans="1:13" ht="15" thickBot="1" x14ac:dyDescent="0.4">
      <c r="A37" s="81" t="s">
        <v>440</v>
      </c>
      <c r="B37" s="78"/>
      <c r="C37" s="73">
        <v>49.64</v>
      </c>
      <c r="D37" s="73">
        <v>12.52</v>
      </c>
      <c r="E37" s="73">
        <v>16.03</v>
      </c>
      <c r="F37" s="73">
        <v>0.26219999999999999</v>
      </c>
      <c r="G37" s="73">
        <v>5.34</v>
      </c>
      <c r="H37" s="73">
        <v>10.36</v>
      </c>
      <c r="I37" s="73">
        <v>2.63</v>
      </c>
      <c r="J37" s="73">
        <v>0.30930000000000002</v>
      </c>
      <c r="K37" s="73">
        <v>2.5</v>
      </c>
      <c r="L37" s="73">
        <v>0.22559999999999999</v>
      </c>
      <c r="M37" s="75">
        <v>99.817099999999996</v>
      </c>
    </row>
    <row r="38" spans="1:13" ht="15" thickBot="1" x14ac:dyDescent="0.4">
      <c r="A38" s="81" t="s">
        <v>440</v>
      </c>
      <c r="B38" s="78"/>
      <c r="C38" s="73">
        <v>49.52</v>
      </c>
      <c r="D38" s="73">
        <v>12.7</v>
      </c>
      <c r="E38" s="73">
        <v>15.9</v>
      </c>
      <c r="F38" s="73">
        <v>0.2888</v>
      </c>
      <c r="G38" s="73">
        <v>5.57</v>
      </c>
      <c r="H38" s="73">
        <v>10.51</v>
      </c>
      <c r="I38" s="73">
        <v>2.59</v>
      </c>
      <c r="J38" s="73">
        <v>0.30280000000000001</v>
      </c>
      <c r="K38" s="73">
        <v>2.38</v>
      </c>
      <c r="L38" s="73">
        <v>0.2278</v>
      </c>
      <c r="M38" s="75">
        <v>99.989400000000003</v>
      </c>
    </row>
    <row r="39" spans="1:13" ht="15" thickBot="1" x14ac:dyDescent="0.4">
      <c r="A39" s="81" t="s">
        <v>441</v>
      </c>
      <c r="B39" s="78"/>
      <c r="C39" s="73">
        <v>49.75</v>
      </c>
      <c r="D39" s="73">
        <v>13.85</v>
      </c>
      <c r="E39" s="73">
        <v>13.8</v>
      </c>
      <c r="F39" s="73">
        <v>0.24440000000000001</v>
      </c>
      <c r="G39" s="73">
        <v>6.5</v>
      </c>
      <c r="H39" s="73">
        <v>11.12</v>
      </c>
      <c r="I39" s="73">
        <v>2.14</v>
      </c>
      <c r="J39" s="73">
        <v>0.24879999999999999</v>
      </c>
      <c r="K39" s="73">
        <v>1.91</v>
      </c>
      <c r="L39" s="73">
        <v>0.16320000000000001</v>
      </c>
      <c r="M39" s="75">
        <v>99.726399999999998</v>
      </c>
    </row>
    <row r="40" spans="1:13" ht="15" thickBot="1" x14ac:dyDescent="0.4">
      <c r="A40" s="81" t="s">
        <v>441</v>
      </c>
      <c r="B40" s="78"/>
      <c r="C40" s="73">
        <v>49.29</v>
      </c>
      <c r="D40" s="73">
        <v>13.69</v>
      </c>
      <c r="E40" s="73">
        <v>14.08</v>
      </c>
      <c r="F40" s="73">
        <v>0.23499999999999999</v>
      </c>
      <c r="G40" s="73">
        <v>6.64</v>
      </c>
      <c r="H40" s="73">
        <v>11.3</v>
      </c>
      <c r="I40" s="73">
        <v>2.4300000000000002</v>
      </c>
      <c r="J40" s="73">
        <v>0.2472</v>
      </c>
      <c r="K40" s="73">
        <v>1.94</v>
      </c>
      <c r="L40" s="73">
        <v>0.20499999999999999</v>
      </c>
      <c r="M40" s="75">
        <v>100.05719999999999</v>
      </c>
    </row>
    <row r="41" spans="1:13" ht="15" thickBot="1" x14ac:dyDescent="0.4">
      <c r="A41" s="81" t="s">
        <v>441</v>
      </c>
      <c r="B41" s="78"/>
      <c r="C41" s="73">
        <v>49.7</v>
      </c>
      <c r="D41" s="73">
        <v>13.73</v>
      </c>
      <c r="E41" s="73">
        <v>14.16</v>
      </c>
      <c r="F41" s="73">
        <v>0.22570000000000001</v>
      </c>
      <c r="G41" s="73">
        <v>6.51</v>
      </c>
      <c r="H41" s="73">
        <v>11.1</v>
      </c>
      <c r="I41" s="73">
        <v>2.48</v>
      </c>
      <c r="J41" s="73">
        <v>0.24829999999999999</v>
      </c>
      <c r="K41" s="73">
        <v>1.94</v>
      </c>
      <c r="L41" s="73">
        <v>0.17630000000000001</v>
      </c>
      <c r="M41" s="75">
        <v>100.27030000000001</v>
      </c>
    </row>
    <row r="42" spans="1:13" ht="15" thickBot="1" x14ac:dyDescent="0.4">
      <c r="A42" s="81" t="s">
        <v>441</v>
      </c>
      <c r="B42" s="77"/>
      <c r="C42" s="73">
        <v>49.67</v>
      </c>
      <c r="D42" s="73">
        <v>13.79</v>
      </c>
      <c r="E42" s="73">
        <v>13.92</v>
      </c>
      <c r="F42" s="73">
        <v>0.20599999999999999</v>
      </c>
      <c r="G42" s="73">
        <v>6.59</v>
      </c>
      <c r="H42" s="73">
        <v>11.16</v>
      </c>
      <c r="I42" s="73">
        <v>2.5499999999999998</v>
      </c>
      <c r="J42" s="73">
        <v>0.2447</v>
      </c>
      <c r="K42" s="73">
        <v>1.9</v>
      </c>
      <c r="L42" s="73">
        <v>0.17299999999999999</v>
      </c>
      <c r="M42" s="75">
        <v>100.2037</v>
      </c>
    </row>
    <row r="43" spans="1:13" ht="15" thickBot="1" x14ac:dyDescent="0.4">
      <c r="A43" s="81" t="s">
        <v>441</v>
      </c>
      <c r="B43" s="77"/>
      <c r="C43" s="73">
        <v>49.33</v>
      </c>
      <c r="D43" s="73">
        <v>13.77</v>
      </c>
      <c r="E43" s="73">
        <v>13.78</v>
      </c>
      <c r="F43" s="73">
        <v>0.22109999999999999</v>
      </c>
      <c r="G43" s="73">
        <v>6.49</v>
      </c>
      <c r="H43" s="73">
        <v>11.19</v>
      </c>
      <c r="I43" s="73">
        <v>2.4900000000000002</v>
      </c>
      <c r="J43" s="73">
        <v>0.25330000000000003</v>
      </c>
      <c r="K43" s="73">
        <v>1.92</v>
      </c>
      <c r="L43" s="73">
        <v>0.14860000000000001</v>
      </c>
      <c r="M43" s="75">
        <v>99.593000000000004</v>
      </c>
    </row>
    <row r="44" spans="1:13" ht="15" thickBot="1" x14ac:dyDescent="0.4">
      <c r="A44" s="81" t="s">
        <v>441</v>
      </c>
      <c r="B44" s="79"/>
      <c r="C44" s="73">
        <v>49.49</v>
      </c>
      <c r="D44" s="73">
        <v>13.88</v>
      </c>
      <c r="E44" s="73">
        <v>14.07</v>
      </c>
      <c r="F44" s="73">
        <v>0.21110000000000001</v>
      </c>
      <c r="G44" s="73">
        <v>6.71</v>
      </c>
      <c r="H44" s="73">
        <v>11.23</v>
      </c>
      <c r="I44" s="73">
        <v>2.46</v>
      </c>
      <c r="J44" s="73">
        <v>0.2455</v>
      </c>
      <c r="K44" s="73">
        <v>1.96</v>
      </c>
      <c r="L44" s="73">
        <v>0.18490000000000001</v>
      </c>
      <c r="M44" s="75">
        <v>100.4415</v>
      </c>
    </row>
    <row r="45" spans="1:13" ht="15" thickBot="1" x14ac:dyDescent="0.4">
      <c r="A45" s="81" t="s">
        <v>441</v>
      </c>
      <c r="B45" s="79"/>
      <c r="C45" s="73">
        <v>49.11</v>
      </c>
      <c r="D45" s="73">
        <v>13.61</v>
      </c>
      <c r="E45" s="73">
        <v>14.3</v>
      </c>
      <c r="F45" s="73">
        <v>0.25850000000000001</v>
      </c>
      <c r="G45" s="73">
        <v>6.74</v>
      </c>
      <c r="H45" s="73">
        <v>11.38</v>
      </c>
      <c r="I45" s="73">
        <v>2.6</v>
      </c>
      <c r="J45" s="73">
        <v>0.21440000000000001</v>
      </c>
      <c r="K45" s="73">
        <v>2.0099999999999998</v>
      </c>
      <c r="L45" s="73">
        <v>0.19139999999999999</v>
      </c>
      <c r="M45" s="75">
        <v>100.4143</v>
      </c>
    </row>
    <row r="46" spans="1:13" ht="15" thickBot="1" x14ac:dyDescent="0.4">
      <c r="A46" s="81" t="s">
        <v>441</v>
      </c>
      <c r="B46" s="69"/>
      <c r="C46" s="73">
        <v>49.53</v>
      </c>
      <c r="D46" s="73">
        <v>13.59</v>
      </c>
      <c r="E46" s="73">
        <v>13.86</v>
      </c>
      <c r="F46" s="73">
        <v>0.23899999999999999</v>
      </c>
      <c r="G46" s="73">
        <v>6.56</v>
      </c>
      <c r="H46" s="73">
        <v>11.18</v>
      </c>
      <c r="I46" s="73">
        <v>2.44</v>
      </c>
      <c r="J46" s="73">
        <v>0.2331</v>
      </c>
      <c r="K46" s="73">
        <v>2.02</v>
      </c>
      <c r="L46" s="73">
        <v>0.16059999999999999</v>
      </c>
      <c r="M46" s="75">
        <v>99.812700000000007</v>
      </c>
    </row>
    <row r="47" spans="1:13" ht="15" thickBot="1" x14ac:dyDescent="0.4">
      <c r="A47" s="81" t="s">
        <v>441</v>
      </c>
      <c r="B47" s="69"/>
      <c r="C47" s="73">
        <v>49.36</v>
      </c>
      <c r="D47" s="73">
        <v>13.6</v>
      </c>
      <c r="E47" s="73">
        <v>13.91</v>
      </c>
      <c r="F47" s="73">
        <v>0.22620000000000001</v>
      </c>
      <c r="G47" s="73">
        <v>6.44</v>
      </c>
      <c r="H47" s="73">
        <v>11.15</v>
      </c>
      <c r="I47" s="73">
        <v>2.39</v>
      </c>
      <c r="J47" s="73">
        <v>0.24740000000000001</v>
      </c>
      <c r="K47" s="73">
        <v>2.06</v>
      </c>
      <c r="L47" s="73">
        <v>0.16830000000000001</v>
      </c>
      <c r="M47" s="75">
        <v>99.551900000000003</v>
      </c>
    </row>
    <row r="48" spans="1:13" ht="15" thickBot="1" x14ac:dyDescent="0.4">
      <c r="A48" s="81" t="s">
        <v>441</v>
      </c>
      <c r="B48" s="69"/>
      <c r="C48" s="73">
        <v>49.69</v>
      </c>
      <c r="D48" s="73">
        <v>13.75</v>
      </c>
      <c r="E48" s="73">
        <v>13.96</v>
      </c>
      <c r="F48" s="73">
        <v>0.22969999999999999</v>
      </c>
      <c r="G48" s="73">
        <v>6.69</v>
      </c>
      <c r="H48" s="73">
        <v>11.17</v>
      </c>
      <c r="I48" s="73">
        <v>2.48</v>
      </c>
      <c r="J48" s="73">
        <v>0.25119999999999998</v>
      </c>
      <c r="K48" s="73">
        <v>1.99</v>
      </c>
      <c r="L48" s="73">
        <v>0.1706</v>
      </c>
      <c r="M48" s="75">
        <v>100.3815</v>
      </c>
    </row>
    <row r="49" spans="1:13" ht="15" thickBot="1" x14ac:dyDescent="0.4">
      <c r="A49" s="81" t="s">
        <v>441</v>
      </c>
      <c r="B49" s="69"/>
      <c r="C49" s="73">
        <v>49.26</v>
      </c>
      <c r="D49" s="73">
        <v>13.93</v>
      </c>
      <c r="E49" s="73">
        <v>13.35</v>
      </c>
      <c r="F49" s="73">
        <v>0.24010000000000001</v>
      </c>
      <c r="G49" s="73">
        <v>6.44</v>
      </c>
      <c r="H49" s="73">
        <v>11.22</v>
      </c>
      <c r="I49" s="73">
        <v>2.44</v>
      </c>
      <c r="J49" s="73">
        <v>0.2457</v>
      </c>
      <c r="K49" s="73">
        <v>1.81</v>
      </c>
      <c r="L49" s="73">
        <v>0.16009999999999999</v>
      </c>
      <c r="M49" s="75">
        <v>99.0959</v>
      </c>
    </row>
    <row r="50" spans="1:13" ht="15" thickBot="1" x14ac:dyDescent="0.4">
      <c r="A50" s="81" t="s">
        <v>441</v>
      </c>
      <c r="B50" s="71"/>
      <c r="C50" s="73">
        <v>49.44</v>
      </c>
      <c r="D50" s="73">
        <v>13.66</v>
      </c>
      <c r="E50" s="73">
        <v>13.25</v>
      </c>
      <c r="F50" s="73">
        <v>0.26910000000000001</v>
      </c>
      <c r="G50" s="73">
        <v>6.57</v>
      </c>
      <c r="H50" s="73">
        <v>11.4</v>
      </c>
      <c r="I50" s="73">
        <v>2.31</v>
      </c>
      <c r="J50" s="73">
        <v>0.2485</v>
      </c>
      <c r="K50" s="73">
        <v>1.9</v>
      </c>
      <c r="L50" s="73">
        <v>0.1943</v>
      </c>
      <c r="M50" s="75">
        <v>99.241900000000001</v>
      </c>
    </row>
    <row r="51" spans="1:13" ht="15" thickBot="1" x14ac:dyDescent="0.4">
      <c r="A51" s="81" t="s">
        <v>441</v>
      </c>
      <c r="B51" s="72"/>
      <c r="C51" s="73">
        <v>49.39</v>
      </c>
      <c r="D51" s="73">
        <v>13.69</v>
      </c>
      <c r="E51" s="73">
        <v>13.29</v>
      </c>
      <c r="F51" s="73">
        <v>0.2923</v>
      </c>
      <c r="G51" s="73">
        <v>6.48</v>
      </c>
      <c r="H51" s="73">
        <v>11.21</v>
      </c>
      <c r="I51" s="73">
        <v>2.56</v>
      </c>
      <c r="J51" s="73">
        <v>0.24229999999999999</v>
      </c>
      <c r="K51" s="73">
        <v>1.91</v>
      </c>
      <c r="L51" s="73">
        <v>0.1789</v>
      </c>
      <c r="M51" s="75">
        <v>99.243499999999997</v>
      </c>
    </row>
    <row r="52" spans="1:13" ht="15" thickBot="1" x14ac:dyDescent="0.4">
      <c r="A52" s="81" t="s">
        <v>441</v>
      </c>
      <c r="B52" s="69"/>
      <c r="C52" s="73">
        <v>49.31</v>
      </c>
      <c r="D52" s="73">
        <v>13.78</v>
      </c>
      <c r="E52" s="73">
        <v>13.45</v>
      </c>
      <c r="F52" s="73">
        <v>0.2389</v>
      </c>
      <c r="G52" s="73">
        <v>6.43</v>
      </c>
      <c r="H52" s="73">
        <v>11.18</v>
      </c>
      <c r="I52" s="73">
        <v>2.58</v>
      </c>
      <c r="J52" s="73">
        <v>0.22309999999999999</v>
      </c>
      <c r="K52" s="73">
        <v>1.84</v>
      </c>
      <c r="L52" s="73">
        <v>0.17660000000000001</v>
      </c>
      <c r="M52" s="75">
        <v>99.208600000000004</v>
      </c>
    </row>
    <row r="53" spans="1:13" ht="15" thickBot="1" x14ac:dyDescent="0.4">
      <c r="A53" s="81" t="s">
        <v>441</v>
      </c>
      <c r="B53" s="69"/>
      <c r="C53" s="73">
        <v>49.49</v>
      </c>
      <c r="D53" s="73">
        <v>13.92</v>
      </c>
      <c r="E53" s="73">
        <v>13.35</v>
      </c>
      <c r="F53" s="73">
        <v>0.254</v>
      </c>
      <c r="G53" s="73">
        <v>6.5</v>
      </c>
      <c r="H53" s="73">
        <v>11.34</v>
      </c>
      <c r="I53" s="73">
        <v>2.39</v>
      </c>
      <c r="J53" s="73">
        <v>0.2316</v>
      </c>
      <c r="K53" s="73">
        <v>1.87</v>
      </c>
      <c r="L53" s="73">
        <v>0.16669999999999999</v>
      </c>
      <c r="M53" s="75">
        <v>99.512299999999996</v>
      </c>
    </row>
    <row r="54" spans="1:13" ht="15" thickBot="1" x14ac:dyDescent="0.4">
      <c r="A54" s="81" t="s">
        <v>442</v>
      </c>
      <c r="B54" s="69"/>
      <c r="C54" s="73">
        <v>49.69</v>
      </c>
      <c r="D54" s="73">
        <v>13.64</v>
      </c>
      <c r="E54" s="73">
        <v>13.97</v>
      </c>
      <c r="F54" s="73">
        <v>0.25390000000000001</v>
      </c>
      <c r="G54" s="73">
        <v>6.4</v>
      </c>
      <c r="H54" s="73">
        <v>11.15</v>
      </c>
      <c r="I54" s="73">
        <v>2.56</v>
      </c>
      <c r="J54" s="73">
        <v>0.24660000000000001</v>
      </c>
      <c r="K54" s="73">
        <v>1.93</v>
      </c>
      <c r="L54" s="73">
        <v>0.21579999999999999</v>
      </c>
      <c r="M54" s="75">
        <v>100.05629999999999</v>
      </c>
    </row>
    <row r="55" spans="1:13" ht="15" thickBot="1" x14ac:dyDescent="0.4">
      <c r="A55" s="81" t="s">
        <v>442</v>
      </c>
      <c r="B55" s="69"/>
      <c r="C55" s="73">
        <v>49.33</v>
      </c>
      <c r="D55" s="73">
        <v>13.73</v>
      </c>
      <c r="E55" s="73">
        <v>13.85</v>
      </c>
      <c r="F55" s="73">
        <v>0.27129999999999999</v>
      </c>
      <c r="G55" s="73">
        <v>6.41</v>
      </c>
      <c r="H55" s="73">
        <v>11.01</v>
      </c>
      <c r="I55" s="73">
        <v>2.44</v>
      </c>
      <c r="J55" s="73">
        <v>0.24</v>
      </c>
      <c r="K55" s="73">
        <v>1.89</v>
      </c>
      <c r="L55" s="73">
        <v>0.18379999999999999</v>
      </c>
      <c r="M55" s="75">
        <v>99.355099999999993</v>
      </c>
    </row>
    <row r="56" spans="1:13" ht="15" thickBot="1" x14ac:dyDescent="0.4">
      <c r="A56" s="81" t="s">
        <v>442</v>
      </c>
      <c r="B56" s="69"/>
      <c r="C56" s="73">
        <v>49.33</v>
      </c>
      <c r="D56" s="73">
        <v>13.45</v>
      </c>
      <c r="E56" s="73">
        <v>13.59</v>
      </c>
      <c r="F56" s="73">
        <v>0.26100000000000001</v>
      </c>
      <c r="G56" s="73">
        <v>6.35</v>
      </c>
      <c r="H56" s="73">
        <v>11.3</v>
      </c>
      <c r="I56" s="73">
        <v>2.54</v>
      </c>
      <c r="J56" s="73">
        <v>0.23230000000000001</v>
      </c>
      <c r="K56" s="73">
        <v>1.94</v>
      </c>
      <c r="L56" s="73">
        <v>0.1958</v>
      </c>
      <c r="M56" s="75">
        <v>99.189099999999996</v>
      </c>
    </row>
    <row r="57" spans="1:13" ht="15" thickBot="1" x14ac:dyDescent="0.4">
      <c r="A57" s="81" t="s">
        <v>442</v>
      </c>
      <c r="B57" s="69"/>
      <c r="C57" s="73">
        <v>49.32</v>
      </c>
      <c r="D57" s="73">
        <v>13.72</v>
      </c>
      <c r="E57" s="73">
        <v>13.51</v>
      </c>
      <c r="F57" s="73">
        <v>0.24479999999999999</v>
      </c>
      <c r="G57" s="73">
        <v>6.43</v>
      </c>
      <c r="H57" s="73">
        <v>11.17</v>
      </c>
      <c r="I57" s="73">
        <v>2.5299999999999998</v>
      </c>
      <c r="J57" s="73">
        <v>0.25059999999999999</v>
      </c>
      <c r="K57" s="73">
        <v>1.96</v>
      </c>
      <c r="L57" s="73">
        <v>0.16819999999999999</v>
      </c>
      <c r="M57" s="75">
        <v>99.303600000000003</v>
      </c>
    </row>
    <row r="58" spans="1:13" ht="15" thickBot="1" x14ac:dyDescent="0.4">
      <c r="A58" s="81" t="s">
        <v>442</v>
      </c>
      <c r="B58" s="69"/>
      <c r="C58" s="73">
        <v>49.2</v>
      </c>
      <c r="D58" s="73">
        <v>13.53</v>
      </c>
      <c r="E58" s="73">
        <v>13.72</v>
      </c>
      <c r="F58" s="73">
        <v>0.2215</v>
      </c>
      <c r="G58" s="73">
        <v>6.44</v>
      </c>
      <c r="H58" s="73">
        <v>10.99</v>
      </c>
      <c r="I58" s="73">
        <v>2.42</v>
      </c>
      <c r="J58" s="73">
        <v>0.2374</v>
      </c>
      <c r="K58" s="73">
        <v>1.91</v>
      </c>
      <c r="L58" s="73">
        <v>0.1948</v>
      </c>
      <c r="M58" s="75">
        <v>98.863699999999994</v>
      </c>
    </row>
    <row r="59" spans="1:13" ht="15" thickBot="1" x14ac:dyDescent="0.4">
      <c r="A59" s="81" t="s">
        <v>442</v>
      </c>
      <c r="B59" s="69"/>
      <c r="C59" s="73">
        <v>49.51</v>
      </c>
      <c r="D59" s="73">
        <v>13.8</v>
      </c>
      <c r="E59" s="73">
        <v>13.42</v>
      </c>
      <c r="F59" s="73">
        <v>0.21190000000000001</v>
      </c>
      <c r="G59" s="73">
        <v>6.53</v>
      </c>
      <c r="H59" s="73">
        <v>11.09</v>
      </c>
      <c r="I59" s="73">
        <v>2.4</v>
      </c>
      <c r="J59" s="73">
        <v>0.23219999999999999</v>
      </c>
      <c r="K59" s="73">
        <v>2.0299999999999998</v>
      </c>
      <c r="L59" s="73">
        <v>0.19170000000000001</v>
      </c>
      <c r="M59" s="75">
        <v>99.415800000000004</v>
      </c>
    </row>
    <row r="60" spans="1:13" ht="15" thickBot="1" x14ac:dyDescent="0.4">
      <c r="A60" s="81" t="s">
        <v>442</v>
      </c>
      <c r="B60" s="69"/>
      <c r="C60" s="73">
        <v>49.53</v>
      </c>
      <c r="D60" s="73">
        <v>13.67</v>
      </c>
      <c r="E60" s="73">
        <v>13.42</v>
      </c>
      <c r="F60" s="73">
        <v>0.25829999999999997</v>
      </c>
      <c r="G60" s="73">
        <v>6.39</v>
      </c>
      <c r="H60" s="73">
        <v>11.12</v>
      </c>
      <c r="I60" s="73">
        <v>2.4</v>
      </c>
      <c r="J60" s="73">
        <v>0.23300000000000001</v>
      </c>
      <c r="K60" s="73">
        <v>1.98</v>
      </c>
      <c r="L60" s="73">
        <v>0.1983</v>
      </c>
      <c r="M60" s="75">
        <v>99.199600000000004</v>
      </c>
    </row>
    <row r="61" spans="1:13" ht="15" thickBot="1" x14ac:dyDescent="0.4">
      <c r="A61" s="81" t="s">
        <v>442</v>
      </c>
      <c r="B61" s="69"/>
      <c r="C61" s="73">
        <v>49.52</v>
      </c>
      <c r="D61" s="73">
        <v>13.72</v>
      </c>
      <c r="E61" s="73">
        <v>13.4</v>
      </c>
      <c r="F61" s="73">
        <v>0.27100000000000002</v>
      </c>
      <c r="G61" s="73">
        <v>6.56</v>
      </c>
      <c r="H61" s="73">
        <v>11.09</v>
      </c>
      <c r="I61" s="73">
        <v>2.41</v>
      </c>
      <c r="J61" s="73">
        <v>0.24149999999999999</v>
      </c>
      <c r="K61" s="73">
        <v>2</v>
      </c>
      <c r="L61" s="73">
        <v>0.22600000000000001</v>
      </c>
      <c r="M61" s="75">
        <v>99.438500000000005</v>
      </c>
    </row>
    <row r="62" spans="1:13" ht="15" thickBot="1" x14ac:dyDescent="0.4">
      <c r="A62" s="81" t="s">
        <v>442</v>
      </c>
      <c r="B62" s="69"/>
      <c r="C62" s="73">
        <v>49.59</v>
      </c>
      <c r="D62" s="73">
        <v>13.73</v>
      </c>
      <c r="E62" s="73">
        <v>13.52</v>
      </c>
      <c r="F62" s="73">
        <v>0.26519999999999999</v>
      </c>
      <c r="G62" s="73">
        <v>6.42</v>
      </c>
      <c r="H62" s="73">
        <v>11.29</v>
      </c>
      <c r="I62" s="73">
        <v>2.48</v>
      </c>
      <c r="J62" s="73">
        <v>0.2447</v>
      </c>
      <c r="K62" s="73">
        <v>1.89</v>
      </c>
      <c r="L62" s="73">
        <v>0.1993</v>
      </c>
      <c r="M62" s="75">
        <v>99.629199999999997</v>
      </c>
    </row>
    <row r="63" spans="1:13" ht="15" thickBot="1" x14ac:dyDescent="0.4">
      <c r="A63" s="81" t="s">
        <v>442</v>
      </c>
      <c r="B63" s="69"/>
      <c r="C63" s="73">
        <v>49.34</v>
      </c>
      <c r="D63" s="73">
        <v>13.61</v>
      </c>
      <c r="E63" s="73">
        <v>13.59</v>
      </c>
      <c r="F63" s="73">
        <v>0.24429999999999999</v>
      </c>
      <c r="G63" s="73">
        <v>6.6</v>
      </c>
      <c r="H63" s="73">
        <v>11.21</v>
      </c>
      <c r="I63" s="73">
        <v>2.48</v>
      </c>
      <c r="J63" s="73">
        <v>0.2167</v>
      </c>
      <c r="K63" s="73">
        <v>1.99</v>
      </c>
      <c r="L63" s="73">
        <v>0.19819999999999999</v>
      </c>
      <c r="M63" s="75">
        <v>99.479200000000006</v>
      </c>
    </row>
    <row r="64" spans="1:13" ht="15" thickBot="1" x14ac:dyDescent="0.4">
      <c r="A64" s="81" t="s">
        <v>442</v>
      </c>
      <c r="B64" s="69"/>
      <c r="C64" s="73">
        <v>49.48</v>
      </c>
      <c r="D64" s="73">
        <v>13.87</v>
      </c>
      <c r="E64" s="73">
        <v>13.39</v>
      </c>
      <c r="F64" s="73">
        <v>0.28820000000000001</v>
      </c>
      <c r="G64" s="73">
        <v>6.37</v>
      </c>
      <c r="H64" s="73">
        <v>11.23</v>
      </c>
      <c r="I64" s="73">
        <v>2.42</v>
      </c>
      <c r="J64" s="73">
        <v>0.22839999999999999</v>
      </c>
      <c r="K64" s="73">
        <v>2.0099999999999998</v>
      </c>
      <c r="L64" s="73">
        <v>0.1968</v>
      </c>
      <c r="M64" s="75">
        <v>99.483400000000003</v>
      </c>
    </row>
    <row r="65" spans="1:13" ht="15" thickBot="1" x14ac:dyDescent="0.4">
      <c r="A65" s="81" t="s">
        <v>442</v>
      </c>
      <c r="B65" s="69"/>
      <c r="C65" s="73">
        <v>49.59</v>
      </c>
      <c r="D65" s="73">
        <v>13.48</v>
      </c>
      <c r="E65" s="73">
        <v>13.54</v>
      </c>
      <c r="F65" s="73">
        <v>0.24879999999999999</v>
      </c>
      <c r="G65" s="73">
        <v>6.34</v>
      </c>
      <c r="H65" s="73">
        <v>11.31</v>
      </c>
      <c r="I65" s="73">
        <v>2.54</v>
      </c>
      <c r="J65" s="73">
        <v>0.24329999999999999</v>
      </c>
      <c r="K65" s="73">
        <v>2.0299999999999998</v>
      </c>
      <c r="L65" s="73">
        <v>0.16569999999999999</v>
      </c>
      <c r="M65" s="75">
        <v>99.487799999999993</v>
      </c>
    </row>
    <row r="66" spans="1:13" ht="15" thickBot="1" x14ac:dyDescent="0.4">
      <c r="A66" s="81" t="s">
        <v>442</v>
      </c>
      <c r="B66" s="69"/>
      <c r="C66" s="73">
        <v>49.47</v>
      </c>
      <c r="D66" s="73">
        <v>13.73</v>
      </c>
      <c r="E66" s="73">
        <v>13.3</v>
      </c>
      <c r="F66" s="73">
        <v>0.2419</v>
      </c>
      <c r="G66" s="73">
        <v>6.4</v>
      </c>
      <c r="H66" s="73">
        <v>11</v>
      </c>
      <c r="I66" s="73">
        <v>2.4300000000000002</v>
      </c>
      <c r="J66" s="73">
        <v>0.24049999999999999</v>
      </c>
      <c r="K66" s="73">
        <v>1.97</v>
      </c>
      <c r="L66" s="73">
        <v>0.19800000000000001</v>
      </c>
      <c r="M66" s="75">
        <v>98.980400000000003</v>
      </c>
    </row>
    <row r="67" spans="1:13" ht="15" thickBot="1" x14ac:dyDescent="0.4">
      <c r="A67" s="81" t="s">
        <v>442</v>
      </c>
      <c r="B67" s="69"/>
      <c r="C67" s="73">
        <v>49.38</v>
      </c>
      <c r="D67" s="73">
        <v>13.6</v>
      </c>
      <c r="E67" s="73">
        <v>13.57</v>
      </c>
      <c r="F67" s="73">
        <v>0.25569999999999998</v>
      </c>
      <c r="G67" s="73">
        <v>6.33</v>
      </c>
      <c r="H67" s="73">
        <v>11.19</v>
      </c>
      <c r="I67" s="73">
        <v>2.56</v>
      </c>
      <c r="J67" s="73">
        <v>0.24110000000000001</v>
      </c>
      <c r="K67" s="73">
        <v>2.0699999999999998</v>
      </c>
      <c r="L67" s="73">
        <v>0.19120000000000001</v>
      </c>
      <c r="M67" s="75">
        <v>99.388000000000005</v>
      </c>
    </row>
    <row r="68" spans="1:13" ht="15" thickBot="1" x14ac:dyDescent="0.4">
      <c r="A68" s="81" t="s">
        <v>442</v>
      </c>
      <c r="B68" s="69"/>
      <c r="C68" s="73">
        <v>49.51</v>
      </c>
      <c r="D68" s="73">
        <v>13.61</v>
      </c>
      <c r="E68" s="73">
        <v>13.41</v>
      </c>
      <c r="F68" s="73">
        <v>0.25109999999999999</v>
      </c>
      <c r="G68" s="73">
        <v>6.27</v>
      </c>
      <c r="H68" s="73">
        <v>11.11</v>
      </c>
      <c r="I68" s="73">
        <v>2.36</v>
      </c>
      <c r="J68" s="73">
        <v>0.24629999999999999</v>
      </c>
      <c r="K68" s="73">
        <v>2.1</v>
      </c>
      <c r="L68" s="73">
        <v>0.19020000000000001</v>
      </c>
      <c r="M68" s="75">
        <v>99.057599999999994</v>
      </c>
    </row>
    <row r="69" spans="1:13" ht="15" thickBot="1" x14ac:dyDescent="0.4">
      <c r="A69" s="81" t="s">
        <v>443</v>
      </c>
      <c r="B69" s="70"/>
      <c r="C69" s="82">
        <v>49.31</v>
      </c>
      <c r="D69" s="82">
        <v>13.84</v>
      </c>
      <c r="E69" s="82">
        <v>14.1</v>
      </c>
      <c r="F69" s="73">
        <v>0.2167</v>
      </c>
      <c r="G69" s="73">
        <v>6.47</v>
      </c>
      <c r="H69" s="73">
        <v>11.2</v>
      </c>
      <c r="I69" s="73">
        <v>2.25</v>
      </c>
      <c r="J69" s="73">
        <v>0.23269999999999999</v>
      </c>
      <c r="K69" s="73">
        <v>2.02</v>
      </c>
      <c r="L69" s="73">
        <v>0.1507</v>
      </c>
      <c r="M69" s="75">
        <v>99.790099999999995</v>
      </c>
    </row>
    <row r="70" spans="1:13" ht="15" thickBot="1" x14ac:dyDescent="0.4">
      <c r="A70" s="81" t="s">
        <v>443</v>
      </c>
      <c r="B70" s="70"/>
      <c r="C70" s="82">
        <v>49.11</v>
      </c>
      <c r="D70" s="82">
        <v>13.81</v>
      </c>
      <c r="E70" s="82">
        <v>14.11</v>
      </c>
      <c r="F70" s="73">
        <v>0.22470000000000001</v>
      </c>
      <c r="G70" s="73">
        <v>6.48</v>
      </c>
      <c r="H70" s="73">
        <v>11.39</v>
      </c>
      <c r="I70" s="73">
        <v>2.4300000000000002</v>
      </c>
      <c r="J70" s="73">
        <v>0.22650000000000001</v>
      </c>
      <c r="K70" s="73">
        <v>2.04</v>
      </c>
      <c r="L70" s="73">
        <v>0.18390000000000001</v>
      </c>
      <c r="M70" s="75">
        <v>100.0051</v>
      </c>
    </row>
    <row r="71" spans="1:13" ht="15" thickBot="1" x14ac:dyDescent="0.4">
      <c r="A71" s="81" t="s">
        <v>443</v>
      </c>
      <c r="B71" s="70"/>
      <c r="C71" s="82">
        <v>49.67</v>
      </c>
      <c r="D71" s="82">
        <v>13.69</v>
      </c>
      <c r="E71" s="82">
        <v>14.11</v>
      </c>
      <c r="F71" s="73">
        <v>0.2853</v>
      </c>
      <c r="G71" s="73">
        <v>6.52</v>
      </c>
      <c r="H71" s="73">
        <v>11.1</v>
      </c>
      <c r="I71" s="73">
        <v>2.4900000000000002</v>
      </c>
      <c r="J71" s="73">
        <v>0.24979999999999999</v>
      </c>
      <c r="K71" s="73">
        <v>1.99</v>
      </c>
      <c r="L71" s="73">
        <v>0.16969999999999999</v>
      </c>
      <c r="M71" s="75">
        <v>100.2748</v>
      </c>
    </row>
    <row r="72" spans="1:13" ht="15" thickBot="1" x14ac:dyDescent="0.4">
      <c r="A72" s="81" t="s">
        <v>443</v>
      </c>
      <c r="B72" s="70"/>
      <c r="C72" s="82">
        <v>49.22</v>
      </c>
      <c r="D72" s="82">
        <v>13.58</v>
      </c>
      <c r="E72" s="82">
        <v>14.4</v>
      </c>
      <c r="F72" s="73">
        <v>0.28520000000000001</v>
      </c>
      <c r="G72" s="73">
        <v>6.54</v>
      </c>
      <c r="H72" s="73">
        <v>11.37</v>
      </c>
      <c r="I72" s="73">
        <v>2.41</v>
      </c>
      <c r="J72" s="73">
        <v>0.22140000000000001</v>
      </c>
      <c r="K72" s="73">
        <v>2.0299999999999998</v>
      </c>
      <c r="L72" s="73">
        <v>0.1883</v>
      </c>
      <c r="M72" s="75">
        <v>100.2449</v>
      </c>
    </row>
    <row r="73" spans="1:13" ht="15" thickBot="1" x14ac:dyDescent="0.4">
      <c r="A73" s="81" t="s">
        <v>443</v>
      </c>
      <c r="B73" s="70"/>
      <c r="C73" s="82">
        <v>49.68</v>
      </c>
      <c r="D73" s="82">
        <v>13.57</v>
      </c>
      <c r="E73" s="82">
        <v>13.83</v>
      </c>
      <c r="F73" s="73">
        <v>0.23899999999999999</v>
      </c>
      <c r="G73" s="73">
        <v>6.35</v>
      </c>
      <c r="H73" s="73">
        <v>11.23</v>
      </c>
      <c r="I73" s="73">
        <v>2.44</v>
      </c>
      <c r="J73" s="73">
        <v>0.23430000000000001</v>
      </c>
      <c r="K73" s="73">
        <v>2.0699999999999998</v>
      </c>
      <c r="L73" s="73">
        <v>0.21179999999999999</v>
      </c>
      <c r="M73" s="75">
        <v>99.855099999999993</v>
      </c>
    </row>
    <row r="74" spans="1:13" ht="15" thickBot="1" x14ac:dyDescent="0.4">
      <c r="A74" s="81" t="s">
        <v>443</v>
      </c>
      <c r="B74" s="70"/>
      <c r="C74" s="82">
        <v>49.33</v>
      </c>
      <c r="D74" s="82">
        <v>13.76</v>
      </c>
      <c r="E74" s="82">
        <v>13.9</v>
      </c>
      <c r="F74" s="73">
        <v>0.26869999999999999</v>
      </c>
      <c r="G74" s="73">
        <v>6.52</v>
      </c>
      <c r="H74" s="73">
        <v>10.94</v>
      </c>
      <c r="I74" s="73">
        <v>2.2599999999999998</v>
      </c>
      <c r="J74" s="73">
        <v>0.24079999999999999</v>
      </c>
      <c r="K74" s="73">
        <v>1.95</v>
      </c>
      <c r="L74" s="73">
        <v>0.17510000000000001</v>
      </c>
      <c r="M74" s="75">
        <v>99.3446</v>
      </c>
    </row>
    <row r="75" spans="1:13" ht="15" thickBot="1" x14ac:dyDescent="0.4">
      <c r="A75" s="81" t="s">
        <v>443</v>
      </c>
      <c r="B75" s="76"/>
      <c r="C75" s="73">
        <v>49.64</v>
      </c>
      <c r="D75" s="73">
        <v>13.49</v>
      </c>
      <c r="E75" s="73">
        <v>13.85</v>
      </c>
      <c r="F75" s="73">
        <v>0.26869999999999999</v>
      </c>
      <c r="G75" s="73">
        <v>6.43</v>
      </c>
      <c r="H75" s="73">
        <v>11.04</v>
      </c>
      <c r="I75" s="73">
        <v>2.4500000000000002</v>
      </c>
      <c r="J75" s="73">
        <v>0.2427</v>
      </c>
      <c r="K75" s="73">
        <v>1.95</v>
      </c>
      <c r="L75" s="73">
        <v>0.1762</v>
      </c>
      <c r="M75" s="75">
        <v>99.537599999999998</v>
      </c>
    </row>
    <row r="76" spans="1:13" ht="15" thickBot="1" x14ac:dyDescent="0.4">
      <c r="A76" s="81" t="s">
        <v>443</v>
      </c>
      <c r="B76" s="76"/>
      <c r="C76" s="73">
        <v>49.31</v>
      </c>
      <c r="D76" s="73">
        <v>13.65</v>
      </c>
      <c r="E76" s="73">
        <v>14.07</v>
      </c>
      <c r="F76" s="73">
        <v>0.27910000000000001</v>
      </c>
      <c r="G76" s="73">
        <v>6.54</v>
      </c>
      <c r="H76" s="73">
        <v>11.02</v>
      </c>
      <c r="I76" s="73">
        <v>2.2599999999999998</v>
      </c>
      <c r="J76" s="73">
        <v>0.20949999999999999</v>
      </c>
      <c r="K76" s="73">
        <v>2.02</v>
      </c>
      <c r="L76" s="73">
        <v>0.18720000000000001</v>
      </c>
      <c r="M76" s="75">
        <v>99.5458</v>
      </c>
    </row>
    <row r="77" spans="1:13" ht="15" thickBot="1" x14ac:dyDescent="0.4">
      <c r="A77" s="81" t="s">
        <v>443</v>
      </c>
      <c r="B77" s="76"/>
      <c r="C77" s="73">
        <v>48.97</v>
      </c>
      <c r="D77" s="73">
        <v>13.6</v>
      </c>
      <c r="E77" s="73">
        <v>13.96</v>
      </c>
      <c r="F77" s="73">
        <v>0.27329999999999999</v>
      </c>
      <c r="G77" s="73">
        <v>6.49</v>
      </c>
      <c r="H77" s="73">
        <v>10.84</v>
      </c>
      <c r="I77" s="73">
        <v>2.36</v>
      </c>
      <c r="J77" s="73">
        <v>0.22819999999999999</v>
      </c>
      <c r="K77" s="73">
        <v>1.94</v>
      </c>
      <c r="L77" s="73">
        <v>0.1673</v>
      </c>
      <c r="M77" s="75">
        <v>98.828800000000001</v>
      </c>
    </row>
    <row r="78" spans="1:13" ht="15" thickBot="1" x14ac:dyDescent="0.4">
      <c r="A78" s="81" t="s">
        <v>443</v>
      </c>
      <c r="B78" s="76"/>
      <c r="C78" s="73">
        <v>49.15</v>
      </c>
      <c r="D78" s="73">
        <v>13.73</v>
      </c>
      <c r="E78" s="73">
        <v>13.93</v>
      </c>
      <c r="F78" s="73">
        <v>0.25819999999999999</v>
      </c>
      <c r="G78" s="73">
        <v>6.41</v>
      </c>
      <c r="H78" s="73">
        <v>11.14</v>
      </c>
      <c r="I78" s="73">
        <v>2.48</v>
      </c>
      <c r="J78" s="73">
        <v>0.24049999999999999</v>
      </c>
      <c r="K78" s="73">
        <v>1.98</v>
      </c>
      <c r="L78" s="73">
        <v>0.1794</v>
      </c>
      <c r="M78" s="75">
        <v>99.498099999999994</v>
      </c>
    </row>
    <row r="79" spans="1:13" ht="15" thickBot="1" x14ac:dyDescent="0.4">
      <c r="A79" s="81" t="s">
        <v>443</v>
      </c>
      <c r="B79" s="76"/>
      <c r="C79" s="73">
        <v>49.13</v>
      </c>
      <c r="D79" s="73">
        <v>13.58</v>
      </c>
      <c r="E79" s="73">
        <v>14.53</v>
      </c>
      <c r="F79" s="73">
        <v>0.26379999999999998</v>
      </c>
      <c r="G79" s="73">
        <v>6.49</v>
      </c>
      <c r="H79" s="73">
        <v>11.34</v>
      </c>
      <c r="I79" s="73">
        <v>2.4300000000000002</v>
      </c>
      <c r="J79" s="73">
        <v>0.2344</v>
      </c>
      <c r="K79" s="73">
        <v>2.02</v>
      </c>
      <c r="L79" s="73">
        <v>0.17680000000000001</v>
      </c>
      <c r="M79" s="75">
        <v>100.19499999999999</v>
      </c>
    </row>
    <row r="80" spans="1:13" ht="15" thickBot="1" x14ac:dyDescent="0.4">
      <c r="A80" s="81" t="s">
        <v>443</v>
      </c>
      <c r="B80" s="76"/>
      <c r="C80" s="73">
        <v>49.14</v>
      </c>
      <c r="D80" s="73">
        <v>13.41</v>
      </c>
      <c r="E80" s="73">
        <v>14.55</v>
      </c>
      <c r="F80" s="73">
        <v>0.20930000000000001</v>
      </c>
      <c r="G80" s="73">
        <v>6.62</v>
      </c>
      <c r="H80" s="73">
        <v>11.39</v>
      </c>
      <c r="I80" s="73">
        <v>2.36</v>
      </c>
      <c r="J80" s="73">
        <v>0.24010000000000001</v>
      </c>
      <c r="K80" s="73">
        <v>1.89</v>
      </c>
      <c r="L80" s="73">
        <v>0.19</v>
      </c>
      <c r="M80" s="75">
        <v>99.999399999999994</v>
      </c>
    </row>
    <row r="81" spans="1:13" ht="15" thickBot="1" x14ac:dyDescent="0.4">
      <c r="A81" s="81" t="s">
        <v>444</v>
      </c>
      <c r="B81" s="76"/>
      <c r="C81" s="73">
        <v>49.3</v>
      </c>
      <c r="D81" s="73">
        <v>13.82</v>
      </c>
      <c r="E81" s="73">
        <v>13.81</v>
      </c>
      <c r="F81" s="73">
        <v>0.253</v>
      </c>
      <c r="G81" s="73">
        <v>6.47</v>
      </c>
      <c r="H81" s="73">
        <v>11.07</v>
      </c>
      <c r="I81" s="73">
        <v>2.4300000000000002</v>
      </c>
      <c r="J81" s="73">
        <v>0.2334</v>
      </c>
      <c r="K81" s="73">
        <v>1.9</v>
      </c>
      <c r="L81" s="73">
        <v>0.1779</v>
      </c>
      <c r="M81" s="75">
        <v>99.464299999999994</v>
      </c>
    </row>
    <row r="82" spans="1:13" ht="15" thickBot="1" x14ac:dyDescent="0.4">
      <c r="A82" s="81" t="s">
        <v>444</v>
      </c>
      <c r="B82" s="76"/>
      <c r="C82" s="73">
        <v>49.63</v>
      </c>
      <c r="D82" s="73">
        <v>13.49</v>
      </c>
      <c r="E82" s="73">
        <v>13.85</v>
      </c>
      <c r="F82" s="73">
        <v>0.27050000000000002</v>
      </c>
      <c r="G82" s="73">
        <v>6.54</v>
      </c>
      <c r="H82" s="73">
        <v>11</v>
      </c>
      <c r="I82" s="73">
        <v>2.41</v>
      </c>
      <c r="J82" s="73">
        <v>0.2445</v>
      </c>
      <c r="K82" s="73">
        <v>1.99</v>
      </c>
      <c r="L82" s="73">
        <v>0.20119999999999999</v>
      </c>
      <c r="M82" s="75">
        <v>99.626199999999997</v>
      </c>
    </row>
    <row r="83" spans="1:13" ht="15" thickBot="1" x14ac:dyDescent="0.4">
      <c r="A83" s="81" t="s">
        <v>444</v>
      </c>
      <c r="B83" s="76"/>
      <c r="C83" s="73">
        <v>49.53</v>
      </c>
      <c r="D83" s="73">
        <v>13.7</v>
      </c>
      <c r="E83" s="73">
        <v>13.99</v>
      </c>
      <c r="F83" s="73">
        <v>0.22639999999999999</v>
      </c>
      <c r="G83" s="73">
        <v>6.49</v>
      </c>
      <c r="H83" s="73">
        <v>11.28</v>
      </c>
      <c r="I83" s="73">
        <v>2.39</v>
      </c>
      <c r="J83" s="73">
        <v>0.2361</v>
      </c>
      <c r="K83" s="73">
        <v>1.99</v>
      </c>
      <c r="L83" s="73">
        <v>0.15890000000000001</v>
      </c>
      <c r="M83" s="75">
        <v>99.991399999999999</v>
      </c>
    </row>
    <row r="84" spans="1:13" ht="15" thickBot="1" x14ac:dyDescent="0.4">
      <c r="A84" s="81" t="s">
        <v>444</v>
      </c>
      <c r="B84" s="76"/>
      <c r="C84" s="73">
        <v>49.67</v>
      </c>
      <c r="D84" s="73">
        <v>13.66</v>
      </c>
      <c r="E84" s="73">
        <v>14.23</v>
      </c>
      <c r="F84" s="73">
        <v>0.25890000000000002</v>
      </c>
      <c r="G84" s="73">
        <v>6.71</v>
      </c>
      <c r="H84" s="73">
        <v>11.21</v>
      </c>
      <c r="I84" s="73">
        <v>2.39</v>
      </c>
      <c r="J84" s="73">
        <v>0.24440000000000001</v>
      </c>
      <c r="K84" s="73">
        <v>2.13</v>
      </c>
      <c r="L84" s="73">
        <v>0.19550000000000001</v>
      </c>
      <c r="M84" s="75">
        <v>100.69880000000001</v>
      </c>
    </row>
    <row r="85" spans="1:13" ht="15" thickBot="1" x14ac:dyDescent="0.4">
      <c r="A85" s="81" t="s">
        <v>444</v>
      </c>
      <c r="B85" s="76"/>
      <c r="C85" s="73">
        <v>49.04</v>
      </c>
      <c r="D85" s="73">
        <v>13.63</v>
      </c>
      <c r="E85" s="73">
        <v>14.19</v>
      </c>
      <c r="F85" s="73">
        <v>0.24460000000000001</v>
      </c>
      <c r="G85" s="73">
        <v>6.65</v>
      </c>
      <c r="H85" s="73">
        <v>11.13</v>
      </c>
      <c r="I85" s="73">
        <v>2.66</v>
      </c>
      <c r="J85" s="73">
        <v>0.23810000000000001</v>
      </c>
      <c r="K85" s="73">
        <v>2.0699999999999998</v>
      </c>
      <c r="L85" s="73">
        <v>0.16339999999999999</v>
      </c>
      <c r="M85" s="75">
        <v>100.01609999999999</v>
      </c>
    </row>
    <row r="86" spans="1:13" ht="15" thickBot="1" x14ac:dyDescent="0.4">
      <c r="A86" s="81" t="s">
        <v>444</v>
      </c>
      <c r="B86" s="76"/>
      <c r="C86" s="73">
        <v>49.45</v>
      </c>
      <c r="D86" s="73">
        <v>13.71</v>
      </c>
      <c r="E86" s="73">
        <v>14.06</v>
      </c>
      <c r="F86" s="73">
        <v>0.22589999999999999</v>
      </c>
      <c r="G86" s="73">
        <v>6.42</v>
      </c>
      <c r="H86" s="73">
        <v>11.24</v>
      </c>
      <c r="I86" s="73">
        <v>2.37</v>
      </c>
      <c r="J86" s="73">
        <v>0.25119999999999998</v>
      </c>
      <c r="K86" s="73">
        <v>2.09</v>
      </c>
      <c r="L86" s="73">
        <v>0.19800000000000001</v>
      </c>
      <c r="M86" s="75">
        <v>100.0151</v>
      </c>
    </row>
    <row r="87" spans="1:13" ht="15" thickBot="1" x14ac:dyDescent="0.4">
      <c r="A87" s="81" t="s">
        <v>444</v>
      </c>
      <c r="B87" s="76"/>
      <c r="C87" s="73">
        <v>49.56</v>
      </c>
      <c r="D87" s="73">
        <v>13.72</v>
      </c>
      <c r="E87" s="73">
        <v>14.02</v>
      </c>
      <c r="F87" s="73">
        <v>0.2074</v>
      </c>
      <c r="G87" s="73">
        <v>6.58</v>
      </c>
      <c r="H87" s="73">
        <v>11.1</v>
      </c>
      <c r="I87" s="73">
        <v>2.36</v>
      </c>
      <c r="J87" s="73">
        <v>0.24970000000000001</v>
      </c>
      <c r="K87" s="73">
        <v>1.92</v>
      </c>
      <c r="L87" s="73">
        <v>0.22159999999999999</v>
      </c>
      <c r="M87" s="75">
        <v>99.938699999999997</v>
      </c>
    </row>
    <row r="88" spans="1:13" ht="15" thickBot="1" x14ac:dyDescent="0.4">
      <c r="A88" s="81" t="s">
        <v>444</v>
      </c>
      <c r="B88" s="76"/>
      <c r="C88" s="73">
        <v>49.31</v>
      </c>
      <c r="D88" s="73">
        <v>13.59</v>
      </c>
      <c r="E88" s="73">
        <v>13.99</v>
      </c>
      <c r="F88" s="73">
        <v>0.2492</v>
      </c>
      <c r="G88" s="73">
        <v>6.49</v>
      </c>
      <c r="H88" s="73">
        <v>11.32</v>
      </c>
      <c r="I88" s="73">
        <v>2.4900000000000002</v>
      </c>
      <c r="J88" s="73">
        <v>0.25640000000000002</v>
      </c>
      <c r="K88" s="73">
        <v>2.06</v>
      </c>
      <c r="L88" s="73">
        <v>0.18590000000000001</v>
      </c>
      <c r="M88" s="75">
        <v>99.941500000000005</v>
      </c>
    </row>
    <row r="89" spans="1:13" ht="15" thickBot="1" x14ac:dyDescent="0.4">
      <c r="A89" s="81" t="s">
        <v>444</v>
      </c>
      <c r="B89" s="76"/>
      <c r="C89" s="73">
        <v>49.44</v>
      </c>
      <c r="D89" s="73">
        <v>13.89</v>
      </c>
      <c r="E89" s="73">
        <v>13.82</v>
      </c>
      <c r="F89" s="73">
        <v>0.21440000000000001</v>
      </c>
      <c r="G89" s="73">
        <v>6.52</v>
      </c>
      <c r="H89" s="73">
        <v>11.03</v>
      </c>
      <c r="I89" s="73">
        <v>2.4500000000000002</v>
      </c>
      <c r="J89" s="73">
        <v>0.24979999999999999</v>
      </c>
      <c r="K89" s="73">
        <v>1.86</v>
      </c>
      <c r="L89" s="73">
        <v>0.18060000000000001</v>
      </c>
      <c r="M89" s="75">
        <v>99.654799999999994</v>
      </c>
    </row>
    <row r="90" spans="1:13" ht="15" thickBot="1" x14ac:dyDescent="0.4">
      <c r="A90" s="81" t="s">
        <v>444</v>
      </c>
      <c r="B90" s="76"/>
      <c r="C90" s="73">
        <v>49.2</v>
      </c>
      <c r="D90" s="73">
        <v>13.76</v>
      </c>
      <c r="E90" s="73">
        <v>14.09</v>
      </c>
      <c r="F90" s="73">
        <v>0.24099999999999999</v>
      </c>
      <c r="G90" s="73">
        <v>6.44</v>
      </c>
      <c r="H90" s="73">
        <v>11.28</v>
      </c>
      <c r="I90" s="73">
        <v>2.5299999999999998</v>
      </c>
      <c r="J90" s="73">
        <v>0.24479999999999999</v>
      </c>
      <c r="K90" s="73">
        <v>1.92</v>
      </c>
      <c r="L90" s="73">
        <v>0.15720000000000001</v>
      </c>
      <c r="M90" s="75">
        <v>99.863</v>
      </c>
    </row>
    <row r="91" spans="1:13" ht="15" thickBot="1" x14ac:dyDescent="0.4">
      <c r="A91" s="81" t="s">
        <v>444</v>
      </c>
      <c r="B91" s="76"/>
      <c r="C91" s="73">
        <v>49.35</v>
      </c>
      <c r="D91" s="73">
        <v>13.56</v>
      </c>
      <c r="E91" s="73">
        <v>13.87</v>
      </c>
      <c r="F91" s="73">
        <v>0.1973</v>
      </c>
      <c r="G91" s="73">
        <v>6.56</v>
      </c>
      <c r="H91" s="73">
        <v>11.12</v>
      </c>
      <c r="I91" s="73">
        <v>2.48</v>
      </c>
      <c r="J91" s="73">
        <v>0.2329</v>
      </c>
      <c r="K91" s="73">
        <v>1.98</v>
      </c>
      <c r="L91" s="73">
        <v>0.18870000000000001</v>
      </c>
      <c r="M91" s="75">
        <v>99.538899999999998</v>
      </c>
    </row>
    <row r="92" spans="1:13" ht="15" thickBot="1" x14ac:dyDescent="0.4">
      <c r="A92" s="81" t="s">
        <v>444</v>
      </c>
      <c r="B92" s="76"/>
      <c r="C92" s="73">
        <v>49.37</v>
      </c>
      <c r="D92" s="73">
        <v>13.45</v>
      </c>
      <c r="E92" s="73">
        <v>14.26</v>
      </c>
      <c r="F92" s="73">
        <v>0.24260000000000001</v>
      </c>
      <c r="G92" s="73">
        <v>6.38</v>
      </c>
      <c r="H92" s="73">
        <v>11.06</v>
      </c>
      <c r="I92" s="73">
        <v>2.4300000000000002</v>
      </c>
      <c r="J92" s="73">
        <v>0.2432</v>
      </c>
      <c r="K92" s="73">
        <v>2.02</v>
      </c>
      <c r="L92" s="73">
        <v>0.17649999999999999</v>
      </c>
      <c r="M92" s="75">
        <v>99.632300000000001</v>
      </c>
    </row>
    <row r="93" spans="1:13" ht="15" thickBot="1" x14ac:dyDescent="0.4">
      <c r="A93" s="81" t="s">
        <v>444</v>
      </c>
      <c r="B93" s="76"/>
      <c r="C93" s="73">
        <v>49.71</v>
      </c>
      <c r="D93" s="73">
        <v>13.67</v>
      </c>
      <c r="E93" s="73">
        <v>14.19</v>
      </c>
      <c r="F93" s="73">
        <v>0.25669999999999998</v>
      </c>
      <c r="G93" s="73">
        <v>6.49</v>
      </c>
      <c r="H93" s="73">
        <v>11.1</v>
      </c>
      <c r="I93" s="73">
        <v>2.5099999999999998</v>
      </c>
      <c r="J93" s="73">
        <v>0.2407</v>
      </c>
      <c r="K93" s="73">
        <v>2.0299999999999998</v>
      </c>
      <c r="L93" s="73">
        <v>0.18429999999999999</v>
      </c>
      <c r="M93" s="75">
        <v>100.3817</v>
      </c>
    </row>
    <row r="94" spans="1:13" ht="15" thickBot="1" x14ac:dyDescent="0.4">
      <c r="A94" s="81" t="s">
        <v>444</v>
      </c>
      <c r="B94" s="76"/>
      <c r="C94" s="73">
        <v>49.53</v>
      </c>
      <c r="D94" s="73">
        <v>13.42</v>
      </c>
      <c r="E94" s="73">
        <v>14.26</v>
      </c>
      <c r="F94" s="73">
        <v>0.24610000000000001</v>
      </c>
      <c r="G94" s="73">
        <v>6.31</v>
      </c>
      <c r="H94" s="73">
        <v>10.97</v>
      </c>
      <c r="I94" s="73">
        <v>2.5299999999999998</v>
      </c>
      <c r="J94" s="73">
        <v>0.24060000000000001</v>
      </c>
      <c r="K94" s="73">
        <v>2.0499999999999998</v>
      </c>
      <c r="L94" s="73">
        <v>0.19750000000000001</v>
      </c>
      <c r="M94" s="75">
        <v>99.754199999999997</v>
      </c>
    </row>
    <row r="95" spans="1:13" ht="15" thickBot="1" x14ac:dyDescent="0.4">
      <c r="A95" s="81" t="s">
        <v>444</v>
      </c>
      <c r="B95" s="76"/>
      <c r="C95" s="73">
        <v>49.37</v>
      </c>
      <c r="D95" s="73">
        <v>13.55</v>
      </c>
      <c r="E95" s="73">
        <v>14.42</v>
      </c>
      <c r="F95" s="73">
        <v>0.21590000000000001</v>
      </c>
      <c r="G95" s="73">
        <v>6.32</v>
      </c>
      <c r="H95" s="73">
        <v>10.97</v>
      </c>
      <c r="I95" s="73">
        <v>2.4700000000000002</v>
      </c>
      <c r="J95" s="73">
        <v>0.2412</v>
      </c>
      <c r="K95" s="73">
        <v>2.14</v>
      </c>
      <c r="L95" s="73">
        <v>0.18090000000000001</v>
      </c>
      <c r="M95" s="75">
        <v>99.878</v>
      </c>
    </row>
    <row r="96" spans="1:13" ht="15" thickBot="1" x14ac:dyDescent="0.4">
      <c r="A96" s="81" t="s">
        <v>445</v>
      </c>
      <c r="B96" s="76"/>
      <c r="C96" s="73">
        <v>49.82</v>
      </c>
      <c r="D96" s="73">
        <v>13.7</v>
      </c>
      <c r="E96" s="73">
        <v>14.41</v>
      </c>
      <c r="F96" s="73">
        <v>0.2001</v>
      </c>
      <c r="G96" s="73">
        <v>6.23</v>
      </c>
      <c r="H96" s="73">
        <v>10.95</v>
      </c>
      <c r="I96" s="73">
        <v>2.58</v>
      </c>
      <c r="J96" s="73">
        <v>0.25840000000000002</v>
      </c>
      <c r="K96" s="73">
        <v>1.97</v>
      </c>
      <c r="L96" s="73">
        <v>0.1978</v>
      </c>
      <c r="M96" s="75">
        <v>100.3163</v>
      </c>
    </row>
    <row r="97" spans="1:13" ht="15" thickBot="1" x14ac:dyDescent="0.4">
      <c r="A97" s="81" t="s">
        <v>445</v>
      </c>
      <c r="B97" s="76"/>
      <c r="C97" s="73">
        <v>49.91</v>
      </c>
      <c r="D97" s="73">
        <v>13.56</v>
      </c>
      <c r="E97" s="73">
        <v>14.15</v>
      </c>
      <c r="F97" s="73">
        <v>0.18970000000000001</v>
      </c>
      <c r="G97" s="73">
        <v>6.12</v>
      </c>
      <c r="H97" s="73">
        <v>10.99</v>
      </c>
      <c r="I97" s="73">
        <v>2.5499999999999998</v>
      </c>
      <c r="J97" s="73">
        <v>0.25979999999999998</v>
      </c>
      <c r="K97" s="73">
        <v>1.97</v>
      </c>
      <c r="L97" s="73">
        <v>0.17680000000000001</v>
      </c>
      <c r="M97" s="75">
        <v>99.876300000000001</v>
      </c>
    </row>
    <row r="98" spans="1:13" ht="15" thickBot="1" x14ac:dyDescent="0.4">
      <c r="A98" s="81" t="s">
        <v>445</v>
      </c>
      <c r="B98" s="78"/>
      <c r="C98" s="73">
        <v>49.71</v>
      </c>
      <c r="D98" s="73">
        <v>13.46</v>
      </c>
      <c r="E98" s="73">
        <v>14.21</v>
      </c>
      <c r="F98" s="73">
        <v>0.19550000000000001</v>
      </c>
      <c r="G98" s="73">
        <v>6.29</v>
      </c>
      <c r="H98" s="73">
        <v>11.15</v>
      </c>
      <c r="I98" s="73">
        <v>2.52</v>
      </c>
      <c r="J98" s="73">
        <v>0.2492</v>
      </c>
      <c r="K98" s="73">
        <v>2.09</v>
      </c>
      <c r="L98" s="73">
        <v>0.19220000000000001</v>
      </c>
      <c r="M98" s="75">
        <v>100.0669</v>
      </c>
    </row>
    <row r="99" spans="1:13" ht="15" thickBot="1" x14ac:dyDescent="0.4">
      <c r="A99" s="81" t="s">
        <v>445</v>
      </c>
      <c r="B99" s="78"/>
      <c r="C99" s="73">
        <v>49.71</v>
      </c>
      <c r="D99" s="73">
        <v>13.41</v>
      </c>
      <c r="E99" s="73">
        <v>14.37</v>
      </c>
      <c r="F99" s="73">
        <v>0.19320000000000001</v>
      </c>
      <c r="G99" s="73">
        <v>6.3</v>
      </c>
      <c r="H99" s="73">
        <v>10.98</v>
      </c>
      <c r="I99" s="73">
        <v>2.4500000000000002</v>
      </c>
      <c r="J99" s="73">
        <v>0.26390000000000002</v>
      </c>
      <c r="K99" s="73">
        <v>1.91</v>
      </c>
      <c r="L99" s="73">
        <v>0.2011</v>
      </c>
      <c r="M99" s="75">
        <v>99.788200000000003</v>
      </c>
    </row>
    <row r="100" spans="1:13" ht="15" thickBot="1" x14ac:dyDescent="0.4">
      <c r="A100" s="81" t="s">
        <v>445</v>
      </c>
      <c r="B100" s="78"/>
      <c r="C100" s="73">
        <v>49.48</v>
      </c>
      <c r="D100" s="73">
        <v>13.41</v>
      </c>
      <c r="E100" s="73">
        <v>14.19</v>
      </c>
      <c r="F100" s="73">
        <v>0.21870000000000001</v>
      </c>
      <c r="G100" s="73">
        <v>6.41</v>
      </c>
      <c r="H100" s="73">
        <v>11.23</v>
      </c>
      <c r="I100" s="73">
        <v>2.4300000000000002</v>
      </c>
      <c r="J100" s="73">
        <v>0.2379</v>
      </c>
      <c r="K100" s="73">
        <v>2.02</v>
      </c>
      <c r="L100" s="73">
        <v>0.1711</v>
      </c>
      <c r="M100" s="75">
        <v>99.797700000000006</v>
      </c>
    </row>
    <row r="101" spans="1:13" ht="15" thickBot="1" x14ac:dyDescent="0.4">
      <c r="A101" s="81" t="s">
        <v>445</v>
      </c>
      <c r="B101" s="78"/>
      <c r="C101" s="73">
        <v>49.89</v>
      </c>
      <c r="D101" s="73">
        <v>13.53</v>
      </c>
      <c r="E101" s="73">
        <v>14.14</v>
      </c>
      <c r="F101" s="73">
        <v>0.22</v>
      </c>
      <c r="G101" s="73">
        <v>6.26</v>
      </c>
      <c r="H101" s="73">
        <v>11.14</v>
      </c>
      <c r="I101" s="73">
        <v>2.15</v>
      </c>
      <c r="J101" s="73">
        <v>0.25069999999999998</v>
      </c>
      <c r="K101" s="73">
        <v>1.99</v>
      </c>
      <c r="L101" s="73">
        <v>0.19470000000000001</v>
      </c>
      <c r="M101" s="75">
        <v>99.7654</v>
      </c>
    </row>
    <row r="102" spans="1:13" ht="15" thickBot="1" x14ac:dyDescent="0.4">
      <c r="A102" s="81" t="s">
        <v>445</v>
      </c>
      <c r="B102" s="78"/>
      <c r="C102" s="73">
        <v>50</v>
      </c>
      <c r="D102" s="73">
        <v>13.58</v>
      </c>
      <c r="E102" s="73">
        <v>13.99</v>
      </c>
      <c r="F102" s="73">
        <v>0.28370000000000001</v>
      </c>
      <c r="G102" s="73">
        <v>6.3</v>
      </c>
      <c r="H102" s="73">
        <v>11</v>
      </c>
      <c r="I102" s="73">
        <v>2.16</v>
      </c>
      <c r="J102" s="73">
        <v>0.24160000000000001</v>
      </c>
      <c r="K102" s="73">
        <v>2.13</v>
      </c>
      <c r="L102" s="73">
        <v>0.18479999999999999</v>
      </c>
      <c r="M102" s="75">
        <v>99.870099999999994</v>
      </c>
    </row>
    <row r="103" spans="1:13" ht="15" thickBot="1" x14ac:dyDescent="0.4">
      <c r="A103" s="81" t="s">
        <v>445</v>
      </c>
      <c r="B103" s="78"/>
      <c r="C103" s="73">
        <v>49.95</v>
      </c>
      <c r="D103" s="73">
        <v>13.85</v>
      </c>
      <c r="E103" s="73">
        <v>13.85</v>
      </c>
      <c r="F103" s="73">
        <v>0.17019999999999999</v>
      </c>
      <c r="G103" s="73">
        <v>6.33</v>
      </c>
      <c r="H103" s="73">
        <v>10.98</v>
      </c>
      <c r="I103" s="73">
        <v>2.5299999999999998</v>
      </c>
      <c r="J103" s="73">
        <v>0.24859999999999999</v>
      </c>
      <c r="K103" s="73">
        <v>1.99</v>
      </c>
      <c r="L103" s="73">
        <v>0.21920000000000001</v>
      </c>
      <c r="M103" s="75">
        <v>100.11799999999999</v>
      </c>
    </row>
    <row r="104" spans="1:13" ht="15" thickBot="1" x14ac:dyDescent="0.4">
      <c r="A104" s="81" t="s">
        <v>445</v>
      </c>
      <c r="B104" s="78"/>
      <c r="C104" s="73">
        <v>49.85</v>
      </c>
      <c r="D104" s="73">
        <v>13.63</v>
      </c>
      <c r="E104" s="73">
        <v>14.22</v>
      </c>
      <c r="F104" s="73">
        <v>0.2223</v>
      </c>
      <c r="G104" s="73">
        <v>6.42</v>
      </c>
      <c r="H104" s="73">
        <v>11.04</v>
      </c>
      <c r="I104" s="73">
        <v>2.5</v>
      </c>
      <c r="J104" s="73">
        <v>0.25259999999999999</v>
      </c>
      <c r="K104" s="73">
        <v>1.92</v>
      </c>
      <c r="L104" s="73">
        <v>0.2069</v>
      </c>
      <c r="M104" s="75">
        <v>100.26179999999999</v>
      </c>
    </row>
    <row r="105" spans="1:13" ht="15" thickBot="1" x14ac:dyDescent="0.4">
      <c r="A105" s="81" t="s">
        <v>445</v>
      </c>
      <c r="B105" s="78"/>
      <c r="C105" s="73">
        <v>49.65</v>
      </c>
      <c r="D105" s="73">
        <v>13.6</v>
      </c>
      <c r="E105" s="73">
        <v>14.17</v>
      </c>
      <c r="F105" s="73">
        <v>0.23849999999999999</v>
      </c>
      <c r="G105" s="73">
        <v>6.37</v>
      </c>
      <c r="H105" s="73">
        <v>11.19</v>
      </c>
      <c r="I105" s="73">
        <v>2.31</v>
      </c>
      <c r="J105" s="73">
        <v>0.2432</v>
      </c>
      <c r="K105" s="73">
        <v>2.06</v>
      </c>
      <c r="L105" s="73">
        <v>0.21779999999999999</v>
      </c>
      <c r="M105" s="75">
        <v>100.04949999999999</v>
      </c>
    </row>
    <row r="106" spans="1:13" ht="15" thickBot="1" x14ac:dyDescent="0.4">
      <c r="A106" s="81" t="s">
        <v>445</v>
      </c>
      <c r="B106" s="78"/>
      <c r="C106" s="73">
        <v>49.82</v>
      </c>
      <c r="D106" s="73">
        <v>13.54</v>
      </c>
      <c r="E106" s="73">
        <v>13.84</v>
      </c>
      <c r="F106" s="73">
        <v>0.26090000000000002</v>
      </c>
      <c r="G106" s="73">
        <v>6.28</v>
      </c>
      <c r="H106" s="73">
        <v>11.19</v>
      </c>
      <c r="I106" s="73">
        <v>2.21</v>
      </c>
      <c r="J106" s="73">
        <v>0.26269999999999999</v>
      </c>
      <c r="K106" s="73">
        <v>2.08</v>
      </c>
      <c r="L106" s="73">
        <v>0.18579999999999999</v>
      </c>
      <c r="M106" s="75">
        <v>99.669399999999996</v>
      </c>
    </row>
    <row r="107" spans="1:13" ht="15" thickBot="1" x14ac:dyDescent="0.4">
      <c r="A107" s="81" t="s">
        <v>445</v>
      </c>
      <c r="B107" s="78"/>
      <c r="C107" s="73">
        <v>49.59</v>
      </c>
      <c r="D107" s="73">
        <v>13.66</v>
      </c>
      <c r="E107" s="73">
        <v>13.87</v>
      </c>
      <c r="F107" s="73">
        <v>0.27360000000000001</v>
      </c>
      <c r="G107" s="73">
        <v>6.29</v>
      </c>
      <c r="H107" s="73">
        <v>11.13</v>
      </c>
      <c r="I107" s="73">
        <v>2.2400000000000002</v>
      </c>
      <c r="J107" s="73">
        <v>0.25030000000000002</v>
      </c>
      <c r="K107" s="73">
        <v>2.1</v>
      </c>
      <c r="L107" s="73">
        <v>0.18690000000000001</v>
      </c>
      <c r="M107" s="75">
        <v>99.590800000000002</v>
      </c>
    </row>
    <row r="108" spans="1:13" ht="15" thickBot="1" x14ac:dyDescent="0.4">
      <c r="A108" s="81" t="s">
        <v>445</v>
      </c>
      <c r="B108" s="77"/>
      <c r="C108" s="73">
        <v>49.25</v>
      </c>
      <c r="D108" s="73">
        <v>13.53</v>
      </c>
      <c r="E108" s="73">
        <v>14.03</v>
      </c>
      <c r="F108" s="73">
        <v>0.2596</v>
      </c>
      <c r="G108" s="73">
        <v>6.37</v>
      </c>
      <c r="H108" s="73">
        <v>11.14</v>
      </c>
      <c r="I108" s="73">
        <v>2.46</v>
      </c>
      <c r="J108" s="73">
        <v>0.25480000000000003</v>
      </c>
      <c r="K108" s="73">
        <v>2.04</v>
      </c>
      <c r="L108" s="73">
        <v>0.21</v>
      </c>
      <c r="M108" s="75">
        <v>99.544399999999996</v>
      </c>
    </row>
    <row r="109" spans="1:13" ht="15" thickBot="1" x14ac:dyDescent="0.4">
      <c r="A109" s="81" t="s">
        <v>445</v>
      </c>
      <c r="B109" s="77"/>
      <c r="C109" s="73">
        <v>49.52</v>
      </c>
      <c r="D109" s="73">
        <v>13.43</v>
      </c>
      <c r="E109" s="73">
        <v>14.1</v>
      </c>
      <c r="F109" s="73">
        <v>0.25259999999999999</v>
      </c>
      <c r="G109" s="73">
        <v>6.4</v>
      </c>
      <c r="H109" s="73">
        <v>10.89</v>
      </c>
      <c r="I109" s="73">
        <v>2.37</v>
      </c>
      <c r="J109" s="73">
        <v>0.26690000000000003</v>
      </c>
      <c r="K109" s="73">
        <v>2.13</v>
      </c>
      <c r="L109" s="73">
        <v>0.1847</v>
      </c>
      <c r="M109" s="75">
        <v>99.544200000000004</v>
      </c>
    </row>
    <row r="110" spans="1:13" ht="15" thickBot="1" x14ac:dyDescent="0.4">
      <c r="A110" s="81" t="s">
        <v>445</v>
      </c>
      <c r="B110" s="79"/>
      <c r="C110" s="73">
        <v>49.93</v>
      </c>
      <c r="D110" s="73">
        <v>13.59</v>
      </c>
      <c r="E110" s="73">
        <v>13.95</v>
      </c>
      <c r="F110" s="73">
        <v>0.25969999999999999</v>
      </c>
      <c r="G110" s="73">
        <v>6.25</v>
      </c>
      <c r="H110" s="73">
        <v>11.19</v>
      </c>
      <c r="I110" s="73">
        <v>2.3199999999999998</v>
      </c>
      <c r="J110" s="73">
        <v>0.25940000000000002</v>
      </c>
      <c r="K110" s="73">
        <v>2.13</v>
      </c>
      <c r="L110" s="73">
        <v>0.18579999999999999</v>
      </c>
      <c r="M110" s="75">
        <v>100.06489999999999</v>
      </c>
    </row>
    <row r="111" spans="1:13" ht="15" thickBot="1" x14ac:dyDescent="0.4">
      <c r="A111" s="81" t="s">
        <v>446</v>
      </c>
      <c r="B111" s="79"/>
      <c r="C111" s="73">
        <v>49.34</v>
      </c>
      <c r="D111" s="73">
        <v>13.55</v>
      </c>
      <c r="E111" s="73">
        <v>13.89</v>
      </c>
      <c r="F111" s="73">
        <v>0.23749999999999999</v>
      </c>
      <c r="G111" s="73">
        <v>6.62</v>
      </c>
      <c r="H111" s="73">
        <v>11.44</v>
      </c>
      <c r="I111" s="73">
        <v>2.31</v>
      </c>
      <c r="J111" s="73">
        <v>0.23960000000000001</v>
      </c>
      <c r="K111" s="73">
        <v>1.94</v>
      </c>
      <c r="L111" s="73">
        <v>0.1605</v>
      </c>
      <c r="M111" s="75">
        <v>99.727599999999995</v>
      </c>
    </row>
    <row r="112" spans="1:13" ht="15" thickBot="1" x14ac:dyDescent="0.4">
      <c r="A112" s="81" t="s">
        <v>446</v>
      </c>
      <c r="B112" s="69"/>
      <c r="C112" s="73">
        <v>49.08</v>
      </c>
      <c r="D112" s="73">
        <v>13.78</v>
      </c>
      <c r="E112" s="73">
        <v>13.99</v>
      </c>
      <c r="F112" s="73">
        <v>0.2641</v>
      </c>
      <c r="G112" s="73">
        <v>6.5</v>
      </c>
      <c r="H112" s="73">
        <v>11.2</v>
      </c>
      <c r="I112" s="73">
        <v>2.61</v>
      </c>
      <c r="J112" s="73">
        <v>0.23139999999999999</v>
      </c>
      <c r="K112" s="73">
        <v>1.84</v>
      </c>
      <c r="L112" s="73">
        <v>0.15390000000000001</v>
      </c>
      <c r="M112" s="75">
        <v>99.6494</v>
      </c>
    </row>
    <row r="113" spans="1:13" ht="15" thickBot="1" x14ac:dyDescent="0.4">
      <c r="A113" s="81" t="s">
        <v>446</v>
      </c>
      <c r="B113" s="69"/>
      <c r="C113" s="73">
        <v>49.44</v>
      </c>
      <c r="D113" s="73">
        <v>13.6</v>
      </c>
      <c r="E113" s="73">
        <v>13.77</v>
      </c>
      <c r="F113" s="73">
        <v>0.26529999999999998</v>
      </c>
      <c r="G113" s="73">
        <v>6.58</v>
      </c>
      <c r="H113" s="73">
        <v>11.14</v>
      </c>
      <c r="I113" s="73">
        <v>2.42</v>
      </c>
      <c r="J113" s="73">
        <v>0.2419</v>
      </c>
      <c r="K113" s="73">
        <v>1.89</v>
      </c>
      <c r="L113" s="73">
        <v>0.15279999999999999</v>
      </c>
      <c r="M113" s="75">
        <v>99.5</v>
      </c>
    </row>
    <row r="114" spans="1:13" ht="15" thickBot="1" x14ac:dyDescent="0.4">
      <c r="A114" s="81" t="s">
        <v>446</v>
      </c>
      <c r="B114" s="69"/>
      <c r="C114" s="73">
        <v>49.34</v>
      </c>
      <c r="D114" s="73">
        <v>13.82</v>
      </c>
      <c r="E114" s="73">
        <v>13.79</v>
      </c>
      <c r="F114" s="73">
        <v>0.26650000000000001</v>
      </c>
      <c r="G114" s="73">
        <v>6.7</v>
      </c>
      <c r="H114" s="73">
        <v>11.28</v>
      </c>
      <c r="I114" s="73">
        <v>2.38</v>
      </c>
      <c r="J114" s="73">
        <v>0.23630000000000001</v>
      </c>
      <c r="K114" s="73">
        <v>1.9</v>
      </c>
      <c r="L114" s="73">
        <v>0.1915</v>
      </c>
      <c r="M114" s="75">
        <v>99.904300000000006</v>
      </c>
    </row>
    <row r="115" spans="1:13" ht="15" thickBot="1" x14ac:dyDescent="0.4">
      <c r="A115" s="81" t="s">
        <v>446</v>
      </c>
      <c r="B115" s="69"/>
      <c r="C115" s="73">
        <v>49.55</v>
      </c>
      <c r="D115" s="73">
        <v>13.8</v>
      </c>
      <c r="E115" s="73">
        <v>13.9</v>
      </c>
      <c r="F115" s="73">
        <v>0.28149999999999997</v>
      </c>
      <c r="G115" s="73">
        <v>6.57</v>
      </c>
      <c r="H115" s="73">
        <v>11.29</v>
      </c>
      <c r="I115" s="73">
        <v>2.34</v>
      </c>
      <c r="J115" s="73">
        <v>0.25419999999999998</v>
      </c>
      <c r="K115" s="73">
        <v>1.93</v>
      </c>
      <c r="L115" s="73">
        <v>0.17050000000000001</v>
      </c>
      <c r="M115" s="75">
        <v>100.08620000000001</v>
      </c>
    </row>
    <row r="116" spans="1:13" ht="15" thickBot="1" x14ac:dyDescent="0.4">
      <c r="A116" s="81" t="s">
        <v>446</v>
      </c>
      <c r="B116" s="71"/>
      <c r="C116" s="73">
        <v>49.65</v>
      </c>
      <c r="D116" s="73">
        <v>13.86</v>
      </c>
      <c r="E116" s="73">
        <v>14.1</v>
      </c>
      <c r="F116" s="73">
        <v>0.24679999999999999</v>
      </c>
      <c r="G116" s="73">
        <v>6.57</v>
      </c>
      <c r="H116" s="73">
        <v>11.42</v>
      </c>
      <c r="I116" s="73">
        <v>2.5499999999999998</v>
      </c>
      <c r="J116" s="73">
        <v>0.2419</v>
      </c>
      <c r="K116" s="73">
        <v>2.0499999999999998</v>
      </c>
      <c r="L116" s="73">
        <v>0.16789999999999999</v>
      </c>
      <c r="M116" s="75">
        <v>100.8566</v>
      </c>
    </row>
    <row r="117" spans="1:13" ht="15" thickBot="1" x14ac:dyDescent="0.4">
      <c r="A117" s="81" t="s">
        <v>446</v>
      </c>
      <c r="B117" s="72"/>
      <c r="C117" s="73">
        <v>49.19</v>
      </c>
      <c r="D117" s="73">
        <v>13.53</v>
      </c>
      <c r="E117" s="73">
        <v>13.91</v>
      </c>
      <c r="F117" s="73">
        <v>0.25259999999999999</v>
      </c>
      <c r="G117" s="73">
        <v>6.56</v>
      </c>
      <c r="H117" s="73">
        <v>11.09</v>
      </c>
      <c r="I117" s="73">
        <v>2.4900000000000002</v>
      </c>
      <c r="J117" s="73">
        <v>0.23400000000000001</v>
      </c>
      <c r="K117" s="73">
        <v>1.97</v>
      </c>
      <c r="L117" s="73">
        <v>0.13370000000000001</v>
      </c>
      <c r="M117" s="75">
        <v>99.360299999999995</v>
      </c>
    </row>
    <row r="118" spans="1:13" ht="15" thickBot="1" x14ac:dyDescent="0.4">
      <c r="A118" s="81" t="s">
        <v>446</v>
      </c>
      <c r="B118" s="69"/>
      <c r="C118" s="73">
        <v>49.56</v>
      </c>
      <c r="D118" s="73">
        <v>13.67</v>
      </c>
      <c r="E118" s="73">
        <v>13.98</v>
      </c>
      <c r="F118" s="73">
        <v>0.21779999999999999</v>
      </c>
      <c r="G118" s="73">
        <v>6.61</v>
      </c>
      <c r="H118" s="73">
        <v>11.39</v>
      </c>
      <c r="I118" s="73">
        <v>2.4700000000000002</v>
      </c>
      <c r="J118" s="73">
        <v>0.23300000000000001</v>
      </c>
      <c r="K118" s="73">
        <v>1.94</v>
      </c>
      <c r="L118" s="73">
        <v>0.1812</v>
      </c>
      <c r="M118" s="75">
        <v>100.252</v>
      </c>
    </row>
    <row r="119" spans="1:13" ht="15" thickBot="1" x14ac:dyDescent="0.4">
      <c r="A119" s="81" t="s">
        <v>446</v>
      </c>
      <c r="B119" s="69"/>
      <c r="C119" s="73">
        <v>49.6</v>
      </c>
      <c r="D119" s="73">
        <v>13.49</v>
      </c>
      <c r="E119" s="73">
        <v>13.67</v>
      </c>
      <c r="F119" s="73">
        <v>0.17269999999999999</v>
      </c>
      <c r="G119" s="73">
        <v>6.44</v>
      </c>
      <c r="H119" s="73">
        <v>11.33</v>
      </c>
      <c r="I119" s="73">
        <v>2.4900000000000002</v>
      </c>
      <c r="J119" s="73">
        <v>0.23649999999999999</v>
      </c>
      <c r="K119" s="73">
        <v>1.92</v>
      </c>
      <c r="L119" s="73">
        <v>0.15579999999999999</v>
      </c>
      <c r="M119" s="75">
        <v>99.504999999999995</v>
      </c>
    </row>
    <row r="120" spans="1:13" ht="15" thickBot="1" x14ac:dyDescent="0.4">
      <c r="A120" s="81" t="s">
        <v>446</v>
      </c>
      <c r="B120" s="69"/>
      <c r="C120" s="73">
        <v>49.57</v>
      </c>
      <c r="D120" s="73">
        <v>13.77</v>
      </c>
      <c r="E120" s="73">
        <v>13.75</v>
      </c>
      <c r="F120" s="73">
        <v>0.23300000000000001</v>
      </c>
      <c r="G120" s="73">
        <v>6.59</v>
      </c>
      <c r="H120" s="73">
        <v>11.16</v>
      </c>
      <c r="I120" s="73">
        <v>2.4900000000000002</v>
      </c>
      <c r="J120" s="73">
        <v>0.22020000000000001</v>
      </c>
      <c r="K120" s="73">
        <v>2.02</v>
      </c>
      <c r="L120" s="73">
        <v>0.2079</v>
      </c>
      <c r="M120" s="75">
        <v>100.0111</v>
      </c>
    </row>
    <row r="121" spans="1:13" ht="15" thickBot="1" x14ac:dyDescent="0.4">
      <c r="A121" s="81" t="s">
        <v>446</v>
      </c>
      <c r="B121" s="69"/>
      <c r="C121" s="73">
        <v>49.76</v>
      </c>
      <c r="D121" s="73">
        <v>13.84</v>
      </c>
      <c r="E121" s="73">
        <v>14.03</v>
      </c>
      <c r="F121" s="73">
        <v>0.23860000000000001</v>
      </c>
      <c r="G121" s="73">
        <v>6.69</v>
      </c>
      <c r="H121" s="73">
        <v>11.06</v>
      </c>
      <c r="I121" s="73">
        <v>2.23</v>
      </c>
      <c r="J121" s="73">
        <v>0.25240000000000001</v>
      </c>
      <c r="K121" s="73">
        <v>1.95</v>
      </c>
      <c r="L121" s="73">
        <v>0.20050000000000001</v>
      </c>
      <c r="M121" s="75">
        <v>100.25149999999999</v>
      </c>
    </row>
    <row r="122" spans="1:13" ht="15" thickBot="1" x14ac:dyDescent="0.4">
      <c r="A122" s="81" t="s">
        <v>446</v>
      </c>
      <c r="B122" s="69"/>
      <c r="C122" s="73">
        <v>49.81</v>
      </c>
      <c r="D122" s="73">
        <v>13.71</v>
      </c>
      <c r="E122" s="73">
        <v>13.88</v>
      </c>
      <c r="F122" s="73">
        <v>0.21310000000000001</v>
      </c>
      <c r="G122" s="73">
        <v>6.44</v>
      </c>
      <c r="H122" s="73">
        <v>10.89</v>
      </c>
      <c r="I122" s="73">
        <v>2.41</v>
      </c>
      <c r="J122" s="73">
        <v>0.24440000000000001</v>
      </c>
      <c r="K122" s="73">
        <v>1.95</v>
      </c>
      <c r="L122" s="73">
        <v>0.14960000000000001</v>
      </c>
      <c r="M122" s="75">
        <v>99.697100000000006</v>
      </c>
    </row>
    <row r="123" spans="1:13" ht="15" thickBot="1" x14ac:dyDescent="0.4">
      <c r="A123" s="81" t="s">
        <v>446</v>
      </c>
      <c r="B123" s="69"/>
      <c r="C123" s="73">
        <v>49.24</v>
      </c>
      <c r="D123" s="73">
        <v>13.87</v>
      </c>
      <c r="E123" s="73">
        <v>13.75</v>
      </c>
      <c r="F123" s="73">
        <v>0.25829999999999997</v>
      </c>
      <c r="G123" s="73">
        <v>6.49</v>
      </c>
      <c r="H123" s="73">
        <v>11.09</v>
      </c>
      <c r="I123" s="73">
        <v>2.4500000000000002</v>
      </c>
      <c r="J123" s="73">
        <v>0.22950000000000001</v>
      </c>
      <c r="K123" s="73">
        <v>1.93</v>
      </c>
      <c r="L123" s="73">
        <v>0.18379999999999999</v>
      </c>
      <c r="M123" s="75">
        <v>99.491600000000005</v>
      </c>
    </row>
    <row r="124" spans="1:13" ht="15" thickBot="1" x14ac:dyDescent="0.4">
      <c r="A124" s="81" t="s">
        <v>446</v>
      </c>
      <c r="B124" s="69"/>
      <c r="C124" s="73">
        <v>49.55</v>
      </c>
      <c r="D124" s="73">
        <v>13.8</v>
      </c>
      <c r="E124" s="73">
        <v>14.18</v>
      </c>
      <c r="F124" s="73">
        <v>0.27679999999999999</v>
      </c>
      <c r="G124" s="73">
        <v>6.58</v>
      </c>
      <c r="H124" s="73">
        <v>11.05</v>
      </c>
      <c r="I124" s="73">
        <v>2.5099999999999998</v>
      </c>
      <c r="J124" s="73">
        <v>0.24079999999999999</v>
      </c>
      <c r="K124" s="73">
        <v>1.92</v>
      </c>
      <c r="L124" s="73">
        <v>0.1439</v>
      </c>
      <c r="M124" s="75">
        <v>100.25149999999999</v>
      </c>
    </row>
    <row r="125" spans="1:13" ht="15" thickBot="1" x14ac:dyDescent="0.4">
      <c r="A125" s="81" t="s">
        <v>446</v>
      </c>
      <c r="B125" s="69"/>
      <c r="C125" s="73">
        <v>49.29</v>
      </c>
      <c r="D125" s="73">
        <v>13.59</v>
      </c>
      <c r="E125" s="73">
        <v>13.71</v>
      </c>
      <c r="F125" s="73">
        <v>0.23400000000000001</v>
      </c>
      <c r="G125" s="73">
        <v>6.59</v>
      </c>
      <c r="H125" s="73">
        <v>10.88</v>
      </c>
      <c r="I125" s="73">
        <v>2.62</v>
      </c>
      <c r="J125" s="73">
        <v>0.23799999999999999</v>
      </c>
      <c r="K125" s="73">
        <v>1.92</v>
      </c>
      <c r="L125" s="73">
        <v>0.2039</v>
      </c>
      <c r="M125" s="75">
        <v>99.275899999999993</v>
      </c>
    </row>
    <row r="126" spans="1:13" ht="15" thickBot="1" x14ac:dyDescent="0.4">
      <c r="A126" s="81" t="s">
        <v>447</v>
      </c>
      <c r="B126" s="69"/>
      <c r="C126" s="73">
        <v>49.53</v>
      </c>
      <c r="D126" s="73">
        <v>13.61</v>
      </c>
      <c r="E126" s="73">
        <v>14.08</v>
      </c>
      <c r="F126" s="73">
        <v>0.24129999999999999</v>
      </c>
      <c r="G126" s="73">
        <v>6.41</v>
      </c>
      <c r="H126" s="73">
        <v>11.24</v>
      </c>
      <c r="I126" s="73">
        <v>2.56</v>
      </c>
      <c r="J126" s="73">
        <v>0.24429999999999999</v>
      </c>
      <c r="K126" s="73">
        <v>2.08</v>
      </c>
      <c r="L126" s="73">
        <v>0.20039999999999999</v>
      </c>
      <c r="M126" s="75">
        <v>100.196</v>
      </c>
    </row>
    <row r="127" spans="1:13" ht="15" thickBot="1" x14ac:dyDescent="0.4">
      <c r="A127" s="81" t="s">
        <v>447</v>
      </c>
      <c r="B127" s="69"/>
      <c r="C127" s="73">
        <v>49.65</v>
      </c>
      <c r="D127" s="73">
        <v>13.53</v>
      </c>
      <c r="E127" s="73">
        <v>14.22</v>
      </c>
      <c r="F127" s="73">
        <v>0.20530000000000001</v>
      </c>
      <c r="G127" s="73">
        <v>6.56</v>
      </c>
      <c r="H127" s="73">
        <v>11.31</v>
      </c>
      <c r="I127" s="73">
        <v>2.59</v>
      </c>
      <c r="J127" s="73">
        <v>0.24640000000000001</v>
      </c>
      <c r="K127" s="73">
        <v>1.95</v>
      </c>
      <c r="L127" s="73">
        <v>0.19259999999999999</v>
      </c>
      <c r="M127" s="75">
        <v>100.4543</v>
      </c>
    </row>
    <row r="128" spans="1:13" ht="15" thickBot="1" x14ac:dyDescent="0.4">
      <c r="A128" s="81" t="s">
        <v>447</v>
      </c>
      <c r="B128" s="69"/>
      <c r="C128" s="73">
        <v>49.35</v>
      </c>
      <c r="D128" s="73">
        <v>13.33</v>
      </c>
      <c r="E128" s="73">
        <v>14.46</v>
      </c>
      <c r="F128" s="73">
        <v>0.25979999999999998</v>
      </c>
      <c r="G128" s="73">
        <v>6.51</v>
      </c>
      <c r="H128" s="73">
        <v>11.2</v>
      </c>
      <c r="I128" s="73">
        <v>2.4900000000000002</v>
      </c>
      <c r="J128" s="73">
        <v>0.2414</v>
      </c>
      <c r="K128" s="73">
        <v>1.94</v>
      </c>
      <c r="L128" s="73">
        <v>0.18379999999999999</v>
      </c>
      <c r="M128" s="75">
        <v>99.965000000000003</v>
      </c>
    </row>
    <row r="129" spans="1:13" ht="15" thickBot="1" x14ac:dyDescent="0.4">
      <c r="A129" s="81" t="s">
        <v>447</v>
      </c>
      <c r="B129" s="69"/>
      <c r="C129" s="73">
        <v>49.43</v>
      </c>
      <c r="D129" s="73">
        <v>13.15</v>
      </c>
      <c r="E129" s="73">
        <v>14.46</v>
      </c>
      <c r="F129" s="73">
        <v>0.23300000000000001</v>
      </c>
      <c r="G129" s="73">
        <v>6.43</v>
      </c>
      <c r="H129" s="73">
        <v>11.3</v>
      </c>
      <c r="I129" s="73">
        <v>2.6</v>
      </c>
      <c r="J129" s="73">
        <v>0.23039999999999999</v>
      </c>
      <c r="K129" s="73">
        <v>1.98</v>
      </c>
      <c r="L129" s="73">
        <v>0.19919999999999999</v>
      </c>
      <c r="M129" s="75">
        <v>100.01260000000001</v>
      </c>
    </row>
    <row r="130" spans="1:13" ht="15" thickBot="1" x14ac:dyDescent="0.4">
      <c r="A130" s="81" t="s">
        <v>447</v>
      </c>
      <c r="B130" s="69"/>
      <c r="C130" s="73">
        <v>49.43</v>
      </c>
      <c r="D130" s="73">
        <v>13.35</v>
      </c>
      <c r="E130" s="73">
        <v>14.04</v>
      </c>
      <c r="F130" s="73">
        <v>0.22509999999999999</v>
      </c>
      <c r="G130" s="73">
        <v>6.67</v>
      </c>
      <c r="H130" s="73">
        <v>11.28</v>
      </c>
      <c r="I130" s="73">
        <v>2.52</v>
      </c>
      <c r="J130" s="73">
        <v>0.23860000000000001</v>
      </c>
      <c r="K130" s="73">
        <v>1.94</v>
      </c>
      <c r="L130" s="73">
        <v>0.16059999999999999</v>
      </c>
      <c r="M130" s="75">
        <v>99.854299999999995</v>
      </c>
    </row>
    <row r="131" spans="1:13" ht="15" thickBot="1" x14ac:dyDescent="0.4">
      <c r="A131" s="81" t="s">
        <v>447</v>
      </c>
      <c r="B131" s="69"/>
      <c r="C131" s="73">
        <v>49.56</v>
      </c>
      <c r="D131" s="73">
        <v>13.38</v>
      </c>
      <c r="E131" s="73">
        <v>14.18</v>
      </c>
      <c r="F131" s="73">
        <v>0.22969999999999999</v>
      </c>
      <c r="G131" s="73">
        <v>6.56</v>
      </c>
      <c r="H131" s="73">
        <v>11.43</v>
      </c>
      <c r="I131" s="73">
        <v>2.4900000000000002</v>
      </c>
      <c r="J131" s="73">
        <v>0.23330000000000001</v>
      </c>
      <c r="K131" s="73">
        <v>2.1</v>
      </c>
      <c r="L131" s="73">
        <v>0.19040000000000001</v>
      </c>
      <c r="M131" s="75">
        <v>100.35339999999999</v>
      </c>
    </row>
    <row r="132" spans="1:13" ht="15" thickBot="1" x14ac:dyDescent="0.4">
      <c r="A132" s="81" t="s">
        <v>447</v>
      </c>
      <c r="B132" s="69"/>
      <c r="C132" s="73">
        <v>49.93</v>
      </c>
      <c r="D132" s="73">
        <v>13.55</v>
      </c>
      <c r="E132" s="73">
        <v>14.38</v>
      </c>
      <c r="F132" s="73">
        <v>0.2296</v>
      </c>
      <c r="G132" s="73">
        <v>6.48</v>
      </c>
      <c r="H132" s="73">
        <v>11.14</v>
      </c>
      <c r="I132" s="73">
        <v>2.38</v>
      </c>
      <c r="J132" s="73">
        <v>0.247</v>
      </c>
      <c r="K132" s="73">
        <v>2.0499999999999998</v>
      </c>
      <c r="L132" s="73">
        <v>0.18279999999999999</v>
      </c>
      <c r="M132" s="75">
        <v>100.5694</v>
      </c>
    </row>
    <row r="133" spans="1:13" ht="15" thickBot="1" x14ac:dyDescent="0.4">
      <c r="A133" s="81" t="s">
        <v>447</v>
      </c>
      <c r="B133" s="69"/>
      <c r="C133" s="73">
        <v>49.41</v>
      </c>
      <c r="D133" s="73">
        <v>13.37</v>
      </c>
      <c r="E133" s="73">
        <v>14.12</v>
      </c>
      <c r="F133" s="73">
        <v>0.2447</v>
      </c>
      <c r="G133" s="73">
        <v>6.47</v>
      </c>
      <c r="H133" s="73">
        <v>11.03</v>
      </c>
      <c r="I133" s="73">
        <v>2.34</v>
      </c>
      <c r="J133" s="73">
        <v>0.24909999999999999</v>
      </c>
      <c r="K133" s="73">
        <v>2.06</v>
      </c>
      <c r="L133" s="73">
        <v>0.1706</v>
      </c>
      <c r="M133" s="75">
        <v>99.464399999999998</v>
      </c>
    </row>
    <row r="134" spans="1:13" ht="15" thickBot="1" x14ac:dyDescent="0.4">
      <c r="A134" s="81" t="s">
        <v>447</v>
      </c>
      <c r="B134" s="69"/>
      <c r="C134" s="73">
        <v>49.26</v>
      </c>
      <c r="D134" s="73">
        <v>13.49</v>
      </c>
      <c r="E134" s="73">
        <v>14.14</v>
      </c>
      <c r="F134" s="73">
        <v>0.21690000000000001</v>
      </c>
      <c r="G134" s="73">
        <v>6.48</v>
      </c>
      <c r="H134" s="73">
        <v>11.25</v>
      </c>
      <c r="I134" s="73">
        <v>2.39</v>
      </c>
      <c r="J134" s="73">
        <v>0.23769999999999999</v>
      </c>
      <c r="K134" s="73">
        <v>2.09</v>
      </c>
      <c r="L134" s="73">
        <v>0.18820000000000001</v>
      </c>
      <c r="M134" s="75">
        <v>99.742800000000003</v>
      </c>
    </row>
    <row r="135" spans="1:13" ht="15" thickBot="1" x14ac:dyDescent="0.4">
      <c r="A135" s="81" t="s">
        <v>447</v>
      </c>
      <c r="B135" s="70"/>
      <c r="C135" s="82">
        <v>49.54</v>
      </c>
      <c r="D135" s="82">
        <v>13.46</v>
      </c>
      <c r="E135" s="82">
        <v>14.26</v>
      </c>
      <c r="F135" s="73">
        <v>0.22040000000000001</v>
      </c>
      <c r="G135" s="73">
        <v>6.41</v>
      </c>
      <c r="H135" s="73">
        <v>11.26</v>
      </c>
      <c r="I135" s="73">
        <v>2.39</v>
      </c>
      <c r="J135" s="73">
        <v>0.24529999999999999</v>
      </c>
      <c r="K135" s="73">
        <v>2.09</v>
      </c>
      <c r="L135" s="73">
        <v>0.2114</v>
      </c>
      <c r="M135" s="75">
        <v>100.08710000000001</v>
      </c>
    </row>
    <row r="136" spans="1:13" ht="15" thickBot="1" x14ac:dyDescent="0.4">
      <c r="A136" s="81" t="s">
        <v>447</v>
      </c>
      <c r="B136" s="70"/>
      <c r="C136" s="82">
        <v>49.34</v>
      </c>
      <c r="D136" s="82">
        <v>13.46</v>
      </c>
      <c r="E136" s="82">
        <v>14.2</v>
      </c>
      <c r="F136" s="73">
        <v>0.20499999999999999</v>
      </c>
      <c r="G136" s="73">
        <v>6.62</v>
      </c>
      <c r="H136" s="73">
        <v>11.19</v>
      </c>
      <c r="I136" s="73">
        <v>2.5299999999999998</v>
      </c>
      <c r="J136" s="73">
        <v>0.24329999999999999</v>
      </c>
      <c r="K136" s="73">
        <v>1.99</v>
      </c>
      <c r="L136" s="73">
        <v>0.22239999999999999</v>
      </c>
      <c r="M136" s="75">
        <v>100.00069999999999</v>
      </c>
    </row>
    <row r="137" spans="1:13" ht="15" thickBot="1" x14ac:dyDescent="0.4">
      <c r="A137" s="81" t="s">
        <v>447</v>
      </c>
      <c r="B137" s="70"/>
      <c r="C137" s="82">
        <v>49.48</v>
      </c>
      <c r="D137" s="82">
        <v>13.31</v>
      </c>
      <c r="E137" s="82">
        <v>14.14</v>
      </c>
      <c r="F137" s="73">
        <v>0.23749999999999999</v>
      </c>
      <c r="G137" s="73">
        <v>6.51</v>
      </c>
      <c r="H137" s="73">
        <v>11.07</v>
      </c>
      <c r="I137" s="73">
        <v>2.62</v>
      </c>
      <c r="J137" s="73">
        <v>0.24579999999999999</v>
      </c>
      <c r="K137" s="73">
        <v>2.08</v>
      </c>
      <c r="L137" s="73">
        <v>0.19370000000000001</v>
      </c>
      <c r="M137" s="75">
        <v>99.887</v>
      </c>
    </row>
    <row r="138" spans="1:13" ht="15" thickBot="1" x14ac:dyDescent="0.4">
      <c r="A138" s="81" t="s">
        <v>447</v>
      </c>
      <c r="B138" s="70"/>
      <c r="C138" s="82">
        <v>49.33</v>
      </c>
      <c r="D138" s="82">
        <v>13.48</v>
      </c>
      <c r="E138" s="82">
        <v>14.03</v>
      </c>
      <c r="F138" s="73">
        <v>0.2329</v>
      </c>
      <c r="G138" s="73">
        <v>6.49</v>
      </c>
      <c r="H138" s="73">
        <v>11.3</v>
      </c>
      <c r="I138" s="73">
        <v>2.38</v>
      </c>
      <c r="J138" s="73">
        <v>0.2465</v>
      </c>
      <c r="K138" s="73">
        <v>2.09</v>
      </c>
      <c r="L138" s="73">
        <v>0.1804</v>
      </c>
      <c r="M138" s="75">
        <v>99.759799999999998</v>
      </c>
    </row>
    <row r="139" spans="1:13" ht="15" thickBot="1" x14ac:dyDescent="0.4">
      <c r="A139" s="81" t="s">
        <v>447</v>
      </c>
      <c r="B139" s="70"/>
      <c r="C139" s="82">
        <v>49.53</v>
      </c>
      <c r="D139" s="82">
        <v>13.6</v>
      </c>
      <c r="E139" s="82">
        <v>13.95</v>
      </c>
      <c r="F139" s="73">
        <v>0.22600000000000001</v>
      </c>
      <c r="G139" s="73">
        <v>6.57</v>
      </c>
      <c r="H139" s="73">
        <v>11.26</v>
      </c>
      <c r="I139" s="73">
        <v>2.48</v>
      </c>
      <c r="J139" s="73">
        <v>0.24790000000000001</v>
      </c>
      <c r="K139" s="73">
        <v>2</v>
      </c>
      <c r="L139" s="73">
        <v>0.18820000000000001</v>
      </c>
      <c r="M139" s="75">
        <v>100.0521</v>
      </c>
    </row>
    <row r="140" spans="1:13" ht="15" thickBot="1" x14ac:dyDescent="0.4">
      <c r="A140" s="81" t="s">
        <v>447</v>
      </c>
      <c r="B140" s="70"/>
      <c r="C140" s="82">
        <v>49.6</v>
      </c>
      <c r="D140" s="82">
        <v>13.41</v>
      </c>
      <c r="E140" s="82">
        <v>13.87</v>
      </c>
      <c r="F140" s="73">
        <v>0.23530000000000001</v>
      </c>
      <c r="G140" s="73">
        <v>6.43</v>
      </c>
      <c r="H140" s="73">
        <v>11.24</v>
      </c>
      <c r="I140" s="73">
        <v>2.42</v>
      </c>
      <c r="J140" s="73">
        <v>0.25879999999999997</v>
      </c>
      <c r="K140" s="73">
        <v>2.09</v>
      </c>
      <c r="L140" s="73">
        <v>0.17599999999999999</v>
      </c>
      <c r="M140" s="75">
        <v>99.730099999999993</v>
      </c>
    </row>
    <row r="141" spans="1:13" ht="15" thickBot="1" x14ac:dyDescent="0.4">
      <c r="A141" s="81" t="s">
        <v>448</v>
      </c>
      <c r="B141" s="76"/>
      <c r="C141" s="73">
        <v>49.66</v>
      </c>
      <c r="D141" s="73">
        <v>13.42</v>
      </c>
      <c r="E141" s="73">
        <v>14.09</v>
      </c>
      <c r="F141" s="73">
        <v>0.21099999999999999</v>
      </c>
      <c r="G141" s="73">
        <v>6.36</v>
      </c>
      <c r="H141" s="73">
        <v>11.3</v>
      </c>
      <c r="I141" s="73">
        <v>2.52</v>
      </c>
      <c r="J141" s="73">
        <v>0.24970000000000001</v>
      </c>
      <c r="K141" s="73">
        <v>2.0299999999999998</v>
      </c>
      <c r="L141" s="73">
        <v>0.1613</v>
      </c>
      <c r="M141" s="75">
        <v>100.002</v>
      </c>
    </row>
    <row r="142" spans="1:13" ht="15" thickBot="1" x14ac:dyDescent="0.4">
      <c r="A142" s="81" t="s">
        <v>448</v>
      </c>
      <c r="B142" s="76"/>
      <c r="C142" s="73">
        <v>49.49</v>
      </c>
      <c r="D142" s="73">
        <v>13.55</v>
      </c>
      <c r="E142" s="73">
        <v>14.15</v>
      </c>
      <c r="F142" s="73">
        <v>0.23880000000000001</v>
      </c>
      <c r="G142" s="73">
        <v>6.36</v>
      </c>
      <c r="H142" s="73">
        <v>11.31</v>
      </c>
      <c r="I142" s="73">
        <v>2.57</v>
      </c>
      <c r="J142" s="73">
        <v>0.2472</v>
      </c>
      <c r="K142" s="73">
        <v>1.98</v>
      </c>
      <c r="L142" s="73">
        <v>0.2034</v>
      </c>
      <c r="M142" s="75">
        <v>100.0994</v>
      </c>
    </row>
    <row r="143" spans="1:13" ht="15" thickBot="1" x14ac:dyDescent="0.4">
      <c r="A143" s="81" t="s">
        <v>448</v>
      </c>
      <c r="B143" s="76"/>
      <c r="C143" s="73">
        <v>49.38</v>
      </c>
      <c r="D143" s="73">
        <v>13.3</v>
      </c>
      <c r="E143" s="73">
        <v>14.32</v>
      </c>
      <c r="F143" s="73">
        <v>0.25030000000000002</v>
      </c>
      <c r="G143" s="73">
        <v>6.36</v>
      </c>
      <c r="H143" s="73">
        <v>11.21</v>
      </c>
      <c r="I143" s="73">
        <v>2.42</v>
      </c>
      <c r="J143" s="73">
        <v>0.23860000000000001</v>
      </c>
      <c r="K143" s="73">
        <v>2.04</v>
      </c>
      <c r="L143" s="73">
        <v>0.17460000000000001</v>
      </c>
      <c r="M143" s="75">
        <v>99.6935</v>
      </c>
    </row>
    <row r="144" spans="1:13" ht="15" thickBot="1" x14ac:dyDescent="0.4">
      <c r="A144" s="81" t="s">
        <v>448</v>
      </c>
      <c r="B144" s="76"/>
      <c r="C144" s="73">
        <v>49.34</v>
      </c>
      <c r="D144" s="73">
        <v>13.62</v>
      </c>
      <c r="E144" s="73">
        <v>14.16</v>
      </c>
      <c r="F144" s="73">
        <v>0.2747</v>
      </c>
      <c r="G144" s="73">
        <v>6.37</v>
      </c>
      <c r="H144" s="73">
        <v>11.2</v>
      </c>
      <c r="I144" s="73">
        <v>2.2999999999999998</v>
      </c>
      <c r="J144" s="73">
        <v>0.25</v>
      </c>
      <c r="K144" s="73">
        <v>2.0499999999999998</v>
      </c>
      <c r="L144" s="73">
        <v>0.19789999999999999</v>
      </c>
      <c r="M144" s="75">
        <v>99.762600000000006</v>
      </c>
    </row>
    <row r="145" spans="1:13" ht="15" thickBot="1" x14ac:dyDescent="0.4">
      <c r="A145" s="81" t="s">
        <v>448</v>
      </c>
      <c r="B145" s="76"/>
      <c r="C145" s="73">
        <v>49.63</v>
      </c>
      <c r="D145" s="73">
        <v>13.5</v>
      </c>
      <c r="E145" s="73">
        <v>14.37</v>
      </c>
      <c r="F145" s="73">
        <v>0.25380000000000003</v>
      </c>
      <c r="G145" s="73">
        <v>6.47</v>
      </c>
      <c r="H145" s="73">
        <v>11.29</v>
      </c>
      <c r="I145" s="73">
        <v>2.57</v>
      </c>
      <c r="J145" s="73">
        <v>0.2555</v>
      </c>
      <c r="K145" s="73">
        <v>1.99</v>
      </c>
      <c r="L145" s="73">
        <v>0.1724</v>
      </c>
      <c r="M145" s="75">
        <v>100.5017</v>
      </c>
    </row>
    <row r="146" spans="1:13" ht="15" thickBot="1" x14ac:dyDescent="0.4">
      <c r="A146" s="81" t="s">
        <v>448</v>
      </c>
      <c r="B146" s="76"/>
      <c r="C146" s="73">
        <v>49.99</v>
      </c>
      <c r="D146" s="73">
        <v>13.46</v>
      </c>
      <c r="E146" s="73">
        <v>13.66</v>
      </c>
      <c r="F146" s="73">
        <v>0.23100000000000001</v>
      </c>
      <c r="G146" s="73">
        <v>6.5</v>
      </c>
      <c r="H146" s="73">
        <v>10.75</v>
      </c>
      <c r="I146" s="73">
        <v>2.33</v>
      </c>
      <c r="J146" s="73">
        <v>0.24759999999999999</v>
      </c>
      <c r="K146" s="73">
        <v>1.93</v>
      </c>
      <c r="L146" s="73">
        <v>0.22939999999999999</v>
      </c>
      <c r="M146" s="75">
        <v>99.328000000000003</v>
      </c>
    </row>
    <row r="147" spans="1:13" ht="15" thickBot="1" x14ac:dyDescent="0.4">
      <c r="A147" s="81" t="s">
        <v>448</v>
      </c>
      <c r="B147" s="76"/>
      <c r="C147" s="73">
        <v>49.8</v>
      </c>
      <c r="D147" s="73">
        <v>13.41</v>
      </c>
      <c r="E147" s="73">
        <v>13.75</v>
      </c>
      <c r="F147" s="73">
        <v>0.2782</v>
      </c>
      <c r="G147" s="73">
        <v>6.58</v>
      </c>
      <c r="H147" s="73">
        <v>10.74</v>
      </c>
      <c r="I147" s="73">
        <v>2.33</v>
      </c>
      <c r="J147" s="73">
        <v>0.2515</v>
      </c>
      <c r="K147" s="73">
        <v>2.0499999999999998</v>
      </c>
      <c r="L147" s="73">
        <v>0.2424</v>
      </c>
      <c r="M147" s="75">
        <v>99.432100000000005</v>
      </c>
    </row>
    <row r="148" spans="1:13" ht="15" thickBot="1" x14ac:dyDescent="0.4">
      <c r="A148" s="81" t="s">
        <v>448</v>
      </c>
      <c r="B148" s="76"/>
      <c r="C148" s="73">
        <v>49.17</v>
      </c>
      <c r="D148" s="73">
        <v>13.44</v>
      </c>
      <c r="E148" s="73">
        <v>13.27</v>
      </c>
      <c r="F148" s="73">
        <v>0.25740000000000002</v>
      </c>
      <c r="G148" s="73">
        <v>6.61</v>
      </c>
      <c r="H148" s="73">
        <v>10.94</v>
      </c>
      <c r="I148" s="73">
        <v>2.5499999999999998</v>
      </c>
      <c r="J148" s="73">
        <v>0.24110000000000001</v>
      </c>
      <c r="K148" s="73">
        <v>2</v>
      </c>
      <c r="L148" s="73">
        <v>0.2046</v>
      </c>
      <c r="M148" s="75">
        <v>98.683099999999996</v>
      </c>
    </row>
    <row r="149" spans="1:13" ht="15" thickBot="1" x14ac:dyDescent="0.4">
      <c r="A149" s="81" t="s">
        <v>448</v>
      </c>
      <c r="B149" s="76"/>
      <c r="C149" s="73">
        <v>49.08</v>
      </c>
      <c r="D149" s="73">
        <v>13.41</v>
      </c>
      <c r="E149" s="73">
        <v>13.82</v>
      </c>
      <c r="F149" s="73">
        <v>0.28970000000000001</v>
      </c>
      <c r="G149" s="73">
        <v>6.49</v>
      </c>
      <c r="H149" s="73">
        <v>11.03</v>
      </c>
      <c r="I149" s="73">
        <v>2.33</v>
      </c>
      <c r="J149" s="73">
        <v>0.2482</v>
      </c>
      <c r="K149" s="73">
        <v>1.99</v>
      </c>
      <c r="L149" s="73">
        <v>0.19670000000000001</v>
      </c>
      <c r="M149" s="75">
        <v>98.884600000000006</v>
      </c>
    </row>
    <row r="150" spans="1:13" ht="15" thickBot="1" x14ac:dyDescent="0.4">
      <c r="A150" s="81" t="s">
        <v>448</v>
      </c>
      <c r="B150" s="76"/>
      <c r="C150" s="73">
        <v>49.45</v>
      </c>
      <c r="D150" s="73">
        <v>13.59</v>
      </c>
      <c r="E150" s="73">
        <v>13.57</v>
      </c>
      <c r="F150" s="73">
        <v>0.2782</v>
      </c>
      <c r="G150" s="73">
        <v>6.46</v>
      </c>
      <c r="H150" s="73">
        <v>10.79</v>
      </c>
      <c r="I150" s="73">
        <v>2.36</v>
      </c>
      <c r="J150" s="73">
        <v>0.25600000000000001</v>
      </c>
      <c r="K150" s="73">
        <v>1.95</v>
      </c>
      <c r="L150" s="73">
        <v>0.21249999999999999</v>
      </c>
      <c r="M150" s="75">
        <v>98.916700000000006</v>
      </c>
    </row>
    <row r="151" spans="1:13" ht="15" thickBot="1" x14ac:dyDescent="0.4">
      <c r="A151" s="81" t="s">
        <v>448</v>
      </c>
      <c r="B151" s="76"/>
      <c r="C151" s="73">
        <v>49.7</v>
      </c>
      <c r="D151" s="73">
        <v>13.48</v>
      </c>
      <c r="E151" s="73">
        <v>14.38</v>
      </c>
      <c r="F151" s="73">
        <v>0.22869999999999999</v>
      </c>
      <c r="G151" s="73">
        <v>6.52</v>
      </c>
      <c r="H151" s="73">
        <v>11</v>
      </c>
      <c r="I151" s="73">
        <v>2.41</v>
      </c>
      <c r="J151" s="73">
        <v>0.2445</v>
      </c>
      <c r="K151" s="73">
        <v>2.04</v>
      </c>
      <c r="L151" s="73">
        <v>0.16209999999999999</v>
      </c>
      <c r="M151" s="75">
        <v>100.1653</v>
      </c>
    </row>
    <row r="152" spans="1:13" ht="15" thickBot="1" x14ac:dyDescent="0.4">
      <c r="A152" s="81" t="s">
        <v>448</v>
      </c>
      <c r="B152" s="76"/>
      <c r="C152" s="73">
        <v>49.2</v>
      </c>
      <c r="D152" s="73">
        <v>13.51</v>
      </c>
      <c r="E152" s="73">
        <v>14.18</v>
      </c>
      <c r="F152" s="73">
        <v>0.20330000000000001</v>
      </c>
      <c r="G152" s="73">
        <v>6.44</v>
      </c>
      <c r="H152" s="73">
        <v>11.13</v>
      </c>
      <c r="I152" s="73">
        <v>2.46</v>
      </c>
      <c r="J152" s="73">
        <v>0.24560000000000001</v>
      </c>
      <c r="K152" s="73">
        <v>1.99</v>
      </c>
      <c r="L152" s="73">
        <v>0.21740000000000001</v>
      </c>
      <c r="M152" s="75">
        <v>99.576300000000003</v>
      </c>
    </row>
    <row r="153" spans="1:13" ht="15" thickBot="1" x14ac:dyDescent="0.4">
      <c r="A153" s="81" t="s">
        <v>448</v>
      </c>
      <c r="B153" s="76"/>
      <c r="C153" s="73">
        <v>49.4</v>
      </c>
      <c r="D153" s="73">
        <v>13.35</v>
      </c>
      <c r="E153" s="73">
        <v>14.34</v>
      </c>
      <c r="F153" s="73">
        <v>0.23219999999999999</v>
      </c>
      <c r="G153" s="73">
        <v>6.46</v>
      </c>
      <c r="H153" s="73">
        <v>11.17</v>
      </c>
      <c r="I153" s="73">
        <v>2.3199999999999998</v>
      </c>
      <c r="J153" s="73">
        <v>0.24840000000000001</v>
      </c>
      <c r="K153" s="73">
        <v>2.11</v>
      </c>
      <c r="L153" s="73">
        <v>0.193</v>
      </c>
      <c r="M153" s="75">
        <v>99.823599999999999</v>
      </c>
    </row>
    <row r="154" spans="1:13" ht="15" thickBot="1" x14ac:dyDescent="0.4">
      <c r="A154" s="81" t="s">
        <v>448</v>
      </c>
      <c r="B154" s="76"/>
      <c r="C154" s="73">
        <v>49.42</v>
      </c>
      <c r="D154" s="73">
        <v>13.41</v>
      </c>
      <c r="E154" s="73">
        <v>14.34</v>
      </c>
      <c r="F154" s="73">
        <v>0.23219999999999999</v>
      </c>
      <c r="G154" s="73">
        <v>6.53</v>
      </c>
      <c r="H154" s="73">
        <v>11.11</v>
      </c>
      <c r="I154" s="73">
        <v>2.31</v>
      </c>
      <c r="J154" s="73">
        <v>0.24790000000000001</v>
      </c>
      <c r="K154" s="73">
        <v>2.11</v>
      </c>
      <c r="L154" s="73">
        <v>0.15429999999999999</v>
      </c>
      <c r="M154" s="75">
        <v>99.864400000000003</v>
      </c>
    </row>
    <row r="155" spans="1:13" ht="15" thickBot="1" x14ac:dyDescent="0.4">
      <c r="A155" s="81" t="s">
        <v>448</v>
      </c>
      <c r="B155" s="76"/>
      <c r="C155" s="73">
        <v>49.31</v>
      </c>
      <c r="D155" s="73">
        <v>13.5</v>
      </c>
      <c r="E155" s="73">
        <v>14.3</v>
      </c>
      <c r="F155" s="73">
        <v>0.26340000000000002</v>
      </c>
      <c r="G155" s="73">
        <v>6.4</v>
      </c>
      <c r="H155" s="73">
        <v>11.14</v>
      </c>
      <c r="I155" s="73">
        <v>2.52</v>
      </c>
      <c r="J155" s="73">
        <v>0.26190000000000002</v>
      </c>
      <c r="K155" s="73">
        <v>2.04</v>
      </c>
      <c r="L155" s="73">
        <v>0.18740000000000001</v>
      </c>
      <c r="M155" s="75">
        <v>99.922700000000006</v>
      </c>
    </row>
    <row r="156" spans="1:13" ht="15" thickBot="1" x14ac:dyDescent="0.4">
      <c r="A156" s="81" t="s">
        <v>449</v>
      </c>
      <c r="B156" s="76"/>
      <c r="C156" s="73">
        <v>49.79</v>
      </c>
      <c r="D156" s="73">
        <v>13.38</v>
      </c>
      <c r="E156" s="73">
        <v>14.33</v>
      </c>
      <c r="F156" s="73">
        <v>0.29149999999999998</v>
      </c>
      <c r="G156" s="73">
        <v>6.4</v>
      </c>
      <c r="H156" s="73">
        <v>11.24</v>
      </c>
      <c r="I156" s="73">
        <v>2.57</v>
      </c>
      <c r="J156" s="73">
        <v>0.2429</v>
      </c>
      <c r="K156" s="73">
        <v>1.98</v>
      </c>
      <c r="L156" s="73">
        <v>0.21149999999999999</v>
      </c>
      <c r="M156" s="75">
        <v>100.4359</v>
      </c>
    </row>
    <row r="157" spans="1:13" ht="15" thickBot="1" x14ac:dyDescent="0.4">
      <c r="A157" s="81" t="s">
        <v>449</v>
      </c>
      <c r="B157" s="76"/>
      <c r="C157" s="73">
        <v>49.7</v>
      </c>
      <c r="D157" s="73">
        <v>13.46</v>
      </c>
      <c r="E157" s="73">
        <v>14.26</v>
      </c>
      <c r="F157" s="73">
        <v>0.21160000000000001</v>
      </c>
      <c r="G157" s="73">
        <v>6.36</v>
      </c>
      <c r="H157" s="73">
        <v>11.26</v>
      </c>
      <c r="I157" s="73">
        <v>2.29</v>
      </c>
      <c r="J157" s="73">
        <v>0.248</v>
      </c>
      <c r="K157" s="73">
        <v>2.04</v>
      </c>
      <c r="L157" s="73">
        <v>0.18049999999999999</v>
      </c>
      <c r="M157" s="75">
        <v>100.01009999999999</v>
      </c>
    </row>
    <row r="158" spans="1:13" ht="15" thickBot="1" x14ac:dyDescent="0.4">
      <c r="A158" s="81" t="s">
        <v>449</v>
      </c>
      <c r="B158" s="76"/>
      <c r="C158" s="73">
        <v>49.84</v>
      </c>
      <c r="D158" s="73">
        <v>13.33</v>
      </c>
      <c r="E158" s="73">
        <v>14.21</v>
      </c>
      <c r="F158" s="73">
        <v>0.2626</v>
      </c>
      <c r="G158" s="73">
        <v>6.42</v>
      </c>
      <c r="H158" s="73">
        <v>11.24</v>
      </c>
      <c r="I158" s="73">
        <v>2.34</v>
      </c>
      <c r="J158" s="73">
        <v>0.2414</v>
      </c>
      <c r="K158" s="73">
        <v>2.02</v>
      </c>
      <c r="L158" s="73">
        <v>0.18940000000000001</v>
      </c>
      <c r="M158" s="75">
        <v>100.0934</v>
      </c>
    </row>
    <row r="159" spans="1:13" ht="15" thickBot="1" x14ac:dyDescent="0.4">
      <c r="A159" s="81" t="s">
        <v>449</v>
      </c>
      <c r="B159" s="76"/>
      <c r="C159" s="73">
        <v>50</v>
      </c>
      <c r="D159" s="73">
        <v>13.3</v>
      </c>
      <c r="E159" s="73">
        <v>14.23</v>
      </c>
      <c r="F159" s="73">
        <v>0.2429</v>
      </c>
      <c r="G159" s="73">
        <v>6.35</v>
      </c>
      <c r="H159" s="73">
        <v>11.06</v>
      </c>
      <c r="I159" s="73">
        <v>2.44</v>
      </c>
      <c r="J159" s="73">
        <v>0.2465</v>
      </c>
      <c r="K159" s="73">
        <v>2.0099999999999998</v>
      </c>
      <c r="L159" s="73">
        <v>0.22270000000000001</v>
      </c>
      <c r="M159" s="75">
        <v>100.10209999999999</v>
      </c>
    </row>
    <row r="160" spans="1:13" ht="15" thickBot="1" x14ac:dyDescent="0.4">
      <c r="A160" s="81" t="s">
        <v>449</v>
      </c>
      <c r="B160" s="76"/>
      <c r="C160" s="73">
        <v>49.69</v>
      </c>
      <c r="D160" s="73">
        <v>13.29</v>
      </c>
      <c r="E160" s="73">
        <v>14.3</v>
      </c>
      <c r="F160" s="73">
        <v>0.2382</v>
      </c>
      <c r="G160" s="73">
        <v>6.37</v>
      </c>
      <c r="H160" s="73">
        <v>11.31</v>
      </c>
      <c r="I160" s="73">
        <v>2.52</v>
      </c>
      <c r="J160" s="73">
        <v>0.23830000000000001</v>
      </c>
      <c r="K160" s="73">
        <v>2.0699999999999998</v>
      </c>
      <c r="L160" s="73">
        <v>0.18379999999999999</v>
      </c>
      <c r="M160" s="75">
        <v>100.2103</v>
      </c>
    </row>
    <row r="161" spans="1:13" ht="15" thickBot="1" x14ac:dyDescent="0.4">
      <c r="A161" s="81" t="s">
        <v>449</v>
      </c>
      <c r="B161" s="76"/>
      <c r="C161" s="73">
        <v>49.46</v>
      </c>
      <c r="D161" s="73">
        <v>13.37</v>
      </c>
      <c r="E161" s="73">
        <v>14.2</v>
      </c>
      <c r="F161" s="73">
        <v>0.2581</v>
      </c>
      <c r="G161" s="73">
        <v>6.46</v>
      </c>
      <c r="H161" s="73">
        <v>11.37</v>
      </c>
      <c r="I161" s="73">
        <v>2.4300000000000002</v>
      </c>
      <c r="J161" s="73">
        <v>0.24360000000000001</v>
      </c>
      <c r="K161" s="73">
        <v>2.11</v>
      </c>
      <c r="L161" s="73">
        <v>0.17460000000000001</v>
      </c>
      <c r="M161" s="75">
        <v>100.0763</v>
      </c>
    </row>
    <row r="162" spans="1:13" ht="15" thickBot="1" x14ac:dyDescent="0.4">
      <c r="A162" s="81" t="s">
        <v>449</v>
      </c>
      <c r="B162" s="76"/>
      <c r="C162" s="73">
        <v>49.71</v>
      </c>
      <c r="D162" s="73">
        <v>13.34</v>
      </c>
      <c r="E162" s="73">
        <v>14.42</v>
      </c>
      <c r="F162" s="73">
        <v>0.24410000000000001</v>
      </c>
      <c r="G162" s="73">
        <v>6.49</v>
      </c>
      <c r="H162" s="73">
        <v>11.1</v>
      </c>
      <c r="I162" s="73">
        <v>2.4700000000000002</v>
      </c>
      <c r="J162" s="73">
        <v>0.25590000000000002</v>
      </c>
      <c r="K162" s="73">
        <v>2.1</v>
      </c>
      <c r="L162" s="73">
        <v>0.19020000000000001</v>
      </c>
      <c r="M162" s="75">
        <v>100.3202</v>
      </c>
    </row>
    <row r="163" spans="1:13" ht="15" thickBot="1" x14ac:dyDescent="0.4">
      <c r="A163" s="81" t="s">
        <v>449</v>
      </c>
      <c r="B163" s="76"/>
      <c r="C163" s="73">
        <v>50.06</v>
      </c>
      <c r="D163" s="73">
        <v>13.52</v>
      </c>
      <c r="E163" s="73">
        <v>14.26</v>
      </c>
      <c r="F163" s="73">
        <v>0.23719999999999999</v>
      </c>
      <c r="G163" s="73">
        <v>6.39</v>
      </c>
      <c r="H163" s="73">
        <v>11.19</v>
      </c>
      <c r="I163" s="73">
        <v>2.52</v>
      </c>
      <c r="J163" s="73">
        <v>0.25390000000000001</v>
      </c>
      <c r="K163" s="73">
        <v>2.16</v>
      </c>
      <c r="L163" s="73">
        <v>0.1913</v>
      </c>
      <c r="M163" s="75">
        <v>100.7824</v>
      </c>
    </row>
    <row r="164" spans="1:13" ht="15" thickBot="1" x14ac:dyDescent="0.4">
      <c r="A164" s="81" t="s">
        <v>449</v>
      </c>
      <c r="B164" s="78"/>
      <c r="C164" s="73">
        <v>49.76</v>
      </c>
      <c r="D164" s="73">
        <v>13.39</v>
      </c>
      <c r="E164" s="73">
        <v>14.48</v>
      </c>
      <c r="F164" s="73">
        <v>0.29389999999999999</v>
      </c>
      <c r="G164" s="73">
        <v>6.31</v>
      </c>
      <c r="H164" s="73">
        <v>11.33</v>
      </c>
      <c r="I164" s="73">
        <v>2.5099999999999998</v>
      </c>
      <c r="J164" s="73">
        <v>0.24929999999999999</v>
      </c>
      <c r="K164" s="73">
        <v>2.09</v>
      </c>
      <c r="L164" s="73">
        <v>0.20780000000000001</v>
      </c>
      <c r="M164" s="75">
        <v>100.621</v>
      </c>
    </row>
    <row r="165" spans="1:13" ht="15" thickBot="1" x14ac:dyDescent="0.4">
      <c r="A165" s="81" t="s">
        <v>449</v>
      </c>
      <c r="B165" s="78"/>
      <c r="C165" s="73">
        <v>49.46</v>
      </c>
      <c r="D165" s="73">
        <v>13.23</v>
      </c>
      <c r="E165" s="73">
        <v>14.34</v>
      </c>
      <c r="F165" s="73">
        <v>0.27189999999999998</v>
      </c>
      <c r="G165" s="73">
        <v>6.41</v>
      </c>
      <c r="H165" s="73">
        <v>11.19</v>
      </c>
      <c r="I165" s="73">
        <v>2.41</v>
      </c>
      <c r="J165" s="73">
        <v>0.2339</v>
      </c>
      <c r="K165" s="73">
        <v>2.12</v>
      </c>
      <c r="L165" s="73">
        <v>0.18459999999999999</v>
      </c>
      <c r="M165" s="75">
        <v>99.850399999999993</v>
      </c>
    </row>
    <row r="166" spans="1:13" ht="15" thickBot="1" x14ac:dyDescent="0.4">
      <c r="A166" s="81" t="s">
        <v>449</v>
      </c>
      <c r="B166" s="78"/>
      <c r="C166" s="73">
        <v>49.82</v>
      </c>
      <c r="D166" s="73">
        <v>13.48</v>
      </c>
      <c r="E166" s="73">
        <v>14.17</v>
      </c>
      <c r="F166" s="73">
        <v>0.22420000000000001</v>
      </c>
      <c r="G166" s="73">
        <v>6.53</v>
      </c>
      <c r="H166" s="73">
        <v>10.97</v>
      </c>
      <c r="I166" s="73">
        <v>2.59</v>
      </c>
      <c r="J166" s="73">
        <v>0.218</v>
      </c>
      <c r="K166" s="73">
        <v>2.02</v>
      </c>
      <c r="L166" s="73">
        <v>0.186</v>
      </c>
      <c r="M166" s="75">
        <v>100.20820000000001</v>
      </c>
    </row>
    <row r="167" spans="1:13" ht="15" thickBot="1" x14ac:dyDescent="0.4">
      <c r="A167" s="81" t="s">
        <v>449</v>
      </c>
      <c r="B167" s="78"/>
      <c r="C167" s="73">
        <v>50.18</v>
      </c>
      <c r="D167" s="73">
        <v>13.24</v>
      </c>
      <c r="E167" s="73">
        <v>14.22</v>
      </c>
      <c r="F167" s="73">
        <v>0.22189999999999999</v>
      </c>
      <c r="G167" s="73">
        <v>6.41</v>
      </c>
      <c r="H167" s="73">
        <v>11.19</v>
      </c>
      <c r="I167" s="73">
        <v>2.3199999999999998</v>
      </c>
      <c r="J167" s="73">
        <v>0.2364</v>
      </c>
      <c r="K167" s="73">
        <v>2.0499999999999998</v>
      </c>
      <c r="L167" s="73">
        <v>0.16819999999999999</v>
      </c>
      <c r="M167" s="75">
        <v>100.23650000000001</v>
      </c>
    </row>
    <row r="168" spans="1:13" ht="15" thickBot="1" x14ac:dyDescent="0.4">
      <c r="A168" s="81" t="s">
        <v>449</v>
      </c>
      <c r="B168" s="78"/>
      <c r="C168" s="73">
        <v>49.6</v>
      </c>
      <c r="D168" s="73">
        <v>13.36</v>
      </c>
      <c r="E168" s="73">
        <v>14.07</v>
      </c>
      <c r="F168" s="73">
        <v>0.24390000000000001</v>
      </c>
      <c r="G168" s="73">
        <v>6.38</v>
      </c>
      <c r="H168" s="73">
        <v>10.9</v>
      </c>
      <c r="I168" s="73">
        <v>2.4500000000000002</v>
      </c>
      <c r="J168" s="73">
        <v>0.2382</v>
      </c>
      <c r="K168" s="73">
        <v>2.08</v>
      </c>
      <c r="L168" s="73">
        <v>0.2059</v>
      </c>
      <c r="M168" s="75">
        <v>99.528000000000006</v>
      </c>
    </row>
    <row r="169" spans="1:13" ht="15" thickBot="1" x14ac:dyDescent="0.4">
      <c r="A169" s="81" t="s">
        <v>449</v>
      </c>
      <c r="B169" s="78"/>
      <c r="C169" s="73">
        <v>49.72</v>
      </c>
      <c r="D169" s="73">
        <v>13.39</v>
      </c>
      <c r="E169" s="73">
        <v>14.37</v>
      </c>
      <c r="F169" s="73">
        <v>0.2346</v>
      </c>
      <c r="G169" s="73">
        <v>6.43</v>
      </c>
      <c r="H169" s="73">
        <v>11.17</v>
      </c>
      <c r="I169" s="73">
        <v>2.33</v>
      </c>
      <c r="J169" s="73">
        <v>0.24979999999999999</v>
      </c>
      <c r="K169" s="73">
        <v>2.2000000000000002</v>
      </c>
      <c r="L169" s="73">
        <v>0.19689999999999999</v>
      </c>
      <c r="M169" s="75">
        <v>100.29130000000001</v>
      </c>
    </row>
    <row r="170" spans="1:13" ht="15" thickBot="1" x14ac:dyDescent="0.4">
      <c r="A170" s="81" t="s">
        <v>449</v>
      </c>
      <c r="B170" s="78"/>
      <c r="C170" s="73">
        <v>49.68</v>
      </c>
      <c r="D170" s="73">
        <v>13.26</v>
      </c>
      <c r="E170" s="73">
        <v>14.1</v>
      </c>
      <c r="F170" s="73">
        <v>0.23930000000000001</v>
      </c>
      <c r="G170" s="73">
        <v>6.41</v>
      </c>
      <c r="H170" s="73">
        <v>11.15</v>
      </c>
      <c r="I170" s="73">
        <v>2.39</v>
      </c>
      <c r="J170" s="73">
        <v>0.24440000000000001</v>
      </c>
      <c r="K170" s="73">
        <v>2.04</v>
      </c>
      <c r="L170" s="73">
        <v>0.23130000000000001</v>
      </c>
      <c r="M170" s="75">
        <v>99.745000000000005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1.Wrong volcanic system</vt:lpstr>
      <vt:lpstr>2.Hartley Supplement</vt:lpstr>
      <vt:lpstr> 3.Bali Supplement</vt:lpstr>
      <vt:lpstr>4.Liu Matrix Glass Data</vt:lpstr>
      <vt:lpstr>5.ICPMOES</vt:lpstr>
      <vt:lpstr> 6.ICPMS Halld</vt:lpstr>
      <vt:lpstr>7.LiuLAICPMSData</vt:lpstr>
      <vt:lpstr>8. Oladottir Thesis glass</vt:lpstr>
      <vt:lpstr>9. Halldo_EPMAGlass</vt:lpstr>
      <vt:lpstr>10. CPX</vt:lpstr>
      <vt:lpstr>11. Ol</vt:lpstr>
      <vt:lpstr>12. Plag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Penny Wieser</cp:lastModifiedBy>
  <dcterms:created xsi:type="dcterms:W3CDTF">2018-02-06T15:17:06Z</dcterms:created>
  <dcterms:modified xsi:type="dcterms:W3CDTF">2022-09-19T17:37:47Z</dcterms:modified>
</cp:coreProperties>
</file>