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Examples\Sulf_Evolution_During_FC\"/>
    </mc:Choice>
  </mc:AlternateContent>
  <xr:revisionPtr revIDLastSave="0" documentId="13_ncr:1_{E386EA25-7AEC-484C-B1C7-338896A3DC05}" xr6:coauthVersionLast="47" xr6:coauthVersionMax="47" xr10:uidLastSave="{00000000-0000-0000-0000-000000000000}"/>
  <bookViews>
    <workbookView xWindow="28680" yWindow="-120" windowWidth="25440" windowHeight="15510" xr2:uid="{00000000-000D-0000-FFFF-FFFF00000000}"/>
  </bookViews>
  <sheets>
    <sheet name="WDS" sheetId="2" r:id="rId1"/>
    <sheet name="EDS" sheetId="3" r:id="rId2"/>
  </sheets>
  <externalReferences>
    <externalReference r:id="rId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5" i="2"/>
  <c r="O27" i="2"/>
  <c r="O28" i="2"/>
  <c r="O29" i="2"/>
  <c r="O30" i="2"/>
  <c r="O31" i="2"/>
  <c r="O32" i="2"/>
  <c r="O33" i="2"/>
  <c r="O35" i="2"/>
  <c r="O37" i="2"/>
  <c r="O38" i="2"/>
  <c r="O39" i="2"/>
  <c r="O40" i="2"/>
  <c r="O41" i="2"/>
  <c r="O42" i="2"/>
  <c r="O43" i="2"/>
  <c r="R2" i="3" l="1"/>
  <c r="S2" i="3"/>
  <c r="T2" i="3"/>
  <c r="R4" i="3"/>
  <c r="S4" i="3"/>
  <c r="T4" i="3"/>
  <c r="R5" i="3"/>
  <c r="S5" i="3"/>
  <c r="T5" i="3"/>
  <c r="R6" i="3"/>
  <c r="S6" i="3"/>
  <c r="T6" i="3"/>
  <c r="Q6" i="3"/>
  <c r="Q5" i="3"/>
  <c r="Q4" i="3"/>
  <c r="Q2" i="3"/>
  <c r="L2" i="3"/>
  <c r="M2" i="3"/>
  <c r="N2" i="3"/>
  <c r="L4" i="3"/>
  <c r="M4" i="3"/>
  <c r="N4" i="3"/>
  <c r="L5" i="3"/>
  <c r="M5" i="3"/>
  <c r="N5" i="3"/>
  <c r="L6" i="3"/>
  <c r="M6" i="3"/>
  <c r="N6" i="3"/>
  <c r="K2" i="3"/>
  <c r="K6" i="3"/>
  <c r="K5" i="3"/>
  <c r="K4" i="3"/>
  <c r="F36" i="2" l="1"/>
  <c r="E36" i="2"/>
  <c r="D36" i="2"/>
  <c r="C36" i="2"/>
  <c r="B36" i="2"/>
  <c r="F26" i="2"/>
  <c r="E26" i="2"/>
  <c r="D26" i="2"/>
  <c r="C26" i="2"/>
  <c r="B26" i="2"/>
  <c r="O36" i="2" l="1"/>
  <c r="O26" i="2"/>
</calcChain>
</file>

<file path=xl/sharedStrings.xml><?xml version="1.0" encoding="utf-8"?>
<sst xmlns="http://schemas.openxmlformats.org/spreadsheetml/2006/main" count="375" uniqueCount="88">
  <si>
    <t>S</t>
  </si>
  <si>
    <t>Fe</t>
  </si>
  <si>
    <t>Ni</t>
  </si>
  <si>
    <t>Cu</t>
  </si>
  <si>
    <t>Total</t>
  </si>
  <si>
    <t>Sulfide</t>
  </si>
  <si>
    <t>TG0914b_2_s3</t>
  </si>
  <si>
    <t>TG0914b_1_s2</t>
  </si>
  <si>
    <t>TG0914b_1_s3</t>
  </si>
  <si>
    <t>TG0914b_1_s5</t>
  </si>
  <si>
    <t>TG0914b_1_s7</t>
  </si>
  <si>
    <t>TG0914b_4_s1</t>
  </si>
  <si>
    <t>TG0914b_4_s2</t>
  </si>
  <si>
    <t>TG0914b_5_s2</t>
  </si>
  <si>
    <t>TG0914b_5_s5</t>
  </si>
  <si>
    <t>TG0914b_5_s7</t>
  </si>
  <si>
    <t>TG0914b_5_s9</t>
  </si>
  <si>
    <t>Sample</t>
  </si>
  <si>
    <t>TG0914b_2_s1</t>
  </si>
  <si>
    <t>TG0914b_2_s2</t>
  </si>
  <si>
    <t>TG0914b_2_s4</t>
  </si>
  <si>
    <t>TG0914b_1_s1</t>
  </si>
  <si>
    <t>TG0914b_1_s4</t>
  </si>
  <si>
    <t>TG0914b_4_s4</t>
  </si>
  <si>
    <t>TG0914b_5_s4</t>
  </si>
  <si>
    <t>TG0914b_5_s6</t>
  </si>
  <si>
    <t>TG0914b_5_s10</t>
  </si>
  <si>
    <t>TG0914b_5_s11</t>
  </si>
  <si>
    <t>SD S</t>
  </si>
  <si>
    <t>SD Fe</t>
  </si>
  <si>
    <t>SD Ni</t>
  </si>
  <si>
    <t>SD Cu</t>
  </si>
  <si>
    <t>Method</t>
  </si>
  <si>
    <t>Simple average</t>
  </si>
  <si>
    <t>Single analysis</t>
  </si>
  <si>
    <t>EI210115_s1</t>
  </si>
  <si>
    <t>EI210115_s1_1um</t>
  </si>
  <si>
    <t>Weighted average</t>
  </si>
  <si>
    <t>EI210115_s2</t>
  </si>
  <si>
    <t>EI210115_s4</t>
  </si>
  <si>
    <t>EI210115_s5</t>
  </si>
  <si>
    <t>EI210115_s6</t>
  </si>
  <si>
    <t>EI210115_s7</t>
  </si>
  <si>
    <t>EI210115_s8</t>
  </si>
  <si>
    <t>EI210115_s9</t>
  </si>
  <si>
    <t>MSR291014_s1</t>
  </si>
  <si>
    <t>MSR291014_s3_1um</t>
  </si>
  <si>
    <t>MSR291014_s4</t>
  </si>
  <si>
    <t>Simple average but could be weighted</t>
  </si>
  <si>
    <t>MSR291014_s10</t>
  </si>
  <si>
    <t>MSR291014_s11</t>
  </si>
  <si>
    <t>MSR291014_s12</t>
  </si>
  <si>
    <t>MSR291014_s13</t>
  </si>
  <si>
    <t>MSR291014_s14</t>
  </si>
  <si>
    <t>Region</t>
  </si>
  <si>
    <t>Holu_EI_S0</t>
  </si>
  <si>
    <t>Bulk</t>
  </si>
  <si>
    <t>Holu_EI_S1</t>
  </si>
  <si>
    <t>Holu_EI_S2</t>
  </si>
  <si>
    <t>Holu_EI_S3</t>
  </si>
  <si>
    <t>Holu_EI_S4</t>
  </si>
  <si>
    <t>Holu_EI_S5</t>
  </si>
  <si>
    <t>Holu_EI_S6</t>
  </si>
  <si>
    <t>Holu_MB040914_S2</t>
  </si>
  <si>
    <t>Holu_MSR_S1</t>
  </si>
  <si>
    <t>Holu_MSR_S2</t>
  </si>
  <si>
    <t>Holu_MSR_S3</t>
  </si>
  <si>
    <t>Holu_MSR_S4</t>
  </si>
  <si>
    <t>Holu_MSR_S5</t>
  </si>
  <si>
    <t>Holu_MSR_S6</t>
  </si>
  <si>
    <t>Holu_MSR_S7</t>
  </si>
  <si>
    <t>Holu_TG0914_S1</t>
  </si>
  <si>
    <t>Holu_TG0914_S2</t>
  </si>
  <si>
    <t>Holu_TG0914_S3</t>
  </si>
  <si>
    <t>Holu_TG0914_S4</t>
  </si>
  <si>
    <t>Holu_TG0914_S5</t>
  </si>
  <si>
    <t>Holu_TG0914_S6</t>
  </si>
  <si>
    <t>Holu_TG0914_S7</t>
  </si>
  <si>
    <t>Holu_TG0914_S8</t>
  </si>
  <si>
    <t>Holu_TG0914_S9</t>
  </si>
  <si>
    <t>Holu_TG0914_S10</t>
  </si>
  <si>
    <t>Holu_TG0914_S11</t>
  </si>
  <si>
    <t>AVERAGE</t>
  </si>
  <si>
    <t>Cu-rich domains</t>
  </si>
  <si>
    <t>Ni-rich domains</t>
  </si>
  <si>
    <t>Fe-rich domains</t>
  </si>
  <si>
    <t>1 sigma</t>
  </si>
  <si>
    <t>Fe/Fe+Ni+Cu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</si>
</sst>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2" fontId="0" fillId="0" borderId="0" xfId="0" applyNumberFormat="1"/>
    <xf numFmtId="0" fontId="1" fillId="3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0" fillId="4" borderId="0" xfId="0" applyFill="1"/>
    <xf numFmtId="2" fontId="0" fillId="4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mma\OneDrive%20-%20University%20College%20London\PostDoc_sulfides\Sulfide%20manuscript\EPMA_weigh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from ImageJ"/>
      <sheetName val="Weighting"/>
      <sheetName val="TG EPMA data"/>
      <sheetName val="EI EPMA data"/>
      <sheetName val="MSR EPMA data"/>
      <sheetName val="Bulk compositions"/>
      <sheetName val="Sheet1"/>
      <sheetName val="Shape analysis"/>
      <sheetName val="Texture vs shape"/>
    </sheetNames>
    <sheetDataSet>
      <sheetData sheetId="0"/>
      <sheetData sheetId="1">
        <row r="3">
          <cell r="D3">
            <v>0.60198083199686947</v>
          </cell>
          <cell r="E3">
            <v>0.23513758412804756</v>
          </cell>
          <cell r="G3">
            <v>0.10589239712687462</v>
          </cell>
        </row>
        <row r="4">
          <cell r="D4">
            <v>0.30841787630335599</v>
          </cell>
          <cell r="E4">
            <v>0.63094592806627436</v>
          </cell>
          <cell r="G4">
            <v>6.0636195630369739E-2</v>
          </cell>
        </row>
      </sheetData>
      <sheetData sheetId="2"/>
      <sheetData sheetId="3">
        <row r="8">
          <cell r="C8">
            <v>34.253100000000003</v>
          </cell>
          <cell r="D8">
            <v>56.044400000000003</v>
          </cell>
          <cell r="E8">
            <v>2.6046999999999998</v>
          </cell>
          <cell r="F8">
            <v>7.0979000000000001</v>
          </cell>
          <cell r="G8">
            <v>94.694500000000005</v>
          </cell>
        </row>
        <row r="10">
          <cell r="C10">
            <v>32.054499999999997</v>
          </cell>
          <cell r="D10">
            <v>38.6051</v>
          </cell>
          <cell r="E10">
            <v>0.82679999999999998</v>
          </cell>
          <cell r="F10">
            <v>28.5136</v>
          </cell>
          <cell r="G10">
            <v>96.128200000000007</v>
          </cell>
        </row>
      </sheetData>
      <sheetData sheetId="4">
        <row r="15">
          <cell r="D15">
            <v>31.106400000000001</v>
          </cell>
          <cell r="E15">
            <v>38.253399999999999</v>
          </cell>
          <cell r="F15">
            <v>0.76949999999999996</v>
          </cell>
          <cell r="G15">
            <v>29.870699999999999</v>
          </cell>
          <cell r="H15">
            <v>96.207300000000004</v>
          </cell>
        </row>
        <row r="16">
          <cell r="D16">
            <v>35.361800000000002</v>
          </cell>
          <cell r="E16">
            <v>54.673400000000001</v>
          </cell>
          <cell r="F16">
            <v>5.0305</v>
          </cell>
          <cell r="G16">
            <v>4.9343000000000004</v>
          </cell>
          <cell r="H16">
            <v>97.131799999999998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zoomScale="70" zoomScaleNormal="70" workbookViewId="0">
      <pane ySplit="1" topLeftCell="A2" activePane="bottomLeft" state="frozen"/>
      <selection pane="bottomLeft" activeCell="D18" sqref="D18"/>
    </sheetView>
  </sheetViews>
  <sheetFormatPr defaultRowHeight="14.5" x14ac:dyDescent="0.35"/>
  <cols>
    <col min="1" max="1" width="20" customWidth="1"/>
    <col min="14" max="14" width="13.6328125" customWidth="1"/>
  </cols>
  <sheetData>
    <row r="1" spans="1:18" x14ac:dyDescent="0.3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/>
      <c r="H1" s="3" t="s">
        <v>28</v>
      </c>
      <c r="I1" s="3" t="s">
        <v>29</v>
      </c>
      <c r="J1" s="3" t="s">
        <v>30</v>
      </c>
      <c r="K1" s="3" t="s">
        <v>31</v>
      </c>
      <c r="L1" s="3" t="s">
        <v>4</v>
      </c>
      <c r="M1" s="1"/>
      <c r="N1" s="3" t="s">
        <v>32</v>
      </c>
      <c r="O1" s="3" t="s">
        <v>87</v>
      </c>
      <c r="P1" s="10"/>
    </row>
    <row r="2" spans="1:18" x14ac:dyDescent="0.35">
      <c r="A2" t="s">
        <v>18</v>
      </c>
      <c r="B2" s="4">
        <v>34.365900000000003</v>
      </c>
      <c r="C2" s="4">
        <v>49.914433333333328</v>
      </c>
      <c r="D2" s="4">
        <v>2.3238333333333334</v>
      </c>
      <c r="E2" s="4">
        <v>13.395833333333334</v>
      </c>
      <c r="F2" s="4">
        <v>95.971666666666678</v>
      </c>
      <c r="G2" s="4"/>
      <c r="H2" s="4">
        <v>5.068806565652479E-2</v>
      </c>
      <c r="I2" s="4">
        <v>0.76313749016077725</v>
      </c>
      <c r="J2" s="4">
        <v>0.13632144202419347</v>
      </c>
      <c r="K2" s="4">
        <v>0.88135669031077057</v>
      </c>
      <c r="L2" s="4">
        <v>0.14610292034498987</v>
      </c>
      <c r="N2" t="s">
        <v>33</v>
      </c>
      <c r="O2" s="3">
        <f t="shared" ref="O2:O48" si="0">(C2/55.847)/(D2/58.69+E2/63.546+C2/55.874)</f>
        <v>0.78144635106377458</v>
      </c>
      <c r="P2" s="3"/>
      <c r="Q2" s="3"/>
      <c r="R2" s="3"/>
    </row>
    <row r="3" spans="1:18" x14ac:dyDescent="0.35">
      <c r="A3" t="s">
        <v>19</v>
      </c>
      <c r="B3" s="4">
        <v>34.691166666666668</v>
      </c>
      <c r="C3" s="4">
        <v>50.071799999999996</v>
      </c>
      <c r="D3" s="4">
        <v>2.4746000000000001</v>
      </c>
      <c r="E3" s="4">
        <v>12.7624</v>
      </c>
      <c r="F3" s="4">
        <v>95.444099999999992</v>
      </c>
      <c r="G3" s="4"/>
      <c r="H3" s="4">
        <v>0.13070099038985364</v>
      </c>
      <c r="I3" s="4">
        <v>0.35767712628384041</v>
      </c>
      <c r="J3" s="4">
        <v>3.2594171258063888E-2</v>
      </c>
      <c r="K3" s="4">
        <v>0.27745790071047971</v>
      </c>
      <c r="L3" s="4">
        <v>1.3121116606447838</v>
      </c>
      <c r="N3" t="s">
        <v>33</v>
      </c>
      <c r="O3" s="3">
        <f t="shared" si="0"/>
        <v>0.78706368114904757</v>
      </c>
      <c r="P3" s="2"/>
    </row>
    <row r="4" spans="1:18" x14ac:dyDescent="0.35">
      <c r="A4" t="s">
        <v>6</v>
      </c>
      <c r="B4" s="4">
        <v>35.5578</v>
      </c>
      <c r="C4" s="4">
        <v>56.234900000000003</v>
      </c>
      <c r="D4" s="4">
        <v>2.9817999999999998</v>
      </c>
      <c r="E4" s="4">
        <v>5.2255000000000003</v>
      </c>
      <c r="F4" s="4">
        <v>94.115499999999997</v>
      </c>
      <c r="G4" s="4"/>
      <c r="H4" s="4"/>
      <c r="I4" s="4"/>
      <c r="J4" s="4"/>
      <c r="K4" s="4"/>
      <c r="L4" s="4"/>
      <c r="N4" t="s">
        <v>34</v>
      </c>
      <c r="O4" s="3">
        <f t="shared" si="0"/>
        <v>0.88367575637729312</v>
      </c>
      <c r="P4" s="2"/>
    </row>
    <row r="5" spans="1:18" x14ac:dyDescent="0.35">
      <c r="A5" t="s">
        <v>20</v>
      </c>
      <c r="B5" s="4">
        <v>33.705800000000004</v>
      </c>
      <c r="C5" s="4">
        <v>50.447066666666672</v>
      </c>
      <c r="D5" s="4">
        <v>2.4001333333333332</v>
      </c>
      <c r="E5" s="4">
        <v>13.447066666666666</v>
      </c>
      <c r="F5" s="4">
        <v>95.034299999999988</v>
      </c>
      <c r="G5" s="4"/>
      <c r="H5" s="4">
        <v>0.13865612139390085</v>
      </c>
      <c r="I5" s="4">
        <v>0.96248022086459251</v>
      </c>
      <c r="J5" s="4">
        <v>7.8327957262326747E-2</v>
      </c>
      <c r="K5" s="4">
        <v>1.0569362779068352</v>
      </c>
      <c r="L5" s="4">
        <v>8.1278841035045554E-2</v>
      </c>
      <c r="N5" t="s">
        <v>33</v>
      </c>
      <c r="O5" s="3">
        <f t="shared" si="0"/>
        <v>0.78182897392417949</v>
      </c>
      <c r="P5" s="2"/>
    </row>
    <row r="6" spans="1:18" x14ac:dyDescent="0.35">
      <c r="A6" t="s">
        <v>21</v>
      </c>
      <c r="B6" s="4">
        <v>32.949933333333327</v>
      </c>
      <c r="C6" s="4">
        <v>45.135300000000001</v>
      </c>
      <c r="D6" s="4">
        <v>2.8683999999999998</v>
      </c>
      <c r="E6" s="4">
        <v>19.046400000000002</v>
      </c>
      <c r="F6" s="4">
        <v>94.537666666666667</v>
      </c>
      <c r="G6" s="4"/>
      <c r="H6" s="4">
        <v>0.23667359144798597</v>
      </c>
      <c r="I6" s="4">
        <v>1.4601525696538242</v>
      </c>
      <c r="J6" s="4">
        <v>0.40960030110665996</v>
      </c>
      <c r="K6" s="4">
        <v>1.782488356203205</v>
      </c>
      <c r="L6" s="4">
        <v>0.98827168498006179</v>
      </c>
      <c r="N6" t="s">
        <v>33</v>
      </c>
      <c r="O6" s="3">
        <f t="shared" si="0"/>
        <v>0.69888630251702899</v>
      </c>
      <c r="P6" s="2"/>
    </row>
    <row r="7" spans="1:18" x14ac:dyDescent="0.35">
      <c r="A7" t="s">
        <v>7</v>
      </c>
      <c r="B7" s="4">
        <v>36.304499999999997</v>
      </c>
      <c r="C7" s="4">
        <v>40.2014</v>
      </c>
      <c r="D7" s="4">
        <v>1.2544</v>
      </c>
      <c r="E7" s="4">
        <v>22.239799999999999</v>
      </c>
      <c r="F7" s="4">
        <v>95.815700000000007</v>
      </c>
      <c r="G7" s="4"/>
      <c r="H7" s="4"/>
      <c r="I7" s="4"/>
      <c r="J7" s="4"/>
      <c r="K7" s="4"/>
      <c r="L7" s="4"/>
      <c r="N7" t="s">
        <v>34</v>
      </c>
      <c r="O7" s="3">
        <f t="shared" si="0"/>
        <v>0.65989486404762854</v>
      </c>
      <c r="P7" s="2"/>
    </row>
    <row r="8" spans="1:18" x14ac:dyDescent="0.35">
      <c r="A8" t="s">
        <v>8</v>
      </c>
      <c r="B8" s="4">
        <v>34.7654</v>
      </c>
      <c r="C8" s="4">
        <v>50.375300000000003</v>
      </c>
      <c r="D8" s="4">
        <v>2.6332</v>
      </c>
      <c r="E8" s="4">
        <v>12.226000000000001</v>
      </c>
      <c r="F8" s="4">
        <v>94.276600000000002</v>
      </c>
      <c r="G8" s="4"/>
      <c r="H8" s="4"/>
      <c r="I8" s="4"/>
      <c r="J8" s="4"/>
      <c r="K8" s="4"/>
      <c r="L8" s="4"/>
      <c r="N8" t="s">
        <v>34</v>
      </c>
      <c r="O8" s="3">
        <f t="shared" si="0"/>
        <v>0.79204771364230153</v>
      </c>
      <c r="P8" s="2"/>
    </row>
    <row r="9" spans="1:18" x14ac:dyDescent="0.35">
      <c r="A9" t="s">
        <v>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O9" s="3"/>
      <c r="P9" s="2"/>
    </row>
    <row r="10" spans="1:18" x14ac:dyDescent="0.35">
      <c r="A10" t="s">
        <v>22</v>
      </c>
      <c r="B10" s="4">
        <v>33.369333333333337</v>
      </c>
      <c r="C10" s="4">
        <v>47.726266666666668</v>
      </c>
      <c r="D10" s="4">
        <v>1.9523999999999999</v>
      </c>
      <c r="E10" s="4">
        <v>16.952033333333333</v>
      </c>
      <c r="F10" s="4">
        <v>95.0655</v>
      </c>
      <c r="G10" s="4"/>
      <c r="H10" s="4">
        <v>0.18962268382823511</v>
      </c>
      <c r="I10" s="4">
        <v>0.77780059283997893</v>
      </c>
      <c r="J10" s="4">
        <v>6.3496614082957245E-2</v>
      </c>
      <c r="K10" s="4">
        <v>0.93063023209483708</v>
      </c>
      <c r="L10" s="4">
        <v>0.25154389279010658</v>
      </c>
      <c r="N10" t="s">
        <v>33</v>
      </c>
      <c r="O10" s="3">
        <f t="shared" si="0"/>
        <v>0.74041029932479618</v>
      </c>
      <c r="P10" s="2"/>
    </row>
    <row r="11" spans="1:18" x14ac:dyDescent="0.35">
      <c r="A11" t="s">
        <v>9</v>
      </c>
      <c r="B11" s="4">
        <v>32.702800000000003</v>
      </c>
      <c r="C11" s="4">
        <v>46.2682</v>
      </c>
      <c r="D11" s="4">
        <v>1.8183</v>
      </c>
      <c r="E11" s="4">
        <v>19.210699999999999</v>
      </c>
      <c r="F11" s="4">
        <v>95.147300000000001</v>
      </c>
      <c r="G11" s="4"/>
      <c r="H11" s="4"/>
      <c r="I11" s="4"/>
      <c r="J11" s="4"/>
      <c r="K11" s="4"/>
      <c r="L11" s="4"/>
      <c r="N11" t="s">
        <v>34</v>
      </c>
      <c r="O11" s="3">
        <f t="shared" si="0"/>
        <v>0.71336301595616691</v>
      </c>
      <c r="P11" s="2"/>
    </row>
    <row r="12" spans="1:18" x14ac:dyDescent="0.35">
      <c r="A12" t="s">
        <v>10</v>
      </c>
      <c r="B12" s="4">
        <v>34.4285</v>
      </c>
      <c r="C12" s="4">
        <v>45.348999999999997</v>
      </c>
      <c r="D12" s="4">
        <v>1.64</v>
      </c>
      <c r="E12" s="4">
        <v>18.5825</v>
      </c>
      <c r="F12" s="4">
        <v>94.448300000000003</v>
      </c>
      <c r="G12" s="4"/>
      <c r="H12" s="4"/>
      <c r="I12" s="4"/>
      <c r="J12" s="4"/>
      <c r="K12" s="4"/>
      <c r="L12" s="4"/>
      <c r="N12" t="s">
        <v>34</v>
      </c>
      <c r="O12" s="3">
        <f t="shared" si="0"/>
        <v>0.71733459067057281</v>
      </c>
      <c r="P12" s="2"/>
    </row>
    <row r="13" spans="1:18" x14ac:dyDescent="0.35">
      <c r="A13" t="s">
        <v>11</v>
      </c>
      <c r="B13" s="4">
        <v>35.500599999999999</v>
      </c>
      <c r="C13" s="4">
        <v>48.522300000000001</v>
      </c>
      <c r="D13" s="4">
        <v>2.2248999999999999</v>
      </c>
      <c r="E13" s="4">
        <v>13.7522</v>
      </c>
      <c r="F13" s="4">
        <v>92.509299999999996</v>
      </c>
      <c r="G13" s="4"/>
      <c r="H13" s="4"/>
      <c r="I13" s="4"/>
      <c r="J13" s="4"/>
      <c r="K13" s="4"/>
      <c r="L13" s="4"/>
      <c r="N13" t="s">
        <v>34</v>
      </c>
      <c r="O13" s="3">
        <f t="shared" si="0"/>
        <v>0.77385557226158375</v>
      </c>
      <c r="P13" s="2"/>
    </row>
    <row r="14" spans="1:18" x14ac:dyDescent="0.35">
      <c r="A14" t="s">
        <v>12</v>
      </c>
      <c r="B14" s="4">
        <v>32.318199999999997</v>
      </c>
      <c r="C14" s="4">
        <v>44.529299999999999</v>
      </c>
      <c r="D14" s="4">
        <v>2.5293999999999999</v>
      </c>
      <c r="E14" s="4">
        <v>20.623200000000001</v>
      </c>
      <c r="F14" s="4">
        <v>92.910200000000003</v>
      </c>
      <c r="G14" s="4"/>
      <c r="H14" s="4"/>
      <c r="I14" s="4"/>
      <c r="J14" s="4"/>
      <c r="K14" s="4"/>
      <c r="L14" s="4"/>
      <c r="N14" t="s">
        <v>34</v>
      </c>
      <c r="O14" s="3">
        <f t="shared" si="0"/>
        <v>0.68465299887034348</v>
      </c>
      <c r="P14" s="2"/>
    </row>
    <row r="15" spans="1:18" x14ac:dyDescent="0.35">
      <c r="A15" t="s">
        <v>23</v>
      </c>
      <c r="B15" s="4">
        <v>34.199666666666666</v>
      </c>
      <c r="C15" s="4">
        <v>51.932633333333335</v>
      </c>
      <c r="D15" s="4">
        <v>2.1712666666666665</v>
      </c>
      <c r="E15" s="4">
        <v>11.696466666666668</v>
      </c>
      <c r="F15" s="4">
        <v>94.5946</v>
      </c>
      <c r="G15" s="4"/>
      <c r="H15" s="4">
        <v>0.28076491154621852</v>
      </c>
      <c r="I15" s="4">
        <v>0.54357923883173587</v>
      </c>
      <c r="J15" s="4">
        <v>6.4199394251209421E-2</v>
      </c>
      <c r="K15" s="4">
        <v>0.38752371396972457</v>
      </c>
      <c r="L15" s="4">
        <v>1.8467533863512977</v>
      </c>
      <c r="N15" t="s">
        <v>33</v>
      </c>
      <c r="O15" s="3">
        <f t="shared" si="0"/>
        <v>0.80825237342452194</v>
      </c>
      <c r="P15" s="2"/>
    </row>
    <row r="16" spans="1:18" x14ac:dyDescent="0.35">
      <c r="A16" t="s">
        <v>13</v>
      </c>
      <c r="B16" s="4">
        <v>31.911799999999999</v>
      </c>
      <c r="C16" s="4">
        <v>43.813800000000001</v>
      </c>
      <c r="D16" s="4">
        <v>2.2823000000000002</v>
      </c>
      <c r="E16" s="4">
        <v>21.992100000000001</v>
      </c>
      <c r="F16" s="4">
        <v>93.1661</v>
      </c>
      <c r="G16" s="4"/>
      <c r="H16" s="4"/>
      <c r="I16" s="4"/>
      <c r="J16" s="4"/>
      <c r="K16" s="4"/>
      <c r="L16" s="4"/>
      <c r="N16" t="s">
        <v>34</v>
      </c>
      <c r="O16" s="3">
        <f t="shared" si="0"/>
        <v>0.67104403908704091</v>
      </c>
      <c r="P16" s="2"/>
    </row>
    <row r="17" spans="1:16" x14ac:dyDescent="0.35">
      <c r="A17" t="s">
        <v>24</v>
      </c>
      <c r="B17" s="4">
        <v>32.527199999999993</v>
      </c>
      <c r="C17" s="4">
        <v>47.1706</v>
      </c>
      <c r="D17" s="4">
        <v>2.5175999999999998</v>
      </c>
      <c r="E17" s="4">
        <v>17.784549999999999</v>
      </c>
      <c r="F17" s="4">
        <v>93.563600000000008</v>
      </c>
      <c r="G17" s="4"/>
      <c r="H17" s="4">
        <v>0.67698403230800042</v>
      </c>
      <c r="I17" s="4">
        <v>2.7787882287068943</v>
      </c>
      <c r="J17" s="4">
        <v>0.48875220715614232</v>
      </c>
      <c r="K17" s="4">
        <v>3.9445951788491502</v>
      </c>
      <c r="L17" s="4">
        <v>0.66680169465891281</v>
      </c>
      <c r="N17" t="s">
        <v>33</v>
      </c>
      <c r="O17" s="3">
        <f t="shared" si="0"/>
        <v>0.72377196225525464</v>
      </c>
      <c r="P17" s="2"/>
    </row>
    <row r="18" spans="1:16" x14ac:dyDescent="0.35">
      <c r="A18" t="s">
        <v>14</v>
      </c>
      <c r="B18" s="4">
        <v>32.378599999999999</v>
      </c>
      <c r="C18" s="4">
        <v>44.264899999999997</v>
      </c>
      <c r="D18" s="4">
        <v>2.1852</v>
      </c>
      <c r="E18" s="4">
        <v>21.171399999999998</v>
      </c>
      <c r="F18" s="4">
        <v>95.362399999999994</v>
      </c>
      <c r="G18" s="4"/>
      <c r="H18" s="4"/>
      <c r="I18" s="4"/>
      <c r="J18" s="4"/>
      <c r="K18" s="4"/>
      <c r="L18" s="4"/>
      <c r="N18" t="s">
        <v>34</v>
      </c>
      <c r="O18" s="3">
        <f t="shared" si="0"/>
        <v>0.68174095502430687</v>
      </c>
      <c r="P18" s="2"/>
    </row>
    <row r="19" spans="1:16" x14ac:dyDescent="0.35">
      <c r="A19" t="s">
        <v>25</v>
      </c>
      <c r="B19" s="4">
        <v>33.171566666666671</v>
      </c>
      <c r="C19" s="4">
        <v>47.6539</v>
      </c>
      <c r="D19" s="4">
        <v>2.0201333333333333</v>
      </c>
      <c r="E19" s="4">
        <v>17.154433333333333</v>
      </c>
      <c r="F19" s="4">
        <v>92.947466666666671</v>
      </c>
      <c r="G19" s="4"/>
      <c r="H19" s="4">
        <v>0.46998037784098323</v>
      </c>
      <c r="I19" s="4">
        <v>0.39147547390183707</v>
      </c>
      <c r="J19" s="4">
        <v>5.309427673697259E-2</v>
      </c>
      <c r="K19" s="4">
        <v>0.87778076356735435</v>
      </c>
      <c r="L19" s="4">
        <v>2.188153775065488</v>
      </c>
      <c r="N19" t="s">
        <v>33</v>
      </c>
      <c r="O19" s="3">
        <f t="shared" si="0"/>
        <v>0.73734302808902707</v>
      </c>
      <c r="P19" s="2"/>
    </row>
    <row r="20" spans="1:16" x14ac:dyDescent="0.35">
      <c r="A20" t="s">
        <v>15</v>
      </c>
      <c r="B20" s="4">
        <v>33.647199999999998</v>
      </c>
      <c r="C20" s="4">
        <v>46.877200000000002</v>
      </c>
      <c r="D20" s="4">
        <v>2.0331999999999999</v>
      </c>
      <c r="E20" s="4">
        <v>17.442399999999999</v>
      </c>
      <c r="F20" s="4">
        <v>90.184200000000004</v>
      </c>
      <c r="G20" s="4"/>
      <c r="H20" s="4"/>
      <c r="I20" s="4"/>
      <c r="J20" s="4"/>
      <c r="K20" s="4"/>
      <c r="L20" s="4"/>
      <c r="N20" t="s">
        <v>34</v>
      </c>
      <c r="O20" s="3">
        <f t="shared" si="0"/>
        <v>0.73110370548714243</v>
      </c>
      <c r="P20" s="2"/>
    </row>
    <row r="21" spans="1:16" x14ac:dyDescent="0.35">
      <c r="A21" t="s">
        <v>16</v>
      </c>
      <c r="B21" s="4">
        <v>32.831699999999998</v>
      </c>
      <c r="C21" s="4">
        <v>52.834000000000003</v>
      </c>
      <c r="D21" s="4">
        <v>2.6924000000000001</v>
      </c>
      <c r="E21" s="4">
        <v>11.6418</v>
      </c>
      <c r="F21" s="4">
        <v>92.014799999999994</v>
      </c>
      <c r="G21" s="4"/>
      <c r="H21" s="4"/>
      <c r="I21" s="4"/>
      <c r="J21" s="4"/>
      <c r="K21" s="4"/>
      <c r="L21" s="4"/>
      <c r="N21" t="s">
        <v>34</v>
      </c>
      <c r="O21" s="3">
        <f t="shared" si="0"/>
        <v>0.8053746253172186</v>
      </c>
      <c r="P21" s="2"/>
    </row>
    <row r="22" spans="1:16" x14ac:dyDescent="0.35">
      <c r="A22" t="s">
        <v>26</v>
      </c>
      <c r="B22" s="4">
        <v>32.769449999999999</v>
      </c>
      <c r="C22" s="4">
        <v>47.225850000000001</v>
      </c>
      <c r="D22" s="4">
        <v>2.8039000000000001</v>
      </c>
      <c r="E22" s="4">
        <v>17.200800000000001</v>
      </c>
      <c r="F22" s="4">
        <v>95.461349999999996</v>
      </c>
      <c r="G22" s="4"/>
      <c r="H22" s="4">
        <v>8.8050000000002626E-2</v>
      </c>
      <c r="I22" s="4">
        <v>0.78385000000000105</v>
      </c>
      <c r="J22" s="4">
        <v>1.2000000000000011E-2</v>
      </c>
      <c r="K22" s="4">
        <v>0.85989999999999966</v>
      </c>
      <c r="L22" s="4">
        <v>8.4640681708025911E-2</v>
      </c>
      <c r="N22" t="s">
        <v>33</v>
      </c>
      <c r="O22" s="3">
        <f t="shared" si="0"/>
        <v>0.72668659400784119</v>
      </c>
      <c r="P22" s="2"/>
    </row>
    <row r="23" spans="1:16" x14ac:dyDescent="0.35">
      <c r="A23" t="s">
        <v>27</v>
      </c>
      <c r="B23" s="4">
        <v>32.743000000000002</v>
      </c>
      <c r="C23" s="4">
        <v>46.679600000000001</v>
      </c>
      <c r="D23" s="4">
        <v>3.0198999999999998</v>
      </c>
      <c r="E23" s="4">
        <v>17.557566666666663</v>
      </c>
      <c r="F23" s="4">
        <v>96.25803333333333</v>
      </c>
      <c r="G23" s="4"/>
      <c r="H23" s="4">
        <v>0.28252494875084427</v>
      </c>
      <c r="I23" s="4">
        <v>0.61207756044475059</v>
      </c>
      <c r="J23" s="4">
        <v>0.10537593020546329</v>
      </c>
      <c r="K23" s="4">
        <v>0.88702724623066453</v>
      </c>
      <c r="L23" s="4">
        <v>0.89572270448690139</v>
      </c>
      <c r="N23" t="s">
        <v>33</v>
      </c>
      <c r="O23" s="3">
        <f t="shared" si="0"/>
        <v>0.71857870113027977</v>
      </c>
    </row>
    <row r="24" spans="1:16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O24" s="3"/>
    </row>
    <row r="25" spans="1:16" x14ac:dyDescent="0.35">
      <c r="A25" t="s">
        <v>35</v>
      </c>
      <c r="B25" s="4">
        <v>33.170233333333329</v>
      </c>
      <c r="C25" s="4">
        <v>48.494166666666672</v>
      </c>
      <c r="D25" s="4">
        <v>1.9751000000000001</v>
      </c>
      <c r="E25" s="4">
        <v>16.360533333333333</v>
      </c>
      <c r="F25" s="4">
        <v>95.468699999999998</v>
      </c>
      <c r="G25" s="4"/>
      <c r="H25" s="4">
        <v>1.2932613708501988</v>
      </c>
      <c r="I25" s="4">
        <v>10.072122323687919</v>
      </c>
      <c r="J25" s="4">
        <v>0.92769628111790992</v>
      </c>
      <c r="K25" s="4">
        <v>12.217339478107883</v>
      </c>
      <c r="L25" s="4">
        <v>1.3000653714332935</v>
      </c>
      <c r="N25" t="s">
        <v>33</v>
      </c>
      <c r="O25" s="3">
        <f t="shared" si="0"/>
        <v>0.74919333006230204</v>
      </c>
    </row>
    <row r="26" spans="1:16" x14ac:dyDescent="0.35">
      <c r="A26" t="s">
        <v>36</v>
      </c>
      <c r="B26" s="4">
        <f>('[1]EI EPMA data'!C8*[1]Weighting!$E4)+(([1]Weighting!$D4+[1]Weighting!$G4)*'[1]EI EPMA data'!C10)</f>
        <v>33.441697717446516</v>
      </c>
      <c r="C26" s="4">
        <f>('[1]EI EPMA data'!D8*[1]Weighting!$E4)+(([1]Weighting!$D4+[1]Weighting!$G4)*'[1]EI EPMA data'!D10)</f>
        <v>49.608355323326187</v>
      </c>
      <c r="D26" s="4">
        <f>('[1]EI EPMA data'!E8*[1]Weighting!$E4)+(([1]Weighting!$D4+[1]Weighting!$G4)*'[1]EI EPMA data'!E10)</f>
        <v>1.9485587655090291</v>
      </c>
      <c r="E26" s="4">
        <f>('[1]EI EPMA data'!F8*[1]Weighting!$E4)+(([1]Weighting!$D4+[1]Weighting!$G4)*'[1]EI EPMA data'!F10)</f>
        <v>15.001451288311092</v>
      </c>
      <c r="F26" s="4">
        <f>('[1]EI EPMA data'!G8*[1]Weighting!$E4)+(([1]Weighting!$D4+[1]Weighting!$G4)*'[1]EI EPMA data'!G10)</f>
        <v>95.223612822931386</v>
      </c>
      <c r="G26" s="4"/>
      <c r="H26" s="4">
        <v>1.2932613708501988</v>
      </c>
      <c r="I26" s="4">
        <v>10.072122323687919</v>
      </c>
      <c r="J26" s="4">
        <v>0.92769628111790992</v>
      </c>
      <c r="K26" s="4">
        <v>12.217339478107883</v>
      </c>
      <c r="L26" s="4">
        <v>1.3000653714332935</v>
      </c>
      <c r="N26" t="s">
        <v>37</v>
      </c>
      <c r="O26" s="3">
        <f t="shared" si="0"/>
        <v>0.76766403183328635</v>
      </c>
    </row>
    <row r="27" spans="1:16" x14ac:dyDescent="0.35">
      <c r="A27" t="s">
        <v>38</v>
      </c>
      <c r="B27" s="4">
        <v>33.295499999999997</v>
      </c>
      <c r="C27" s="4">
        <v>50.486499999999999</v>
      </c>
      <c r="D27" s="4">
        <v>1.9847999999999999</v>
      </c>
      <c r="E27" s="4">
        <v>14.2332</v>
      </c>
      <c r="F27" s="4">
        <v>90.655000000000001</v>
      </c>
      <c r="G27" s="4"/>
      <c r="H27" s="4"/>
      <c r="I27" s="4"/>
      <c r="J27" s="4"/>
      <c r="K27" s="4"/>
      <c r="L27" s="4"/>
      <c r="N27" t="s">
        <v>34</v>
      </c>
      <c r="O27" s="3">
        <f t="shared" si="0"/>
        <v>0.77839773516704103</v>
      </c>
    </row>
    <row r="28" spans="1:16" x14ac:dyDescent="0.35">
      <c r="A28" t="s">
        <v>39</v>
      </c>
      <c r="B28" s="4">
        <v>33.679299999999998</v>
      </c>
      <c r="C28" s="4">
        <v>48.988300000000002</v>
      </c>
      <c r="D28" s="4">
        <v>2.8576000000000001</v>
      </c>
      <c r="E28" s="4">
        <v>14.4749</v>
      </c>
      <c r="F28" s="4">
        <v>90.282499999999999</v>
      </c>
      <c r="G28" s="4"/>
      <c r="H28" s="4"/>
      <c r="I28" s="4"/>
      <c r="J28" s="4"/>
      <c r="K28" s="4"/>
      <c r="L28" s="4"/>
      <c r="N28" t="s">
        <v>34</v>
      </c>
      <c r="O28" s="3">
        <f t="shared" si="0"/>
        <v>0.76062910763464819</v>
      </c>
    </row>
    <row r="29" spans="1:16" x14ac:dyDescent="0.35">
      <c r="A29" t="s">
        <v>40</v>
      </c>
      <c r="B29" s="4">
        <v>31.8993</v>
      </c>
      <c r="C29" s="4">
        <v>43.795050000000003</v>
      </c>
      <c r="D29" s="4">
        <v>1.8672</v>
      </c>
      <c r="E29" s="4">
        <v>22.438499999999998</v>
      </c>
      <c r="F29" s="4">
        <v>93.911349999999999</v>
      </c>
      <c r="G29" s="4"/>
      <c r="H29" s="4">
        <v>0.22090015844268013</v>
      </c>
      <c r="I29" s="4">
        <v>1.5432605499396381</v>
      </c>
      <c r="J29" s="4">
        <v>0.79507086476615318</v>
      </c>
      <c r="K29" s="4">
        <v>2.5593022838265918</v>
      </c>
      <c r="L29" s="4">
        <v>0.92977470658218742</v>
      </c>
      <c r="N29" t="s">
        <v>33</v>
      </c>
      <c r="O29" s="3">
        <f t="shared" si="0"/>
        <v>0.67097696351235947</v>
      </c>
    </row>
    <row r="30" spans="1:16" x14ac:dyDescent="0.35">
      <c r="A30" t="s">
        <v>41</v>
      </c>
      <c r="B30" s="4">
        <v>34.528500000000001</v>
      </c>
      <c r="C30" s="4">
        <v>45.395199999999996</v>
      </c>
      <c r="D30" s="4">
        <v>1.4880666666666666</v>
      </c>
      <c r="E30" s="4">
        <v>18.588233333333335</v>
      </c>
      <c r="F30" s="4">
        <v>96.129533333333328</v>
      </c>
      <c r="G30" s="4"/>
      <c r="H30" s="4">
        <v>0.54952273838304488</v>
      </c>
      <c r="I30" s="4">
        <v>6.2451871525199723</v>
      </c>
      <c r="J30" s="4">
        <v>0.6864154742816726</v>
      </c>
      <c r="K30" s="4">
        <v>6.6849424023946025</v>
      </c>
      <c r="L30" s="4">
        <v>0.85136043091826508</v>
      </c>
      <c r="N30" t="s">
        <v>33</v>
      </c>
      <c r="O30" s="3">
        <f t="shared" si="0"/>
        <v>0.71912734480859708</v>
      </c>
    </row>
    <row r="31" spans="1:16" x14ac:dyDescent="0.35">
      <c r="A31" t="s">
        <v>42</v>
      </c>
      <c r="B31" s="4">
        <v>33.238799999999998</v>
      </c>
      <c r="C31" s="4">
        <v>47.059800000000003</v>
      </c>
      <c r="D31" s="4">
        <v>2.1720000000000002</v>
      </c>
      <c r="E31" s="4">
        <v>17.529399999999999</v>
      </c>
      <c r="F31" s="4">
        <v>90.778599999999997</v>
      </c>
      <c r="G31" s="4"/>
      <c r="H31" s="4"/>
      <c r="I31" s="4"/>
      <c r="J31" s="4"/>
      <c r="K31" s="4"/>
      <c r="L31" s="4"/>
      <c r="N31" t="s">
        <v>34</v>
      </c>
      <c r="O31" s="3">
        <f t="shared" si="0"/>
        <v>0.72950244674191655</v>
      </c>
    </row>
    <row r="32" spans="1:16" x14ac:dyDescent="0.35">
      <c r="A32" t="s">
        <v>43</v>
      </c>
      <c r="B32" s="4">
        <v>32.264499999999998</v>
      </c>
      <c r="C32" s="4">
        <v>42.247199999999999</v>
      </c>
      <c r="D32" s="4">
        <v>4.0290999999999997</v>
      </c>
      <c r="E32" s="4">
        <v>21.459299999999999</v>
      </c>
      <c r="F32" s="4">
        <v>93.278499999999994</v>
      </c>
      <c r="G32" s="4"/>
      <c r="H32" s="4"/>
      <c r="I32" s="4"/>
      <c r="J32" s="4"/>
      <c r="K32" s="4"/>
      <c r="L32" s="4"/>
      <c r="N32" t="s">
        <v>34</v>
      </c>
      <c r="O32" s="3">
        <f t="shared" si="0"/>
        <v>0.65075703965602671</v>
      </c>
    </row>
    <row r="33" spans="1:16" x14ac:dyDescent="0.35">
      <c r="A33" t="s">
        <v>44</v>
      </c>
      <c r="B33" s="4">
        <v>35.8354</v>
      </c>
      <c r="C33" s="4">
        <v>50.103700000000003</v>
      </c>
      <c r="D33" s="4">
        <v>2.4379</v>
      </c>
      <c r="E33" s="4">
        <v>11.623100000000001</v>
      </c>
      <c r="F33" s="4">
        <v>93.142099999999999</v>
      </c>
      <c r="G33" s="4"/>
      <c r="H33" s="4"/>
      <c r="I33" s="4"/>
      <c r="J33" s="4"/>
      <c r="K33" s="4"/>
      <c r="L33" s="4"/>
      <c r="N33" t="s">
        <v>34</v>
      </c>
      <c r="O33" s="3">
        <f t="shared" si="0"/>
        <v>0.800197309273602</v>
      </c>
    </row>
    <row r="34" spans="1:16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O34" s="3"/>
    </row>
    <row r="35" spans="1:16" x14ac:dyDescent="0.35">
      <c r="A35" t="s">
        <v>45</v>
      </c>
      <c r="B35" s="4">
        <v>34.525999999999996</v>
      </c>
      <c r="C35" s="4">
        <v>42.055949999999996</v>
      </c>
      <c r="D35" s="4">
        <v>1.57345</v>
      </c>
      <c r="E35" s="4">
        <v>21.844650000000001</v>
      </c>
      <c r="F35" s="4">
        <v>93.355000000000004</v>
      </c>
      <c r="G35" s="4"/>
      <c r="H35" s="4">
        <v>0.97722157159980716</v>
      </c>
      <c r="I35" s="4">
        <v>4.0379332739657823</v>
      </c>
      <c r="J35" s="4">
        <v>0.98973736162680992</v>
      </c>
      <c r="K35" s="4">
        <v>4.05037835331464</v>
      </c>
      <c r="L35" s="4">
        <v>2.3992133085659564</v>
      </c>
      <c r="N35" t="s">
        <v>33</v>
      </c>
      <c r="O35" s="3">
        <f t="shared" si="0"/>
        <v>0.6704185099691391</v>
      </c>
    </row>
    <row r="36" spans="1:16" x14ac:dyDescent="0.35">
      <c r="A36" t="s">
        <v>46</v>
      </c>
      <c r="B36" s="4">
        <f>('[1]MSR EPMA data'!D15*([1]Weighting!$G4+[1]Weighting!$E3))+(([1]Weighting!$D3+[1]Weighting!$G3)*'[1]MSR EPMA data'!D16)</f>
        <v>34.232129056305247</v>
      </c>
      <c r="C36" s="4">
        <f>('[1]MSR EPMA data'!E15*([1]Weighting!$G4+[1]Weighting!$E3))+(([1]Weighting!$D3+[1]Weighting!$G3)*'[1]MSR EPMA data'!E16)</f>
        <v>50.016188911784752</v>
      </c>
      <c r="D36" s="4">
        <f>('[1]MSR EPMA data'!F15*([1]Weighting!$G4+[1]Weighting!$E3))+(([1]Weighting!$D3+[1]Weighting!$G3)*'[1]MSR EPMA data'!F16)</f>
        <v>3.7885542026310963</v>
      </c>
      <c r="E36" s="4">
        <f>('[1]MSR EPMA data'!G15*([1]Weighting!$G4+[1]Weighting!$E3))+(([1]Weighting!$D3+[1]Weighting!$G3)*'[1]MSR EPMA data'!G16)</f>
        <v>12.327828717495045</v>
      </c>
      <c r="F36" s="4">
        <f>('[1]MSR EPMA data'!H15*([1]Weighting!$G4+[1]Weighting!$E3))+(([1]Weighting!$D3+[1]Weighting!$G3)*'[1]MSR EPMA data'!H16)</f>
        <v>97.212597677953667</v>
      </c>
      <c r="G36" s="4"/>
      <c r="H36" s="4">
        <v>2.2926307363667049</v>
      </c>
      <c r="I36" s="4">
        <v>8.5929773350102714</v>
      </c>
      <c r="J36" s="4">
        <v>2.2007772952603211</v>
      </c>
      <c r="K36" s="4">
        <v>12.787310195789154</v>
      </c>
      <c r="L36" s="4">
        <v>0.47849953326344158</v>
      </c>
      <c r="N36" t="s">
        <v>37</v>
      </c>
      <c r="O36" s="3">
        <f t="shared" si="0"/>
        <v>0.7762717674043248</v>
      </c>
    </row>
    <row r="37" spans="1:16" x14ac:dyDescent="0.35">
      <c r="A37" t="s">
        <v>47</v>
      </c>
      <c r="B37" s="4">
        <v>33.730266666666672</v>
      </c>
      <c r="C37" s="4">
        <v>45.972633333333334</v>
      </c>
      <c r="D37" s="4">
        <v>1.7942666666666665</v>
      </c>
      <c r="E37" s="4">
        <v>18.502833333333331</v>
      </c>
      <c r="F37" s="4">
        <v>92.547733333333326</v>
      </c>
      <c r="G37" s="4"/>
      <c r="H37" s="4">
        <v>0.13413762832752466</v>
      </c>
      <c r="I37" s="4">
        <v>10.542806128509287</v>
      </c>
      <c r="J37" s="4">
        <v>1.1940640700286289</v>
      </c>
      <c r="K37" s="4">
        <v>11.653759952192829</v>
      </c>
      <c r="L37" s="4">
        <v>1.2114289675145378</v>
      </c>
      <c r="N37" t="s">
        <v>48</v>
      </c>
      <c r="O37" s="3">
        <f t="shared" si="0"/>
        <v>0.71923417538416012</v>
      </c>
    </row>
    <row r="38" spans="1:16" x14ac:dyDescent="0.35">
      <c r="A38" t="s">
        <v>49</v>
      </c>
      <c r="B38" s="4">
        <v>34.464166666666671</v>
      </c>
      <c r="C38" s="4">
        <v>42.5443</v>
      </c>
      <c r="D38" s="4">
        <v>2.5756666666666668</v>
      </c>
      <c r="E38" s="4">
        <v>20.415900000000001</v>
      </c>
      <c r="F38" s="4">
        <v>95.087833333333322</v>
      </c>
      <c r="G38" s="4"/>
      <c r="H38" s="4">
        <v>7.5582559716731779E-2</v>
      </c>
      <c r="I38" s="4">
        <v>6.643161897771159E-2</v>
      </c>
      <c r="J38" s="4">
        <v>0.23184469658228846</v>
      </c>
      <c r="K38" s="4">
        <v>0.36376367328253012</v>
      </c>
      <c r="L38" s="4">
        <v>0.388306661458869</v>
      </c>
      <c r="N38" t="s">
        <v>33</v>
      </c>
      <c r="O38" s="3">
        <f t="shared" si="0"/>
        <v>0.67619694630758143</v>
      </c>
    </row>
    <row r="39" spans="1:16" x14ac:dyDescent="0.35">
      <c r="A39" t="s">
        <v>50</v>
      </c>
      <c r="B39" s="4">
        <v>32.455033333333333</v>
      </c>
      <c r="C39" s="4">
        <v>43.965733333333333</v>
      </c>
      <c r="D39" s="4">
        <v>2.3191333333333333</v>
      </c>
      <c r="E39" s="4">
        <v>21.260099999999998</v>
      </c>
      <c r="F39" s="4">
        <v>95</v>
      </c>
      <c r="G39" s="4"/>
      <c r="H39" s="4">
        <v>0.12692731515845249</v>
      </c>
      <c r="I39" s="4">
        <v>1.2939017324871829</v>
      </c>
      <c r="J39" s="4">
        <v>0.71580793746181182</v>
      </c>
      <c r="K39" s="4">
        <v>2.098557321113721</v>
      </c>
      <c r="L39" s="4">
        <v>0.99457036452932579</v>
      </c>
      <c r="N39" t="s">
        <v>33</v>
      </c>
      <c r="O39" s="3">
        <f t="shared" si="0"/>
        <v>0.67811115968810276</v>
      </c>
    </row>
    <row r="40" spans="1:16" x14ac:dyDescent="0.35">
      <c r="A40" t="s">
        <v>51</v>
      </c>
      <c r="B40" s="4">
        <v>34.152749999999997</v>
      </c>
      <c r="C40" s="4">
        <v>46.831050000000005</v>
      </c>
      <c r="D40" s="4">
        <v>2.0313500000000002</v>
      </c>
      <c r="E40" s="4">
        <v>16.9849</v>
      </c>
      <c r="F40" s="4">
        <v>94.809300000000007</v>
      </c>
      <c r="G40" s="4"/>
      <c r="H40" s="4">
        <v>0.28149920959036417</v>
      </c>
      <c r="I40" s="4">
        <v>4.1407465999503028</v>
      </c>
      <c r="J40" s="4">
        <v>0.62685016152187301</v>
      </c>
      <c r="K40" s="4">
        <v>5.0490252603844201</v>
      </c>
      <c r="L40" s="4">
        <v>1.2836816505660562</v>
      </c>
      <c r="N40" t="s">
        <v>33</v>
      </c>
      <c r="O40" s="3">
        <f t="shared" si="0"/>
        <v>0.73554572940432794</v>
      </c>
    </row>
    <row r="41" spans="1:16" x14ac:dyDescent="0.35">
      <c r="A41" t="s">
        <v>52</v>
      </c>
      <c r="B41" s="4">
        <v>34.712699999999998</v>
      </c>
      <c r="C41" s="4">
        <v>43.441299999999998</v>
      </c>
      <c r="D41" s="4">
        <v>1.6324000000000001</v>
      </c>
      <c r="E41" s="4">
        <v>20.213699999999999</v>
      </c>
      <c r="F41" s="4">
        <v>92.561199999999999</v>
      </c>
      <c r="G41" s="4"/>
      <c r="H41" s="4"/>
      <c r="I41" s="4"/>
      <c r="J41" s="4"/>
      <c r="K41" s="4"/>
      <c r="L41" s="4"/>
      <c r="N41" t="s">
        <v>34</v>
      </c>
      <c r="O41" s="3">
        <f t="shared" si="0"/>
        <v>0.69242057079171482</v>
      </c>
    </row>
    <row r="42" spans="1:16" x14ac:dyDescent="0.35">
      <c r="A42" t="s">
        <v>53</v>
      </c>
      <c r="B42" s="4">
        <v>34.1511</v>
      </c>
      <c r="C42" s="4">
        <v>45.2256</v>
      </c>
      <c r="D42" s="4">
        <v>1.679</v>
      </c>
      <c r="E42" s="4">
        <v>18.944400000000002</v>
      </c>
      <c r="F42" s="4">
        <v>95.416499999999999</v>
      </c>
      <c r="G42" s="4"/>
      <c r="H42" s="4"/>
      <c r="I42" s="4"/>
      <c r="J42" s="4"/>
      <c r="K42" s="4"/>
      <c r="L42" s="4"/>
      <c r="N42" t="s">
        <v>34</v>
      </c>
      <c r="O42" s="3">
        <f t="shared" si="0"/>
        <v>0.71276890589330211</v>
      </c>
    </row>
    <row r="43" spans="1:16" x14ac:dyDescent="0.35">
      <c r="O43" s="3" t="e">
        <f t="shared" si="0"/>
        <v>#DIV/0!</v>
      </c>
    </row>
    <row r="44" spans="1:16" x14ac:dyDescent="0.35">
      <c r="O44" s="3"/>
    </row>
    <row r="45" spans="1:16" x14ac:dyDescent="0.35">
      <c r="B45" s="4"/>
      <c r="C45" s="4"/>
      <c r="D45" s="4"/>
      <c r="E45" s="4"/>
      <c r="F45" s="4"/>
      <c r="H45" s="4"/>
      <c r="I45" s="4"/>
      <c r="J45" s="4"/>
      <c r="K45" s="4"/>
      <c r="L45" s="4"/>
      <c r="M45" s="4"/>
      <c r="N45" s="4"/>
      <c r="O45" s="3"/>
      <c r="P45" s="4"/>
    </row>
    <row r="46" spans="1:16" x14ac:dyDescent="0.35">
      <c r="B46" s="4"/>
      <c r="C46" s="4"/>
      <c r="D46" s="4"/>
      <c r="E46" s="4"/>
      <c r="F46" s="4"/>
      <c r="H46" s="4"/>
      <c r="I46" s="4"/>
      <c r="J46" s="4"/>
      <c r="K46" s="4"/>
      <c r="L46" s="4"/>
      <c r="M46" s="4"/>
      <c r="N46" s="4"/>
      <c r="O46" s="3"/>
      <c r="P46" s="4"/>
    </row>
    <row r="47" spans="1:16" x14ac:dyDescent="0.35">
      <c r="B47" s="4"/>
      <c r="C47" s="4"/>
      <c r="D47" s="4"/>
      <c r="E47" s="4"/>
      <c r="F47" s="4"/>
      <c r="H47" s="4"/>
      <c r="I47" s="4"/>
      <c r="J47" s="4"/>
      <c r="K47" s="4"/>
      <c r="L47" s="4"/>
      <c r="M47" s="4"/>
      <c r="N47" s="4"/>
      <c r="O47" s="3"/>
      <c r="P47" s="4"/>
    </row>
    <row r="48" spans="1:16" x14ac:dyDescent="0.35">
      <c r="M48" s="4"/>
      <c r="N48" s="4"/>
      <c r="O48" s="3"/>
      <c r="P48" s="4"/>
    </row>
    <row r="49" spans="1:18" x14ac:dyDescent="0.35">
      <c r="A49" s="6"/>
      <c r="B49" s="7"/>
      <c r="C49" s="7"/>
      <c r="D49" s="7"/>
      <c r="E49" s="7"/>
      <c r="F49" s="7"/>
      <c r="G49" s="6"/>
      <c r="H49" s="7"/>
      <c r="I49" s="7"/>
      <c r="J49" s="7"/>
      <c r="K49" s="7"/>
      <c r="L49" s="7"/>
      <c r="M49" s="7"/>
      <c r="P49" s="7"/>
      <c r="Q49" s="7"/>
      <c r="R49" s="3"/>
    </row>
    <row r="50" spans="1:18" x14ac:dyDescent="0.35">
      <c r="R50" s="3"/>
    </row>
    <row r="51" spans="1:18" x14ac:dyDescent="0.35">
      <c r="R51" s="3"/>
    </row>
    <row r="52" spans="1:18" x14ac:dyDescent="0.35">
      <c r="R52" s="3"/>
    </row>
  </sheetData>
  <conditionalFormatting sqref="O1:O1048576">
    <cfRule type="cellIs" dxfId="0" priority="1" operator="greaterThan">
      <formula>0.88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B7F2-693E-459A-9676-0513CCDD0038}">
  <dimension ref="A1:T89"/>
  <sheetViews>
    <sheetView workbookViewId="0">
      <selection activeCell="L18" sqref="L18"/>
    </sheetView>
  </sheetViews>
  <sheetFormatPr defaultRowHeight="14.5" x14ac:dyDescent="0.35"/>
  <cols>
    <col min="2" max="2" width="18.6328125" customWidth="1"/>
    <col min="10" max="10" width="14.08984375" customWidth="1"/>
  </cols>
  <sheetData>
    <row r="1" spans="1:20" x14ac:dyDescent="0.35">
      <c r="A1" s="5" t="s">
        <v>54</v>
      </c>
      <c r="B1" s="5" t="s">
        <v>17</v>
      </c>
      <c r="C1" s="5" t="s">
        <v>54</v>
      </c>
      <c r="D1" s="5" t="s">
        <v>0</v>
      </c>
      <c r="E1" s="5" t="s">
        <v>1</v>
      </c>
      <c r="F1" s="5" t="s">
        <v>2</v>
      </c>
      <c r="G1" s="5" t="s">
        <v>3</v>
      </c>
      <c r="H1" s="5"/>
      <c r="J1" s="6" t="s">
        <v>82</v>
      </c>
      <c r="K1" s="6" t="s">
        <v>0</v>
      </c>
      <c r="L1" s="6" t="s">
        <v>1</v>
      </c>
      <c r="M1" s="6" t="s">
        <v>2</v>
      </c>
      <c r="N1" s="6" t="s">
        <v>3</v>
      </c>
      <c r="O1" s="8"/>
      <c r="P1" s="6" t="s">
        <v>86</v>
      </c>
      <c r="Q1" s="6" t="s">
        <v>0</v>
      </c>
      <c r="R1" s="6" t="s">
        <v>1</v>
      </c>
      <c r="S1" s="6" t="s">
        <v>2</v>
      </c>
      <c r="T1" s="6" t="s">
        <v>3</v>
      </c>
    </row>
    <row r="2" spans="1:20" x14ac:dyDescent="0.35">
      <c r="A2" t="s">
        <v>56</v>
      </c>
      <c r="B2" t="s">
        <v>55</v>
      </c>
      <c r="C2" t="s">
        <v>56</v>
      </c>
      <c r="D2">
        <v>30.1</v>
      </c>
      <c r="E2">
        <v>40.9</v>
      </c>
      <c r="F2">
        <v>3</v>
      </c>
      <c r="G2">
        <v>26</v>
      </c>
      <c r="J2" s="8" t="s">
        <v>56</v>
      </c>
      <c r="K2" s="9">
        <f>AVERAGE(D2:D28)</f>
        <v>30.774074074074068</v>
      </c>
      <c r="L2" s="9">
        <f t="shared" ref="L2:N2" si="0">AVERAGE(E2:E28)</f>
        <v>45.481481481481474</v>
      </c>
      <c r="M2" s="9">
        <f t="shared" si="0"/>
        <v>2.7925925925925927</v>
      </c>
      <c r="N2" s="9">
        <f t="shared" si="0"/>
        <v>20.937037037037037</v>
      </c>
      <c r="O2" s="8"/>
      <c r="P2" s="8"/>
      <c r="Q2" s="9">
        <f>_xlfn.STDEV.S(D2:D28)</f>
        <v>1.140037986071784</v>
      </c>
      <c r="R2" s="9">
        <f t="shared" ref="R2:T2" si="1">_xlfn.STDEV.S(E2:E28)</f>
        <v>3.6634406943197155</v>
      </c>
      <c r="S2" s="9">
        <f t="shared" si="1"/>
        <v>0.67306756200246509</v>
      </c>
      <c r="T2" s="9">
        <f t="shared" si="1"/>
        <v>4.4573317430730128</v>
      </c>
    </row>
    <row r="3" spans="1:20" x14ac:dyDescent="0.35">
      <c r="A3" t="s">
        <v>56</v>
      </c>
      <c r="B3" t="s">
        <v>57</v>
      </c>
      <c r="C3" t="s">
        <v>56</v>
      </c>
      <c r="D3">
        <v>30.6</v>
      </c>
      <c r="E3">
        <v>40</v>
      </c>
      <c r="F3">
        <v>1</v>
      </c>
      <c r="G3">
        <v>28.5</v>
      </c>
      <c r="J3" s="8"/>
      <c r="K3" s="9"/>
      <c r="L3" s="9"/>
      <c r="M3" s="9"/>
      <c r="N3" s="9"/>
      <c r="O3" s="8"/>
      <c r="P3" s="8"/>
      <c r="Q3" s="9"/>
      <c r="R3" s="9"/>
      <c r="S3" s="9"/>
      <c r="T3" s="9"/>
    </row>
    <row r="4" spans="1:20" x14ac:dyDescent="0.35">
      <c r="A4" t="s">
        <v>56</v>
      </c>
      <c r="B4" t="s">
        <v>58</v>
      </c>
      <c r="C4" t="s">
        <v>56</v>
      </c>
      <c r="D4">
        <v>31.5</v>
      </c>
      <c r="E4">
        <v>47.6</v>
      </c>
      <c r="F4">
        <v>1.6</v>
      </c>
      <c r="G4">
        <v>19.3</v>
      </c>
      <c r="J4" s="8" t="s">
        <v>83</v>
      </c>
      <c r="K4" s="9">
        <f>AVERAGE(D29:D56)</f>
        <v>29.803571428571434</v>
      </c>
      <c r="L4" s="9">
        <f t="shared" ref="L4:N4" si="2">AVERAGE(E29:E56)</f>
        <v>39.153571428571432</v>
      </c>
      <c r="M4" s="9">
        <f t="shared" si="2"/>
        <v>0.68571428571428572</v>
      </c>
      <c r="N4" s="9">
        <f t="shared" si="2"/>
        <v>30.353571428571431</v>
      </c>
      <c r="O4" s="8"/>
      <c r="P4" s="8"/>
      <c r="Q4" s="9">
        <f>_xlfn.STDEV.S(D29:D56)</f>
        <v>1.9926684403652086</v>
      </c>
      <c r="R4" s="9">
        <f t="shared" ref="R4:T4" si="3">_xlfn.STDEV.S(E29:E56)</f>
        <v>5.7590175437119999</v>
      </c>
      <c r="S4" s="9">
        <f t="shared" si="3"/>
        <v>1.0560984401768214</v>
      </c>
      <c r="T4" s="9">
        <f t="shared" si="3"/>
        <v>7.4000241312347654</v>
      </c>
    </row>
    <row r="5" spans="1:20" x14ac:dyDescent="0.35">
      <c r="A5" t="s">
        <v>56</v>
      </c>
      <c r="B5" t="s">
        <v>59</v>
      </c>
      <c r="C5" t="s">
        <v>56</v>
      </c>
      <c r="D5">
        <v>29.5</v>
      </c>
      <c r="E5">
        <v>39.299999999999997</v>
      </c>
      <c r="F5">
        <v>3.1</v>
      </c>
      <c r="G5">
        <v>28.1</v>
      </c>
      <c r="J5" s="8" t="s">
        <v>84</v>
      </c>
      <c r="K5" s="9">
        <f>AVERAGE(D60:D89)</f>
        <v>31.866666666666664</v>
      </c>
      <c r="L5" s="9">
        <f t="shared" ref="L5:N5" si="4">AVERAGE(E60:E89)</f>
        <v>48.840000000000025</v>
      </c>
      <c r="M5" s="9">
        <f t="shared" si="4"/>
        <v>6.9499999999999993</v>
      </c>
      <c r="N5" s="9">
        <f t="shared" si="4"/>
        <v>12.330000000000005</v>
      </c>
      <c r="O5" s="8"/>
      <c r="P5" s="8"/>
      <c r="Q5" s="9">
        <f>_xlfn.STDEV.S(D60:D89)</f>
        <v>1.8387276960523231</v>
      </c>
      <c r="R5" s="9">
        <f t="shared" ref="R5:T5" si="5">_xlfn.STDEV.S(E60:E89)</f>
        <v>7.2576523229882701</v>
      </c>
      <c r="S5" s="9">
        <f t="shared" si="5"/>
        <v>3.9232947097191606</v>
      </c>
      <c r="T5" s="9">
        <f t="shared" si="5"/>
        <v>7.1660189496125986</v>
      </c>
    </row>
    <row r="6" spans="1:20" x14ac:dyDescent="0.35">
      <c r="A6" t="s">
        <v>56</v>
      </c>
      <c r="B6" t="s">
        <v>60</v>
      </c>
      <c r="C6" t="s">
        <v>56</v>
      </c>
      <c r="D6">
        <v>31.3</v>
      </c>
      <c r="E6">
        <v>42.8</v>
      </c>
      <c r="F6">
        <v>3.5</v>
      </c>
      <c r="G6">
        <v>22.4</v>
      </c>
      <c r="J6" s="8" t="s">
        <v>85</v>
      </c>
      <c r="K6" s="9">
        <f>AVERAGE(D57:D59)</f>
        <v>32.633333333333333</v>
      </c>
      <c r="L6" s="9">
        <f t="shared" ref="L6:N6" si="6">AVERAGE(E57:E59)</f>
        <v>55.333333333333336</v>
      </c>
      <c r="M6" s="9">
        <f t="shared" si="6"/>
        <v>2.7333333333333329</v>
      </c>
      <c r="N6" s="9">
        <f t="shared" si="6"/>
        <v>9.2666666666666657</v>
      </c>
      <c r="O6" s="8"/>
      <c r="P6" s="8"/>
      <c r="Q6" s="9">
        <f>_xlfn.STDEV.S(D57:D59)</f>
        <v>0.56862407030773288</v>
      </c>
      <c r="R6" s="9">
        <f t="shared" ref="R6:T6" si="7">_xlfn.STDEV.S(E57:E59)</f>
        <v>3.5641735835019785</v>
      </c>
      <c r="S6" s="9">
        <f t="shared" si="7"/>
        <v>0.49328828623162546</v>
      </c>
      <c r="T6" s="9">
        <f t="shared" si="7"/>
        <v>4.5059220292114874</v>
      </c>
    </row>
    <row r="7" spans="1:20" x14ac:dyDescent="0.35">
      <c r="A7" t="s">
        <v>56</v>
      </c>
      <c r="B7" t="s">
        <v>61</v>
      </c>
      <c r="C7" t="s">
        <v>56</v>
      </c>
      <c r="D7">
        <v>29.7</v>
      </c>
      <c r="E7">
        <v>47.1</v>
      </c>
      <c r="F7">
        <v>4.4000000000000004</v>
      </c>
      <c r="G7">
        <v>18.7</v>
      </c>
    </row>
    <row r="8" spans="1:20" x14ac:dyDescent="0.35">
      <c r="A8" t="s">
        <v>56</v>
      </c>
      <c r="B8" t="s">
        <v>62</v>
      </c>
      <c r="C8" t="s">
        <v>56</v>
      </c>
      <c r="D8">
        <v>29</v>
      </c>
      <c r="E8">
        <v>40.799999999999997</v>
      </c>
      <c r="F8">
        <v>1.9</v>
      </c>
      <c r="G8">
        <v>28.2</v>
      </c>
    </row>
    <row r="9" spans="1:20" x14ac:dyDescent="0.35">
      <c r="A9" t="s">
        <v>56</v>
      </c>
      <c r="B9" t="s">
        <v>63</v>
      </c>
      <c r="C9" t="s">
        <v>56</v>
      </c>
      <c r="D9">
        <v>29.2</v>
      </c>
      <c r="E9">
        <v>47.2</v>
      </c>
      <c r="F9">
        <v>2.9</v>
      </c>
      <c r="G9">
        <v>20.6</v>
      </c>
    </row>
    <row r="10" spans="1:20" x14ac:dyDescent="0.35">
      <c r="A10" t="s">
        <v>56</v>
      </c>
      <c r="B10" t="s">
        <v>64</v>
      </c>
      <c r="C10" t="s">
        <v>56</v>
      </c>
      <c r="D10">
        <v>30.9</v>
      </c>
      <c r="E10">
        <v>42.7</v>
      </c>
      <c r="F10">
        <v>3.4</v>
      </c>
      <c r="G10">
        <v>23</v>
      </c>
    </row>
    <row r="11" spans="1:20" x14ac:dyDescent="0.35">
      <c r="A11" t="s">
        <v>56</v>
      </c>
      <c r="B11" t="s">
        <v>65</v>
      </c>
      <c r="C11" t="s">
        <v>56</v>
      </c>
      <c r="D11">
        <v>32.1</v>
      </c>
      <c r="E11">
        <v>46.5</v>
      </c>
      <c r="F11">
        <v>2.5</v>
      </c>
      <c r="G11">
        <v>18.8</v>
      </c>
    </row>
    <row r="12" spans="1:20" x14ac:dyDescent="0.35">
      <c r="A12" t="s">
        <v>56</v>
      </c>
      <c r="B12" t="s">
        <v>66</v>
      </c>
      <c r="C12" t="s">
        <v>56</v>
      </c>
      <c r="D12">
        <v>29.4</v>
      </c>
      <c r="E12">
        <v>39.200000000000003</v>
      </c>
      <c r="F12">
        <v>4.2</v>
      </c>
      <c r="G12">
        <v>27.3</v>
      </c>
    </row>
    <row r="13" spans="1:20" x14ac:dyDescent="0.35">
      <c r="A13" t="s">
        <v>56</v>
      </c>
      <c r="B13" t="s">
        <v>67</v>
      </c>
      <c r="C13" t="s">
        <v>56</v>
      </c>
      <c r="D13">
        <v>30.6</v>
      </c>
      <c r="E13">
        <v>45.6</v>
      </c>
      <c r="F13">
        <v>2.6</v>
      </c>
      <c r="G13">
        <v>21.3</v>
      </c>
    </row>
    <row r="14" spans="1:20" x14ac:dyDescent="0.35">
      <c r="A14" t="s">
        <v>56</v>
      </c>
      <c r="B14" t="s">
        <v>68</v>
      </c>
      <c r="C14" t="s">
        <v>56</v>
      </c>
      <c r="D14">
        <v>32</v>
      </c>
      <c r="E14">
        <v>47.3</v>
      </c>
      <c r="F14">
        <v>2.6</v>
      </c>
      <c r="G14">
        <v>18</v>
      </c>
    </row>
    <row r="15" spans="1:20" x14ac:dyDescent="0.35">
      <c r="A15" t="s">
        <v>56</v>
      </c>
      <c r="B15" t="s">
        <v>69</v>
      </c>
      <c r="C15" t="s">
        <v>56</v>
      </c>
      <c r="D15">
        <v>32.299999999999997</v>
      </c>
      <c r="E15">
        <v>48.1</v>
      </c>
      <c r="F15">
        <v>2.6</v>
      </c>
      <c r="G15">
        <v>16.899999999999999</v>
      </c>
    </row>
    <row r="16" spans="1:20" x14ac:dyDescent="0.35">
      <c r="A16" t="s">
        <v>56</v>
      </c>
      <c r="B16" t="s">
        <v>70</v>
      </c>
      <c r="C16" t="s">
        <v>56</v>
      </c>
      <c r="D16">
        <v>31</v>
      </c>
      <c r="E16">
        <v>49</v>
      </c>
      <c r="F16">
        <v>3.1</v>
      </c>
      <c r="G16">
        <v>16.899999999999999</v>
      </c>
    </row>
    <row r="17" spans="1:7" x14ac:dyDescent="0.35">
      <c r="A17" t="s">
        <v>56</v>
      </c>
      <c r="B17" t="s">
        <v>71</v>
      </c>
      <c r="C17" t="s">
        <v>56</v>
      </c>
      <c r="D17">
        <v>29.7</v>
      </c>
      <c r="E17">
        <v>42.6</v>
      </c>
      <c r="F17">
        <v>3.1</v>
      </c>
      <c r="G17">
        <v>24.7</v>
      </c>
    </row>
    <row r="18" spans="1:7" x14ac:dyDescent="0.35">
      <c r="A18" t="s">
        <v>56</v>
      </c>
      <c r="B18" t="s">
        <v>72</v>
      </c>
      <c r="C18" t="s">
        <v>56</v>
      </c>
      <c r="D18">
        <v>32</v>
      </c>
      <c r="E18">
        <v>50.3</v>
      </c>
      <c r="F18">
        <v>2.6</v>
      </c>
      <c r="G18">
        <v>15.1</v>
      </c>
    </row>
    <row r="19" spans="1:7" x14ac:dyDescent="0.35">
      <c r="A19" t="s">
        <v>56</v>
      </c>
      <c r="B19" t="s">
        <v>73</v>
      </c>
      <c r="C19" t="s">
        <v>56</v>
      </c>
      <c r="D19">
        <v>31.5</v>
      </c>
      <c r="E19">
        <v>48.6</v>
      </c>
      <c r="F19">
        <v>2.7</v>
      </c>
      <c r="G19">
        <v>17.2</v>
      </c>
    </row>
    <row r="20" spans="1:7" x14ac:dyDescent="0.35">
      <c r="A20" t="s">
        <v>56</v>
      </c>
      <c r="B20" t="s">
        <v>74</v>
      </c>
      <c r="C20" t="s">
        <v>56</v>
      </c>
      <c r="D20">
        <v>32.299999999999997</v>
      </c>
      <c r="E20">
        <v>49.8</v>
      </c>
      <c r="F20">
        <v>2.6</v>
      </c>
      <c r="G20">
        <v>15.3</v>
      </c>
    </row>
    <row r="21" spans="1:7" x14ac:dyDescent="0.35">
      <c r="A21" t="s">
        <v>56</v>
      </c>
      <c r="B21" t="s">
        <v>75</v>
      </c>
      <c r="C21" t="s">
        <v>56</v>
      </c>
      <c r="D21">
        <v>28.5</v>
      </c>
      <c r="E21">
        <v>45.9</v>
      </c>
      <c r="F21">
        <v>2.8</v>
      </c>
      <c r="G21">
        <v>22.8</v>
      </c>
    </row>
    <row r="22" spans="1:7" x14ac:dyDescent="0.35">
      <c r="A22" t="s">
        <v>56</v>
      </c>
      <c r="B22" t="s">
        <v>76</v>
      </c>
      <c r="C22" t="s">
        <v>56</v>
      </c>
      <c r="D22">
        <v>30.6</v>
      </c>
      <c r="E22">
        <v>43.8</v>
      </c>
      <c r="F22">
        <v>3.1</v>
      </c>
      <c r="G22">
        <v>22.4</v>
      </c>
    </row>
    <row r="23" spans="1:7" x14ac:dyDescent="0.35">
      <c r="A23" t="s">
        <v>56</v>
      </c>
      <c r="B23" t="s">
        <v>77</v>
      </c>
      <c r="C23" t="s">
        <v>56</v>
      </c>
      <c r="D23">
        <v>31.5</v>
      </c>
      <c r="E23">
        <v>48.8</v>
      </c>
      <c r="F23">
        <v>2.6</v>
      </c>
      <c r="G23">
        <v>17.100000000000001</v>
      </c>
    </row>
    <row r="24" spans="1:7" x14ac:dyDescent="0.35">
      <c r="A24" t="s">
        <v>56</v>
      </c>
      <c r="B24" t="s">
        <v>78</v>
      </c>
      <c r="C24" t="s">
        <v>56</v>
      </c>
      <c r="D24">
        <v>31.3</v>
      </c>
      <c r="E24">
        <v>47.4</v>
      </c>
      <c r="F24">
        <v>2.4</v>
      </c>
      <c r="G24">
        <v>18.899999999999999</v>
      </c>
    </row>
    <row r="25" spans="1:7" x14ac:dyDescent="0.35">
      <c r="A25" t="s">
        <v>56</v>
      </c>
      <c r="B25" t="s">
        <v>79</v>
      </c>
      <c r="C25" t="s">
        <v>56</v>
      </c>
      <c r="D25">
        <v>32.5</v>
      </c>
      <c r="E25">
        <v>49.6</v>
      </c>
      <c r="F25">
        <v>2.7</v>
      </c>
      <c r="G25">
        <v>15.2</v>
      </c>
    </row>
    <row r="26" spans="1:7" x14ac:dyDescent="0.35">
      <c r="A26" t="s">
        <v>56</v>
      </c>
      <c r="B26" t="s">
        <v>79</v>
      </c>
      <c r="C26" t="s">
        <v>56</v>
      </c>
      <c r="D26">
        <v>29.5</v>
      </c>
      <c r="E26">
        <v>40.1</v>
      </c>
      <c r="F26">
        <v>2.8</v>
      </c>
      <c r="G26">
        <v>27.6</v>
      </c>
    </row>
    <row r="27" spans="1:7" x14ac:dyDescent="0.35">
      <c r="A27" t="s">
        <v>56</v>
      </c>
      <c r="B27" t="s">
        <v>80</v>
      </c>
      <c r="C27" t="s">
        <v>56</v>
      </c>
      <c r="D27">
        <v>30.9</v>
      </c>
      <c r="E27">
        <v>46.5</v>
      </c>
      <c r="F27">
        <v>2.8</v>
      </c>
      <c r="G27">
        <v>19.7</v>
      </c>
    </row>
    <row r="28" spans="1:7" x14ac:dyDescent="0.35">
      <c r="A28" t="s">
        <v>56</v>
      </c>
      <c r="B28" t="s">
        <v>81</v>
      </c>
      <c r="C28" t="s">
        <v>56</v>
      </c>
      <c r="D28">
        <v>31.4</v>
      </c>
      <c r="E28">
        <v>50.5</v>
      </c>
      <c r="F28">
        <v>2.8</v>
      </c>
      <c r="G28">
        <v>15.3</v>
      </c>
    </row>
    <row r="29" spans="1:7" x14ac:dyDescent="0.35">
      <c r="A29" t="s">
        <v>3</v>
      </c>
      <c r="B29" t="s">
        <v>55</v>
      </c>
      <c r="C29" t="s">
        <v>3</v>
      </c>
      <c r="D29">
        <v>29.8</v>
      </c>
      <c r="E29">
        <v>36.5</v>
      </c>
      <c r="F29">
        <v>0</v>
      </c>
      <c r="G29">
        <v>33.799999999999997</v>
      </c>
    </row>
    <row r="30" spans="1:7" x14ac:dyDescent="0.35">
      <c r="A30" t="s">
        <v>3</v>
      </c>
      <c r="B30" t="s">
        <v>57</v>
      </c>
      <c r="C30" t="s">
        <v>3</v>
      </c>
      <c r="D30">
        <v>32.299999999999997</v>
      </c>
      <c r="E30">
        <v>38.4</v>
      </c>
      <c r="F30">
        <v>0</v>
      </c>
      <c r="G30">
        <v>29.3</v>
      </c>
    </row>
    <row r="31" spans="1:7" x14ac:dyDescent="0.35">
      <c r="A31" t="s">
        <v>3</v>
      </c>
      <c r="B31" t="s">
        <v>58</v>
      </c>
      <c r="C31" t="s">
        <v>3</v>
      </c>
      <c r="D31">
        <v>31.3</v>
      </c>
      <c r="E31">
        <v>47.2</v>
      </c>
      <c r="F31">
        <v>0</v>
      </c>
      <c r="G31">
        <v>21.5</v>
      </c>
    </row>
    <row r="32" spans="1:7" x14ac:dyDescent="0.35">
      <c r="A32" t="s">
        <v>3</v>
      </c>
      <c r="B32" t="s">
        <v>59</v>
      </c>
      <c r="C32" t="s">
        <v>3</v>
      </c>
      <c r="D32">
        <v>29.6</v>
      </c>
      <c r="E32">
        <v>39.6</v>
      </c>
      <c r="F32">
        <v>0</v>
      </c>
      <c r="G32">
        <v>30.7</v>
      </c>
    </row>
    <row r="33" spans="1:7" x14ac:dyDescent="0.35">
      <c r="A33" t="s">
        <v>3</v>
      </c>
      <c r="B33" t="s">
        <v>60</v>
      </c>
      <c r="C33" t="s">
        <v>3</v>
      </c>
      <c r="D33">
        <v>31.6</v>
      </c>
      <c r="E33">
        <v>42.6</v>
      </c>
      <c r="F33">
        <v>0</v>
      </c>
      <c r="G33">
        <v>25.8</v>
      </c>
    </row>
    <row r="34" spans="1:7" x14ac:dyDescent="0.35">
      <c r="A34" t="s">
        <v>3</v>
      </c>
      <c r="B34" t="s">
        <v>61</v>
      </c>
      <c r="C34" t="s">
        <v>3</v>
      </c>
      <c r="D34">
        <v>25.2</v>
      </c>
      <c r="E34">
        <v>23.7</v>
      </c>
      <c r="F34">
        <v>2.6</v>
      </c>
      <c r="G34">
        <v>48.6</v>
      </c>
    </row>
    <row r="35" spans="1:7" x14ac:dyDescent="0.35">
      <c r="A35" t="s">
        <v>3</v>
      </c>
      <c r="B35" t="s">
        <v>61</v>
      </c>
      <c r="C35" t="s">
        <v>3</v>
      </c>
      <c r="D35">
        <v>29</v>
      </c>
      <c r="E35">
        <v>34.9</v>
      </c>
      <c r="F35">
        <v>2.4</v>
      </c>
      <c r="G35">
        <v>33.6</v>
      </c>
    </row>
    <row r="36" spans="1:7" x14ac:dyDescent="0.35">
      <c r="A36" t="s">
        <v>3</v>
      </c>
      <c r="B36" t="s">
        <v>62</v>
      </c>
      <c r="C36" t="s">
        <v>3</v>
      </c>
      <c r="D36">
        <v>28.2</v>
      </c>
      <c r="E36">
        <v>36.5</v>
      </c>
      <c r="F36">
        <v>0</v>
      </c>
      <c r="G36">
        <v>35.299999999999997</v>
      </c>
    </row>
    <row r="37" spans="1:7" x14ac:dyDescent="0.35">
      <c r="A37" t="s">
        <v>3</v>
      </c>
      <c r="B37" t="s">
        <v>63</v>
      </c>
      <c r="C37" t="s">
        <v>3</v>
      </c>
      <c r="D37">
        <v>29.5</v>
      </c>
      <c r="E37">
        <v>43.1</v>
      </c>
      <c r="F37">
        <v>2.9</v>
      </c>
      <c r="G37">
        <v>24.5</v>
      </c>
    </row>
    <row r="38" spans="1:7" x14ac:dyDescent="0.35">
      <c r="A38" t="s">
        <v>3</v>
      </c>
      <c r="B38" t="s">
        <v>64</v>
      </c>
      <c r="C38" t="s">
        <v>3</v>
      </c>
      <c r="D38">
        <v>30</v>
      </c>
      <c r="E38">
        <v>35.5</v>
      </c>
      <c r="F38">
        <v>0</v>
      </c>
      <c r="G38">
        <v>34.5</v>
      </c>
    </row>
    <row r="39" spans="1:7" x14ac:dyDescent="0.35">
      <c r="A39" t="s">
        <v>3</v>
      </c>
      <c r="B39" t="s">
        <v>65</v>
      </c>
      <c r="C39" t="s">
        <v>3</v>
      </c>
      <c r="D39">
        <v>33.5</v>
      </c>
      <c r="E39">
        <v>39</v>
      </c>
      <c r="F39">
        <v>0</v>
      </c>
      <c r="G39">
        <v>27.5</v>
      </c>
    </row>
    <row r="40" spans="1:7" x14ac:dyDescent="0.35">
      <c r="A40" t="s">
        <v>3</v>
      </c>
      <c r="B40" t="s">
        <v>66</v>
      </c>
      <c r="C40" t="s">
        <v>3</v>
      </c>
      <c r="D40">
        <v>23.8</v>
      </c>
      <c r="E40">
        <v>20</v>
      </c>
      <c r="F40">
        <v>0</v>
      </c>
      <c r="G40">
        <v>56.2</v>
      </c>
    </row>
    <row r="41" spans="1:7" x14ac:dyDescent="0.35">
      <c r="A41" t="s">
        <v>3</v>
      </c>
      <c r="B41" t="s">
        <v>66</v>
      </c>
      <c r="C41" t="s">
        <v>3</v>
      </c>
      <c r="D41">
        <v>28.6</v>
      </c>
      <c r="E41">
        <v>37.1</v>
      </c>
      <c r="F41">
        <v>0</v>
      </c>
      <c r="G41">
        <v>34.299999999999997</v>
      </c>
    </row>
    <row r="42" spans="1:7" x14ac:dyDescent="0.35">
      <c r="A42" t="s">
        <v>3</v>
      </c>
      <c r="B42" t="s">
        <v>67</v>
      </c>
      <c r="C42" t="s">
        <v>3</v>
      </c>
      <c r="D42">
        <v>30.5</v>
      </c>
      <c r="E42">
        <v>44</v>
      </c>
      <c r="F42">
        <v>0</v>
      </c>
      <c r="G42">
        <v>25.5</v>
      </c>
    </row>
    <row r="43" spans="1:7" x14ac:dyDescent="0.35">
      <c r="A43" t="s">
        <v>3</v>
      </c>
      <c r="B43" t="s">
        <v>68</v>
      </c>
      <c r="C43" t="s">
        <v>3</v>
      </c>
      <c r="D43">
        <v>30.7</v>
      </c>
      <c r="E43">
        <v>41.7</v>
      </c>
      <c r="F43">
        <v>0</v>
      </c>
      <c r="G43">
        <v>27.6</v>
      </c>
    </row>
    <row r="44" spans="1:7" x14ac:dyDescent="0.35">
      <c r="A44" t="s">
        <v>3</v>
      </c>
      <c r="B44" t="s">
        <v>68</v>
      </c>
      <c r="C44" t="s">
        <v>3</v>
      </c>
      <c r="D44">
        <v>28.6</v>
      </c>
      <c r="E44">
        <v>37.4</v>
      </c>
      <c r="F44">
        <v>0</v>
      </c>
      <c r="G44">
        <v>34</v>
      </c>
    </row>
    <row r="45" spans="1:7" x14ac:dyDescent="0.35">
      <c r="A45" t="s">
        <v>3</v>
      </c>
      <c r="B45" t="s">
        <v>69</v>
      </c>
      <c r="C45" t="s">
        <v>3</v>
      </c>
      <c r="D45">
        <v>32</v>
      </c>
      <c r="E45">
        <v>45.5</v>
      </c>
      <c r="F45">
        <v>2.1</v>
      </c>
      <c r="G45">
        <v>20.3</v>
      </c>
    </row>
    <row r="46" spans="1:7" x14ac:dyDescent="0.35">
      <c r="A46" t="s">
        <v>3</v>
      </c>
      <c r="B46" t="s">
        <v>70</v>
      </c>
      <c r="C46" t="s">
        <v>3</v>
      </c>
      <c r="D46">
        <v>29.7</v>
      </c>
      <c r="E46">
        <v>42.3</v>
      </c>
      <c r="F46">
        <v>2</v>
      </c>
      <c r="G46">
        <v>26</v>
      </c>
    </row>
    <row r="47" spans="1:7" x14ac:dyDescent="0.35">
      <c r="A47" t="s">
        <v>3</v>
      </c>
      <c r="B47" t="s">
        <v>71</v>
      </c>
      <c r="C47" t="s">
        <v>3</v>
      </c>
      <c r="D47">
        <v>28.2</v>
      </c>
      <c r="E47">
        <v>39.5</v>
      </c>
      <c r="F47">
        <v>0</v>
      </c>
      <c r="G47">
        <v>32.299999999999997</v>
      </c>
    </row>
    <row r="48" spans="1:7" x14ac:dyDescent="0.35">
      <c r="A48" t="s">
        <v>3</v>
      </c>
      <c r="B48" t="s">
        <v>72</v>
      </c>
      <c r="C48" t="s">
        <v>3</v>
      </c>
      <c r="D48">
        <v>31.9</v>
      </c>
      <c r="E48">
        <v>39.5</v>
      </c>
      <c r="F48">
        <v>0</v>
      </c>
      <c r="G48">
        <v>28.6</v>
      </c>
    </row>
    <row r="49" spans="1:7" x14ac:dyDescent="0.35">
      <c r="A49" t="s">
        <v>3</v>
      </c>
      <c r="B49" t="s">
        <v>73</v>
      </c>
      <c r="C49" t="s">
        <v>3</v>
      </c>
      <c r="D49">
        <v>30.6</v>
      </c>
      <c r="E49">
        <v>39.4</v>
      </c>
      <c r="F49">
        <v>2.6</v>
      </c>
      <c r="G49">
        <v>27.4</v>
      </c>
    </row>
    <row r="50" spans="1:7" x14ac:dyDescent="0.35">
      <c r="A50" t="s">
        <v>3</v>
      </c>
      <c r="B50" t="s">
        <v>74</v>
      </c>
      <c r="C50" t="s">
        <v>3</v>
      </c>
      <c r="D50">
        <v>28.3</v>
      </c>
      <c r="E50">
        <v>43.6</v>
      </c>
      <c r="F50">
        <v>0</v>
      </c>
      <c r="G50">
        <v>28.1</v>
      </c>
    </row>
    <row r="51" spans="1:7" x14ac:dyDescent="0.35">
      <c r="A51" t="s">
        <v>3</v>
      </c>
      <c r="B51" t="s">
        <v>76</v>
      </c>
      <c r="C51" t="s">
        <v>3</v>
      </c>
      <c r="D51">
        <v>30.8</v>
      </c>
      <c r="E51">
        <v>42.7</v>
      </c>
      <c r="F51">
        <v>0</v>
      </c>
      <c r="G51">
        <v>26.5</v>
      </c>
    </row>
    <row r="52" spans="1:7" x14ac:dyDescent="0.35">
      <c r="A52" t="s">
        <v>3</v>
      </c>
      <c r="B52" t="s">
        <v>77</v>
      </c>
      <c r="C52" t="s">
        <v>3</v>
      </c>
      <c r="D52">
        <v>30.7</v>
      </c>
      <c r="E52">
        <v>43.3</v>
      </c>
      <c r="F52">
        <v>1.8</v>
      </c>
      <c r="G52">
        <v>24.2</v>
      </c>
    </row>
    <row r="53" spans="1:7" x14ac:dyDescent="0.35">
      <c r="A53" t="s">
        <v>3</v>
      </c>
      <c r="B53" t="s">
        <v>78</v>
      </c>
      <c r="C53" t="s">
        <v>3</v>
      </c>
      <c r="D53">
        <v>30.5</v>
      </c>
      <c r="E53">
        <v>40</v>
      </c>
      <c r="F53">
        <v>0</v>
      </c>
      <c r="G53">
        <v>29.4</v>
      </c>
    </row>
    <row r="54" spans="1:7" x14ac:dyDescent="0.35">
      <c r="A54" t="s">
        <v>3</v>
      </c>
      <c r="B54" t="s">
        <v>79</v>
      </c>
      <c r="C54" t="s">
        <v>3</v>
      </c>
      <c r="D54">
        <v>30</v>
      </c>
      <c r="E54">
        <v>40</v>
      </c>
      <c r="F54">
        <v>1.5</v>
      </c>
      <c r="G54">
        <v>28.6</v>
      </c>
    </row>
    <row r="55" spans="1:7" x14ac:dyDescent="0.35">
      <c r="A55" t="s">
        <v>3</v>
      </c>
      <c r="B55" t="s">
        <v>80</v>
      </c>
      <c r="C55" t="s">
        <v>3</v>
      </c>
      <c r="D55">
        <v>29.9</v>
      </c>
      <c r="E55">
        <v>41.4</v>
      </c>
      <c r="F55">
        <v>0</v>
      </c>
      <c r="G55">
        <v>28.7</v>
      </c>
    </row>
    <row r="56" spans="1:7" x14ac:dyDescent="0.35">
      <c r="A56" t="s">
        <v>3</v>
      </c>
      <c r="B56" t="s">
        <v>81</v>
      </c>
      <c r="C56" t="s">
        <v>3</v>
      </c>
      <c r="D56">
        <v>29.7</v>
      </c>
      <c r="E56">
        <v>41.9</v>
      </c>
      <c r="F56">
        <v>1.3</v>
      </c>
      <c r="G56">
        <v>27.1</v>
      </c>
    </row>
    <row r="57" spans="1:7" x14ac:dyDescent="0.35">
      <c r="A57" t="s">
        <v>1</v>
      </c>
      <c r="B57" t="s">
        <v>62</v>
      </c>
      <c r="C57" t="s">
        <v>1</v>
      </c>
      <c r="D57">
        <v>32</v>
      </c>
      <c r="E57">
        <v>51.6</v>
      </c>
      <c r="F57">
        <v>2.4</v>
      </c>
      <c r="G57">
        <v>13.9</v>
      </c>
    </row>
    <row r="58" spans="1:7" x14ac:dyDescent="0.35">
      <c r="A58" t="s">
        <v>1</v>
      </c>
      <c r="B58" t="s">
        <v>73</v>
      </c>
      <c r="C58" t="s">
        <v>1</v>
      </c>
      <c r="D58">
        <v>32.799999999999997</v>
      </c>
      <c r="E58">
        <v>55.7</v>
      </c>
      <c r="F58">
        <v>2.5</v>
      </c>
      <c r="G58">
        <v>9</v>
      </c>
    </row>
    <row r="59" spans="1:7" x14ac:dyDescent="0.35">
      <c r="A59" t="s">
        <v>1</v>
      </c>
      <c r="B59" t="s">
        <v>81</v>
      </c>
      <c r="C59" t="s">
        <v>1</v>
      </c>
      <c r="D59">
        <v>33.1</v>
      </c>
      <c r="E59">
        <v>58.7</v>
      </c>
      <c r="F59">
        <v>3.3</v>
      </c>
      <c r="G59">
        <v>4.9000000000000004</v>
      </c>
    </row>
    <row r="60" spans="1:7" x14ac:dyDescent="0.35">
      <c r="A60" t="s">
        <v>2</v>
      </c>
      <c r="B60" t="s">
        <v>55</v>
      </c>
      <c r="C60" t="s">
        <v>2</v>
      </c>
      <c r="D60">
        <v>33.9</v>
      </c>
      <c r="E60">
        <v>52.2</v>
      </c>
      <c r="F60">
        <v>4.5</v>
      </c>
      <c r="G60">
        <v>9.4</v>
      </c>
    </row>
    <row r="61" spans="1:7" x14ac:dyDescent="0.35">
      <c r="A61" t="s">
        <v>2</v>
      </c>
      <c r="B61" t="s">
        <v>57</v>
      </c>
      <c r="C61" t="s">
        <v>2</v>
      </c>
      <c r="D61">
        <v>32.5</v>
      </c>
      <c r="E61">
        <v>41.4</v>
      </c>
      <c r="F61">
        <v>7.2</v>
      </c>
      <c r="G61">
        <v>18.8</v>
      </c>
    </row>
    <row r="62" spans="1:7" x14ac:dyDescent="0.35">
      <c r="A62" t="s">
        <v>2</v>
      </c>
      <c r="B62" t="s">
        <v>58</v>
      </c>
      <c r="C62" t="s">
        <v>2</v>
      </c>
      <c r="D62">
        <v>32.799999999999997</v>
      </c>
      <c r="E62">
        <v>50.7</v>
      </c>
      <c r="F62">
        <v>2.9</v>
      </c>
      <c r="G62">
        <v>13.6</v>
      </c>
    </row>
    <row r="63" spans="1:7" x14ac:dyDescent="0.35">
      <c r="A63" t="s">
        <v>2</v>
      </c>
      <c r="B63" t="s">
        <v>59</v>
      </c>
      <c r="C63" t="s">
        <v>2</v>
      </c>
      <c r="D63">
        <v>29.8</v>
      </c>
      <c r="E63">
        <v>41.6</v>
      </c>
      <c r="F63">
        <v>16.7</v>
      </c>
      <c r="G63">
        <v>11.9</v>
      </c>
    </row>
    <row r="64" spans="1:7" x14ac:dyDescent="0.35">
      <c r="A64" t="s">
        <v>2</v>
      </c>
      <c r="B64" t="s">
        <v>60</v>
      </c>
      <c r="C64" t="s">
        <v>2</v>
      </c>
      <c r="D64">
        <v>30.7</v>
      </c>
      <c r="E64">
        <v>43.4</v>
      </c>
      <c r="F64">
        <v>8.9</v>
      </c>
      <c r="G64">
        <v>16.899999999999999</v>
      </c>
    </row>
    <row r="65" spans="1:7" x14ac:dyDescent="0.35">
      <c r="A65" t="s">
        <v>2</v>
      </c>
      <c r="B65" t="s">
        <v>60</v>
      </c>
      <c r="C65" t="s">
        <v>2</v>
      </c>
      <c r="D65">
        <v>31.4</v>
      </c>
      <c r="E65">
        <v>43.6</v>
      </c>
      <c r="F65">
        <v>6.7</v>
      </c>
      <c r="G65">
        <v>18.399999999999999</v>
      </c>
    </row>
    <row r="66" spans="1:7" x14ac:dyDescent="0.35">
      <c r="A66" t="s">
        <v>2</v>
      </c>
      <c r="B66" t="s">
        <v>61</v>
      </c>
      <c r="C66" t="s">
        <v>2</v>
      </c>
      <c r="D66">
        <v>32.1</v>
      </c>
      <c r="E66">
        <v>57.1</v>
      </c>
      <c r="F66">
        <v>5.4</v>
      </c>
      <c r="G66">
        <v>5.3</v>
      </c>
    </row>
    <row r="67" spans="1:7" x14ac:dyDescent="0.35">
      <c r="A67" t="s">
        <v>2</v>
      </c>
      <c r="B67" t="s">
        <v>61</v>
      </c>
      <c r="C67" t="s">
        <v>2</v>
      </c>
      <c r="D67">
        <v>30</v>
      </c>
      <c r="E67">
        <v>37.9</v>
      </c>
      <c r="F67">
        <v>10.8</v>
      </c>
      <c r="G67">
        <v>21.2</v>
      </c>
    </row>
    <row r="68" spans="1:7" x14ac:dyDescent="0.35">
      <c r="A68" t="s">
        <v>2</v>
      </c>
      <c r="B68" t="s">
        <v>63</v>
      </c>
      <c r="C68" t="s">
        <v>2</v>
      </c>
      <c r="D68">
        <v>31.2</v>
      </c>
      <c r="E68">
        <v>50.3</v>
      </c>
      <c r="F68">
        <v>3.1</v>
      </c>
      <c r="G68">
        <v>15.4</v>
      </c>
    </row>
    <row r="69" spans="1:7" x14ac:dyDescent="0.35">
      <c r="A69" t="s">
        <v>2</v>
      </c>
      <c r="B69" t="s">
        <v>64</v>
      </c>
      <c r="C69" t="s">
        <v>2</v>
      </c>
      <c r="D69">
        <v>34.1</v>
      </c>
      <c r="E69">
        <v>54.5</v>
      </c>
      <c r="F69">
        <v>6.1</v>
      </c>
      <c r="G69">
        <v>5.3</v>
      </c>
    </row>
    <row r="70" spans="1:7" x14ac:dyDescent="0.35">
      <c r="A70" t="s">
        <v>2</v>
      </c>
      <c r="B70" t="s">
        <v>65</v>
      </c>
      <c r="C70" t="s">
        <v>2</v>
      </c>
      <c r="D70">
        <v>33.9</v>
      </c>
      <c r="E70">
        <v>61.5</v>
      </c>
      <c r="F70">
        <v>4.5999999999999996</v>
      </c>
      <c r="G70">
        <v>0</v>
      </c>
    </row>
    <row r="71" spans="1:7" x14ac:dyDescent="0.35">
      <c r="A71" t="s">
        <v>2</v>
      </c>
      <c r="B71" t="s">
        <v>66</v>
      </c>
      <c r="C71" t="s">
        <v>2</v>
      </c>
      <c r="D71">
        <v>30.9</v>
      </c>
      <c r="E71">
        <v>41.1</v>
      </c>
      <c r="F71">
        <v>16.899999999999999</v>
      </c>
      <c r="G71">
        <v>11.1</v>
      </c>
    </row>
    <row r="72" spans="1:7" x14ac:dyDescent="0.35">
      <c r="A72" t="s">
        <v>2</v>
      </c>
      <c r="B72" t="s">
        <v>66</v>
      </c>
      <c r="C72" t="s">
        <v>2</v>
      </c>
      <c r="D72">
        <v>35.799999999999997</v>
      </c>
      <c r="E72">
        <v>57.6</v>
      </c>
      <c r="F72">
        <v>6.6</v>
      </c>
      <c r="G72">
        <v>0</v>
      </c>
    </row>
    <row r="73" spans="1:7" x14ac:dyDescent="0.35">
      <c r="A73" t="s">
        <v>2</v>
      </c>
      <c r="B73" t="s">
        <v>67</v>
      </c>
      <c r="C73" t="s">
        <v>2</v>
      </c>
      <c r="D73">
        <v>32</v>
      </c>
      <c r="E73">
        <v>50.7</v>
      </c>
      <c r="F73">
        <v>3.7</v>
      </c>
      <c r="G73">
        <v>13.6</v>
      </c>
    </row>
    <row r="74" spans="1:7" x14ac:dyDescent="0.35">
      <c r="A74" t="s">
        <v>2</v>
      </c>
      <c r="B74" t="s">
        <v>68</v>
      </c>
      <c r="C74" t="s">
        <v>2</v>
      </c>
      <c r="D74">
        <v>34.4</v>
      </c>
      <c r="E74">
        <v>56.6</v>
      </c>
      <c r="F74">
        <v>3.2</v>
      </c>
      <c r="G74">
        <v>5.8</v>
      </c>
    </row>
    <row r="75" spans="1:7" x14ac:dyDescent="0.35">
      <c r="A75" t="s">
        <v>2</v>
      </c>
      <c r="B75" t="s">
        <v>68</v>
      </c>
      <c r="C75" t="s">
        <v>2</v>
      </c>
      <c r="D75">
        <v>33.299999999999997</v>
      </c>
      <c r="E75">
        <v>49</v>
      </c>
      <c r="F75">
        <v>10.7</v>
      </c>
      <c r="G75">
        <v>7</v>
      </c>
    </row>
    <row r="76" spans="1:7" x14ac:dyDescent="0.35">
      <c r="A76" t="s">
        <v>2</v>
      </c>
      <c r="B76" t="s">
        <v>69</v>
      </c>
      <c r="C76" t="s">
        <v>2</v>
      </c>
      <c r="D76">
        <v>33.4</v>
      </c>
      <c r="E76">
        <v>52.9</v>
      </c>
      <c r="F76">
        <v>3.6</v>
      </c>
      <c r="G76">
        <v>10.1</v>
      </c>
    </row>
    <row r="77" spans="1:7" x14ac:dyDescent="0.35">
      <c r="A77" t="s">
        <v>2</v>
      </c>
      <c r="B77" t="s">
        <v>70</v>
      </c>
      <c r="C77" t="s">
        <v>2</v>
      </c>
      <c r="D77">
        <v>32.1</v>
      </c>
      <c r="E77">
        <v>55.5</v>
      </c>
      <c r="F77">
        <v>3.8</v>
      </c>
      <c r="G77">
        <v>8.5</v>
      </c>
    </row>
    <row r="78" spans="1:7" x14ac:dyDescent="0.35">
      <c r="A78" t="s">
        <v>2</v>
      </c>
      <c r="B78" t="s">
        <v>70</v>
      </c>
      <c r="C78" t="s">
        <v>2</v>
      </c>
      <c r="D78">
        <v>32</v>
      </c>
      <c r="E78">
        <v>50.8</v>
      </c>
      <c r="F78">
        <v>6.5</v>
      </c>
      <c r="G78">
        <v>10.8</v>
      </c>
    </row>
    <row r="79" spans="1:7" x14ac:dyDescent="0.35">
      <c r="A79" t="s">
        <v>2</v>
      </c>
      <c r="B79" t="s">
        <v>71</v>
      </c>
      <c r="C79" t="s">
        <v>2</v>
      </c>
      <c r="D79">
        <v>28.9</v>
      </c>
      <c r="E79">
        <v>39.5</v>
      </c>
      <c r="F79">
        <v>8.1</v>
      </c>
      <c r="G79">
        <v>23.5</v>
      </c>
    </row>
    <row r="80" spans="1:7" x14ac:dyDescent="0.35">
      <c r="A80" t="s">
        <v>2</v>
      </c>
      <c r="B80" t="s">
        <v>72</v>
      </c>
      <c r="C80" t="s">
        <v>2</v>
      </c>
      <c r="D80">
        <v>34.4</v>
      </c>
      <c r="E80">
        <v>62.2</v>
      </c>
      <c r="F80">
        <v>3.4</v>
      </c>
      <c r="G80">
        <v>0</v>
      </c>
    </row>
    <row r="81" spans="1:7" x14ac:dyDescent="0.35">
      <c r="A81" t="s">
        <v>2</v>
      </c>
      <c r="B81" t="s">
        <v>73</v>
      </c>
      <c r="C81" t="s">
        <v>2</v>
      </c>
      <c r="D81">
        <v>28.6</v>
      </c>
      <c r="E81">
        <v>34.9</v>
      </c>
      <c r="F81">
        <v>5.3</v>
      </c>
      <c r="G81">
        <v>31.3</v>
      </c>
    </row>
    <row r="82" spans="1:7" x14ac:dyDescent="0.35">
      <c r="A82" t="s">
        <v>2</v>
      </c>
      <c r="B82" t="s">
        <v>74</v>
      </c>
      <c r="C82" t="s">
        <v>2</v>
      </c>
      <c r="D82">
        <v>31.9</v>
      </c>
      <c r="E82">
        <v>55.5</v>
      </c>
      <c r="F82">
        <v>3.4</v>
      </c>
      <c r="G82">
        <v>9.1</v>
      </c>
    </row>
    <row r="83" spans="1:7" x14ac:dyDescent="0.35">
      <c r="A83" t="s">
        <v>2</v>
      </c>
      <c r="B83" t="s">
        <v>75</v>
      </c>
      <c r="C83" t="s">
        <v>2</v>
      </c>
      <c r="D83">
        <v>28.9</v>
      </c>
      <c r="E83">
        <v>43.9</v>
      </c>
      <c r="F83">
        <v>5.6</v>
      </c>
      <c r="G83">
        <v>21.6</v>
      </c>
    </row>
    <row r="84" spans="1:7" x14ac:dyDescent="0.35">
      <c r="A84" t="s">
        <v>2</v>
      </c>
      <c r="B84" t="s">
        <v>76</v>
      </c>
      <c r="C84" t="s">
        <v>2</v>
      </c>
      <c r="D84">
        <v>30.5</v>
      </c>
      <c r="E84">
        <v>42.9</v>
      </c>
      <c r="F84">
        <v>10</v>
      </c>
      <c r="G84">
        <v>16.600000000000001</v>
      </c>
    </row>
    <row r="85" spans="1:7" x14ac:dyDescent="0.35">
      <c r="A85" t="s">
        <v>2</v>
      </c>
      <c r="B85" t="s">
        <v>77</v>
      </c>
      <c r="C85" t="s">
        <v>2</v>
      </c>
      <c r="D85">
        <v>32.6</v>
      </c>
      <c r="E85">
        <v>53.4</v>
      </c>
      <c r="F85">
        <v>3.9</v>
      </c>
      <c r="G85">
        <v>10</v>
      </c>
    </row>
    <row r="86" spans="1:7" x14ac:dyDescent="0.35">
      <c r="A86" t="s">
        <v>2</v>
      </c>
      <c r="B86" t="s">
        <v>78</v>
      </c>
      <c r="C86" t="s">
        <v>2</v>
      </c>
      <c r="D86">
        <v>32.5</v>
      </c>
      <c r="E86">
        <v>52.9</v>
      </c>
      <c r="F86">
        <v>3.1</v>
      </c>
      <c r="G86">
        <v>11.5</v>
      </c>
    </row>
    <row r="87" spans="1:7" x14ac:dyDescent="0.35">
      <c r="A87" t="s">
        <v>2</v>
      </c>
      <c r="B87" t="s">
        <v>79</v>
      </c>
      <c r="C87" t="s">
        <v>2</v>
      </c>
      <c r="D87">
        <v>29.4</v>
      </c>
      <c r="E87">
        <v>41.3</v>
      </c>
      <c r="F87">
        <v>11.7</v>
      </c>
      <c r="G87">
        <v>17.600000000000001</v>
      </c>
    </row>
    <row r="88" spans="1:7" x14ac:dyDescent="0.35">
      <c r="A88" t="s">
        <v>2</v>
      </c>
      <c r="B88" t="s">
        <v>80</v>
      </c>
      <c r="C88" t="s">
        <v>2</v>
      </c>
      <c r="D88">
        <v>30.2</v>
      </c>
      <c r="E88">
        <v>42.4</v>
      </c>
      <c r="F88">
        <v>12.9</v>
      </c>
      <c r="G88">
        <v>14.6</v>
      </c>
    </row>
    <row r="89" spans="1:7" x14ac:dyDescent="0.35">
      <c r="A89" t="s">
        <v>2</v>
      </c>
      <c r="B89" t="s">
        <v>81</v>
      </c>
      <c r="C89" t="s">
        <v>2</v>
      </c>
      <c r="D89">
        <v>31.8</v>
      </c>
      <c r="E89">
        <v>47.9</v>
      </c>
      <c r="F89">
        <v>9.1999999999999993</v>
      </c>
      <c r="G89">
        <v>11</v>
      </c>
    </row>
  </sheetData>
  <sortState xmlns:xlrd2="http://schemas.microsoft.com/office/spreadsheetml/2017/richdata2" ref="A2:G89">
    <sortCondition ref="A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WDS</vt:lpstr>
      <vt:lpstr>EDS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Liu</dc:creator>
  <cp:lastModifiedBy>Penny Wieser</cp:lastModifiedBy>
  <dcterms:created xsi:type="dcterms:W3CDTF">2019-08-28T08:50:10Z</dcterms:created>
  <dcterms:modified xsi:type="dcterms:W3CDTF">2022-09-19T16:37:42Z</dcterms:modified>
</cp:coreProperties>
</file>