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sarah_storr_nottingham_ac_uk/Documents/Desktop/"/>
    </mc:Choice>
  </mc:AlternateContent>
  <xr:revisionPtr revIDLastSave="0" documentId="8_{C104D4F3-5532-4B82-A7C9-33AA6BE96FAC}" xr6:coauthVersionLast="47" xr6:coauthVersionMax="47" xr10:uidLastSave="{00000000-0000-0000-0000-000000000000}"/>
  <bookViews>
    <workbookView xWindow="-98" yWindow="-98" windowWidth="28996" windowHeight="15675" xr2:uid="{3601E9E1-32EF-4117-8785-C5FF152B6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D25" i="1"/>
  <c r="C25" i="1"/>
  <c r="B25" i="1"/>
  <c r="E25" i="1" s="1"/>
  <c r="N19" i="1"/>
  <c r="AE17" i="1"/>
  <c r="D29" i="1" s="1"/>
  <c r="AF14" i="1"/>
  <c r="T14" i="1"/>
  <c r="C28" i="1" s="1"/>
  <c r="U11" i="1"/>
  <c r="D19" i="1"/>
  <c r="I14" i="1"/>
  <c r="B28" i="1" s="1"/>
  <c r="AA19" i="1"/>
  <c r="AD17" i="1" s="1"/>
  <c r="AF17" i="1" s="1"/>
  <c r="Z19" i="1"/>
  <c r="AC17" i="1" s="1"/>
  <c r="Y19" i="1"/>
  <c r="AB17" i="1" s="1"/>
  <c r="AA16" i="1"/>
  <c r="AD14" i="1" s="1"/>
  <c r="Z16" i="1"/>
  <c r="AC14" i="1" s="1"/>
  <c r="Y16" i="1"/>
  <c r="AB14" i="1" s="1"/>
  <c r="AE14" i="1" s="1"/>
  <c r="D28" i="1" s="1"/>
  <c r="AA13" i="1"/>
  <c r="AD11" i="1" s="1"/>
  <c r="Z13" i="1"/>
  <c r="AC11" i="1" s="1"/>
  <c r="Y13" i="1"/>
  <c r="AB11" i="1" s="1"/>
  <c r="AE11" i="1" s="1"/>
  <c r="D27" i="1" s="1"/>
  <c r="AA10" i="1"/>
  <c r="AD8" i="1" s="1"/>
  <c r="Z10" i="1"/>
  <c r="AC8" i="1" s="1"/>
  <c r="Y10" i="1"/>
  <c r="AB8" i="1" s="1"/>
  <c r="AF8" i="1" s="1"/>
  <c r="P19" i="1"/>
  <c r="S17" i="1" s="1"/>
  <c r="O19" i="1"/>
  <c r="R17" i="1" s="1"/>
  <c r="Q17" i="1"/>
  <c r="U17" i="1" s="1"/>
  <c r="P16" i="1"/>
  <c r="S14" i="1" s="1"/>
  <c r="O16" i="1"/>
  <c r="R14" i="1" s="1"/>
  <c r="U14" i="1" s="1"/>
  <c r="N16" i="1"/>
  <c r="Q14" i="1" s="1"/>
  <c r="P13" i="1"/>
  <c r="S11" i="1" s="1"/>
  <c r="O13" i="1"/>
  <c r="R11" i="1" s="1"/>
  <c r="N13" i="1"/>
  <c r="Q11" i="1" s="1"/>
  <c r="T11" i="1" s="1"/>
  <c r="C27" i="1" s="1"/>
  <c r="P10" i="1"/>
  <c r="S8" i="1" s="1"/>
  <c r="O10" i="1"/>
  <c r="R8" i="1" s="1"/>
  <c r="U8" i="1" s="1"/>
  <c r="N10" i="1"/>
  <c r="Q8" i="1" s="1"/>
  <c r="T8" i="1" s="1"/>
  <c r="C26" i="1" s="1"/>
  <c r="E19" i="1"/>
  <c r="H17" i="1" s="1"/>
  <c r="G17" i="1"/>
  <c r="C19" i="1"/>
  <c r="F17" i="1" s="1"/>
  <c r="E16" i="1"/>
  <c r="H14" i="1" s="1"/>
  <c r="D16" i="1"/>
  <c r="G14" i="1" s="1"/>
  <c r="C16" i="1"/>
  <c r="F14" i="1" s="1"/>
  <c r="J14" i="1" s="1"/>
  <c r="E13" i="1"/>
  <c r="H11" i="1" s="1"/>
  <c r="D13" i="1"/>
  <c r="G11" i="1" s="1"/>
  <c r="C13" i="1"/>
  <c r="F11" i="1" s="1"/>
  <c r="J11" i="1" s="1"/>
  <c r="E10" i="1"/>
  <c r="H8" i="1" s="1"/>
  <c r="D10" i="1"/>
  <c r="G8" i="1" s="1"/>
  <c r="C10" i="1"/>
  <c r="F8" i="1" s="1"/>
  <c r="J8" i="1" l="1"/>
  <c r="I8" i="1"/>
  <c r="B26" i="1" s="1"/>
  <c r="F28" i="1"/>
  <c r="E28" i="1"/>
  <c r="AF11" i="1"/>
  <c r="I11" i="1"/>
  <c r="B27" i="1" s="1"/>
  <c r="AE8" i="1"/>
  <c r="D26" i="1" s="1"/>
  <c r="J17" i="1"/>
  <c r="T17" i="1"/>
  <c r="C29" i="1" s="1"/>
  <c r="I17" i="1"/>
  <c r="B29" i="1" s="1"/>
  <c r="F27" i="1" l="1"/>
  <c r="E27" i="1"/>
  <c r="F29" i="1"/>
  <c r="E29" i="1"/>
  <c r="E26" i="1"/>
  <c r="F26" i="1"/>
</calcChain>
</file>

<file path=xl/sharedStrings.xml><?xml version="1.0" encoding="utf-8"?>
<sst xmlns="http://schemas.openxmlformats.org/spreadsheetml/2006/main" count="79" uniqueCount="31">
  <si>
    <t>Counted cell number</t>
  </si>
  <si>
    <t>Total cell number (per well)</t>
  </si>
  <si>
    <t>well 1</t>
  </si>
  <si>
    <t>well 2</t>
  </si>
  <si>
    <t>well 3</t>
  </si>
  <si>
    <t>average</t>
  </si>
  <si>
    <t>SD</t>
  </si>
  <si>
    <t>D0</t>
  </si>
  <si>
    <t>D1 (24 hr)</t>
  </si>
  <si>
    <t>1.5ml</t>
  </si>
  <si>
    <t>D2 (48 hr)</t>
  </si>
  <si>
    <t>2.5ml</t>
  </si>
  <si>
    <t>D3 (72 hr)</t>
  </si>
  <si>
    <t>D4 (96 hr)</t>
  </si>
  <si>
    <t xml:space="preserve">1.5ml </t>
  </si>
  <si>
    <t>2.5 ml</t>
  </si>
  <si>
    <t>EXPERIMENT 1</t>
  </si>
  <si>
    <t>EXPERIMENT 2</t>
  </si>
  <si>
    <t>EXPERIMENT 3</t>
  </si>
  <si>
    <t>0 HOURS</t>
  </si>
  <si>
    <t>24 HOURS</t>
  </si>
  <si>
    <t>48 HOURS</t>
  </si>
  <si>
    <t>72 HOURS</t>
  </si>
  <si>
    <t>96 HOURS</t>
  </si>
  <si>
    <t>COMBINED EXPERIMENTAL DATA</t>
  </si>
  <si>
    <t>HOURS</t>
  </si>
  <si>
    <t>EXP 1</t>
  </si>
  <si>
    <t>EXP 2</t>
  </si>
  <si>
    <t>EXP3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</si>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</sst>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0" xfId="0" applyFill="1" applyBorder="1"/>
    <xf numFmtId="0" fontId="0" fillId="0" borderId="5" xfId="0" applyBorder="1"/>
    <xf numFmtId="0" fontId="0" fillId="4" borderId="6" xfId="0" applyFill="1" applyBorder="1"/>
    <xf numFmtId="0" fontId="0" fillId="4" borderId="7" xfId="0" applyFill="1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4" fontId="0" fillId="3" borderId="4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8" xfId="0" applyFill="1" applyBorder="1"/>
    <xf numFmtId="14" fontId="0" fillId="3" borderId="6" xfId="0" applyNumberFormat="1" applyFill="1" applyBorder="1"/>
    <xf numFmtId="0" fontId="0" fillId="3" borderId="8" xfId="0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0" fontId="0" fillId="4" borderId="8" xfId="0" applyFill="1" applyBorder="1"/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3467-B72A-4268-AF33-6C9CBC533082}">
  <dimension ref="A2:AF29"/>
  <sheetViews>
    <sheetView tabSelected="1" workbookViewId="0">
      <selection activeCell="N32" sqref="N32"/>
    </sheetView>
  </sheetViews>
  <sheetFormatPr defaultColWidth="7.1328125" defaultRowHeight="14.25" x14ac:dyDescent="0.45"/>
  <cols>
    <col min="1" max="1" width="9.19921875" customWidth="1"/>
    <col min="2" max="2" width="9.73046875" bestFit="1" customWidth="1"/>
    <col min="3" max="3" width="7.73046875" bestFit="1" customWidth="1"/>
    <col min="4" max="4" width="9.73046875" bestFit="1" customWidth="1"/>
    <col min="9" max="10" width="9" customWidth="1"/>
    <col min="11" max="11" width="2.33203125" customWidth="1"/>
    <col min="12" max="12" width="9.19921875" customWidth="1"/>
    <col min="20" max="21" width="9" customWidth="1"/>
    <col min="22" max="22" width="2.33203125" customWidth="1"/>
    <col min="23" max="23" width="9.19921875" customWidth="1"/>
    <col min="31" max="32" width="9" customWidth="1"/>
  </cols>
  <sheetData>
    <row r="2" spans="1:32" x14ac:dyDescent="0.45">
      <c r="A2" s="29" t="s">
        <v>16</v>
      </c>
      <c r="B2" s="30"/>
      <c r="C2" s="30"/>
      <c r="D2" s="30"/>
      <c r="E2" s="30"/>
      <c r="F2" s="30"/>
      <c r="G2" s="30"/>
      <c r="H2" s="30"/>
      <c r="I2" s="30"/>
      <c r="J2" s="31"/>
      <c r="L2" s="20" t="s">
        <v>17</v>
      </c>
      <c r="M2" s="21"/>
      <c r="N2" s="21"/>
      <c r="O2" s="21"/>
      <c r="P2" s="21"/>
      <c r="Q2" s="21"/>
      <c r="R2" s="21"/>
      <c r="S2" s="21"/>
      <c r="T2" s="21"/>
      <c r="U2" s="22"/>
      <c r="W2" s="16" t="s">
        <v>18</v>
      </c>
      <c r="X2" s="17"/>
      <c r="Y2" s="17"/>
      <c r="Z2" s="17"/>
      <c r="AA2" s="17"/>
      <c r="AB2" s="17"/>
      <c r="AC2" s="17"/>
      <c r="AD2" s="17"/>
      <c r="AE2" s="17"/>
      <c r="AF2" s="18"/>
    </row>
    <row r="3" spans="1:32" x14ac:dyDescent="0.45">
      <c r="A3" s="32"/>
      <c r="B3" s="33"/>
      <c r="C3" s="37" t="s">
        <v>0</v>
      </c>
      <c r="D3" s="38"/>
      <c r="E3" s="39"/>
      <c r="F3" s="37" t="s">
        <v>1</v>
      </c>
      <c r="G3" s="38"/>
      <c r="H3" s="39"/>
      <c r="I3" s="33"/>
      <c r="J3" s="34"/>
      <c r="L3" s="23"/>
      <c r="M3" s="24"/>
      <c r="N3" s="43" t="s">
        <v>0</v>
      </c>
      <c r="O3" s="44"/>
      <c r="P3" s="45"/>
      <c r="Q3" s="43" t="s">
        <v>1</v>
      </c>
      <c r="R3" s="44"/>
      <c r="S3" s="45"/>
      <c r="T3" s="24"/>
      <c r="U3" s="25"/>
      <c r="W3" s="9"/>
      <c r="X3" s="10"/>
      <c r="Y3" s="5" t="s">
        <v>0</v>
      </c>
      <c r="Z3" s="6"/>
      <c r="AA3" s="46"/>
      <c r="AB3" s="6" t="s">
        <v>1</v>
      </c>
      <c r="AC3" s="6"/>
      <c r="AD3" s="46"/>
      <c r="AE3" s="10"/>
      <c r="AF3" s="19"/>
    </row>
    <row r="4" spans="1:32" x14ac:dyDescent="0.45">
      <c r="A4" s="32"/>
      <c r="B4" s="33"/>
      <c r="C4" s="32" t="s">
        <v>2</v>
      </c>
      <c r="D4" s="33" t="s">
        <v>3</v>
      </c>
      <c r="E4" s="34" t="s">
        <v>4</v>
      </c>
      <c r="F4" s="32" t="s">
        <v>2</v>
      </c>
      <c r="G4" s="33" t="s">
        <v>3</v>
      </c>
      <c r="H4" s="34" t="s">
        <v>4</v>
      </c>
      <c r="I4" s="33" t="s">
        <v>5</v>
      </c>
      <c r="J4" s="34" t="s">
        <v>6</v>
      </c>
      <c r="L4" s="23"/>
      <c r="M4" s="24"/>
      <c r="N4" s="23" t="s">
        <v>2</v>
      </c>
      <c r="O4" s="24" t="s">
        <v>3</v>
      </c>
      <c r="P4" s="25" t="s">
        <v>4</v>
      </c>
      <c r="Q4" s="23" t="s">
        <v>2</v>
      </c>
      <c r="R4" s="24" t="s">
        <v>3</v>
      </c>
      <c r="S4" s="25" t="s">
        <v>4</v>
      </c>
      <c r="T4" s="24" t="s">
        <v>5</v>
      </c>
      <c r="U4" s="25" t="s">
        <v>6</v>
      </c>
      <c r="W4" s="9"/>
      <c r="X4" s="10"/>
      <c r="Y4" s="9" t="s">
        <v>2</v>
      </c>
      <c r="Z4" s="10" t="s">
        <v>3</v>
      </c>
      <c r="AA4" s="19" t="s">
        <v>4</v>
      </c>
      <c r="AB4" s="10" t="s">
        <v>2</v>
      </c>
      <c r="AC4" s="10" t="s">
        <v>3</v>
      </c>
      <c r="AD4" s="19" t="s">
        <v>4</v>
      </c>
      <c r="AE4" s="10" t="s">
        <v>5</v>
      </c>
      <c r="AF4" s="19" t="s">
        <v>6</v>
      </c>
    </row>
    <row r="5" spans="1:32" x14ac:dyDescent="0.45">
      <c r="A5" s="37" t="s">
        <v>19</v>
      </c>
      <c r="B5" s="38"/>
      <c r="C5" s="40"/>
      <c r="D5" s="7"/>
      <c r="E5" s="8"/>
      <c r="F5" s="48">
        <v>100000</v>
      </c>
      <c r="G5" s="51">
        <v>100000</v>
      </c>
      <c r="H5" s="54">
        <v>100000</v>
      </c>
      <c r="I5" s="48">
        <v>100000</v>
      </c>
      <c r="J5" s="54">
        <v>0</v>
      </c>
      <c r="L5" s="43" t="s">
        <v>7</v>
      </c>
      <c r="M5" s="44"/>
      <c r="N5" s="40"/>
      <c r="O5" s="7"/>
      <c r="P5" s="8"/>
      <c r="Q5" s="48">
        <v>100000</v>
      </c>
      <c r="R5" s="51">
        <v>100000</v>
      </c>
      <c r="S5" s="54">
        <v>100000</v>
      </c>
      <c r="T5" s="48">
        <v>100000</v>
      </c>
      <c r="U5" s="54">
        <v>0</v>
      </c>
      <c r="W5" s="5" t="s">
        <v>7</v>
      </c>
      <c r="X5" s="6"/>
      <c r="Y5" s="40"/>
      <c r="Z5" s="7"/>
      <c r="AA5" s="8"/>
      <c r="AB5" s="48">
        <v>100000</v>
      </c>
      <c r="AC5" s="51">
        <v>100000</v>
      </c>
      <c r="AD5" s="54">
        <v>100000</v>
      </c>
      <c r="AE5" s="48">
        <v>100000</v>
      </c>
      <c r="AF5" s="54">
        <v>0</v>
      </c>
    </row>
    <row r="6" spans="1:32" x14ac:dyDescent="0.45">
      <c r="A6" s="32"/>
      <c r="B6" s="33"/>
      <c r="C6" s="41"/>
      <c r="D6" s="1"/>
      <c r="E6" s="11"/>
      <c r="F6" s="49"/>
      <c r="G6" s="52"/>
      <c r="H6" s="55"/>
      <c r="I6" s="49"/>
      <c r="J6" s="55"/>
      <c r="L6" s="26"/>
      <c r="M6" s="24"/>
      <c r="N6" s="41"/>
      <c r="O6" s="1"/>
      <c r="P6" s="11"/>
      <c r="Q6" s="49"/>
      <c r="R6" s="52"/>
      <c r="S6" s="55"/>
      <c r="T6" s="49"/>
      <c r="U6" s="55"/>
      <c r="W6" s="9"/>
      <c r="X6" s="10"/>
      <c r="Y6" s="41"/>
      <c r="Z6" s="1"/>
      <c r="AA6" s="11"/>
      <c r="AB6" s="49"/>
      <c r="AC6" s="52"/>
      <c r="AD6" s="55"/>
      <c r="AE6" s="49"/>
      <c r="AF6" s="55"/>
    </row>
    <row r="7" spans="1:32" x14ac:dyDescent="0.45">
      <c r="A7" s="35"/>
      <c r="B7" s="36"/>
      <c r="C7" s="42"/>
      <c r="D7" s="14"/>
      <c r="E7" s="15"/>
      <c r="F7" s="47"/>
      <c r="G7" s="50"/>
      <c r="H7" s="53"/>
      <c r="I7" s="47"/>
      <c r="J7" s="53"/>
      <c r="L7" s="57"/>
      <c r="M7" s="28"/>
      <c r="N7" s="42"/>
      <c r="O7" s="14"/>
      <c r="P7" s="15"/>
      <c r="Q7" s="47"/>
      <c r="R7" s="50"/>
      <c r="S7" s="53"/>
      <c r="T7" s="47"/>
      <c r="U7" s="53"/>
      <c r="W7" s="12"/>
      <c r="X7" s="13"/>
      <c r="Y7" s="42"/>
      <c r="Z7" s="14"/>
      <c r="AA7" s="15"/>
      <c r="AB7" s="47"/>
      <c r="AC7" s="50"/>
      <c r="AD7" s="53"/>
      <c r="AE7" s="47"/>
      <c r="AF7" s="53"/>
    </row>
    <row r="8" spans="1:32" x14ac:dyDescent="0.45">
      <c r="A8" s="37" t="s">
        <v>20</v>
      </c>
      <c r="B8" s="38">
        <v>1</v>
      </c>
      <c r="C8" s="40">
        <v>22</v>
      </c>
      <c r="D8" s="7">
        <v>17</v>
      </c>
      <c r="E8" s="8">
        <v>14</v>
      </c>
      <c r="F8" s="48">
        <f>C10*4000*1.5</f>
        <v>108000</v>
      </c>
      <c r="G8" s="51">
        <f>D10*4000*1.5</f>
        <v>99000</v>
      </c>
      <c r="H8" s="54">
        <f>E10*4000*1.5</f>
        <v>90000</v>
      </c>
      <c r="I8" s="48">
        <f>AVERAGE(F8:H10)</f>
        <v>99000</v>
      </c>
      <c r="J8" s="54">
        <f>STDEV(F8:H10)</f>
        <v>9000</v>
      </c>
      <c r="L8" s="43" t="s">
        <v>8</v>
      </c>
      <c r="M8" s="44">
        <v>1</v>
      </c>
      <c r="N8" s="40">
        <v>24</v>
      </c>
      <c r="O8" s="7">
        <v>24</v>
      </c>
      <c r="P8" s="8">
        <v>13</v>
      </c>
      <c r="Q8" s="48">
        <f>N10*4000*1.5</f>
        <v>138000</v>
      </c>
      <c r="R8" s="51">
        <f>O10*4000*1.5</f>
        <v>120000</v>
      </c>
      <c r="S8" s="54">
        <f>P10*4000*1.5</f>
        <v>108000</v>
      </c>
      <c r="T8" s="63">
        <f t="shared" ref="T8" si="0">AVERAGE(Q8:S10)</f>
        <v>122000</v>
      </c>
      <c r="U8" s="67">
        <f t="shared" ref="U8" si="1">STDEV(Q8:S10)</f>
        <v>15099.6688705415</v>
      </c>
      <c r="W8" s="5" t="s">
        <v>8</v>
      </c>
      <c r="X8" s="6">
        <v>1</v>
      </c>
      <c r="Y8" s="40">
        <v>16</v>
      </c>
      <c r="Z8" s="7">
        <v>10</v>
      </c>
      <c r="AA8" s="8">
        <v>23</v>
      </c>
      <c r="AB8" s="48">
        <f>Y10*4000*1.5</f>
        <v>87000</v>
      </c>
      <c r="AC8" s="51">
        <f>Z10*4000*1.5</f>
        <v>69000</v>
      </c>
      <c r="AD8" s="54">
        <f>AA10*4000*1.5</f>
        <v>99000</v>
      </c>
      <c r="AE8" s="48">
        <f t="shared" ref="AE8" si="2">AVERAGE(AB8:AD10)</f>
        <v>85000</v>
      </c>
      <c r="AF8" s="54">
        <f t="shared" ref="AF8" si="3">STDEV(AB8:AD10)</f>
        <v>15099.6688705415</v>
      </c>
    </row>
    <row r="9" spans="1:32" x14ac:dyDescent="0.45">
      <c r="A9" s="32"/>
      <c r="B9" s="33">
        <v>2</v>
      </c>
      <c r="C9" s="41">
        <v>14</v>
      </c>
      <c r="D9" s="1">
        <v>16</v>
      </c>
      <c r="E9" s="11">
        <v>16</v>
      </c>
      <c r="F9" s="49"/>
      <c r="G9" s="52"/>
      <c r="H9" s="55"/>
      <c r="I9" s="49"/>
      <c r="J9" s="55"/>
      <c r="L9" s="26"/>
      <c r="M9" s="24">
        <v>2</v>
      </c>
      <c r="N9" s="41">
        <v>22</v>
      </c>
      <c r="O9" s="1">
        <v>16</v>
      </c>
      <c r="P9" s="11">
        <v>23</v>
      </c>
      <c r="Q9" s="49"/>
      <c r="R9" s="52"/>
      <c r="S9" s="55"/>
      <c r="T9" s="64"/>
      <c r="U9" s="68"/>
      <c r="W9" s="9"/>
      <c r="X9" s="10">
        <v>2</v>
      </c>
      <c r="Y9" s="41">
        <v>13</v>
      </c>
      <c r="Z9" s="1">
        <v>13</v>
      </c>
      <c r="AA9" s="11">
        <v>10</v>
      </c>
      <c r="AB9" s="49"/>
      <c r="AC9" s="52"/>
      <c r="AD9" s="55"/>
      <c r="AE9" s="49"/>
      <c r="AF9" s="55"/>
    </row>
    <row r="10" spans="1:32" x14ac:dyDescent="0.45">
      <c r="A10" s="35" t="s">
        <v>9</v>
      </c>
      <c r="B10" s="36" t="s">
        <v>5</v>
      </c>
      <c r="C10" s="35">
        <f t="shared" ref="C10:D10" si="4">AVERAGE(C8,C9)</f>
        <v>18</v>
      </c>
      <c r="D10" s="36">
        <f t="shared" si="4"/>
        <v>16.5</v>
      </c>
      <c r="E10" s="56">
        <f>AVERAGE(E8,E9)</f>
        <v>15</v>
      </c>
      <c r="F10" s="47"/>
      <c r="G10" s="50"/>
      <c r="H10" s="53"/>
      <c r="I10" s="47"/>
      <c r="J10" s="53"/>
      <c r="L10" s="27" t="s">
        <v>9</v>
      </c>
      <c r="M10" s="28" t="s">
        <v>5</v>
      </c>
      <c r="N10" s="27">
        <f t="shared" ref="N10:O10" si="5">AVERAGE(N8,N9)</f>
        <v>23</v>
      </c>
      <c r="O10" s="28">
        <f t="shared" si="5"/>
        <v>20</v>
      </c>
      <c r="P10" s="58">
        <f>AVERAGE(P8,P9)</f>
        <v>18</v>
      </c>
      <c r="Q10" s="47"/>
      <c r="R10" s="50"/>
      <c r="S10" s="53"/>
      <c r="T10" s="65"/>
      <c r="U10" s="66"/>
      <c r="W10" s="12" t="s">
        <v>9</v>
      </c>
      <c r="X10" s="13" t="s">
        <v>5</v>
      </c>
      <c r="Y10" s="12">
        <f t="shared" ref="Y10:Z10" si="6">AVERAGE(Y8,Y9)</f>
        <v>14.5</v>
      </c>
      <c r="Z10" s="13">
        <f t="shared" si="6"/>
        <v>11.5</v>
      </c>
      <c r="AA10" s="62">
        <f>AVERAGE(AA8,AA9)</f>
        <v>16.5</v>
      </c>
      <c r="AB10" s="47"/>
      <c r="AC10" s="50"/>
      <c r="AD10" s="53"/>
      <c r="AE10" s="47"/>
      <c r="AF10" s="53"/>
    </row>
    <row r="11" spans="1:32" x14ac:dyDescent="0.45">
      <c r="A11" s="37" t="s">
        <v>21</v>
      </c>
      <c r="B11" s="38">
        <v>1</v>
      </c>
      <c r="C11" s="40">
        <v>43</v>
      </c>
      <c r="D11" s="7">
        <v>43</v>
      </c>
      <c r="E11" s="8">
        <v>54</v>
      </c>
      <c r="F11" s="48">
        <f>C13*4000*1.5</f>
        <v>255000</v>
      </c>
      <c r="G11" s="51">
        <f>D13*4000*1.5</f>
        <v>234000</v>
      </c>
      <c r="H11" s="54">
        <f>E13*4000*1.5</f>
        <v>306000</v>
      </c>
      <c r="I11" s="48">
        <f>AVERAGE(F11:H13)</f>
        <v>265000</v>
      </c>
      <c r="J11" s="54">
        <f t="shared" ref="J11" si="7">STDEV(F11:H13)</f>
        <v>37027.017163147233</v>
      </c>
      <c r="L11" s="43" t="s">
        <v>10</v>
      </c>
      <c r="M11" s="44">
        <v>1</v>
      </c>
      <c r="N11" s="40">
        <v>28</v>
      </c>
      <c r="O11" s="7">
        <v>43</v>
      </c>
      <c r="P11" s="8">
        <v>48</v>
      </c>
      <c r="Q11" s="48">
        <f>N13*4000*1.5</f>
        <v>192000</v>
      </c>
      <c r="R11" s="51">
        <f>O13*4000*1.5</f>
        <v>270000</v>
      </c>
      <c r="S11" s="54">
        <f>P13*4000*1.5</f>
        <v>273000</v>
      </c>
      <c r="T11" s="63">
        <f t="shared" ref="T11" si="8">AVERAGE(Q11:S13)</f>
        <v>245000</v>
      </c>
      <c r="U11" s="67">
        <f t="shared" ref="U11" si="9">STDEV(Q11:S13)</f>
        <v>45923.850012820134</v>
      </c>
      <c r="W11" s="5" t="s">
        <v>10</v>
      </c>
      <c r="X11" s="6">
        <v>1</v>
      </c>
      <c r="Y11" s="40">
        <v>50</v>
      </c>
      <c r="Z11" s="7">
        <v>53</v>
      </c>
      <c r="AA11" s="8">
        <v>64</v>
      </c>
      <c r="AB11" s="48">
        <f>Y13*4000*1.5</f>
        <v>294000</v>
      </c>
      <c r="AC11" s="51">
        <f>Z13*4000*1.5</f>
        <v>384000</v>
      </c>
      <c r="AD11" s="54">
        <f>AA13*4000*1.5</f>
        <v>372000</v>
      </c>
      <c r="AE11" s="48">
        <f t="shared" ref="AE11" si="10">AVERAGE(AB11:AD13)</f>
        <v>350000</v>
      </c>
      <c r="AF11" s="54">
        <f t="shared" ref="AF11" si="11">STDEV(AB11:AD13)</f>
        <v>48867.166891482462</v>
      </c>
    </row>
    <row r="12" spans="1:32" x14ac:dyDescent="0.45">
      <c r="A12" s="32"/>
      <c r="B12" s="33">
        <v>2</v>
      </c>
      <c r="C12" s="41">
        <v>42</v>
      </c>
      <c r="D12" s="1">
        <v>35</v>
      </c>
      <c r="E12" s="11">
        <v>48</v>
      </c>
      <c r="F12" s="49"/>
      <c r="G12" s="52"/>
      <c r="H12" s="55"/>
      <c r="I12" s="49"/>
      <c r="J12" s="55"/>
      <c r="L12" s="26"/>
      <c r="M12" s="24">
        <v>2</v>
      </c>
      <c r="N12" s="41">
        <v>36</v>
      </c>
      <c r="O12" s="1">
        <v>47</v>
      </c>
      <c r="P12" s="11">
        <v>43</v>
      </c>
      <c r="Q12" s="49"/>
      <c r="R12" s="52"/>
      <c r="S12" s="55"/>
      <c r="T12" s="64"/>
      <c r="U12" s="68"/>
      <c r="W12" s="9"/>
      <c r="X12" s="10">
        <v>2</v>
      </c>
      <c r="Y12" s="41">
        <v>48</v>
      </c>
      <c r="Z12" s="1">
        <v>75</v>
      </c>
      <c r="AA12" s="11">
        <v>60</v>
      </c>
      <c r="AB12" s="49"/>
      <c r="AC12" s="52"/>
      <c r="AD12" s="55"/>
      <c r="AE12" s="49"/>
      <c r="AF12" s="55"/>
    </row>
    <row r="13" spans="1:32" x14ac:dyDescent="0.45">
      <c r="A13" s="35" t="s">
        <v>11</v>
      </c>
      <c r="B13" s="36" t="s">
        <v>5</v>
      </c>
      <c r="C13" s="35">
        <f>AVERAGE(C11:C12)</f>
        <v>42.5</v>
      </c>
      <c r="D13" s="36">
        <f t="shared" ref="D13:E13" si="12">AVERAGE(D11:D12)</f>
        <v>39</v>
      </c>
      <c r="E13" s="56">
        <f t="shared" si="12"/>
        <v>51</v>
      </c>
      <c r="F13" s="47"/>
      <c r="G13" s="50"/>
      <c r="H13" s="53"/>
      <c r="I13" s="47"/>
      <c r="J13" s="53"/>
      <c r="L13" s="27" t="s">
        <v>11</v>
      </c>
      <c r="M13" s="28" t="s">
        <v>5</v>
      </c>
      <c r="N13" s="59">
        <f>AVERAGE(N11:N12)</f>
        <v>32</v>
      </c>
      <c r="O13" s="60">
        <f t="shared" ref="O13:P13" si="13">AVERAGE(O11:O12)</f>
        <v>45</v>
      </c>
      <c r="P13" s="61">
        <f t="shared" si="13"/>
        <v>45.5</v>
      </c>
      <c r="Q13" s="47"/>
      <c r="R13" s="50"/>
      <c r="S13" s="53"/>
      <c r="T13" s="65"/>
      <c r="U13" s="66"/>
      <c r="W13" s="12" t="s">
        <v>9</v>
      </c>
      <c r="X13" s="13" t="s">
        <v>5</v>
      </c>
      <c r="Y13" s="12">
        <f>AVERAGE(Y11:Y12)</f>
        <v>49</v>
      </c>
      <c r="Z13" s="13">
        <f t="shared" ref="Z13:AA13" si="14">AVERAGE(Z11:Z12)</f>
        <v>64</v>
      </c>
      <c r="AA13" s="62">
        <f t="shared" si="14"/>
        <v>62</v>
      </c>
      <c r="AB13" s="47"/>
      <c r="AC13" s="50"/>
      <c r="AD13" s="53"/>
      <c r="AE13" s="47"/>
      <c r="AF13" s="53"/>
    </row>
    <row r="14" spans="1:32" x14ac:dyDescent="0.45">
      <c r="A14" s="37" t="s">
        <v>22</v>
      </c>
      <c r="B14" s="38">
        <v>1</v>
      </c>
      <c r="C14" s="40">
        <v>65</v>
      </c>
      <c r="D14" s="7">
        <v>99</v>
      </c>
      <c r="E14" s="8">
        <v>91</v>
      </c>
      <c r="F14" s="48">
        <f>C16*4000*1.5</f>
        <v>435000</v>
      </c>
      <c r="G14" s="51">
        <f>D16*4000*1.5</f>
        <v>558000</v>
      </c>
      <c r="H14" s="54">
        <f>E16*4000*1.5</f>
        <v>492000</v>
      </c>
      <c r="I14" s="48">
        <f>AVERAGE(F14:H16)</f>
        <v>495000</v>
      </c>
      <c r="J14" s="54">
        <f t="shared" ref="J14" si="15">STDEV(F14:H16)</f>
        <v>61554.853586049576</v>
      </c>
      <c r="L14" s="43" t="s">
        <v>12</v>
      </c>
      <c r="M14" s="44">
        <v>1</v>
      </c>
      <c r="N14" s="40">
        <v>155</v>
      </c>
      <c r="O14" s="7">
        <v>126</v>
      </c>
      <c r="P14" s="8">
        <v>161</v>
      </c>
      <c r="Q14" s="48">
        <f>N16*4000*1.5</f>
        <v>939000</v>
      </c>
      <c r="R14" s="51">
        <f>O16*4000*1.5</f>
        <v>753000</v>
      </c>
      <c r="S14" s="54">
        <f>P16*4000*1.5</f>
        <v>957000</v>
      </c>
      <c r="T14" s="63">
        <f t="shared" ref="T14" si="16">AVERAGE(Q14:S16)</f>
        <v>883000</v>
      </c>
      <c r="U14" s="67">
        <f t="shared" ref="U14" si="17">STDEV(Q14:S16)</f>
        <v>112942.46322796399</v>
      </c>
      <c r="W14" s="5" t="s">
        <v>12</v>
      </c>
      <c r="X14" s="6">
        <v>1</v>
      </c>
      <c r="Y14" s="40">
        <v>110</v>
      </c>
      <c r="Z14" s="7">
        <v>124</v>
      </c>
      <c r="AA14" s="8">
        <v>109</v>
      </c>
      <c r="AB14" s="48">
        <f>Y16*4000*1.5</f>
        <v>780000</v>
      </c>
      <c r="AC14" s="51">
        <f>Z16*4000*1.5</f>
        <v>801000</v>
      </c>
      <c r="AD14" s="54">
        <f>AA16*4000*1.5</f>
        <v>684000</v>
      </c>
      <c r="AE14" s="48">
        <f t="shared" ref="AE14" si="18">AVERAGE(AB14:AD16)</f>
        <v>755000</v>
      </c>
      <c r="AF14" s="54">
        <f t="shared" ref="AF14" si="19">STDEV(AB14:AD16)</f>
        <v>62377.880695002779</v>
      </c>
    </row>
    <row r="15" spans="1:32" x14ac:dyDescent="0.45">
      <c r="A15" s="32"/>
      <c r="B15" s="33">
        <v>2</v>
      </c>
      <c r="C15" s="41">
        <v>80</v>
      </c>
      <c r="D15" s="1">
        <v>87</v>
      </c>
      <c r="E15" s="11">
        <v>73</v>
      </c>
      <c r="F15" s="49"/>
      <c r="G15" s="52"/>
      <c r="H15" s="55"/>
      <c r="I15" s="49"/>
      <c r="J15" s="55"/>
      <c r="L15" s="26"/>
      <c r="M15" s="24">
        <v>2</v>
      </c>
      <c r="N15" s="41">
        <v>158</v>
      </c>
      <c r="O15" s="1">
        <v>125</v>
      </c>
      <c r="P15" s="11">
        <v>158</v>
      </c>
      <c r="Q15" s="49"/>
      <c r="R15" s="52"/>
      <c r="S15" s="55"/>
      <c r="T15" s="64"/>
      <c r="U15" s="68"/>
      <c r="W15" s="9"/>
      <c r="X15" s="10">
        <v>2</v>
      </c>
      <c r="Y15" s="41">
        <v>150</v>
      </c>
      <c r="Z15" s="1">
        <v>143</v>
      </c>
      <c r="AA15" s="11">
        <v>119</v>
      </c>
      <c r="AB15" s="49"/>
      <c r="AC15" s="52"/>
      <c r="AD15" s="55"/>
      <c r="AE15" s="49"/>
      <c r="AF15" s="55"/>
    </row>
    <row r="16" spans="1:32" x14ac:dyDescent="0.45">
      <c r="A16" s="35" t="s">
        <v>11</v>
      </c>
      <c r="B16" s="36" t="s">
        <v>5</v>
      </c>
      <c r="C16" s="35">
        <f>AVERAGE(C14,C15)</f>
        <v>72.5</v>
      </c>
      <c r="D16" s="36">
        <f>AVERAGE(D14,D15)</f>
        <v>93</v>
      </c>
      <c r="E16" s="56">
        <f>AVERAGE(E14,E15)</f>
        <v>82</v>
      </c>
      <c r="F16" s="47"/>
      <c r="G16" s="50"/>
      <c r="H16" s="53"/>
      <c r="I16" s="47"/>
      <c r="J16" s="53"/>
      <c r="L16" s="27" t="s">
        <v>9</v>
      </c>
      <c r="M16" s="28" t="s">
        <v>5</v>
      </c>
      <c r="N16" s="27">
        <f>AVERAGE(N14,N15)</f>
        <v>156.5</v>
      </c>
      <c r="O16" s="28">
        <f>AVERAGE(O14,O15)</f>
        <v>125.5</v>
      </c>
      <c r="P16" s="58">
        <f>AVERAGE(P14,P15)</f>
        <v>159.5</v>
      </c>
      <c r="Q16" s="47"/>
      <c r="R16" s="50"/>
      <c r="S16" s="53"/>
      <c r="T16" s="65"/>
      <c r="U16" s="66"/>
      <c r="W16" s="12" t="s">
        <v>9</v>
      </c>
      <c r="X16" s="13" t="s">
        <v>5</v>
      </c>
      <c r="Y16" s="12">
        <f>AVERAGE(Y14,Y15)</f>
        <v>130</v>
      </c>
      <c r="Z16" s="13">
        <f>AVERAGE(Z14,Z15)</f>
        <v>133.5</v>
      </c>
      <c r="AA16" s="62">
        <f>AVERAGE(AA14,AA15)</f>
        <v>114</v>
      </c>
      <c r="AB16" s="47"/>
      <c r="AC16" s="50"/>
      <c r="AD16" s="53"/>
      <c r="AE16" s="47"/>
      <c r="AF16" s="53"/>
    </row>
    <row r="17" spans="1:32" x14ac:dyDescent="0.45">
      <c r="A17" s="37" t="s">
        <v>23</v>
      </c>
      <c r="B17" s="38">
        <v>1</v>
      </c>
      <c r="C17" s="40">
        <v>123</v>
      </c>
      <c r="D17" s="7">
        <v>159</v>
      </c>
      <c r="E17" s="8">
        <v>121</v>
      </c>
      <c r="F17" s="48">
        <f>C19*4000*2.5</f>
        <v>1215000</v>
      </c>
      <c r="G17" s="51">
        <f>D19*4000*2.5</f>
        <v>1525000</v>
      </c>
      <c r="H17" s="54">
        <f>E19*4000*2.5</f>
        <v>1240000</v>
      </c>
      <c r="I17" s="48">
        <f>AVERAGE(F17:H19)</f>
        <v>1326666.6666666667</v>
      </c>
      <c r="J17" s="54">
        <f t="shared" ref="J17" si="20">STDEV(F17:H19)</f>
        <v>172215.94970656317</v>
      </c>
      <c r="L17" s="23" t="s">
        <v>13</v>
      </c>
      <c r="M17" s="24">
        <v>1</v>
      </c>
      <c r="N17" s="41">
        <v>275</v>
      </c>
      <c r="O17" s="1">
        <v>235</v>
      </c>
      <c r="P17" s="11">
        <v>240</v>
      </c>
      <c r="Q17" s="48">
        <f>N19*4000*1.5</f>
        <v>1530000</v>
      </c>
      <c r="R17" s="51">
        <f>O19*4000*1.5</f>
        <v>1365000</v>
      </c>
      <c r="S17" s="54">
        <f>P19*4000*1.5</f>
        <v>1410000</v>
      </c>
      <c r="T17" s="63">
        <f t="shared" ref="T17" si="21">AVERAGE(Q17:S19)</f>
        <v>1435000</v>
      </c>
      <c r="U17" s="67">
        <f t="shared" ref="U17" si="22">STDEV(Q17:S19)</f>
        <v>85293.610546159907</v>
      </c>
      <c r="W17" s="5" t="s">
        <v>13</v>
      </c>
      <c r="X17" s="6">
        <v>1</v>
      </c>
      <c r="Y17" s="40">
        <v>128</v>
      </c>
      <c r="Z17" s="7">
        <v>146</v>
      </c>
      <c r="AA17" s="8">
        <v>93</v>
      </c>
      <c r="AB17" s="48">
        <f>Y19*4000*2.5</f>
        <v>1210000</v>
      </c>
      <c r="AC17" s="51">
        <f>Z19*4000*2.5</f>
        <v>1430000</v>
      </c>
      <c r="AD17" s="54">
        <f>AA19*4000*2.5</f>
        <v>1060000</v>
      </c>
      <c r="AE17" s="48">
        <f t="shared" ref="AE17" si="23">AVERAGE(AB17:AD19)</f>
        <v>1233333.3333333333</v>
      </c>
      <c r="AF17" s="54">
        <f t="shared" ref="AF17" si="24">STDEV(AB17:AD19)</f>
        <v>186100.33136277189</v>
      </c>
    </row>
    <row r="18" spans="1:32" x14ac:dyDescent="0.45">
      <c r="A18" s="32"/>
      <c r="B18" s="33">
        <v>2</v>
      </c>
      <c r="C18" s="41">
        <v>120</v>
      </c>
      <c r="D18" s="1">
        <v>146</v>
      </c>
      <c r="E18" s="11">
        <v>127</v>
      </c>
      <c r="F18" s="49"/>
      <c r="G18" s="52"/>
      <c r="H18" s="55"/>
      <c r="I18" s="49"/>
      <c r="J18" s="55"/>
      <c r="L18" s="26"/>
      <c r="M18" s="24">
        <v>2</v>
      </c>
      <c r="N18" s="41">
        <v>235</v>
      </c>
      <c r="O18" s="1">
        <v>220</v>
      </c>
      <c r="P18" s="11">
        <v>230</v>
      </c>
      <c r="Q18" s="49"/>
      <c r="R18" s="52"/>
      <c r="S18" s="55"/>
      <c r="T18" s="64"/>
      <c r="U18" s="68"/>
      <c r="W18" s="9"/>
      <c r="X18" s="10">
        <v>2</v>
      </c>
      <c r="Y18" s="41">
        <v>114</v>
      </c>
      <c r="Z18" s="1">
        <v>140</v>
      </c>
      <c r="AA18" s="11">
        <v>119</v>
      </c>
      <c r="AB18" s="49"/>
      <c r="AC18" s="52"/>
      <c r="AD18" s="55"/>
      <c r="AE18" s="49"/>
      <c r="AF18" s="55"/>
    </row>
    <row r="19" spans="1:32" x14ac:dyDescent="0.45">
      <c r="A19" s="35" t="s">
        <v>11</v>
      </c>
      <c r="B19" s="36" t="s">
        <v>5</v>
      </c>
      <c r="C19" s="35">
        <f>AVERAGE(C17,C18)</f>
        <v>121.5</v>
      </c>
      <c r="D19" s="36">
        <f>AVERAGE(D17,D18)</f>
        <v>152.5</v>
      </c>
      <c r="E19" s="56">
        <f>AVERAGE(E17,E18)</f>
        <v>124</v>
      </c>
      <c r="F19" s="47"/>
      <c r="G19" s="50"/>
      <c r="H19" s="53"/>
      <c r="I19" s="47"/>
      <c r="J19" s="53"/>
      <c r="L19" s="27" t="s">
        <v>14</v>
      </c>
      <c r="M19" s="28" t="s">
        <v>5</v>
      </c>
      <c r="N19" s="27">
        <f>AVERAGE(N17,N18)</f>
        <v>255</v>
      </c>
      <c r="O19" s="28">
        <f>AVERAGE(O17,O18)</f>
        <v>227.5</v>
      </c>
      <c r="P19" s="58">
        <f>AVERAGE(P17,P18)</f>
        <v>235</v>
      </c>
      <c r="Q19" s="47"/>
      <c r="R19" s="50"/>
      <c r="S19" s="53"/>
      <c r="T19" s="65"/>
      <c r="U19" s="66"/>
      <c r="W19" s="12" t="s">
        <v>15</v>
      </c>
      <c r="X19" s="13" t="s">
        <v>5</v>
      </c>
      <c r="Y19" s="12">
        <f>AVERAGE(Y17,Y18)</f>
        <v>121</v>
      </c>
      <c r="Z19" s="13">
        <f>AVERAGE(Z17,Z18)</f>
        <v>143</v>
      </c>
      <c r="AA19" s="62">
        <f>AVERAGE(AA17,AA18)</f>
        <v>106</v>
      </c>
      <c r="AB19" s="47"/>
      <c r="AC19" s="50"/>
      <c r="AD19" s="53"/>
      <c r="AE19" s="47"/>
      <c r="AF19" s="53"/>
    </row>
    <row r="22" spans="1:32" x14ac:dyDescent="0.45">
      <c r="A22" t="s">
        <v>24</v>
      </c>
    </row>
    <row r="24" spans="1:32" x14ac:dyDescent="0.45">
      <c r="A24" t="s">
        <v>25</v>
      </c>
      <c r="B24" s="2" t="s">
        <v>26</v>
      </c>
      <c r="C24" s="3" t="s">
        <v>27</v>
      </c>
      <c r="D24" s="4" t="s">
        <v>28</v>
      </c>
      <c r="E24" t="s">
        <v>29</v>
      </c>
      <c r="F24" t="s">
        <v>30</v>
      </c>
    </row>
    <row r="25" spans="1:32" x14ac:dyDescent="0.45">
      <c r="A25">
        <v>0</v>
      </c>
      <c r="B25" s="2">
        <f>I5</f>
        <v>100000</v>
      </c>
      <c r="C25" s="3">
        <f>T5</f>
        <v>100000</v>
      </c>
      <c r="D25" s="4">
        <f>AE5</f>
        <v>100000</v>
      </c>
      <c r="E25">
        <f>AVERAGE(B25:D25)</f>
        <v>100000</v>
      </c>
      <c r="F25">
        <f>STDEV(B25:D25)</f>
        <v>0</v>
      </c>
    </row>
    <row r="26" spans="1:32" x14ac:dyDescent="0.45">
      <c r="A26">
        <v>24</v>
      </c>
      <c r="B26" s="2">
        <f>I8</f>
        <v>99000</v>
      </c>
      <c r="C26" s="69">
        <f>T8</f>
        <v>122000</v>
      </c>
      <c r="D26" s="4">
        <f>AE8</f>
        <v>85000</v>
      </c>
      <c r="E26">
        <f t="shared" ref="E26:E29" si="25">AVERAGE(B26:D26)</f>
        <v>102000</v>
      </c>
      <c r="F26">
        <f t="shared" ref="F26:F29" si="26">STDEV(B26:D26)</f>
        <v>18681.541692269406</v>
      </c>
    </row>
    <row r="27" spans="1:32" x14ac:dyDescent="0.45">
      <c r="A27">
        <v>48</v>
      </c>
      <c r="B27" s="2">
        <f>I11</f>
        <v>265000</v>
      </c>
      <c r="C27" s="69">
        <f>T11</f>
        <v>245000</v>
      </c>
      <c r="D27" s="4">
        <f>AE11</f>
        <v>350000</v>
      </c>
      <c r="E27">
        <f t="shared" si="25"/>
        <v>286666.66666666669</v>
      </c>
      <c r="F27">
        <f t="shared" si="26"/>
        <v>55752.428945592394</v>
      </c>
    </row>
    <row r="28" spans="1:32" x14ac:dyDescent="0.45">
      <c r="A28">
        <v>72</v>
      </c>
      <c r="B28" s="2">
        <f>I14</f>
        <v>495000</v>
      </c>
      <c r="C28" s="69">
        <f>T14</f>
        <v>883000</v>
      </c>
      <c r="D28" s="4">
        <f>AE14</f>
        <v>755000</v>
      </c>
      <c r="E28">
        <f t="shared" si="25"/>
        <v>711000</v>
      </c>
      <c r="F28">
        <f t="shared" si="26"/>
        <v>197706.85370011834</v>
      </c>
    </row>
    <row r="29" spans="1:32" x14ac:dyDescent="0.45">
      <c r="A29">
        <v>96</v>
      </c>
      <c r="B29" s="2">
        <f>I17</f>
        <v>1326666.6666666667</v>
      </c>
      <c r="C29" s="69">
        <f>T17</f>
        <v>1435000</v>
      </c>
      <c r="D29" s="4">
        <f>AE17</f>
        <v>1233333.3333333333</v>
      </c>
      <c r="E29">
        <f t="shared" si="25"/>
        <v>1331666.6666666667</v>
      </c>
      <c r="F29">
        <f t="shared" si="26"/>
        <v>100926.26571468459</v>
      </c>
    </row>
  </sheetData>
  <mergeCells count="78">
    <mergeCell ref="AF17:AF19"/>
    <mergeCell ref="AB17:AB19"/>
    <mergeCell ref="AC17:AC19"/>
    <mergeCell ref="AD17:AD19"/>
    <mergeCell ref="AF8:AF10"/>
    <mergeCell ref="AE8:AE10"/>
    <mergeCell ref="AE11:AE13"/>
    <mergeCell ref="AF11:AF13"/>
    <mergeCell ref="AE14:AE16"/>
    <mergeCell ref="AF14:AF16"/>
    <mergeCell ref="AE17:AE19"/>
    <mergeCell ref="AB11:AB13"/>
    <mergeCell ref="AC11:AC13"/>
    <mergeCell ref="AD11:AD13"/>
    <mergeCell ref="AB14:AB16"/>
    <mergeCell ref="AC14:AC16"/>
    <mergeCell ref="AD14:AD16"/>
    <mergeCell ref="AB5:AB7"/>
    <mergeCell ref="AC5:AC7"/>
    <mergeCell ref="AD5:AD7"/>
    <mergeCell ref="AE5:AE7"/>
    <mergeCell ref="AF5:AF7"/>
    <mergeCell ref="AB8:AB10"/>
    <mergeCell ref="AC8:AC10"/>
    <mergeCell ref="AD8:AD10"/>
    <mergeCell ref="T11:T13"/>
    <mergeCell ref="U11:U13"/>
    <mergeCell ref="T14:T16"/>
    <mergeCell ref="U14:U16"/>
    <mergeCell ref="T17:T19"/>
    <mergeCell ref="U17:U19"/>
    <mergeCell ref="Q5:Q7"/>
    <mergeCell ref="R5:R7"/>
    <mergeCell ref="S5:S7"/>
    <mergeCell ref="T5:T7"/>
    <mergeCell ref="U5:U7"/>
    <mergeCell ref="T8:T10"/>
    <mergeCell ref="U8:U10"/>
    <mergeCell ref="S8:S10"/>
    <mergeCell ref="Q11:Q13"/>
    <mergeCell ref="Q14:Q16"/>
    <mergeCell ref="Q17:Q19"/>
    <mergeCell ref="R11:R13"/>
    <mergeCell ref="R14:R16"/>
    <mergeCell ref="S14:S16"/>
    <mergeCell ref="S11:S13"/>
    <mergeCell ref="R17:R19"/>
    <mergeCell ref="S17:S19"/>
    <mergeCell ref="I14:I16"/>
    <mergeCell ref="J14:J16"/>
    <mergeCell ref="I17:I19"/>
    <mergeCell ref="J17:J19"/>
    <mergeCell ref="Q8:Q10"/>
    <mergeCell ref="R8:R10"/>
    <mergeCell ref="F17:F19"/>
    <mergeCell ref="G17:G19"/>
    <mergeCell ref="H17:H19"/>
    <mergeCell ref="I5:I7"/>
    <mergeCell ref="J5:J7"/>
    <mergeCell ref="F5:F7"/>
    <mergeCell ref="G5:G7"/>
    <mergeCell ref="H5:H7"/>
    <mergeCell ref="I8:I10"/>
    <mergeCell ref="J8:J10"/>
    <mergeCell ref="L2:U2"/>
    <mergeCell ref="W2:AF2"/>
    <mergeCell ref="F8:F10"/>
    <mergeCell ref="G8:G10"/>
    <mergeCell ref="H8:H10"/>
    <mergeCell ref="F11:F13"/>
    <mergeCell ref="G11:G13"/>
    <mergeCell ref="H11:H13"/>
    <mergeCell ref="I11:I13"/>
    <mergeCell ref="J11:J13"/>
    <mergeCell ref="A2:J2"/>
    <mergeCell ref="F14:F16"/>
    <mergeCell ref="G14:G16"/>
    <mergeCell ref="H14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Storr</dc:creator>
  <cp:lastModifiedBy>Sarah Storr</cp:lastModifiedBy>
  <dcterms:created xsi:type="dcterms:W3CDTF">2022-09-29T09:33:54Z</dcterms:created>
  <dcterms:modified xsi:type="dcterms:W3CDTF">2022-09-29T09:53:48Z</dcterms:modified>
</cp:coreProperties>
</file>