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DC71B663-ECA4-41F1-AE90-14CBF87E4212}" xr6:coauthVersionLast="47" xr6:coauthVersionMax="47" xr10:uidLastSave="{00000000-0000-0000-0000-000000000000}"/>
  <bookViews>
    <workbookView xWindow="0" yWindow="460" windowWidth="29040" windowHeight="15840" activeTab="2" xr2:uid="{00000000-000D-0000-FFFF-FFFF00000000}"/>
  </bookViews>
  <sheets>
    <sheet name="Car_sales" sheetId="1" r:id="rId1"/>
    <sheet name="Pivot Table" sheetId="5" r:id="rId2"/>
    <sheet name="Dashboard" sheetId="6" r:id="rId3"/>
  </sheets>
  <calcPr calcId="191028"/>
  <pivotCaches>
    <pivotCache cacheId="811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5" l="1" a="1"/>
  <c r="K24" i="5" s="1"/>
  <c r="G24" i="5"/>
  <c r="H24" i="5" s="1"/>
  <c r="K23" i="5" a="1"/>
  <c r="K23" i="5" s="1"/>
  <c r="G23" i="5"/>
  <c r="H23" i="5" s="1"/>
  <c r="K22" i="5" a="1"/>
  <c r="K22" i="5" s="1"/>
  <c r="G22" i="5"/>
  <c r="H22" i="5" s="1"/>
  <c r="K21" i="5" a="1"/>
  <c r="K21" i="5" s="1"/>
  <c r="G21" i="5"/>
  <c r="H21" i="5" s="1"/>
  <c r="K20" i="5" a="1"/>
  <c r="K20" i="5" s="1"/>
  <c r="G20" i="5"/>
  <c r="H20" i="5" s="1"/>
  <c r="K19" i="5" a="1"/>
  <c r="K19" i="5" s="1"/>
  <c r="G19" i="5"/>
  <c r="H19" i="5" s="1"/>
  <c r="K18" i="5" a="1"/>
  <c r="K18" i="5" s="1"/>
  <c r="G18" i="5"/>
  <c r="H18" i="5" s="1"/>
  <c r="K17" i="5" a="1"/>
  <c r="K17" i="5" s="1"/>
  <c r="G17" i="5"/>
  <c r="H17" i="5" s="1"/>
  <c r="K16" i="5" a="1"/>
  <c r="K16" i="5" s="1"/>
  <c r="G16" i="5"/>
  <c r="H16" i="5" s="1"/>
  <c r="J12" i="5" a="1"/>
  <c r="J12" i="5" s="1"/>
  <c r="F12" i="5"/>
  <c r="G12" i="5" s="1"/>
  <c r="J11" i="5" a="1"/>
  <c r="J11" i="5" s="1"/>
  <c r="F11" i="5"/>
  <c r="G11" i="5" s="1"/>
  <c r="J10" i="5" a="1"/>
  <c r="J10" i="5" s="1"/>
  <c r="F10" i="5"/>
  <c r="G10" i="5" s="1"/>
  <c r="J9" i="5" a="1"/>
  <c r="J9" i="5" s="1"/>
  <c r="F9" i="5"/>
  <c r="G9" i="5" s="1"/>
  <c r="J8" i="5" a="1"/>
  <c r="J8" i="5" s="1"/>
  <c r="F8" i="5"/>
  <c r="G8" i="5" s="1"/>
  <c r="J7" i="5" a="1"/>
  <c r="J7" i="5" s="1"/>
  <c r="F7" i="5"/>
  <c r="G7" i="5" s="1"/>
  <c r="J6" i="5" a="1"/>
  <c r="J6" i="5" s="1"/>
  <c r="F6" i="5"/>
  <c r="G6" i="5" s="1"/>
  <c r="J5" i="5" a="1"/>
  <c r="J5" i="5" s="1"/>
  <c r="F5" i="5"/>
  <c r="G5" i="5" s="1"/>
  <c r="J4" i="5" a="1"/>
  <c r="J4" i="5" s="1"/>
  <c r="F4" i="5"/>
  <c r="G4" i="5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<sst xmlns="http://schemas.openxmlformats.org/spreadsheetml/2006/main" count="589" uniqueCount="210">
  <si>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</si>
  <si>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</si>
  <si>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</si>
  <si>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</si>
  <si>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</si>
  <si>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</si>
  <si>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</si>
  <si>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</si>
  <si>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</si>
  <si>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</si>
  <si>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</si>
  <si>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</si>
  <si>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</si>
  <si>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Wheelbase</t>
  </si>
  <si>
    <t>Width</t>
  </si>
  <si>
    <t>Length</t>
  </si>
  <si>
    <t>Curb Weight</t>
  </si>
  <si>
    <t>Fuel Capacity</t>
  </si>
  <si>
    <t>Latest Launch</t>
  </si>
  <si>
    <t>Acura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</si>
  <si>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</si>
  <si>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</si>
  <si>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</si>
  <si>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</si>
  <si>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</si>
  <si>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</si>
  <si>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</si>
  <si>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</si>
  <si>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</si>
  <si>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</si>
  <si>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</si>
  <si>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</si>
  <si>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</si>
  <si>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</si>
  <si>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</si>
  <si>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</si>
  <si>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</si>
  <si>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</si>
  <si>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</si>
  <si>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</si>
  <si>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</si>
  <si>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</si>
  <si>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</si>
  <si>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</si>
  <si>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</si>
  <si>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</si>
  <si>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</si>
  <si>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</si>
  <si>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</si>
  <si>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</si>
  <si>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</si>
  <si>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</si>
  <si>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</si>
  <si>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</si>
  <si>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</si>
  <si>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</si>
  <si>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</si>
  <si>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</si>
  <si>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</si>
  <si>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</si>
  <si>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</si>
  <si>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</si>
  <si>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</si>
  <si>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</si>
  <si>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</si>
  <si>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</si>
  <si>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</si>
  <si>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</si>
  <si>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</si>
  <si>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</si>
  <si>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</si>
  <si>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</si>
  <si>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</si>
  <si>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</si>
  <si>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</si>
  <si>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</si>
  <si>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</si>
  <si>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</si>
  <si>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</si>
  <si>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</si>
  <si>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</si>
  <si>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</si>
  <si>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</si>
  <si>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</si>
  <si>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</si>
  <si>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</si>
  <si>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</si>
  <si>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</si>
  <si>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</si>
  <si>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</si>
  <si>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</si>
  <si>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</si>
  <si>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</si>
  <si>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</si>
  <si>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</si>
  <si>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</si>
  <si>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</si>
  <si>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</si>
  <si>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</si>
  <si>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</si>
  <si>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</si>
  <si>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</si>
  <si>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</si>
  <si>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</si>
  <si>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</si>
  <si>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</si>
  <si>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</si>
  <si>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</si>
  <si>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</si>
  <si>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</si>
  <si>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</si>
  <si>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</si>
  <si>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</si>
  <si>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</si>
  <si>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</si>
  <si>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</si>
  <si>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</si>
  <si>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</si>
  <si>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</si>
  <si>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</si>
  <si>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</si>
  <si>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</si>
  <si>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</si>
  <si>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</si>
  <si>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</si>
  <si>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</si>
  <si>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</si>
  <si>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</si>
  <si>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</si>
  <si>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</si>
  <si>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</si>
  <si>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</si>
  <si>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</si>
  <si>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</si>
  <si>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</si>
  <si>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</si>
  <si>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</si>
  <si>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</si>
  <si>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</si>
  <si>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</si>
  <si>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</si>
  <si>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</si>
  <si>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</si>
  <si>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</si>
  <si>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</si>
  <si>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</si>
  <si>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</si>
  <si>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</si>
  <si>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</si>
  <si>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</si>
  <si>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</si>
  <si>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</si>
  <si>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</si>
  <si>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</si>
  <si>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</si>
  <si>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</si>
  <si>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</si>
  <si>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</si>
  <si>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</si>
  <si>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</si>
  <si>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</si>
  <si>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</si>
  <si>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</si>
  <si>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</si>
  <si>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</si>
  <si>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</si>
  <si>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</si>
  <si>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</si>
  <si>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</si>
  <si>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</si>
  <si>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</si>
  <si>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</si>
  <si>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</si>
  <si>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</si>
  <si>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</si>
  <si>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</si>
  <si>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</si>
  <si>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</si>
  <si>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</si>
  <si>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</si>
  <si>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</si>
  <si>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</si>
  <si>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</si>
  <si>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</si>
  <si>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</si>
  <si>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</si>
  <si>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</si>
  <si>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</si>
  <si>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</si>
  <si>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</si>
  <si>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</si>
  <si>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</si>
  <si>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</si>
  <si>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</si>
  <si>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</si>
  <si>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</si>
  <si>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</si>
  <si>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</si>
  <si>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</si>
  <si>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</si>
  <si>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</si>
  <si>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</si>
  <si>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</si>
  <si>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</si>
  <si>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</si>
  <si>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Row Labels</t>
  </si>
  <si>
    <t>Average of Retention %</t>
  </si>
  <si>
    <t>Average of Year Resale Value</t>
  </si>
  <si>
    <t>Average of Price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</si>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</sst>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 indent="1"/>
    </xf>
    <xf numFmtId="1" fontId="0" fillId="0" borderId="10" xfId="0" applyNumberFormat="1" applyFont="1" applyBorder="1"/>
    <xf numFmtId="165" fontId="0" fillId="0" borderId="10" xfId="0" applyNumberFormat="1" applyFont="1" applyBorder="1"/>
    <xf numFmtId="0" fontId="0" fillId="0" borderId="10" xfId="0" applyFont="1" applyBorder="1"/>
    <xf numFmtId="1" fontId="0" fillId="33" borderId="10" xfId="0" applyNumberFormat="1" applyFont="1" applyFill="1" applyBorder="1"/>
    <xf numFmtId="165" fontId="0" fillId="33" borderId="10" xfId="0" applyNumberFormat="1" applyFont="1" applyFill="1" applyBorder="1"/>
    <xf numFmtId="0" fontId="0" fillId="33" borderId="10" xfId="0" applyFont="1" applyFill="1" applyBorder="1"/>
    <xf numFmtId="0" fontId="13" fillId="12" borderId="11" xfId="21" applyFont="1" applyFill="1" applyBorder="1"/>
    <xf numFmtId="164" fontId="13" fillId="12" borderId="11" xfId="21" applyNumberFormat="1" applyFont="1" applyFill="1" applyBorder="1"/>
    <xf numFmtId="0" fontId="16" fillId="16" borderId="12" xfId="25" applyFont="1" applyFill="1" applyBorder="1"/>
    <xf numFmtId="0" fontId="18" fillId="32" borderId="12" xfId="41" applyFont="1" applyFill="1" applyBorder="1"/>
    <xf numFmtId="9" fontId="0" fillId="33" borderId="10" xfId="42" applyNumberFormat="1" applyFont="1" applyFill="1" applyBorder="1"/>
    <xf numFmtId="9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[Car_Sales_Kaggle_DV0130EN_Lab1_Start.xlsx]Pivot Table!PivotTable4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Table'!$A$28:$A$36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'Pivot Table'!$B$28:$B$36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9-4274-A042-538D3F40F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728392"/>
        <c:axId val="1362264135"/>
      </c:lineChart>
      <c:catAx>
        <c:axId val="44872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64135"/>
        <c:crosses val="autoZero"/>
        <c:auto val="1"/>
        <c:lblAlgn val="ctr"/>
        <c:lblOffset val="100"/>
        <c:noMultiLvlLbl val="0"/>
      </c:catAx>
      <c:valAx>
        <c:axId val="1362264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2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'Pivot Table'!$C$3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'Pivot Table'!$A$4:$B$12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  <c:pt idx="1">
                    <c:v>Toyota</c:v>
                  </c:pt>
                  <c:pt idx="2">
                    <c:v>Toyota</c:v>
                  </c:pt>
                  <c:pt idx="3">
                    <c:v>Toyota</c:v>
                  </c:pt>
                  <c:pt idx="4">
                    <c:v>Toyota</c:v>
                  </c:pt>
                  <c:pt idx="5">
                    <c:v>Toyota</c:v>
                  </c:pt>
                  <c:pt idx="6">
                    <c:v>Toyota</c:v>
                  </c:pt>
                  <c:pt idx="7">
                    <c:v>Toyota</c:v>
                  </c:pt>
                  <c:pt idx="8">
                    <c:v>Toyota</c:v>
                  </c:pt>
                </c:lvl>
              </c:multiLvlStrCache>
            </c:multiLvlStrRef>
          </c:cat>
          <c:val>
            <c:numRef>
              <c:f>'Pivot Table'!$C$4:$C$12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C-4186-A702-20A6E9E8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108791"/>
        <c:axId val="411126920"/>
      </c:areaChart>
      <c:catAx>
        <c:axId val="557108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26920"/>
        <c:crosses val="autoZero"/>
        <c:auto val="1"/>
        <c:lblAlgn val="ctr"/>
        <c:lblOffset val="100"/>
        <c:noMultiLvlLbl val="0"/>
      </c:catAx>
      <c:valAx>
        <c:axId val="41112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108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[Car_Sales_Kaggle_DV0130EN_Lab1_Start.xlsx]Pivot Table!PivotTable1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Table'!$E$27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Table'!$D$28:$D$38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'Pivot Table'!$E$28:$E$38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A-414D-A348-1C924300154D}"/>
            </c:ext>
          </c:extLst>
        </c:ser>
        <c:ser>
          <c:idx val="1"/>
          <c:order val="1"/>
          <c:tx>
            <c:strRef>
              <c:f>'Pivot Table'!$F$27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Table'!$D$28:$D$38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'Pivot Table'!$F$28:$F$38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A-414D-A348-1C9243001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6853832"/>
        <c:axId val="894579127"/>
      </c:barChart>
      <c:catAx>
        <c:axId val="1026853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579127"/>
        <c:crosses val="autoZero"/>
        <c:auto val="1"/>
        <c:lblAlgn val="ctr"/>
        <c:lblOffset val="100"/>
        <c:noMultiLvlLbl val="0"/>
      </c:catAx>
      <c:valAx>
        <c:axId val="894579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85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Table'!$C$15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Table'!$A$16:$B$24</c:f>
              <c:multiLvlStrCache>
                <c:ptCount val="9"/>
                <c:lvl>
                  <c:pt idx="0">
                    <c:v>Corolla</c:v>
                  </c:pt>
                  <c:pt idx="1">
                    <c:v>Camry</c:v>
                  </c:pt>
                  <c:pt idx="2">
                    <c:v>Avalon</c:v>
                  </c:pt>
                  <c:pt idx="3">
                    <c:v>Celica</c:v>
                  </c:pt>
                  <c:pt idx="4">
                    <c:v>Tacoma</c:v>
                  </c:pt>
                  <c:pt idx="5">
                    <c:v>Sienna</c:v>
                  </c:pt>
                  <c:pt idx="6">
                    <c:v>RAV4</c:v>
                  </c:pt>
                  <c:pt idx="7">
                    <c:v>4Runner</c:v>
                  </c:pt>
                  <c:pt idx="8">
                    <c:v>Land Cruiser</c:v>
                  </c:pt>
                </c:lvl>
                <c:lvl>
                  <c:pt idx="0">
                    <c:v>Toyota</c:v>
                  </c:pt>
                  <c:pt idx="1">
                    <c:v>Toyota</c:v>
                  </c:pt>
                  <c:pt idx="2">
                    <c:v>Toyota</c:v>
                  </c:pt>
                  <c:pt idx="3">
                    <c:v>Toyota</c:v>
                  </c:pt>
                  <c:pt idx="4">
                    <c:v>Toyota</c:v>
                  </c:pt>
                  <c:pt idx="5">
                    <c:v>Toyota</c:v>
                  </c:pt>
                  <c:pt idx="6">
                    <c:v>Toyota</c:v>
                  </c:pt>
                  <c:pt idx="7">
                    <c:v>Toyota</c:v>
                  </c:pt>
                  <c:pt idx="8">
                    <c:v>Toyota</c:v>
                  </c:pt>
                </c:lvl>
              </c:multiLvlStrCache>
            </c:multiLvlStrRef>
          </c:cat>
          <c:val>
            <c:numRef>
              <c:f>'Pivot Table'!$C$16:$C$24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F-441F-B33A-817AD7316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3952615"/>
        <c:axId val="463004551"/>
      </c:barChart>
      <c:catAx>
        <c:axId val="863952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4551"/>
        <c:crosses val="autoZero"/>
        <c:auto val="1"/>
        <c:lblAlgn val="ctr"/>
        <c:lblOffset val="100"/>
        <c:noMultiLvlLbl val="0"/>
      </c:catAx>
      <c:valAx>
        <c:axId val="463004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52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161925</xdr:rowOff>
    </xdr:from>
    <xdr:to>
      <xdr:col>10</xdr:col>
      <xdr:colOff>85725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85601-61D5-4F5A-8B09-A089A159F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2</xdr:row>
      <xdr:rowOff>171450</xdr:rowOff>
    </xdr:from>
    <xdr:to>
      <xdr:col>20</xdr:col>
      <xdr:colOff>219075</xdr:colOff>
      <xdr:row>20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65D996-8A32-4613-A0E3-245B8728B802}"/>
            </a:ext>
            <a:ext uri="{147F2762-F138-4A5C-976F-8EAC2B608ADB}">
              <a16:predDERef xmlns:a16="http://schemas.microsoft.com/office/drawing/2014/main" pred="{1BA85601-61D5-4F5A-8B09-A089A159F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22</xdr:row>
      <xdr:rowOff>114300</xdr:rowOff>
    </xdr:from>
    <xdr:to>
      <xdr:col>10</xdr:col>
      <xdr:colOff>9525</xdr:colOff>
      <xdr:row>41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11BA4F-7A4E-46E7-8CF8-0F4425E4AE02}"/>
            </a:ext>
            <a:ext uri="{147F2762-F138-4A5C-976F-8EAC2B608ADB}">
              <a16:predDERef xmlns:a16="http://schemas.microsoft.com/office/drawing/2014/main" pred="{CF65D996-8A32-4613-A0E3-245B8728B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180975</xdr:colOff>
      <xdr:row>22</xdr:row>
      <xdr:rowOff>142875</xdr:rowOff>
    </xdr:from>
    <xdr:to>
      <xdr:col>20</xdr:col>
      <xdr:colOff>266700</xdr:colOff>
      <xdr:row>41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9449D6-616D-4F84-89F0-C4185EB75870}"/>
            </a:ext>
            <a:ext uri="{147F2762-F138-4A5C-976F-8EAC2B608ADB}">
              <a16:predDERef xmlns:a16="http://schemas.microsoft.com/office/drawing/2014/main" pred="{C911BA4F-7A4E-46E7-8CF8-0F4425E4A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1" cacheId="811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D27:F38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811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9">
  <location ref="A27:B36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2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27">
      <pivotArea outline="0" collapsedLevelsAreSubtotals="1" fieldPosition="0"/>
    </format>
    <format dxfId="28">
      <pivotArea dataOnly="0" labelOnly="1" outline="0" axis="axisValues" fieldPosition="0"/>
    </format>
  </formats>
  <chartFormats count="1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3" headerRowCellStyle="60% - Accent1">
  <autoFilter ref="A1:S156" xr:uid="{142A1155-8F99-4580-8274-3FFCD265F860}"/>
  <tableColumns count="19">
    <tableColumn id="2" xr3:uid="{0090DD31-AAEF-418B-A6D5-5A47F973884A}" name="Manufacturer" dataDxfId="22" dataCellStyle="60% - Accent2"/>
    <tableColumn id="1" xr3:uid="{1D457C4B-D2B8-4760-9FBD-20980339C812}" name="Model" dataDxfId="21" dataCellStyle="60% - Accent6"/>
    <tableColumn id="4" xr3:uid="{8522711B-6353-4D72-9921-4036DEB24699}" name="Unit Sales" dataDxfId="20"/>
    <tableColumn id="5" xr3:uid="{3F2EFF05-CEC1-43C4-8457-EC0A04BFE37D}" name="Price" dataDxfId="19"/>
    <tableColumn id="6" xr3:uid="{D0C7E9A3-6A78-4834-995F-71A07F7E5FEC}" name="Year Resale Value" dataDxfId="18"/>
    <tableColumn id="7" xr3:uid="{2892AE5C-2583-41F9-9297-9EA4C2895B5F}" name="Retention %" dataDxfId="17" dataCellStyle="Percent">
      <calculatedColumnFormula>SUM(E2/D2)</calculatedColumnFormula>
    </tableColumn>
    <tableColumn id="8" xr3:uid="{40A7E790-705B-474C-BD5E-B93CFDEAAD37}" name="Retention Value" dataDxfId="16" dataCellStyle="Percent">
      <calculatedColumnFormula>IF(F2&gt;69%, "GOOD", "POOR")</calculatedColumnFormula>
    </tableColumn>
    <tableColumn id="9" xr3:uid="{9FD1D782-0EB9-4AC8-9FB6-1F5437BC6100}" name="Engine Size" dataDxfId="15"/>
    <tableColumn id="10" xr3:uid="{97F7DE8D-9589-426B-AA4F-2E3F8BB7A81B}" name="Horsepower" dataDxfId="14"/>
    <tableColumn id="11" xr3:uid="{4CB9C68E-A6F1-497A-9877-E41495059145}" name="HP Level" dataDxfId="13">
      <calculatedColumnFormula array="1">_xlfn.IFS(I2&gt;299,"High HP",I2&gt;99,"Medium HP",I2&lt;100,"Low HP")</calculatedColumnFormula>
    </tableColumn>
    <tableColumn id="3" xr3:uid="{3733B2DD-D65D-439A-9EC2-28F65DC369D7}" name="Vehicle_type" dataDxfId="12"/>
    <tableColumn id="17" xr3:uid="{5136D0F0-2F8F-4D70-995F-CE39B1996127}" name="Fuel Efficiency" dataDxfId="11"/>
    <tableColumn id="19" xr3:uid="{5F133F36-F1C6-453A-A10C-A9917A623804}" name="Power Perf Factor" dataDxfId="10"/>
    <tableColumn id="12" xr3:uid="{6E551230-1170-40DA-8649-BDDA922271D8}" name="Wheelbase" dataDxfId="9"/>
    <tableColumn id="13" xr3:uid="{53A36FF3-E823-43B4-958B-9E02EC2B56F7}" name="Width" dataDxfId="8"/>
    <tableColumn id="14" xr3:uid="{0728B768-EB40-4E54-9F8B-8FC310D3272C}" name="Length" dataDxfId="7"/>
    <tableColumn id="15" xr3:uid="{2264EB11-0818-4B2A-A027-42B066FA9869}" name="Curb Weight" dataDxfId="6"/>
    <tableColumn id="16" xr3:uid="{58B24934-BE7E-4FBD-9F96-CEF0725C6117}" name="Fuel Capacity" dataDxfId="5"/>
    <tableColumn id="18" xr3:uid="{00FF364F-DDBE-4E2C-8F3E-DBDA321FA22A}" name="Latest Launch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O25" sqref="O25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3">
      <c r="A2" s="3" t="s">
        <v>19</v>
      </c>
      <c r="B2" s="4" t="s">
        <v>20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21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19</v>
      </c>
      <c r="B3" s="4" t="s">
        <v>22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21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19</v>
      </c>
      <c r="B4" s="4" t="s">
        <v>23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21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24</v>
      </c>
      <c r="B5" s="4" t="s">
        <v>25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21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24</v>
      </c>
      <c r="B6" s="4" t="s">
        <v>26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21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24</v>
      </c>
      <c r="B7" s="4" t="s">
        <v>27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21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28</v>
      </c>
      <c r="B8" s="4" t="s">
        <v>29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21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28</v>
      </c>
      <c r="B9" s="4" t="s">
        <v>30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21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28</v>
      </c>
      <c r="B10" s="4" t="s">
        <v>31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21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32</v>
      </c>
      <c r="B11" s="4" t="s">
        <v>33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21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32</v>
      </c>
      <c r="B12" s="4" t="s">
        <v>34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21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32</v>
      </c>
      <c r="B13" s="4" t="s">
        <v>35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21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32</v>
      </c>
      <c r="B14" s="4" t="s">
        <v>36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21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37</v>
      </c>
      <c r="B15" s="4" t="s">
        <v>38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21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37</v>
      </c>
      <c r="B16" s="4" t="s">
        <v>39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21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37</v>
      </c>
      <c r="B17" s="4" t="s">
        <v>40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21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37</v>
      </c>
      <c r="B18" s="4" t="s">
        <v>41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21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37</v>
      </c>
      <c r="B19" s="4" t="s">
        <v>42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43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44</v>
      </c>
      <c r="B20" s="4" t="s">
        <v>45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21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44</v>
      </c>
      <c r="B21" s="4" t="s">
        <v>46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21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44</v>
      </c>
      <c r="B22" s="4" t="s">
        <v>47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21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44</v>
      </c>
      <c r="B23" s="4" t="s">
        <v>48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21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44</v>
      </c>
      <c r="B24" s="4" t="s">
        <v>49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21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44</v>
      </c>
      <c r="B25" s="4" t="s">
        <v>50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21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44</v>
      </c>
      <c r="B26" s="4" t="s">
        <v>51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21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44</v>
      </c>
      <c r="B27" s="4" t="s">
        <v>52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21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44</v>
      </c>
      <c r="B28" s="4" t="s">
        <v>53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21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54</v>
      </c>
      <c r="B29" s="4" t="s">
        <v>55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21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54</v>
      </c>
      <c r="B30" s="4" t="s">
        <v>56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21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54</v>
      </c>
      <c r="B31" s="4" t="s">
        <v>57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21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54</v>
      </c>
      <c r="B32" s="4" t="s">
        <v>58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21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54</v>
      </c>
      <c r="B33" s="4" t="s">
        <v>59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21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54</v>
      </c>
      <c r="B34" s="4" t="s">
        <v>60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21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61</v>
      </c>
      <c r="B35" s="4" t="s">
        <v>62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21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61</v>
      </c>
      <c r="B36" s="4" t="s">
        <v>63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21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61</v>
      </c>
      <c r="B37" s="4" t="s">
        <v>64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21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61</v>
      </c>
      <c r="B38" s="4" t="s">
        <v>65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21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61</v>
      </c>
      <c r="B39" s="4" t="s">
        <v>66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21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61</v>
      </c>
      <c r="B40" s="4" t="s">
        <v>67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43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61</v>
      </c>
      <c r="B41" s="4" t="s">
        <v>68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43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61</v>
      </c>
      <c r="B42" s="4" t="s">
        <v>69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43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61</v>
      </c>
      <c r="B43" s="4" t="s">
        <v>70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43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61</v>
      </c>
      <c r="B44" s="4" t="s">
        <v>71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43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61</v>
      </c>
      <c r="B45" s="4" t="s">
        <v>72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43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73</v>
      </c>
      <c r="B46" s="4" t="s">
        <v>74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21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73</v>
      </c>
      <c r="B47" s="4" t="s">
        <v>75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21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73</v>
      </c>
      <c r="B48" s="4" t="s">
        <v>76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21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73</v>
      </c>
      <c r="B49" s="4" t="s">
        <v>77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21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73</v>
      </c>
      <c r="B50" s="4" t="s">
        <v>78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21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73</v>
      </c>
      <c r="B51" s="4" t="s">
        <v>79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21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73</v>
      </c>
      <c r="B52" s="4" t="s">
        <v>80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43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73</v>
      </c>
      <c r="B53" s="4" t="s">
        <v>81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43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73</v>
      </c>
      <c r="B54" s="4" t="s">
        <v>82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43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73</v>
      </c>
      <c r="B55" s="4" t="s">
        <v>83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43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73</v>
      </c>
      <c r="B56" s="4" t="s">
        <v>84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43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85</v>
      </c>
      <c r="B57" s="4" t="s">
        <v>86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21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85</v>
      </c>
      <c r="B58" s="4" t="s">
        <v>87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21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85</v>
      </c>
      <c r="B59" s="4" t="s">
        <v>88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43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85</v>
      </c>
      <c r="B60" s="4" t="s">
        <v>89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43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85</v>
      </c>
      <c r="B61" s="4" t="s">
        <v>90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43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91</v>
      </c>
      <c r="B62" s="4" t="s">
        <v>92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21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91</v>
      </c>
      <c r="B63" s="4" t="s">
        <v>93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21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91</v>
      </c>
      <c r="B64" s="4" t="s">
        <v>94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21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95</v>
      </c>
      <c r="B65" s="4" t="s">
        <v>96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21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97</v>
      </c>
      <c r="B66" s="4" t="s">
        <v>98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21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99</v>
      </c>
      <c r="B67" s="4" t="s">
        <v>100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43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99</v>
      </c>
      <c r="B68" s="4" t="s">
        <v>101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43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99</v>
      </c>
      <c r="B69" s="4" t="s">
        <v>102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43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103</v>
      </c>
      <c r="B70" s="4" t="s">
        <v>104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21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103</v>
      </c>
      <c r="B71" s="4" t="s">
        <v>105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21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103</v>
      </c>
      <c r="B72" s="4" t="s">
        <v>106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21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103</v>
      </c>
      <c r="B73" s="4" t="s">
        <v>107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21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103</v>
      </c>
      <c r="B74" s="4" t="s">
        <v>108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43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103</v>
      </c>
      <c r="B75" s="4" t="s">
        <v>109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43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110</v>
      </c>
      <c r="B76" s="4" t="s">
        <v>111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21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110</v>
      </c>
      <c r="B77" s="4" t="s">
        <v>112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21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110</v>
      </c>
      <c r="B78" s="4" t="s">
        <v>113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43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114</v>
      </c>
      <c r="B79" s="4" t="s">
        <v>115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21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114</v>
      </c>
      <c r="B80" s="4" t="s">
        <v>116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21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114</v>
      </c>
      <c r="B81" s="4" t="s">
        <v>117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21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114</v>
      </c>
      <c r="B82" s="4" t="s">
        <v>118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21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114</v>
      </c>
      <c r="B83" s="4" t="s">
        <v>119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21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114</v>
      </c>
      <c r="B84" s="4" t="s">
        <v>120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43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114</v>
      </c>
      <c r="B85" s="4" t="s">
        <v>121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43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122</v>
      </c>
      <c r="B86" s="4" t="s">
        <v>123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21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122</v>
      </c>
      <c r="B87" s="4" t="s">
        <v>124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21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122</v>
      </c>
      <c r="B88" s="4" t="s">
        <v>125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21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122</v>
      </c>
      <c r="B89" s="4" t="s">
        <v>126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21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122</v>
      </c>
      <c r="B90" s="4" t="s">
        <v>127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43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122</v>
      </c>
      <c r="B91" s="4" t="s">
        <v>128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43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129</v>
      </c>
      <c r="B92" s="4" t="s">
        <v>130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21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129</v>
      </c>
      <c r="B93" s="4" t="s">
        <v>131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21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129</v>
      </c>
      <c r="B94" s="4" t="s">
        <v>132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21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129</v>
      </c>
      <c r="B95" s="4" t="s">
        <v>133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21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129</v>
      </c>
      <c r="B96" s="4" t="s">
        <v>134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21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129</v>
      </c>
      <c r="B97" s="4" t="s">
        <v>135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21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129</v>
      </c>
      <c r="B98" s="4" t="s">
        <v>136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21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129</v>
      </c>
      <c r="B99" s="4" t="s">
        <v>137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21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129</v>
      </c>
      <c r="B100" s="4" t="s">
        <v>138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43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139</v>
      </c>
      <c r="B101" s="4" t="s">
        <v>140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21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139</v>
      </c>
      <c r="B102" s="4" t="s">
        <v>141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21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139</v>
      </c>
      <c r="B103" s="4" t="s">
        <v>142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21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139</v>
      </c>
      <c r="B104" s="4" t="s">
        <v>143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43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139</v>
      </c>
      <c r="B105" s="4" t="s">
        <v>144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43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139</v>
      </c>
      <c r="B106" s="4" t="s">
        <v>145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43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139</v>
      </c>
      <c r="B107" s="4" t="s">
        <v>146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43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147</v>
      </c>
      <c r="B108" s="4" t="s">
        <v>148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21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147</v>
      </c>
      <c r="B109" s="4" t="s">
        <v>149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21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147</v>
      </c>
      <c r="B110" s="4" t="s">
        <v>150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21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147</v>
      </c>
      <c r="B111" s="4" t="s">
        <v>151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21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147</v>
      </c>
      <c r="B112" s="4" t="s">
        <v>152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43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147</v>
      </c>
      <c r="B113" s="4" t="s">
        <v>153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43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154</v>
      </c>
      <c r="B114" s="4" t="s">
        <v>62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21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154</v>
      </c>
      <c r="B115" s="4" t="s">
        <v>155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21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154</v>
      </c>
      <c r="B116" s="4" t="s">
        <v>156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43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154</v>
      </c>
      <c r="B117" s="4" t="s">
        <v>157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21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158</v>
      </c>
      <c r="B118" s="4" t="s">
        <v>159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21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158</v>
      </c>
      <c r="B119" s="4" t="s">
        <v>160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21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158</v>
      </c>
      <c r="B120" s="4" t="s">
        <v>161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21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158</v>
      </c>
      <c r="B121" s="4" t="s">
        <v>162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21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158</v>
      </c>
      <c r="B122" s="4" t="s">
        <v>163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21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158</v>
      </c>
      <c r="B123" s="4" t="s">
        <v>164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43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165</v>
      </c>
      <c r="B124" s="4" t="s">
        <v>166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21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165</v>
      </c>
      <c r="B125" s="4" t="s">
        <v>167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21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165</v>
      </c>
      <c r="B126" s="4" t="s">
        <v>168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21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169</v>
      </c>
      <c r="B127" s="7" t="s">
        <v>170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21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169</v>
      </c>
      <c r="B128" s="7" t="s">
        <v>171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21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172</v>
      </c>
      <c r="B129" s="4" t="s">
        <v>173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21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172</v>
      </c>
      <c r="B130" s="4" t="s">
        <v>174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21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172</v>
      </c>
      <c r="B131" s="4" t="s">
        <v>175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21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172</v>
      </c>
      <c r="B132" s="4" t="s">
        <v>176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21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172</v>
      </c>
      <c r="B133" s="4" t="s">
        <v>177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21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178</v>
      </c>
      <c r="B134" s="4" t="s">
        <v>179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21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178</v>
      </c>
      <c r="B135" s="4" t="s">
        <v>180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43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181</v>
      </c>
      <c r="B136" s="4" t="s">
        <v>182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21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181</v>
      </c>
      <c r="B137" s="4" t="s">
        <v>183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21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181</v>
      </c>
      <c r="B138" s="4" t="s">
        <v>184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21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181</v>
      </c>
      <c r="B139" s="4" t="s">
        <v>185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21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181</v>
      </c>
      <c r="B140" s="4" t="s">
        <v>186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43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181</v>
      </c>
      <c r="B141" s="4" t="s">
        <v>187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43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181</v>
      </c>
      <c r="B142" s="4" t="s">
        <v>188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43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181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43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181</v>
      </c>
      <c r="B144" s="4" t="s">
        <v>190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43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191</v>
      </c>
      <c r="B145" s="4" t="s">
        <v>192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21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191</v>
      </c>
      <c r="B146" s="4" t="s">
        <v>193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21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191</v>
      </c>
      <c r="B147" s="4" t="s">
        <v>194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21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191</v>
      </c>
      <c r="B148" s="4" t="s">
        <v>195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21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191</v>
      </c>
      <c r="B149" s="4" t="s">
        <v>196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21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191</v>
      </c>
      <c r="B150" s="4" t="s">
        <v>197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21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198</v>
      </c>
      <c r="B151" s="4" t="s">
        <v>199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21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198</v>
      </c>
      <c r="B152" s="4" t="s">
        <v>200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21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198</v>
      </c>
      <c r="B153" s="4" t="s">
        <v>201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21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198</v>
      </c>
      <c r="B154" s="4" t="s">
        <v>202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21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198</v>
      </c>
      <c r="B155" s="4" t="s">
        <v>203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21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198</v>
      </c>
      <c r="B156" s="4" t="s">
        <v>204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21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5" priority="5" operator="containsText" text="GOOD">
      <formula>NOT(ISERROR(SEARCH("GOOD",G2)))</formula>
    </cfRule>
  </conditionalFormatting>
  <conditionalFormatting sqref="G2:G156">
    <cfRule type="containsText" dxfId="24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M42"/>
  <sheetViews>
    <sheetView workbookViewId="0">
      <selection activeCell="H30" sqref="H30"/>
    </sheetView>
  </sheetViews>
  <sheetFormatPr defaultColWidth="8.85546875" defaultRowHeight="15"/>
  <cols>
    <col min="1" max="1" width="14.28515625" bestFit="1" customWidth="1"/>
    <col min="2" max="2" width="22.5703125" style="17" bestFit="1" customWidth="1"/>
    <col min="3" max="4" width="12.85546875" customWidth="1"/>
    <col min="5" max="5" width="12.7109375" customWidth="1"/>
    <col min="6" max="6" width="11.5703125" customWidth="1"/>
    <col min="7" max="7" width="15.85546875" customWidth="1"/>
    <col min="8" max="8" width="12.140625" customWidth="1"/>
    <col min="9" max="135" width="6" bestFit="1" customWidth="1"/>
    <col min="136" max="156" width="7" bestFit="1" customWidth="1"/>
    <col min="157" max="157" width="11.28515625" bestFit="1" customWidth="1"/>
  </cols>
  <sheetData>
    <row r="3" spans="1:13">
      <c r="A3" s="26" t="s">
        <v>0</v>
      </c>
      <c r="B3" s="26" t="s">
        <v>1</v>
      </c>
      <c r="C3" s="26" t="s">
        <v>2</v>
      </c>
      <c r="D3" s="27" t="s">
        <v>3</v>
      </c>
      <c r="E3" s="26" t="s">
        <v>4</v>
      </c>
      <c r="F3" s="26" t="s">
        <v>5</v>
      </c>
      <c r="G3" s="26" t="s">
        <v>6</v>
      </c>
      <c r="H3" s="26" t="s">
        <v>7</v>
      </c>
      <c r="I3" s="26" t="s">
        <v>8</v>
      </c>
      <c r="J3" s="26" t="s">
        <v>9</v>
      </c>
      <c r="K3" s="26" t="s">
        <v>10</v>
      </c>
      <c r="L3" s="26" t="s">
        <v>11</v>
      </c>
      <c r="M3" s="26" t="s">
        <v>12</v>
      </c>
    </row>
    <row r="4" spans="1:13">
      <c r="A4" s="28" t="s">
        <v>181</v>
      </c>
      <c r="B4" s="29" t="s">
        <v>189</v>
      </c>
      <c r="C4" s="23">
        <v>68411</v>
      </c>
      <c r="D4" s="24">
        <v>22288</v>
      </c>
      <c r="E4" s="24">
        <v>19425</v>
      </c>
      <c r="F4" s="30">
        <f>SUM(E4/D4)</f>
        <v>0.87154522613065322</v>
      </c>
      <c r="G4" s="30" t="str">
        <f>IF(F4&gt;69%, "GOOD", "POOR")</f>
        <v>GOOD</v>
      </c>
      <c r="H4" s="25">
        <v>2.7</v>
      </c>
      <c r="I4" s="25">
        <v>150</v>
      </c>
      <c r="J4" s="5" t="str" cm="1">
        <f t="array" ref="J4">_xlfn.IFS(I4&gt;299,"High HP",I4&gt;99,"Medium HP",I4&lt;100,"Low HP")</f>
        <v>Medium HP</v>
      </c>
      <c r="K4" s="25" t="s">
        <v>43</v>
      </c>
      <c r="L4" s="25">
        <v>23</v>
      </c>
      <c r="M4" s="25">
        <v>62.35557713</v>
      </c>
    </row>
    <row r="5" spans="1:13">
      <c r="A5" s="28" t="s">
        <v>181</v>
      </c>
      <c r="B5" s="29" t="s">
        <v>184</v>
      </c>
      <c r="C5" s="20">
        <v>63849</v>
      </c>
      <c r="D5" s="21">
        <v>25545</v>
      </c>
      <c r="E5" s="21">
        <v>18140</v>
      </c>
      <c r="F5" s="31">
        <f>SUM(E5/D5)</f>
        <v>0.71011939714229788</v>
      </c>
      <c r="G5" s="31" t="str">
        <f>IF(F5&gt;69%, "GOOD", "POOR")</f>
        <v>GOOD</v>
      </c>
      <c r="H5" s="22">
        <v>3</v>
      </c>
      <c r="I5" s="22">
        <v>210</v>
      </c>
      <c r="J5" s="5" t="str" cm="1">
        <f t="array" ref="J5">_xlfn.IFS(I5&gt;299,"High HP",I5&gt;99,"Medium HP",I5&lt;100,"Low HP")</f>
        <v>Medium HP</v>
      </c>
      <c r="K5" s="22" t="s">
        <v>21</v>
      </c>
      <c r="L5" s="22">
        <v>26</v>
      </c>
      <c r="M5" s="22">
        <v>84.911898260000001</v>
      </c>
    </row>
    <row r="6" spans="1:13">
      <c r="A6" s="28" t="s">
        <v>181</v>
      </c>
      <c r="B6" s="29" t="s">
        <v>183</v>
      </c>
      <c r="C6" s="23">
        <v>247994</v>
      </c>
      <c r="D6" s="24">
        <v>17518</v>
      </c>
      <c r="E6" s="24">
        <v>13245</v>
      </c>
      <c r="F6" s="30">
        <f>SUM(E6/D6)</f>
        <v>0.75607946112569924</v>
      </c>
      <c r="G6" s="30" t="str">
        <f>IF(F6&gt;69%, "GOOD", "POOR")</f>
        <v>GOOD</v>
      </c>
      <c r="H6" s="25">
        <v>2.2000000000000002</v>
      </c>
      <c r="I6" s="25">
        <v>133</v>
      </c>
      <c r="J6" s="5" t="str" cm="1">
        <f t="array" ref="J6">_xlfn.IFS(I6&gt;299,"High HP",I6&gt;99,"Medium HP",I6&lt;100,"Low HP")</f>
        <v>Medium HP</v>
      </c>
      <c r="K6" s="25" t="s">
        <v>21</v>
      </c>
      <c r="L6" s="25">
        <v>27</v>
      </c>
      <c r="M6" s="25">
        <v>54.372419649999998</v>
      </c>
    </row>
    <row r="7" spans="1:13">
      <c r="A7" s="28" t="s">
        <v>181</v>
      </c>
      <c r="B7" s="29" t="s">
        <v>185</v>
      </c>
      <c r="C7" s="20">
        <v>33269</v>
      </c>
      <c r="D7" s="21">
        <v>16875</v>
      </c>
      <c r="E7" s="21">
        <v>15445</v>
      </c>
      <c r="F7" s="31">
        <f>SUM(E7/D7)</f>
        <v>0.91525925925925922</v>
      </c>
      <c r="G7" s="31" t="str">
        <f>IF(F7&gt;69%, "GOOD", "POOR")</f>
        <v>GOOD</v>
      </c>
      <c r="H7" s="22">
        <v>1.8</v>
      </c>
      <c r="I7" s="22">
        <v>140</v>
      </c>
      <c r="J7" s="5" t="str" cm="1">
        <f t="array" ref="J7">_xlfn.IFS(I7&gt;299,"High HP",I7&gt;99,"Medium HP",I7&lt;100,"Low HP")</f>
        <v>Medium HP</v>
      </c>
      <c r="K7" s="22" t="s">
        <v>21</v>
      </c>
      <c r="L7" s="22">
        <v>31</v>
      </c>
      <c r="M7" s="22">
        <v>56.496030339999997</v>
      </c>
    </row>
    <row r="8" spans="1:13">
      <c r="A8" s="28" t="s">
        <v>181</v>
      </c>
      <c r="B8" s="29" t="s">
        <v>182</v>
      </c>
      <c r="C8" s="23">
        <v>142535</v>
      </c>
      <c r="D8" s="24">
        <v>13108</v>
      </c>
      <c r="E8" s="24">
        <v>10025</v>
      </c>
      <c r="F8" s="30">
        <f>SUM(E8/D8)</f>
        <v>0.76480012206286241</v>
      </c>
      <c r="G8" s="30" t="str">
        <f>IF(F8&gt;69%, "GOOD", "POOR")</f>
        <v>GOOD</v>
      </c>
      <c r="H8" s="25">
        <v>1.8</v>
      </c>
      <c r="I8" s="25">
        <v>120</v>
      </c>
      <c r="J8" s="5" t="str" cm="1">
        <f t="array" ref="J8">_xlfn.IFS(I8&gt;299,"High HP",I8&gt;99,"Medium HP",I8&lt;100,"Low HP")</f>
        <v>Medium HP</v>
      </c>
      <c r="K8" s="25" t="s">
        <v>21</v>
      </c>
      <c r="L8" s="25">
        <v>33</v>
      </c>
      <c r="M8" s="25">
        <v>47.96897242</v>
      </c>
    </row>
    <row r="9" spans="1:13">
      <c r="A9" s="28" t="s">
        <v>181</v>
      </c>
      <c r="B9" s="29" t="s">
        <v>190</v>
      </c>
      <c r="C9" s="20">
        <v>9835</v>
      </c>
      <c r="D9" s="21">
        <v>51728</v>
      </c>
      <c r="E9" s="21">
        <v>34080</v>
      </c>
      <c r="F9" s="31">
        <f>SUM(E9/D9)</f>
        <v>0.65883080729972165</v>
      </c>
      <c r="G9" s="31" t="str">
        <f>IF(F9&gt;69%, "GOOD", "POOR")</f>
        <v>POOR</v>
      </c>
      <c r="H9" s="22">
        <v>4.7</v>
      </c>
      <c r="I9" s="22">
        <v>230</v>
      </c>
      <c r="J9" s="5" t="str" cm="1">
        <f t="array" ref="J9">_xlfn.IFS(I9&gt;299,"High HP",I9&gt;99,"Medium HP",I9&lt;100,"Low HP")</f>
        <v>Medium HP</v>
      </c>
      <c r="K9" s="22" t="s">
        <v>43</v>
      </c>
      <c r="L9" s="22">
        <v>15</v>
      </c>
      <c r="M9" s="22">
        <v>102.5289842</v>
      </c>
    </row>
    <row r="10" spans="1:13">
      <c r="A10" s="28" t="s">
        <v>181</v>
      </c>
      <c r="B10" s="29" t="s">
        <v>188</v>
      </c>
      <c r="C10" s="23">
        <v>25106</v>
      </c>
      <c r="D10" s="24">
        <v>16888</v>
      </c>
      <c r="E10" s="24">
        <v>13325</v>
      </c>
      <c r="F10" s="30">
        <f>SUM(E10/D10)</f>
        <v>0.78902179062055899</v>
      </c>
      <c r="G10" s="30" t="str">
        <f>IF(F10&gt;69%, "GOOD", "POOR")</f>
        <v>GOOD</v>
      </c>
      <c r="H10" s="25">
        <v>2</v>
      </c>
      <c r="I10" s="25">
        <v>127</v>
      </c>
      <c r="J10" s="5" t="str" cm="1">
        <f t="array" ref="J10">_xlfn.IFS(I10&gt;299,"High HP",I10&gt;99,"Medium HP",I10&lt;100,"Low HP")</f>
        <v>Medium HP</v>
      </c>
      <c r="K10" s="25" t="s">
        <v>43</v>
      </c>
      <c r="L10" s="25">
        <v>27</v>
      </c>
      <c r="M10" s="25">
        <v>51.955108869999997</v>
      </c>
    </row>
    <row r="11" spans="1:13">
      <c r="A11" s="28" t="s">
        <v>181</v>
      </c>
      <c r="B11" s="29" t="s">
        <v>187</v>
      </c>
      <c r="C11" s="20">
        <v>65119</v>
      </c>
      <c r="D11" s="21">
        <v>22368</v>
      </c>
      <c r="E11" s="21">
        <v>18689</v>
      </c>
      <c r="F11" s="31">
        <f>SUM(E11/D11)</f>
        <v>0.83552396280400576</v>
      </c>
      <c r="G11" s="31" t="str">
        <f>IF(F11&gt;69%, "GOOD", "POOR")</f>
        <v>GOOD</v>
      </c>
      <c r="H11" s="22">
        <v>3</v>
      </c>
      <c r="I11" s="22">
        <v>194</v>
      </c>
      <c r="J11" s="5" t="str" cm="1">
        <f t="array" ref="J11">_xlfn.IFS(I11&gt;299,"High HP",I11&gt;99,"Medium HP",I11&lt;100,"Low HP")</f>
        <v>Medium HP</v>
      </c>
      <c r="K11" s="22" t="s">
        <v>43</v>
      </c>
      <c r="L11" s="22">
        <v>22</v>
      </c>
      <c r="M11" s="22">
        <v>78.027219470000006</v>
      </c>
    </row>
    <row r="12" spans="1:13">
      <c r="A12" s="28" t="s">
        <v>181</v>
      </c>
      <c r="B12" s="29" t="s">
        <v>186</v>
      </c>
      <c r="C12" s="23">
        <v>84087</v>
      </c>
      <c r="D12" s="24">
        <v>11528</v>
      </c>
      <c r="E12" s="24">
        <v>9575</v>
      </c>
      <c r="F12" s="30">
        <f>SUM(E12/D12)</f>
        <v>0.83058639833448988</v>
      </c>
      <c r="G12" s="30" t="str">
        <f>IF(F12&gt;69%, "GOOD", "POOR")</f>
        <v>GOOD</v>
      </c>
      <c r="H12" s="25">
        <v>2.4</v>
      </c>
      <c r="I12" s="25">
        <v>142</v>
      </c>
      <c r="J12" s="5" t="str" cm="1">
        <f t="array" ref="J12">_xlfn.IFS(I12&gt;299,"High HP",I12&gt;99,"Medium HP",I12&lt;100,"Low HP")</f>
        <v>Medium HP</v>
      </c>
      <c r="K12" s="25" t="s">
        <v>43</v>
      </c>
      <c r="L12" s="25">
        <v>23</v>
      </c>
      <c r="M12" s="25">
        <v>55.297116580000001</v>
      </c>
    </row>
    <row r="13" spans="1:13">
      <c r="B13"/>
    </row>
    <row r="14" spans="1:13">
      <c r="B14"/>
    </row>
    <row r="15" spans="1:13">
      <c r="A15" s="26" t="s">
        <v>0</v>
      </c>
      <c r="B15" s="26" t="s">
        <v>1</v>
      </c>
      <c r="C15" s="26" t="s">
        <v>12</v>
      </c>
      <c r="D15" s="26" t="s">
        <v>2</v>
      </c>
      <c r="E15" s="27" t="s">
        <v>3</v>
      </c>
      <c r="F15" s="26" t="s">
        <v>4</v>
      </c>
      <c r="G15" s="26" t="s">
        <v>5</v>
      </c>
      <c r="H15" s="26" t="s">
        <v>6</v>
      </c>
      <c r="I15" s="26" t="s">
        <v>7</v>
      </c>
      <c r="J15" s="26" t="s">
        <v>8</v>
      </c>
      <c r="K15" s="26" t="s">
        <v>9</v>
      </c>
      <c r="L15" s="26" t="s">
        <v>10</v>
      </c>
      <c r="M15" s="26" t="s">
        <v>11</v>
      </c>
    </row>
    <row r="16" spans="1:13">
      <c r="A16" s="28" t="s">
        <v>181</v>
      </c>
      <c r="B16" s="29" t="s">
        <v>182</v>
      </c>
      <c r="C16" s="25">
        <v>47.96897242</v>
      </c>
      <c r="D16" s="23">
        <v>142535</v>
      </c>
      <c r="E16" s="24">
        <v>13108</v>
      </c>
      <c r="F16" s="24">
        <v>10025</v>
      </c>
      <c r="G16" s="30">
        <f>SUM(F16/E16)</f>
        <v>0.76480012206286241</v>
      </c>
      <c r="H16" s="30" t="str">
        <f>IF(G16&gt;69%, "GOOD", "POOR")</f>
        <v>GOOD</v>
      </c>
      <c r="I16" s="25">
        <v>1.8</v>
      </c>
      <c r="J16" s="25">
        <v>120</v>
      </c>
      <c r="K16" s="5" t="str" cm="1">
        <f t="array" ref="K16">_xlfn.IFS(J16&gt;299,"High HP",J16&gt;99,"Medium HP",J16&lt;100,"Low HP")</f>
        <v>Medium HP</v>
      </c>
      <c r="L16" s="25" t="s">
        <v>21</v>
      </c>
      <c r="M16" s="25">
        <v>33</v>
      </c>
    </row>
    <row r="17" spans="1:13">
      <c r="A17" s="28" t="s">
        <v>181</v>
      </c>
      <c r="B17" s="29" t="s">
        <v>183</v>
      </c>
      <c r="C17" s="22">
        <v>54.372419649999998</v>
      </c>
      <c r="D17" s="20">
        <v>247994</v>
      </c>
      <c r="E17" s="21">
        <v>17518</v>
      </c>
      <c r="F17" s="21">
        <v>13245</v>
      </c>
      <c r="G17" s="31">
        <f>SUM(F17/E17)</f>
        <v>0.75607946112569924</v>
      </c>
      <c r="H17" s="31" t="str">
        <f>IF(G17&gt;69%, "GOOD", "POOR")</f>
        <v>GOOD</v>
      </c>
      <c r="I17" s="22">
        <v>2.2000000000000002</v>
      </c>
      <c r="J17" s="22">
        <v>133</v>
      </c>
      <c r="K17" s="5" t="str" cm="1">
        <f t="array" ref="K17">_xlfn.IFS(J17&gt;299,"High HP",J17&gt;99,"Medium HP",J17&lt;100,"Low HP")</f>
        <v>Medium HP</v>
      </c>
      <c r="L17" s="22" t="s">
        <v>21</v>
      </c>
      <c r="M17" s="22">
        <v>27</v>
      </c>
    </row>
    <row r="18" spans="1:13">
      <c r="A18" s="28" t="s">
        <v>181</v>
      </c>
      <c r="B18" s="29" t="s">
        <v>184</v>
      </c>
      <c r="C18" s="25">
        <v>84.911898260000001</v>
      </c>
      <c r="D18" s="23">
        <v>63849</v>
      </c>
      <c r="E18" s="24">
        <v>25545</v>
      </c>
      <c r="F18" s="24">
        <v>18140</v>
      </c>
      <c r="G18" s="30">
        <f>SUM(F18/E18)</f>
        <v>0.71011939714229788</v>
      </c>
      <c r="H18" s="30" t="str">
        <f>IF(G18&gt;69%, "GOOD", "POOR")</f>
        <v>GOOD</v>
      </c>
      <c r="I18" s="25">
        <v>3</v>
      </c>
      <c r="J18" s="25">
        <v>210</v>
      </c>
      <c r="K18" s="5" t="str" cm="1">
        <f t="array" ref="K18">_xlfn.IFS(J18&gt;299,"High HP",J18&gt;99,"Medium HP",J18&lt;100,"Low HP")</f>
        <v>Medium HP</v>
      </c>
      <c r="L18" s="25" t="s">
        <v>21</v>
      </c>
      <c r="M18" s="25">
        <v>26</v>
      </c>
    </row>
    <row r="19" spans="1:13">
      <c r="A19" s="28" t="s">
        <v>181</v>
      </c>
      <c r="B19" s="29" t="s">
        <v>185</v>
      </c>
      <c r="C19" s="22">
        <v>56.496030339999997</v>
      </c>
      <c r="D19" s="20">
        <v>33269</v>
      </c>
      <c r="E19" s="21">
        <v>16875</v>
      </c>
      <c r="F19" s="21">
        <v>15445</v>
      </c>
      <c r="G19" s="31">
        <f>SUM(F19/E19)</f>
        <v>0.91525925925925922</v>
      </c>
      <c r="H19" s="31" t="str">
        <f>IF(G19&gt;69%, "GOOD", "POOR")</f>
        <v>GOOD</v>
      </c>
      <c r="I19" s="22">
        <v>1.8</v>
      </c>
      <c r="J19" s="22">
        <v>140</v>
      </c>
      <c r="K19" s="5" t="str" cm="1">
        <f t="array" ref="K19">_xlfn.IFS(J19&gt;299,"High HP",J19&gt;99,"Medium HP",J19&lt;100,"Low HP")</f>
        <v>Medium HP</v>
      </c>
      <c r="L19" s="22" t="s">
        <v>21</v>
      </c>
      <c r="M19" s="22">
        <v>31</v>
      </c>
    </row>
    <row r="20" spans="1:13">
      <c r="A20" s="28" t="s">
        <v>181</v>
      </c>
      <c r="B20" s="29" t="s">
        <v>186</v>
      </c>
      <c r="C20" s="25">
        <v>55.297116580000001</v>
      </c>
      <c r="D20" s="23">
        <v>84087</v>
      </c>
      <c r="E20" s="24">
        <v>11528</v>
      </c>
      <c r="F20" s="24">
        <v>9575</v>
      </c>
      <c r="G20" s="30">
        <f>SUM(F20/E20)</f>
        <v>0.83058639833448988</v>
      </c>
      <c r="H20" s="30" t="str">
        <f>IF(G20&gt;69%, "GOOD", "POOR")</f>
        <v>GOOD</v>
      </c>
      <c r="I20" s="25">
        <v>2.4</v>
      </c>
      <c r="J20" s="25">
        <v>142</v>
      </c>
      <c r="K20" s="5" t="str" cm="1">
        <f t="array" ref="K20">_xlfn.IFS(J20&gt;299,"High HP",J20&gt;99,"Medium HP",J20&lt;100,"Low HP")</f>
        <v>Medium HP</v>
      </c>
      <c r="L20" s="25" t="s">
        <v>43</v>
      </c>
      <c r="M20" s="25">
        <v>23</v>
      </c>
    </row>
    <row r="21" spans="1:13">
      <c r="A21" s="28" t="s">
        <v>181</v>
      </c>
      <c r="B21" s="29" t="s">
        <v>187</v>
      </c>
      <c r="C21" s="22">
        <v>78.027219470000006</v>
      </c>
      <c r="D21" s="20">
        <v>65119</v>
      </c>
      <c r="E21" s="21">
        <v>22368</v>
      </c>
      <c r="F21" s="21">
        <v>18689</v>
      </c>
      <c r="G21" s="31">
        <f>SUM(F21/E21)</f>
        <v>0.83552396280400576</v>
      </c>
      <c r="H21" s="31" t="str">
        <f>IF(G21&gt;69%, "GOOD", "POOR")</f>
        <v>GOOD</v>
      </c>
      <c r="I21" s="22">
        <v>3</v>
      </c>
      <c r="J21" s="22">
        <v>194</v>
      </c>
      <c r="K21" s="5" t="str" cm="1">
        <f t="array" ref="K21">_xlfn.IFS(J21&gt;299,"High HP",J21&gt;99,"Medium HP",J21&lt;100,"Low HP")</f>
        <v>Medium HP</v>
      </c>
      <c r="L21" s="22" t="s">
        <v>43</v>
      </c>
      <c r="M21" s="22">
        <v>22</v>
      </c>
    </row>
    <row r="22" spans="1:13">
      <c r="A22" s="28" t="s">
        <v>181</v>
      </c>
      <c r="B22" s="29" t="s">
        <v>188</v>
      </c>
      <c r="C22" s="25">
        <v>51.955108869999997</v>
      </c>
      <c r="D22" s="23">
        <v>25106</v>
      </c>
      <c r="E22" s="24">
        <v>16888</v>
      </c>
      <c r="F22" s="24">
        <v>13325</v>
      </c>
      <c r="G22" s="30">
        <f>SUM(F22/E22)</f>
        <v>0.78902179062055899</v>
      </c>
      <c r="H22" s="30" t="str">
        <f>IF(G22&gt;69%, "GOOD", "POOR")</f>
        <v>GOOD</v>
      </c>
      <c r="I22" s="25">
        <v>2</v>
      </c>
      <c r="J22" s="25">
        <v>127</v>
      </c>
      <c r="K22" s="5" t="str" cm="1">
        <f t="array" ref="K22">_xlfn.IFS(J22&gt;299,"High HP",J22&gt;99,"Medium HP",J22&lt;100,"Low HP")</f>
        <v>Medium HP</v>
      </c>
      <c r="L22" s="25" t="s">
        <v>43</v>
      </c>
      <c r="M22" s="25">
        <v>27</v>
      </c>
    </row>
    <row r="23" spans="1:13">
      <c r="A23" s="28" t="s">
        <v>181</v>
      </c>
      <c r="B23" s="29" t="s">
        <v>189</v>
      </c>
      <c r="C23" s="22">
        <v>62.35557713</v>
      </c>
      <c r="D23" s="20">
        <v>68411</v>
      </c>
      <c r="E23" s="21">
        <v>22288</v>
      </c>
      <c r="F23" s="21">
        <v>19425</v>
      </c>
      <c r="G23" s="31">
        <f>SUM(F23/E23)</f>
        <v>0.87154522613065322</v>
      </c>
      <c r="H23" s="31" t="str">
        <f>IF(G23&gt;69%, "GOOD", "POOR")</f>
        <v>GOOD</v>
      </c>
      <c r="I23" s="22">
        <v>2.7</v>
      </c>
      <c r="J23" s="22">
        <v>150</v>
      </c>
      <c r="K23" s="5" t="str" cm="1">
        <f t="array" ref="K23">_xlfn.IFS(J23&gt;299,"High HP",J23&gt;99,"Medium HP",J23&lt;100,"Low HP")</f>
        <v>Medium HP</v>
      </c>
      <c r="L23" s="22" t="s">
        <v>43</v>
      </c>
      <c r="M23" s="22">
        <v>23</v>
      </c>
    </row>
    <row r="24" spans="1:13">
      <c r="A24" s="28" t="s">
        <v>181</v>
      </c>
      <c r="B24" s="29" t="s">
        <v>190</v>
      </c>
      <c r="C24" s="25">
        <v>102.5289842</v>
      </c>
      <c r="D24" s="23">
        <v>9835</v>
      </c>
      <c r="E24" s="24">
        <v>51728</v>
      </c>
      <c r="F24" s="24">
        <v>34080</v>
      </c>
      <c r="G24" s="30">
        <f>SUM(F24/E24)</f>
        <v>0.65883080729972165</v>
      </c>
      <c r="H24" s="30" t="str">
        <f>IF(G24&gt;69%, "GOOD", "POOR")</f>
        <v>POOR</v>
      </c>
      <c r="I24" s="25">
        <v>4.7</v>
      </c>
      <c r="J24" s="25">
        <v>230</v>
      </c>
      <c r="K24" s="5" t="str" cm="1">
        <f t="array" ref="K24">_xlfn.IFS(J24&gt;299,"High HP",J24&gt;99,"Medium HP",J24&lt;100,"Low HP")</f>
        <v>Medium HP</v>
      </c>
      <c r="L24" s="25" t="s">
        <v>43</v>
      </c>
      <c r="M24" s="25">
        <v>15</v>
      </c>
    </row>
    <row r="27" spans="1:13">
      <c r="A27" s="15" t="s">
        <v>205</v>
      </c>
      <c r="B27" s="17" t="s">
        <v>206</v>
      </c>
      <c r="D27" s="15" t="s">
        <v>205</v>
      </c>
      <c r="E27" s="18" t="s">
        <v>207</v>
      </c>
      <c r="F27" s="18" t="s">
        <v>208</v>
      </c>
    </row>
    <row r="28" spans="1:13">
      <c r="A28" s="16" t="s">
        <v>19</v>
      </c>
      <c r="B28" s="17">
        <v>0.72283075715273559</v>
      </c>
      <c r="D28" s="16" t="s">
        <v>181</v>
      </c>
      <c r="E28" s="18">
        <v>16883.222222222223</v>
      </c>
      <c r="F28" s="18">
        <v>21982.888888888891</v>
      </c>
    </row>
    <row r="29" spans="1:13">
      <c r="A29" s="16" t="s">
        <v>85</v>
      </c>
      <c r="B29" s="17">
        <v>0.77905831386241042</v>
      </c>
      <c r="D29" s="19" t="s">
        <v>189</v>
      </c>
      <c r="E29" s="18">
        <v>19425</v>
      </c>
      <c r="F29" s="18">
        <v>22288</v>
      </c>
    </row>
    <row r="30" spans="1:13">
      <c r="A30" s="16" t="s">
        <v>95</v>
      </c>
      <c r="B30" s="17">
        <v>0.66825046665535381</v>
      </c>
      <c r="D30" s="19" t="s">
        <v>184</v>
      </c>
      <c r="E30" s="18">
        <v>18140</v>
      </c>
      <c r="F30" s="18">
        <v>25545</v>
      </c>
    </row>
    <row r="31" spans="1:13">
      <c r="A31" s="16" t="s">
        <v>103</v>
      </c>
      <c r="B31" s="17">
        <v>0.81091600903068206</v>
      </c>
      <c r="D31" s="19" t="s">
        <v>183</v>
      </c>
      <c r="E31" s="18">
        <v>13245</v>
      </c>
      <c r="F31" s="18">
        <v>17518</v>
      </c>
    </row>
    <row r="32" spans="1:13">
      <c r="A32" s="16" t="s">
        <v>114</v>
      </c>
      <c r="B32" s="17">
        <v>0.6363812745454791</v>
      </c>
      <c r="D32" s="19" t="s">
        <v>185</v>
      </c>
      <c r="E32" s="18">
        <v>15445</v>
      </c>
      <c r="F32" s="18">
        <v>16875</v>
      </c>
    </row>
    <row r="33" spans="1:6">
      <c r="A33" s="16" t="s">
        <v>139</v>
      </c>
      <c r="B33" s="17">
        <v>0.58818618467041606</v>
      </c>
      <c r="D33" s="19" t="s">
        <v>182</v>
      </c>
      <c r="E33" s="18">
        <v>10025</v>
      </c>
      <c r="F33" s="18">
        <v>13108</v>
      </c>
    </row>
    <row r="34" spans="1:6">
      <c r="A34" s="16" t="s">
        <v>178</v>
      </c>
      <c r="B34" s="17">
        <v>0.73851166641203791</v>
      </c>
      <c r="D34" s="19" t="s">
        <v>190</v>
      </c>
      <c r="E34" s="18">
        <v>34080</v>
      </c>
      <c r="F34" s="18">
        <v>51728</v>
      </c>
    </row>
    <row r="35" spans="1:6">
      <c r="A35" s="16" t="s">
        <v>181</v>
      </c>
      <c r="B35" s="17">
        <v>0.79241849164217193</v>
      </c>
      <c r="D35" s="19" t="s">
        <v>188</v>
      </c>
      <c r="E35" s="18">
        <v>13325</v>
      </c>
      <c r="F35" s="18">
        <v>16888</v>
      </c>
    </row>
    <row r="36" spans="1:6">
      <c r="A36" s="16" t="s">
        <v>209</v>
      </c>
      <c r="B36" s="17">
        <v>0.71945730834311494</v>
      </c>
      <c r="D36" s="19" t="s">
        <v>187</v>
      </c>
      <c r="E36" s="18">
        <v>18689</v>
      </c>
      <c r="F36" s="18">
        <v>22368</v>
      </c>
    </row>
    <row r="37" spans="1:6">
      <c r="B37"/>
      <c r="D37" s="19" t="s">
        <v>186</v>
      </c>
      <c r="E37" s="18">
        <v>9575</v>
      </c>
      <c r="F37" s="18">
        <v>11528</v>
      </c>
    </row>
    <row r="38" spans="1:6">
      <c r="B38"/>
      <c r="D38" s="16" t="s">
        <v>209</v>
      </c>
      <c r="E38" s="18">
        <v>16883.222222222223</v>
      </c>
      <c r="F38" s="18">
        <v>21982.888888888891</v>
      </c>
    </row>
    <row r="40" spans="1:6">
      <c r="B40"/>
    </row>
    <row r="41" spans="1:6">
      <c r="B41"/>
    </row>
    <row r="42" spans="1:6">
      <c r="B42"/>
    </row>
  </sheetData>
  <conditionalFormatting sqref="G4:G12">
    <cfRule type="containsText" dxfId="3" priority="4" operator="containsText" text="GOOD">
      <formula>NOT(ISERROR(SEARCH("GOOD",G4)))</formula>
    </cfRule>
  </conditionalFormatting>
  <conditionalFormatting sqref="G4:G12">
    <cfRule type="containsText" dxfId="2" priority="3" operator="containsText" text="POOR">
      <formula>NOT(ISERROR(SEARCH("POOR",G4)))</formula>
    </cfRule>
  </conditionalFormatting>
  <conditionalFormatting sqref="H16:H24">
    <cfRule type="containsText" dxfId="1" priority="2" operator="containsText" text="GOOD">
      <formula>NOT(ISERROR(SEARCH("GOOD",H16)))</formula>
    </cfRule>
  </conditionalFormatting>
  <conditionalFormatting sqref="H16:H24">
    <cfRule type="containsText" dxfId="0" priority="1" operator="containsText" text="POOR">
      <formula>NOT(ISERROR(SEARCH("POOR",H16)))</formula>
    </cfRule>
  </conditionalFormatting>
  <pageMargins left="0.7" right="0.7" top="0.75" bottom="0.75" header="0.3" footer="0.3"/>
  <pageSetup orientation="portrait" horizontalDpi="4294967293" vertic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37C4-321C-4312-8E81-34C0211D1F95}">
  <dimension ref="A1"/>
  <sheetViews>
    <sheetView tabSelected="1" topLeftCell="A11" workbookViewId="0">
      <selection activeCell="V43" sqref="V4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2022-12-16T13:41:43Z</dcterms:modified>
  <cp:category/>
  <cp:contentStatus/>
</cp:coreProperties>
</file>