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Lenovo\Desktop\"/>
    </mc:Choice>
  </mc:AlternateContent>
  <xr:revisionPtr revIDLastSave="0" documentId="13_ncr:1_{A49043E2-6B5D-4822-859F-A8894ADB3778}" xr6:coauthVersionLast="47" xr6:coauthVersionMax="47" xr10:uidLastSave="{00000000-0000-0000-0000-000000000000}"/>
  <bookViews>
    <workbookView xWindow="11424" yWindow="0" windowWidth="11712" windowHeight="12336" firstSheet="6" activeTab="6" xr2:uid="{CD8DB978-185C-435B-B321-DAE8AA9CD3B9}"/>
  </bookViews>
  <sheets>
    <sheet name="Sheet1" sheetId="1" r:id="rId1"/>
    <sheet name="Quick statistics" sheetId="2" r:id="rId2"/>
    <sheet name="EDA with CF" sheetId="3" r:id="rId3"/>
    <sheet name="Sales by Country (with fomulas)" sheetId="4" r:id="rId4"/>
    <sheet name="Sales by country (with pivot)" sheetId="5" r:id="rId5"/>
    <sheet name="Top 5 products by $ per unit" sheetId="6" r:id="rId6"/>
    <sheet name="Anomaly detection" sheetId="7" r:id="rId7"/>
  </sheets>
  <definedNames>
    <definedName name="_xlnm._FilterDatabase" localSheetId="3" hidden="1">'Sales by Country (with fomulas)'!$B$3:$E$9</definedName>
    <definedName name="_xlnm._FilterDatabase" localSheetId="0" hidden="1">Sheet1!$A$4:$E$304</definedName>
    <definedName name="_xlcn.WorksheetConnection_DataAnalysis.xlsxdata11" hidden="1">Data1[]</definedName>
    <definedName name="Slicer_Sales_Person">#N/A</definedName>
  </definedNames>
  <calcPr calcId="191029"/>
  <pivotCaches>
    <pivotCache cacheId="9" r:id="rId8"/>
    <pivotCache cacheId="48"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1" name="data1" connection="WorksheetConnection_Data Analysis.xlsx!data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4" l="1"/>
  <c r="D6" i="4"/>
  <c r="D7" i="4"/>
  <c r="D8" i="4"/>
  <c r="D9" i="4"/>
  <c r="D4" i="4"/>
  <c r="H4" i="4" a="1"/>
  <c r="J9" i="4" s="1"/>
  <c r="B4" i="4" a="1"/>
  <c r="B4" i="4" s="1"/>
  <c r="C4" i="4" s="1"/>
  <c r="E12" i="2"/>
  <c r="D10" i="2"/>
  <c r="D9" i="2"/>
  <c r="C10" i="2"/>
  <c r="C9" i="2"/>
  <c r="D7" i="2"/>
  <c r="C7" i="2"/>
  <c r="D6" i="2"/>
  <c r="C6" i="2"/>
  <c r="D5" i="2"/>
  <c r="C5" i="2"/>
  <c r="D4" i="2"/>
  <c r="C4" i="2"/>
  <c r="D3" i="2"/>
  <c r="C3" i="2"/>
  <c r="C5" i="4" l="1"/>
  <c r="C6" i="4"/>
  <c r="E4" i="4"/>
  <c r="E9" i="4"/>
  <c r="E8" i="4"/>
  <c r="C9" i="4"/>
  <c r="E7" i="4"/>
  <c r="E6" i="4"/>
  <c r="C8" i="4"/>
  <c r="C7" i="4"/>
  <c r="E5" i="4"/>
  <c r="H4" i="4"/>
  <c r="I8" i="4"/>
  <c r="I6" i="4"/>
  <c r="J6" i="4"/>
  <c r="I7" i="4"/>
  <c r="J7" i="4"/>
  <c r="J8" i="4"/>
  <c r="I5" i="4"/>
  <c r="I9" i="4"/>
  <c r="J5" i="4"/>
  <c r="J4" i="4" l="1"/>
  <c r="I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5D9642-4FF3-4DA6-A887-E39C5CF00A3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0FEB796-FC16-4FF6-B9EC-F42B2B09DE89}" name="WorksheetConnection_Data Analysis.xlsx!data1" type="102" refreshedVersion="8" minRefreshableVersion="5">
    <extLst>
      <ext xmlns:x15="http://schemas.microsoft.com/office/spreadsheetml/2010/11/main" uri="{DE250136-89BD-433C-8126-D09CA5730AF9}">
        <x15:connection id="data1" autoDelete="1">
          <x15:rangePr sourceName="_xlcn.WorksheetConnection_DataAnalysis.xlsxdata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<sst xmlns="http://schemas.openxmlformats.org/spreadsheetml/2006/main" count="2756" uniqueCount="65">
  <si>
    <t xml:space="preserve"> </t>
  </si>
  <si>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</si>
  <si>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</si>
  <si>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</si>
  <si>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</si>
  <si>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</si>
  <si>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</si>
  <si>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</si>
  <si>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</si>
  <si>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</si>
  <si>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</si>
  <si>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</si>
  <si>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</si>
  <si>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</si>
  <si>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</si>
  <si>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</si>
  <si>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</si>
  <si>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</si>
  <si>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</si>
  <si>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</si>
  <si>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</si>
  <si>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</si>
  <si>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</si>
  <si>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</si>
  <si>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</si>
  <si>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</si>
  <si>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</si>
  <si>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</si>
  <si>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</si>
  <si>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</si>
  <si>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</si>
  <si>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</si>
  <si>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</si>
  <si>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</si>
  <si>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</si>
  <si>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</si>
  <si>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</si>
  <si>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</si>
  <si>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</si>
  <si>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</si>
  <si>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</si>
  <si>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</si>
  <si>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</si>
  <si>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</si>
  <si>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Average</t>
  </si>
  <si>
    <t xml:space="preserve">Median </t>
  </si>
  <si>
    <t>Min</t>
  </si>
  <si>
    <t>Max</t>
  </si>
  <si>
    <t>Range</t>
  </si>
  <si>
    <t>First Q</t>
  </si>
  <si>
    <t>Third Q</t>
  </si>
  <si>
    <t>Distinct count of products</t>
  </si>
  <si>
    <t>QUICK STATISTICS</t>
  </si>
  <si>
    <t>EXPLORATORY DATA ANALYSIS (EDA) WITH CF</t>
  </si>
  <si>
    <t>Country</t>
  </si>
  <si>
    <t>Sales by Country (with formulas)</t>
  </si>
  <si>
    <t>Sales by country (with pivot)</t>
  </si>
  <si>
    <t>Row Labels</t>
  </si>
  <si>
    <t>Grand Total</t>
  </si>
  <si>
    <t>Sum of Amount</t>
  </si>
  <si>
    <t>Sum of Units</t>
  </si>
  <si>
    <t xml:space="preserve">  </t>
  </si>
  <si>
    <t>Top 5 products by $ per unit</t>
  </si>
  <si>
    <t>Sales per unit</t>
  </si>
  <si>
    <t>Are there any anomalies in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</si>
</sst>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7" formatCode="_(&quot;$&quot;* #,##0_);_(&quot;$&quot;* \(#,##0\);_(&quot;$&quot;* &quot;-&quot;??_);_(@_)"/>
    <numFmt numFmtId="169" formatCode="&quot;$&quot;#,##0"/>
    <numFmt numFmtId="170" formatCode="\$#,##0.00;\(\$#,##0.00\);\$#,##0.00"/>
  </numFmts>
  <fonts count="9" x14ac:knownFonts="1">
    <font>
      <sz val="11"/>
      <color theme="1"/>
      <name val="Aptos Narrow"/>
      <family val="2"/>
      <scheme val="minor"/>
    </font>
    <font>
      <sz val="18"/>
      <color theme="3"/>
      <name val="Aptos Display"/>
      <family val="2"/>
      <scheme val="major"/>
    </font>
    <font>
      <b/>
      <sz val="11"/>
      <color theme="1"/>
      <name val="Aptos Narrow"/>
      <family val="2"/>
      <scheme val="minor"/>
    </font>
    <font>
      <sz val="26"/>
      <color theme="3"/>
      <name val="Times New Roman"/>
      <family val="1"/>
    </font>
    <font>
      <sz val="20"/>
      <color theme="3"/>
      <name val="Times New Roman"/>
      <family val="1"/>
    </font>
    <font>
      <sz val="11"/>
      <color theme="1"/>
      <name val="Aptos Narrow"/>
      <family val="2"/>
      <scheme val="minor"/>
    </font>
    <font>
      <sz val="18"/>
      <color theme="1" tint="0.34998626667073579"/>
      <name val="Calibri"/>
      <family val="2"/>
    </font>
    <font>
      <sz val="22"/>
      <color theme="1"/>
      <name val="Times New Roman"/>
      <family val="1"/>
    </font>
    <font>
      <sz val="26"/>
      <color theme="1"/>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2"/>
        <bgColor indexed="64"/>
      </patternFill>
    </fill>
  </fills>
  <borders count="3">
    <border>
      <left/>
      <right/>
      <top/>
      <bottom/>
      <diagonal/>
    </border>
    <border>
      <left/>
      <right/>
      <top style="thin">
        <color theme="0" tint="-0.34998626667073579"/>
      </top>
      <bottom/>
      <diagonal/>
    </border>
    <border>
      <left/>
      <right/>
      <top style="thin">
        <color theme="0" tint="-0.34998626667073579"/>
      </top>
      <bottom style="thin">
        <color theme="0" tint="-0.34998626667073579"/>
      </bottom>
      <diagonal/>
    </border>
  </borders>
  <cellStyleXfs count="3">
    <xf numFmtId="0" fontId="0" fillId="0" borderId="0"/>
    <xf numFmtId="0" fontId="1" fillId="0" borderId="0" applyNumberFormat="0" applyFill="0" applyBorder="0" applyAlignment="0" applyProtection="0"/>
    <xf numFmtId="44" fontId="5" fillId="0" borderId="0" applyFont="0" applyFill="0" applyBorder="0" applyAlignment="0" applyProtection="0"/>
  </cellStyleXfs>
  <cellXfs count="24">
    <xf numFmtId="0" fontId="0" fillId="0" borderId="0" xfId="0"/>
    <xf numFmtId="6"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0" fontId="4" fillId="2" borderId="0" xfId="1" applyFont="1" applyFill="1" applyAlignment="1">
      <alignment horizontal="left"/>
    </xf>
    <xf numFmtId="0" fontId="3" fillId="2" borderId="0" xfId="1" applyFont="1" applyFill="1" applyAlignment="1">
      <alignment horizontal="center"/>
    </xf>
    <xf numFmtId="167" fontId="0" fillId="0" borderId="0" xfId="2" applyNumberFormat="1" applyFont="1"/>
    <xf numFmtId="0" fontId="6" fillId="4" borderId="0" xfId="0" applyFont="1" applyFill="1" applyAlignment="1">
      <alignment horizontal="center"/>
    </xf>
    <xf numFmtId="0" fontId="2" fillId="3" borderId="2" xfId="0" applyFont="1" applyFill="1" applyBorder="1"/>
    <xf numFmtId="0" fontId="0" fillId="0" borderId="2" xfId="0" applyBorder="1"/>
    <xf numFmtId="167" fontId="0" fillId="0" borderId="2" xfId="2" applyNumberFormat="1" applyFont="1" applyBorder="1"/>
    <xf numFmtId="3" fontId="0" fillId="0" borderId="2" xfId="0" applyNumberFormat="1" applyBorder="1"/>
    <xf numFmtId="0" fontId="0" fillId="0" borderId="1" xfId="0" applyBorder="1"/>
    <xf numFmtId="167" fontId="0" fillId="0" borderId="1" xfId="2" applyNumberFormat="1" applyFont="1" applyBorder="1"/>
    <xf numFmtId="3" fontId="0" fillId="0" borderId="1" xfId="0" applyNumberFormat="1" applyBorder="1"/>
    <xf numFmtId="0" fontId="7" fillId="4" borderId="0" xfId="0" applyFont="1" applyFill="1" applyAlignment="1">
      <alignment horizontal="left"/>
    </xf>
    <xf numFmtId="0" fontId="0" fillId="0" borderId="0" xfId="0" pivotButton="1"/>
    <xf numFmtId="0" fontId="0" fillId="0" borderId="0" xfId="0" applyAlignment="1">
      <alignment horizontal="left"/>
    </xf>
    <xf numFmtId="0" fontId="0" fillId="0" borderId="0" xfId="0" applyNumberFormat="1"/>
    <xf numFmtId="169" fontId="0" fillId="0" borderId="0" xfId="0" applyNumberFormat="1"/>
    <xf numFmtId="0" fontId="8" fillId="0" borderId="0" xfId="0" applyFont="1" applyAlignment="1">
      <alignment horizontal="left"/>
    </xf>
    <xf numFmtId="0" fontId="0" fillId="0" borderId="0" xfId="0" applyAlignment="1">
      <alignment horizontal="left"/>
    </xf>
    <xf numFmtId="170" fontId="0" fillId="0" borderId="0" xfId="0" applyNumberFormat="1"/>
  </cellXfs>
  <cellStyles count="3">
    <cellStyle name="Currency" xfId="2" builtinId="4"/>
    <cellStyle name="Normal" xfId="0" builtinId="0"/>
    <cellStyle name="Title" xfId="1" builtinId="15"/>
  </cellStyles>
  <dxfs count="31">
    <dxf>
      <font>
        <color rgb="FF9C0006"/>
      </font>
      <fill>
        <patternFill>
          <bgColor rgb="FFFFC7CE"/>
        </patternFill>
      </fill>
    </dxf>
    <dxf>
      <font>
        <color rgb="FF9C0006"/>
      </font>
      <fill>
        <patternFill>
          <bgColor rgb="FFFFC7CE"/>
        </patternFill>
      </fill>
    </dxf>
    <dxf>
      <numFmt numFmtId="3" formatCode="#,##0"/>
    </dxf>
    <dxf>
      <numFmt numFmtId="10" formatCode="&quot;$&quot;#,##0_);[Red]\(&quot;$&quot;#,##0\)"/>
    </dxf>
    <dxf>
      <font>
        <b/>
        <i val="0"/>
        <strike val="0"/>
        <condense val="0"/>
        <extend val="0"/>
        <outline val="0"/>
        <shadow val="0"/>
        <u val="none"/>
        <vertAlign val="baseline"/>
        <sz val="11"/>
        <color theme="1"/>
        <name val="Aptos Narrow"/>
        <family val="2"/>
        <scheme val="minor"/>
      </font>
    </dxf>
    <dxf>
      <numFmt numFmtId="169" formatCode="&quot;$&quot;#,##0"/>
    </dxf>
    <dxf>
      <numFmt numFmtId="3" formatCode="#,##0"/>
    </dxf>
    <dxf>
      <numFmt numFmtId="169" formatCode="&quot;$&quot;#,##0"/>
    </dxf>
    <dxf>
      <numFmt numFmtId="3" formatCode="#,##0"/>
    </dxf>
    <dxf>
      <numFmt numFmtId="169" formatCode="&quot;$&quot;#,##0"/>
    </dxf>
    <dxf>
      <numFmt numFmtId="3" formatCode="#,##0"/>
    </dxf>
    <dxf>
      <numFmt numFmtId="169" formatCode="&quot;$&quot;#,##0"/>
    </dxf>
    <dxf>
      <numFmt numFmtId="3" formatCode="#,##0"/>
    </dxf>
    <dxf>
      <numFmt numFmtId="169" formatCode="&quot;$&quot;#,##0"/>
    </dxf>
    <dxf>
      <numFmt numFmtId="3" formatCode="#,##0"/>
    </dxf>
    <dxf>
      <numFmt numFmtId="169" formatCode="&quot;$&quot;#,##0"/>
    </dxf>
    <dxf>
      <numFmt numFmtId="3" formatCode="#,##0"/>
    </dxf>
    <dxf>
      <numFmt numFmtId="169" formatCode="&quot;$&quot;#,##0"/>
    </dxf>
    <dxf>
      <numFmt numFmtId="3" formatCode="#,##0"/>
    </dxf>
    <dxf>
      <numFmt numFmtId="169" formatCode="&quot;$&quot;#,##0"/>
    </dxf>
    <dxf>
      <numFmt numFmtId="3" formatCode="#,##0"/>
    </dxf>
    <dxf>
      <numFmt numFmtId="169" formatCode="&quot;$&quot;#,##0"/>
    </dxf>
    <dxf>
      <numFmt numFmtId="3" formatCode="#,##0"/>
    </dxf>
    <dxf>
      <numFmt numFmtId="168" formatCode="&quot;$&quot;#,##0.00"/>
    </dxf>
    <dxf>
      <numFmt numFmtId="3" formatCode="#,##0"/>
    </dxf>
    <dxf>
      <numFmt numFmtId="10" formatCode="&quot;$&quot;#,##0_);[Red]\(&quot;$&quot;#,##0\)"/>
    </dxf>
    <dxf>
      <fill>
        <patternFill patternType="solid">
          <fgColor rgb="FF9C0006"/>
          <bgColor rgb="FFFFFFFF"/>
        </patternFill>
      </fill>
    </dxf>
    <dxf>
      <font>
        <b/>
        <i val="0"/>
        <strike val="0"/>
        <condense val="0"/>
        <extend val="0"/>
        <outline val="0"/>
        <shadow val="0"/>
        <u val="none"/>
        <vertAlign val="baseline"/>
        <sz val="11"/>
        <color theme="1"/>
        <name val="Aptos Narrow"/>
        <family val="2"/>
        <scheme val="minor"/>
      </font>
    </dxf>
    <dxf>
      <numFmt numFmtId="3" formatCode="#,##0"/>
    </dxf>
    <dxf>
      <numFmt numFmtId="10" formatCode="&quot;$&quot;#,##0_);[Red]\(&quot;$&quot;#,##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'Anomaly detection'!$L$7:$L$306</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'Anomaly detection'!$M$7:$M$306</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FBE5-4B5F-A5B4-CD7063C962F9}"/>
            </c:ext>
          </c:extLst>
        </c:ser>
        <c:dLbls>
          <c:showLegendKey val="0"/>
          <c:showVal val="0"/>
          <c:showCatName val="0"/>
          <c:showSerName val="0"/>
          <c:showPercent val="0"/>
          <c:showBubbleSize val="0"/>
        </c:dLbls>
        <c:axId val="678210767"/>
        <c:axId val="678229007"/>
      </c:scatterChart>
      <c:valAx>
        <c:axId val="67821076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229007"/>
        <c:crosses val="autoZero"/>
        <c:crossBetween val="midCat"/>
      </c:valAx>
      <c:valAx>
        <c:axId val="6782290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210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7621</xdr:rowOff>
    </xdr:from>
    <xdr:to>
      <xdr:col>10</xdr:col>
      <xdr:colOff>419100</xdr:colOff>
      <xdr:row>12</xdr:row>
      <xdr:rowOff>114300</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6CF277A4-1CD4-7C9D-A207-78A3EFED76B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4008120" y="556261"/>
              <a:ext cx="2804160" cy="1752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167640</xdr:colOff>
      <xdr:row>6</xdr:row>
      <xdr:rowOff>41910</xdr:rowOff>
    </xdr:from>
    <xdr:to>
      <xdr:col>7</xdr:col>
      <xdr:colOff>472440</xdr:colOff>
      <xdr:row>21</xdr:row>
      <xdr:rowOff>41910</xdr:rowOff>
    </xdr:to>
    <xdr:graphicFrame macro="">
      <xdr:nvGraphicFramePr>
        <xdr:cNvPr id="3" name="Chart 2">
          <a:extLst>
            <a:ext uri="{FF2B5EF4-FFF2-40B4-BE49-F238E27FC236}">
              <a16:creationId xmlns:a16="http://schemas.microsoft.com/office/drawing/2014/main" id="{45B3952D-8AA3-6C0B-4A6D-92730BBB18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39.922810995369" createdVersion="8" refreshedVersion="8" minRefreshableVersion="3" recordCount="300" xr:uid="{F9B847EC-F6DD-4157-AB0E-376EF7C2C31B}">
  <cacheSource type="worksheet">
    <worksheetSource name="data1"/>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1352059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39.975837615741" backgroundQuery="1" createdVersion="8" refreshedVersion="8" minRefreshableVersion="3" recordCount="0" supportSubquery="1" supportAdvancedDrill="1" xr:uid="{F98F9517-74FB-4492-BA32-EA801B4AC095}">
  <cacheSource type="external" connectionId="1"/>
  <cacheFields count="2">
    <cacheField name="[data1].[Product].[Product]" caption="Product" numFmtId="0" hierarchy="2" level="1">
      <sharedItems count="5">
        <s v="85% Dark Bars"/>
        <s v="After Nines"/>
        <s v="Baker's Choco Chips"/>
        <s v="Peanut Butter Cubes"/>
        <s v="Raspberry Choco"/>
      </sharedItems>
    </cacheField>
    <cacheField name="[Measures].[Sales per unit]" caption="Sales per unit" numFmtId="0" hierarchy="8" level="32767"/>
  </cacheFields>
  <cacheHierarchies count="11">
    <cacheHierarchy uniqueName="[data1].[Sales Person]" caption="Sales Person" attribute="1" defaultMemberUniqueName="[data1].[Sales Person].[All]" allUniqueName="[data1].[Sales Person].[All]" dimensionUniqueName="[data1]" displayFolder="" count="0" memberValueDatatype="130" unbalanced="0"/>
    <cacheHierarchy uniqueName="[data1].[Geography]" caption="Geography" attribute="1" defaultMemberUniqueName="[data1].[Geography].[All]" allUniqueName="[data1].[Geography].[All]" dimensionUniqueName="[data1]" displayFolder="" count="0" memberValueDatatype="130" unbalanced="0"/>
    <cacheHierarchy uniqueName="[data1].[Product]" caption="Product" attribute="1" defaultMemberUniqueName="[data1].[Product].[All]" allUniqueName="[data1].[Product].[All]" dimensionUniqueName="[data1]" displayFolder="" count="2" memberValueDatatype="130" unbalanced="0">
      <fieldsUsage count="2">
        <fieldUsage x="-1"/>
        <fieldUsage x="0"/>
      </fieldsUsage>
    </cacheHierarchy>
    <cacheHierarchy uniqueName="[data1].[Amount]" caption="Amount" attribute="1" defaultMemberUniqueName="[data1].[Amount].[All]" allUniqueName="[data1].[Amount].[All]" dimensionUniqueName="[data1]" displayFolder="" count="0" memberValueDatatype="20" unbalanced="0"/>
    <cacheHierarchy uniqueName="[data1].[Units]" caption="Units" attribute="1" defaultMemberUniqueName="[data1].[Units].[All]" allUniqueName="[data1].[Units].[All]" dimensionUniqueName="[data1]" displayFolder="" count="0" memberValueDatatype="20" unbalanced="0"/>
    <cacheHierarchy uniqueName="[Measures].[Count of Product]" caption="Count of Product" measure="1" displayFolder="" measureGroup="data1" count="0">
      <extLst>
        <ext xmlns:x15="http://schemas.microsoft.com/office/spreadsheetml/2010/11/main" uri="{B97F6D7D-B522-45F9-BDA1-12C45D357490}">
          <x15:cacheHierarchy aggregatedColumn="2"/>
        </ext>
      </extLst>
    </cacheHierarchy>
    <cacheHierarchy uniqueName="[Measures].[Sum of Units]" caption="Sum of Units" measure="1" displayFolder="" measureGroup="data1" count="0">
      <extLst>
        <ext xmlns:x15="http://schemas.microsoft.com/office/spreadsheetml/2010/11/main" uri="{B97F6D7D-B522-45F9-BDA1-12C45D357490}">
          <x15:cacheHierarchy aggregatedColumn="4"/>
        </ext>
      </extLst>
    </cacheHierarchy>
    <cacheHierarchy uniqueName="[Measures].[Sum of Amount]" caption="Sum of Amount" measure="1" displayFolder="" measureGroup="data1" count="0">
      <extLst>
        <ext xmlns:x15="http://schemas.microsoft.com/office/spreadsheetml/2010/11/main" uri="{B97F6D7D-B522-45F9-BDA1-12C45D357490}">
          <x15:cacheHierarchy aggregatedColumn="3"/>
        </ext>
      </extLst>
    </cacheHierarchy>
    <cacheHierarchy uniqueName="[Measures].[Sales per unit]" caption="Sales per unit" measure="1" displayFolder="" measureGroup="data1" count="0" oneField="1">
      <fieldsUsage count="1">
        <fieldUsage x="1"/>
      </fieldsUsage>
    </cacheHierarchy>
    <cacheHierarchy uniqueName="[Measures].[__XL_Count data1]" caption="__XL_Count data1" measure="1" displayFolder="" measureGroup="data1" count="0" hidden="1"/>
    <cacheHierarchy uniqueName="[Measures].[__No measures defined]" caption="__No measures defined" measure="1" displayFolder="" count="0" hidden="1"/>
  </cacheHierarchies>
  <kpis count="0"/>
  <dimensions count="2">
    <dimension name="data1" uniqueName="[data1]" caption="data1"/>
    <dimension measure="1" name="Measures" uniqueName="[Measures]" caption="Measures"/>
  </dimensions>
  <measureGroups count="1">
    <measureGroup name="data1" caption="data1"/>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x v="0"/>
    <n v="114"/>
  </r>
  <r>
    <x v="1"/>
    <x v="1"/>
    <s v="Choco Coated Almonds"/>
    <x v="1"/>
    <n v="459"/>
  </r>
  <r>
    <x v="2"/>
    <x v="1"/>
    <s v="Almond Choco"/>
    <x v="2"/>
    <n v="147"/>
  </r>
  <r>
    <x v="3"/>
    <x v="2"/>
    <s v="Drinking Coco"/>
    <x v="3"/>
    <n v="288"/>
  </r>
  <r>
    <x v="4"/>
    <x v="3"/>
    <s v="White Choc"/>
    <x v="4"/>
    <n v="414"/>
  </r>
  <r>
    <x v="0"/>
    <x v="1"/>
    <s v="Peanut Butter Cubes"/>
    <x v="5"/>
    <n v="432"/>
  </r>
  <r>
    <x v="4"/>
    <x v="4"/>
    <s v="Smooth Sliky Salty"/>
    <x v="6"/>
    <n v="54"/>
  </r>
  <r>
    <x v="1"/>
    <x v="1"/>
    <s v="After Nines"/>
    <x v="7"/>
    <n v="210"/>
  </r>
  <r>
    <x v="5"/>
    <x v="4"/>
    <s v="50% Dark Bites"/>
    <x v="8"/>
    <n v="75"/>
  </r>
  <r>
    <x v="6"/>
    <x v="0"/>
    <s v="50% Dark Bites"/>
    <x v="9"/>
    <n v="12"/>
  </r>
  <r>
    <x v="7"/>
    <x v="3"/>
    <s v="White Choc"/>
    <x v="10"/>
    <n v="462"/>
  </r>
  <r>
    <x v="8"/>
    <x v="0"/>
    <s v="Eclairs"/>
    <x v="11"/>
    <n v="144"/>
  </r>
  <r>
    <x v="2"/>
    <x v="4"/>
    <s v="Mint Chip Choco"/>
    <x v="12"/>
    <n v="120"/>
  </r>
  <r>
    <x v="7"/>
    <x v="5"/>
    <s v="Milk Bars"/>
    <x v="13"/>
    <n v="54"/>
  </r>
  <r>
    <x v="8"/>
    <x v="1"/>
    <s v="White Choc"/>
    <x v="14"/>
    <n v="234"/>
  </r>
  <r>
    <x v="8"/>
    <x v="1"/>
    <s v="Manuka Honey Choco"/>
    <x v="15"/>
    <n v="66"/>
  </r>
  <r>
    <x v="4"/>
    <x v="0"/>
    <s v="Smooth Sliky Salty"/>
    <x v="16"/>
    <n v="87"/>
  </r>
  <r>
    <x v="6"/>
    <x v="5"/>
    <s v="Orange Choco"/>
    <x v="17"/>
    <n v="339"/>
  </r>
  <r>
    <x v="3"/>
    <x v="5"/>
    <s v="After Nines"/>
    <x v="18"/>
    <n v="144"/>
  </r>
  <r>
    <x v="7"/>
    <x v="3"/>
    <s v="Orange Choco"/>
    <x v="19"/>
    <n v="162"/>
  </r>
  <r>
    <x v="2"/>
    <x v="5"/>
    <s v="Fruit &amp; Nut Bars"/>
    <x v="20"/>
    <n v="90"/>
  </r>
  <r>
    <x v="1"/>
    <x v="4"/>
    <s v="Fruit &amp; Nut Bars"/>
    <x v="21"/>
    <n v="234"/>
  </r>
  <r>
    <x v="9"/>
    <x v="4"/>
    <s v="After Nines"/>
    <x v="22"/>
    <n v="141"/>
  </r>
  <r>
    <x v="1"/>
    <x v="0"/>
    <s v="99% Dark &amp; Pure"/>
    <x v="23"/>
    <n v="204"/>
  </r>
  <r>
    <x v="3"/>
    <x v="1"/>
    <s v="Raspberry Choco"/>
    <x v="15"/>
    <n v="186"/>
  </r>
  <r>
    <x v="3"/>
    <x v="2"/>
    <s v="Milk Bars"/>
    <x v="24"/>
    <n v="231"/>
  </r>
  <r>
    <x v="8"/>
    <x v="3"/>
    <s v="Mint Chip Choco"/>
    <x v="25"/>
    <n v="168"/>
  </r>
  <r>
    <x v="9"/>
    <x v="1"/>
    <s v="Orange Choco"/>
    <x v="26"/>
    <n v="195"/>
  </r>
  <r>
    <x v="6"/>
    <x v="2"/>
    <s v="Fruit &amp; Nut Bars"/>
    <x v="27"/>
    <n v="15"/>
  </r>
  <r>
    <x v="9"/>
    <x v="0"/>
    <s v="Fruit &amp; Nut Bars"/>
    <x v="28"/>
    <n v="30"/>
  </r>
  <r>
    <x v="3"/>
    <x v="0"/>
    <s v="85% Dark Bars"/>
    <x v="29"/>
    <n v="102"/>
  </r>
  <r>
    <x v="7"/>
    <x v="1"/>
    <s v="99% Dark &amp; Pure"/>
    <x v="30"/>
    <n v="15"/>
  </r>
  <r>
    <x v="1"/>
    <x v="3"/>
    <s v="70% Dark Bites"/>
    <x v="31"/>
    <n v="183"/>
  </r>
  <r>
    <x v="0"/>
    <x v="3"/>
    <s v="After Nines"/>
    <x v="32"/>
    <n v="12"/>
  </r>
  <r>
    <x v="3"/>
    <x v="3"/>
    <s v="50% Dark Bites"/>
    <x v="33"/>
    <n v="72"/>
  </r>
  <r>
    <x v="4"/>
    <x v="4"/>
    <s v="Organic Choco Syrup"/>
    <x v="34"/>
    <n v="282"/>
  </r>
  <r>
    <x v="7"/>
    <x v="3"/>
    <s v="Caramel Stuffed Bars"/>
    <x v="35"/>
    <n v="144"/>
  </r>
  <r>
    <x v="4"/>
    <x v="0"/>
    <s v="Mint Chip Choco"/>
    <x v="36"/>
    <n v="405"/>
  </r>
  <r>
    <x v="5"/>
    <x v="5"/>
    <s v="Choco Coated Almonds"/>
    <x v="37"/>
    <n v="75"/>
  </r>
  <r>
    <x v="0"/>
    <x v="5"/>
    <s v="Organic Choco Syrup"/>
    <x v="38"/>
    <n v="135"/>
  </r>
  <r>
    <x v="6"/>
    <x v="5"/>
    <s v="Organic Choco Syrup"/>
    <x v="39"/>
    <n v="21"/>
  </r>
  <r>
    <x v="7"/>
    <x v="4"/>
    <s v="Fruit &amp; Nut Bars"/>
    <x v="40"/>
    <n v="153"/>
  </r>
  <r>
    <x v="4"/>
    <x v="5"/>
    <s v="Raspberry Choco"/>
    <x v="41"/>
    <n v="15"/>
  </r>
  <r>
    <x v="8"/>
    <x v="1"/>
    <s v="50% Dark Bites"/>
    <x v="42"/>
    <n v="255"/>
  </r>
  <r>
    <x v="7"/>
    <x v="0"/>
    <s v="99% Dark &amp; Pure"/>
    <x v="43"/>
    <n v="18"/>
  </r>
  <r>
    <x v="4"/>
    <x v="0"/>
    <s v="Fruit &amp; Nut Bars"/>
    <x v="44"/>
    <n v="189"/>
  </r>
  <r>
    <x v="6"/>
    <x v="4"/>
    <s v="Choco Coated Almonds"/>
    <x v="45"/>
    <n v="21"/>
  </r>
  <r>
    <x v="8"/>
    <x v="2"/>
    <s v="Mint Chip Choco"/>
    <x v="46"/>
    <n v="36"/>
  </r>
  <r>
    <x v="4"/>
    <x v="5"/>
    <s v="Manuka Honey Choco"/>
    <x v="47"/>
    <n v="75"/>
  </r>
  <r>
    <x v="0"/>
    <x v="5"/>
    <s v="Eclairs"/>
    <x v="48"/>
    <n v="156"/>
  </r>
  <r>
    <x v="6"/>
    <x v="2"/>
    <s v="Mint Chip Choco"/>
    <x v="49"/>
    <n v="39"/>
  </r>
  <r>
    <x v="4"/>
    <x v="2"/>
    <s v="Spicy Special Slims"/>
    <x v="50"/>
    <n v="63"/>
  </r>
  <r>
    <x v="7"/>
    <x v="2"/>
    <s v="Manuka Honey Choco"/>
    <x v="51"/>
    <n v="75"/>
  </r>
  <r>
    <x v="7"/>
    <x v="4"/>
    <s v="Caramel Stuffed Bars"/>
    <x v="52"/>
    <n v="183"/>
  </r>
  <r>
    <x v="3"/>
    <x v="1"/>
    <s v="Milk Bars"/>
    <x v="53"/>
    <n v="69"/>
  </r>
  <r>
    <x v="0"/>
    <x v="2"/>
    <s v="White Choc"/>
    <x v="54"/>
    <n v="30"/>
  </r>
  <r>
    <x v="3"/>
    <x v="5"/>
    <s v="Eclairs"/>
    <x v="55"/>
    <n v="39"/>
  </r>
  <r>
    <x v="8"/>
    <x v="5"/>
    <s v="Choco Coated Almonds"/>
    <x v="56"/>
    <n v="504"/>
  </r>
  <r>
    <x v="2"/>
    <x v="0"/>
    <s v="Manuka Honey Choco"/>
    <x v="57"/>
    <n v="273"/>
  </r>
  <r>
    <x v="6"/>
    <x v="0"/>
    <s v="Smooth Sliky Salty"/>
    <x v="58"/>
    <n v="48"/>
  </r>
  <r>
    <x v="4"/>
    <x v="5"/>
    <s v="Organic Choco Syrup"/>
    <x v="59"/>
    <n v="207"/>
  </r>
  <r>
    <x v="4"/>
    <x v="2"/>
    <s v="Choco Coated Almonds"/>
    <x v="60"/>
    <n v="9"/>
  </r>
  <r>
    <x v="9"/>
    <x v="2"/>
    <s v="Fruit &amp; Nut Bars"/>
    <x v="61"/>
    <n v="261"/>
  </r>
  <r>
    <x v="4"/>
    <x v="4"/>
    <s v="Mint Chip Choco"/>
    <x v="62"/>
    <n v="6"/>
  </r>
  <r>
    <x v="1"/>
    <x v="0"/>
    <s v="Raspberry Choco"/>
    <x v="63"/>
    <n v="30"/>
  </r>
  <r>
    <x v="5"/>
    <x v="5"/>
    <s v="Orange Choco"/>
    <x v="22"/>
    <n v="138"/>
  </r>
  <r>
    <x v="5"/>
    <x v="0"/>
    <s v="Eclairs"/>
    <x v="64"/>
    <n v="111"/>
  </r>
  <r>
    <x v="6"/>
    <x v="1"/>
    <s v="Drinking Coco"/>
    <x v="42"/>
    <n v="15"/>
  </r>
  <r>
    <x v="0"/>
    <x v="5"/>
    <s v="99% Dark &amp; Pure"/>
    <x v="65"/>
    <n v="162"/>
  </r>
  <r>
    <x v="6"/>
    <x v="5"/>
    <s v="99% Dark &amp; Pure"/>
    <x v="66"/>
    <n v="195"/>
  </r>
  <r>
    <x v="9"/>
    <x v="4"/>
    <s v="50% Dark Bites"/>
    <x v="67"/>
    <n v="525"/>
  </r>
  <r>
    <x v="5"/>
    <x v="5"/>
    <s v="Peanut Butter Cubes"/>
    <x v="68"/>
    <n v="48"/>
  </r>
  <r>
    <x v="2"/>
    <x v="5"/>
    <s v="Caramel Stuffed Bars"/>
    <x v="69"/>
    <n v="150"/>
  </r>
  <r>
    <x v="2"/>
    <x v="5"/>
    <s v="Orange Choco"/>
    <x v="70"/>
    <n v="492"/>
  </r>
  <r>
    <x v="6"/>
    <x v="5"/>
    <s v="Manuka Honey Choco"/>
    <x v="71"/>
    <n v="102"/>
  </r>
  <r>
    <x v="8"/>
    <x v="2"/>
    <s v="Fruit &amp; Nut Bars"/>
    <x v="72"/>
    <n v="165"/>
  </r>
  <r>
    <x v="3"/>
    <x v="2"/>
    <s v="Caramel Stuffed Bars"/>
    <x v="73"/>
    <n v="309"/>
  </r>
  <r>
    <x v="4"/>
    <x v="2"/>
    <s v="Eclairs"/>
    <x v="74"/>
    <n v="156"/>
  </r>
  <r>
    <x v="2"/>
    <x v="1"/>
    <s v="Baker's Choco Chips"/>
    <x v="75"/>
    <n v="159"/>
  </r>
  <r>
    <x v="6"/>
    <x v="1"/>
    <s v="Raspberry Choco"/>
    <x v="76"/>
    <n v="201"/>
  </r>
  <r>
    <x v="1"/>
    <x v="3"/>
    <s v="Smooth Sliky Salty"/>
    <x v="77"/>
    <n v="210"/>
  </r>
  <r>
    <x v="7"/>
    <x v="4"/>
    <s v="Milk Bars"/>
    <x v="78"/>
    <n v="51"/>
  </r>
  <r>
    <x v="8"/>
    <x v="2"/>
    <s v="White Choc"/>
    <x v="47"/>
    <n v="39"/>
  </r>
  <r>
    <x v="9"/>
    <x v="1"/>
    <s v="Drinking Coco"/>
    <x v="79"/>
    <n v="279"/>
  </r>
  <r>
    <x v="9"/>
    <x v="4"/>
    <s v="Milk Bars"/>
    <x v="80"/>
    <n v="123"/>
  </r>
  <r>
    <x v="7"/>
    <x v="3"/>
    <s v="Organic Choco Syrup"/>
    <x v="81"/>
    <n v="81"/>
  </r>
  <r>
    <x v="0"/>
    <x v="0"/>
    <s v="99% Dark &amp; Pure"/>
    <x v="16"/>
    <n v="21"/>
  </r>
  <r>
    <x v="8"/>
    <x v="2"/>
    <s v="Caramel Stuffed Bars"/>
    <x v="82"/>
    <n v="162"/>
  </r>
  <r>
    <x v="9"/>
    <x v="1"/>
    <s v="Spicy Special Slims"/>
    <x v="83"/>
    <n v="228"/>
  </r>
  <r>
    <x v="9"/>
    <x v="2"/>
    <s v="Manuka Honey Choco"/>
    <x v="84"/>
    <n v="342"/>
  </r>
  <r>
    <x v="6"/>
    <x v="4"/>
    <s v="Milk Bars"/>
    <x v="85"/>
    <n v="54"/>
  </r>
  <r>
    <x v="3"/>
    <x v="1"/>
    <s v="Caramel Stuffed Bars"/>
    <x v="86"/>
    <n v="216"/>
  </r>
  <r>
    <x v="8"/>
    <x v="5"/>
    <s v="Baker's Choco Chips"/>
    <x v="87"/>
    <n v="54"/>
  </r>
  <r>
    <x v="4"/>
    <x v="4"/>
    <s v="White Choc"/>
    <x v="88"/>
    <n v="75"/>
  </r>
  <r>
    <x v="2"/>
    <x v="0"/>
    <s v="Fruit &amp; Nut Bars"/>
    <x v="89"/>
    <n v="93"/>
  </r>
  <r>
    <x v="2"/>
    <x v="0"/>
    <s v="White Choc"/>
    <x v="90"/>
    <n v="156"/>
  </r>
  <r>
    <x v="2"/>
    <x v="4"/>
    <s v="Eclairs"/>
    <x v="91"/>
    <n v="9"/>
  </r>
  <r>
    <x v="8"/>
    <x v="2"/>
    <s v="99% Dark &amp; Pure"/>
    <x v="8"/>
    <n v="18"/>
  </r>
  <r>
    <x v="0"/>
    <x v="1"/>
    <s v="Choco Coated Almonds"/>
    <x v="92"/>
    <n v="234"/>
  </r>
  <r>
    <x v="8"/>
    <x v="5"/>
    <s v="Caramel Stuffed Bars"/>
    <x v="93"/>
    <n v="312"/>
  </r>
  <r>
    <x v="5"/>
    <x v="2"/>
    <s v="99% Dark &amp; Pure"/>
    <x v="94"/>
    <n v="300"/>
  </r>
  <r>
    <x v="7"/>
    <x v="2"/>
    <s v="Organic Choco Syrup"/>
    <x v="95"/>
    <n v="519"/>
  </r>
  <r>
    <x v="3"/>
    <x v="0"/>
    <s v="Spicy Special Slims"/>
    <x v="96"/>
    <n v="9"/>
  </r>
  <r>
    <x v="6"/>
    <x v="1"/>
    <s v="Almond Choco"/>
    <x v="97"/>
    <n v="9"/>
  </r>
  <r>
    <x v="0"/>
    <x v="2"/>
    <s v="Peanut Butter Cubes"/>
    <x v="98"/>
    <n v="90"/>
  </r>
  <r>
    <x v="5"/>
    <x v="5"/>
    <s v="White Choc"/>
    <x v="99"/>
    <n v="96"/>
  </r>
  <r>
    <x v="7"/>
    <x v="2"/>
    <s v="Mint Chip Choco"/>
    <x v="100"/>
    <n v="21"/>
  </r>
  <r>
    <x v="0"/>
    <x v="5"/>
    <s v="Baker's Choco Chips"/>
    <x v="101"/>
    <n v="48"/>
  </r>
  <r>
    <x v="9"/>
    <x v="2"/>
    <s v="Organic Choco Syrup"/>
    <x v="102"/>
    <n v="72"/>
  </r>
  <r>
    <x v="1"/>
    <x v="1"/>
    <s v="Manuka Honey Choco"/>
    <x v="103"/>
    <n v="168"/>
  </r>
  <r>
    <x v="6"/>
    <x v="3"/>
    <s v="Baker's Choco Chips"/>
    <x v="104"/>
    <n v="51"/>
  </r>
  <r>
    <x v="3"/>
    <x v="2"/>
    <s v="99% Dark &amp; Pure"/>
    <x v="105"/>
    <n v="192"/>
  </r>
  <r>
    <x v="5"/>
    <x v="0"/>
    <s v="50% Dark Bites"/>
    <x v="106"/>
    <n v="225"/>
  </r>
  <r>
    <x v="4"/>
    <x v="5"/>
    <s v="Baker's Choco Chips"/>
    <x v="107"/>
    <n v="456"/>
  </r>
  <r>
    <x v="9"/>
    <x v="5"/>
    <s v="White Choc"/>
    <x v="108"/>
    <n v="93"/>
  </r>
  <r>
    <x v="4"/>
    <x v="5"/>
    <s v="Almond Choco"/>
    <x v="109"/>
    <n v="48"/>
  </r>
  <r>
    <x v="4"/>
    <x v="0"/>
    <s v="Drinking Coco"/>
    <x v="110"/>
    <n v="102"/>
  </r>
  <r>
    <x v="5"/>
    <x v="1"/>
    <s v="70% Dark Bites"/>
    <x v="111"/>
    <n v="252"/>
  </r>
  <r>
    <x v="7"/>
    <x v="0"/>
    <s v="Drinking Coco"/>
    <x v="112"/>
    <n v="138"/>
  </r>
  <r>
    <x v="0"/>
    <x v="4"/>
    <s v="White Choc"/>
    <x v="113"/>
    <n v="90"/>
  </r>
  <r>
    <x v="3"/>
    <x v="0"/>
    <s v="70% Dark Bites"/>
    <x v="114"/>
    <n v="240"/>
  </r>
  <r>
    <x v="0"/>
    <x v="4"/>
    <s v="Almond Choco"/>
    <x v="115"/>
    <n v="102"/>
  </r>
  <r>
    <x v="3"/>
    <x v="1"/>
    <s v="Organic Choco Syrup"/>
    <x v="116"/>
    <n v="129"/>
  </r>
  <r>
    <x v="1"/>
    <x v="1"/>
    <s v="Organic Choco Syrup"/>
    <x v="117"/>
    <n v="300"/>
  </r>
  <r>
    <x v="4"/>
    <x v="4"/>
    <s v="Peanut Butter Cubes"/>
    <x v="2"/>
    <n v="135"/>
  </r>
  <r>
    <x v="5"/>
    <x v="1"/>
    <s v="85% Dark Bars"/>
    <x v="118"/>
    <n v="114"/>
  </r>
  <r>
    <x v="5"/>
    <x v="1"/>
    <s v="50% Dark Bites"/>
    <x v="119"/>
    <n v="63"/>
  </r>
  <r>
    <x v="5"/>
    <x v="2"/>
    <s v="Manuka Honey Choco"/>
    <x v="120"/>
    <n v="252"/>
  </r>
  <r>
    <x v="9"/>
    <x v="2"/>
    <s v="Choco Coated Almonds"/>
    <x v="121"/>
    <n v="303"/>
  </r>
  <r>
    <x v="5"/>
    <x v="3"/>
    <s v="Eclairs"/>
    <x v="122"/>
    <n v="246"/>
  </r>
  <r>
    <x v="1"/>
    <x v="4"/>
    <s v="After Nines"/>
    <x v="123"/>
    <n v="84"/>
  </r>
  <r>
    <x v="5"/>
    <x v="5"/>
    <s v="Eclairs"/>
    <x v="56"/>
    <n v="39"/>
  </r>
  <r>
    <x v="6"/>
    <x v="2"/>
    <s v="Eclairs"/>
    <x v="47"/>
    <n v="348"/>
  </r>
  <r>
    <x v="5"/>
    <x v="0"/>
    <s v="Peanut Butter Cubes"/>
    <x v="124"/>
    <n v="48"/>
  </r>
  <r>
    <x v="6"/>
    <x v="0"/>
    <s v="After Nines"/>
    <x v="125"/>
    <n v="75"/>
  </r>
  <r>
    <x v="5"/>
    <x v="4"/>
    <s v="Caramel Stuffed Bars"/>
    <x v="126"/>
    <n v="258"/>
  </r>
  <r>
    <x v="4"/>
    <x v="3"/>
    <s v="Eclairs"/>
    <x v="127"/>
    <n v="27"/>
  </r>
  <r>
    <x v="1"/>
    <x v="4"/>
    <s v="Choco Coated Almonds"/>
    <x v="128"/>
    <n v="213"/>
  </r>
  <r>
    <x v="6"/>
    <x v="1"/>
    <s v="Manuka Honey Choco"/>
    <x v="129"/>
    <n v="357"/>
  </r>
  <r>
    <x v="2"/>
    <x v="0"/>
    <s v="Almond Choco"/>
    <x v="130"/>
    <n v="207"/>
  </r>
  <r>
    <x v="1"/>
    <x v="0"/>
    <s v="70% Dark Bites"/>
    <x v="131"/>
    <n v="150"/>
  </r>
  <r>
    <x v="3"/>
    <x v="2"/>
    <s v="Baker's Choco Chips"/>
    <x v="75"/>
    <n v="204"/>
  </r>
  <r>
    <x v="5"/>
    <x v="1"/>
    <s v="Organic Choco Syrup"/>
    <x v="132"/>
    <n v="21"/>
  </r>
  <r>
    <x v="3"/>
    <x v="5"/>
    <s v="Peanut Butter Cubes"/>
    <x v="133"/>
    <n v="174"/>
  </r>
  <r>
    <x v="7"/>
    <x v="0"/>
    <s v="Eclairs"/>
    <x v="134"/>
    <n v="201"/>
  </r>
  <r>
    <x v="1"/>
    <x v="4"/>
    <s v="Milk Bars"/>
    <x v="135"/>
    <n v="510"/>
  </r>
  <r>
    <x v="4"/>
    <x v="3"/>
    <s v="Manuka Honey Choco"/>
    <x v="136"/>
    <n v="378"/>
  </r>
  <r>
    <x v="2"/>
    <x v="5"/>
    <s v="Spicy Special Slims"/>
    <x v="137"/>
    <n v="27"/>
  </r>
  <r>
    <x v="7"/>
    <x v="3"/>
    <s v="Mint Chip Choco"/>
    <x v="138"/>
    <n v="117"/>
  </r>
  <r>
    <x v="4"/>
    <x v="4"/>
    <s v="Spicy Special Slims"/>
    <x v="139"/>
    <n v="36"/>
  </r>
  <r>
    <x v="1"/>
    <x v="1"/>
    <s v="Peanut Butter Cubes"/>
    <x v="140"/>
    <n v="126"/>
  </r>
  <r>
    <x v="2"/>
    <x v="3"/>
    <s v="White Choc"/>
    <x v="141"/>
    <n v="72"/>
  </r>
  <r>
    <x v="5"/>
    <x v="2"/>
    <s v="After Nines"/>
    <x v="142"/>
    <n v="42"/>
  </r>
  <r>
    <x v="0"/>
    <x v="3"/>
    <s v="Manuka Honey Choco"/>
    <x v="143"/>
    <n v="135"/>
  </r>
  <r>
    <x v="5"/>
    <x v="5"/>
    <s v="85% Dark Bars"/>
    <x v="144"/>
    <n v="189"/>
  </r>
  <r>
    <x v="4"/>
    <x v="0"/>
    <s v="Caramel Stuffed Bars"/>
    <x v="145"/>
    <n v="459"/>
  </r>
  <r>
    <x v="6"/>
    <x v="5"/>
    <s v="Raspberry Choco"/>
    <x v="146"/>
    <n v="201"/>
  </r>
  <r>
    <x v="4"/>
    <x v="5"/>
    <s v="70% Dark Bites"/>
    <x v="147"/>
    <n v="366"/>
  </r>
  <r>
    <x v="8"/>
    <x v="0"/>
    <s v="Manuka Honey Choco"/>
    <x v="148"/>
    <n v="324"/>
  </r>
  <r>
    <x v="2"/>
    <x v="1"/>
    <s v="Raspberry Choco"/>
    <x v="149"/>
    <n v="243"/>
  </r>
  <r>
    <x v="7"/>
    <x v="3"/>
    <s v="Spicy Special Slims"/>
    <x v="150"/>
    <n v="213"/>
  </r>
  <r>
    <x v="0"/>
    <x v="1"/>
    <s v="70% Dark Bites"/>
    <x v="151"/>
    <n v="447"/>
  </r>
  <r>
    <x v="0"/>
    <x v="4"/>
    <s v="Milk Bars"/>
    <x v="152"/>
    <n v="297"/>
  </r>
  <r>
    <x v="5"/>
    <x v="1"/>
    <s v="Mint Chip Choco"/>
    <x v="153"/>
    <n v="27"/>
  </r>
  <r>
    <x v="0"/>
    <x v="5"/>
    <s v="Fruit &amp; Nut Bars"/>
    <x v="154"/>
    <n v="75"/>
  </r>
  <r>
    <x v="9"/>
    <x v="3"/>
    <s v="Peanut Butter Cubes"/>
    <x v="155"/>
    <n v="30"/>
  </r>
  <r>
    <x v="5"/>
    <x v="2"/>
    <s v="Drinking Coco"/>
    <x v="12"/>
    <n v="177"/>
  </r>
  <r>
    <x v="0"/>
    <x v="5"/>
    <s v="Peanut Butter Cubes"/>
    <x v="156"/>
    <n v="159"/>
  </r>
  <r>
    <x v="8"/>
    <x v="1"/>
    <s v="Peanut Butter Cubes"/>
    <x v="135"/>
    <n v="306"/>
  </r>
  <r>
    <x v="8"/>
    <x v="5"/>
    <s v="Orange Choco"/>
    <x v="157"/>
    <n v="18"/>
  </r>
  <r>
    <x v="5"/>
    <x v="1"/>
    <s v="99% Dark &amp; Pure"/>
    <x v="158"/>
    <n v="240"/>
  </r>
  <r>
    <x v="6"/>
    <x v="5"/>
    <s v="Peanut Butter Cubes"/>
    <x v="159"/>
    <n v="93"/>
  </r>
  <r>
    <x v="9"/>
    <x v="5"/>
    <s v="Baker's Choco Chips"/>
    <x v="9"/>
    <n v="9"/>
  </r>
  <r>
    <x v="1"/>
    <x v="5"/>
    <s v="Mint Chip Choco"/>
    <x v="160"/>
    <n v="219"/>
  </r>
  <r>
    <x v="7"/>
    <x v="3"/>
    <s v="After Nines"/>
    <x v="99"/>
    <n v="141"/>
  </r>
  <r>
    <x v="3"/>
    <x v="0"/>
    <s v="Orange Choco"/>
    <x v="161"/>
    <n v="123"/>
  </r>
  <r>
    <x v="0"/>
    <x v="4"/>
    <s v="85% Dark Bars"/>
    <x v="162"/>
    <n v="51"/>
  </r>
  <r>
    <x v="4"/>
    <x v="2"/>
    <s v="Almond Choco"/>
    <x v="163"/>
    <n v="120"/>
  </r>
  <r>
    <x v="1"/>
    <x v="3"/>
    <s v="Baker's Choco Chips"/>
    <x v="164"/>
    <n v="27"/>
  </r>
  <r>
    <x v="2"/>
    <x v="2"/>
    <s v="Organic Choco Syrup"/>
    <x v="165"/>
    <n v="204"/>
  </r>
  <r>
    <x v="4"/>
    <x v="4"/>
    <s v="Milk Bars"/>
    <x v="61"/>
    <n v="123"/>
  </r>
  <r>
    <x v="9"/>
    <x v="0"/>
    <s v="Caramel Stuffed Bars"/>
    <x v="166"/>
    <n v="27"/>
  </r>
  <r>
    <x v="3"/>
    <x v="0"/>
    <s v="Baker's Choco Chips"/>
    <x v="167"/>
    <n v="177"/>
  </r>
  <r>
    <x v="8"/>
    <x v="3"/>
    <s v="Baker's Choco Chips"/>
    <x v="168"/>
    <n v="171"/>
  </r>
  <r>
    <x v="9"/>
    <x v="5"/>
    <s v="99% Dark &amp; Pure"/>
    <x v="169"/>
    <n v="204"/>
  </r>
  <r>
    <x v="8"/>
    <x v="5"/>
    <s v="50% Dark Bites"/>
    <x v="170"/>
    <n v="276"/>
  </r>
  <r>
    <x v="1"/>
    <x v="0"/>
    <s v="Baker's Choco Chips"/>
    <x v="171"/>
    <n v="45"/>
  </r>
  <r>
    <x v="0"/>
    <x v="4"/>
    <s v="Manuka Honey Choco"/>
    <x v="113"/>
    <n v="45"/>
  </r>
  <r>
    <x v="4"/>
    <x v="1"/>
    <s v="Organic Choco Syrup"/>
    <x v="172"/>
    <n v="177"/>
  </r>
  <r>
    <x v="6"/>
    <x v="2"/>
    <s v="Milk Bars"/>
    <x v="173"/>
    <n v="63"/>
  </r>
  <r>
    <x v="2"/>
    <x v="3"/>
    <s v="Drinking Coco"/>
    <x v="174"/>
    <n v="204"/>
  </r>
  <r>
    <x v="1"/>
    <x v="0"/>
    <s v="After Nines"/>
    <x v="175"/>
    <n v="195"/>
  </r>
  <r>
    <x v="5"/>
    <x v="5"/>
    <s v="50% Dark Bites"/>
    <x v="176"/>
    <n v="369"/>
  </r>
  <r>
    <x v="8"/>
    <x v="5"/>
    <s v="White Choc"/>
    <x v="177"/>
    <n v="42"/>
  </r>
  <r>
    <x v="4"/>
    <x v="0"/>
    <s v="70% Dark Bites"/>
    <x v="178"/>
    <n v="81"/>
  </r>
  <r>
    <x v="2"/>
    <x v="0"/>
    <s v="Baker's Choco Chips"/>
    <x v="179"/>
    <n v="246"/>
  </r>
  <r>
    <x v="2"/>
    <x v="5"/>
    <s v="Eclairs"/>
    <x v="180"/>
    <n v="174"/>
  </r>
  <r>
    <x v="1"/>
    <x v="1"/>
    <s v="70% Dark Bites"/>
    <x v="181"/>
    <n v="81"/>
  </r>
  <r>
    <x v="0"/>
    <x v="1"/>
    <s v="After Nines"/>
    <x v="182"/>
    <n v="372"/>
  </r>
  <r>
    <x v="0"/>
    <x v="1"/>
    <s v="Mint Chip Choco"/>
    <x v="183"/>
    <n v="174"/>
  </r>
  <r>
    <x v="3"/>
    <x v="2"/>
    <s v="Choco Coated Almonds"/>
    <x v="184"/>
    <n v="84"/>
  </r>
  <r>
    <x v="3"/>
    <x v="5"/>
    <s v="Mint Chip Choco"/>
    <x v="185"/>
    <n v="225"/>
  </r>
  <r>
    <x v="6"/>
    <x v="2"/>
    <s v="70% Dark Bites"/>
    <x v="114"/>
    <n v="105"/>
  </r>
  <r>
    <x v="0"/>
    <x v="3"/>
    <s v="Caramel Stuffed Bars"/>
    <x v="186"/>
    <n v="225"/>
  </r>
  <r>
    <x v="7"/>
    <x v="0"/>
    <s v="50% Dark Bites"/>
    <x v="187"/>
    <n v="54"/>
  </r>
  <r>
    <x v="5"/>
    <x v="0"/>
    <s v="Baker's Choco Chips"/>
    <x v="188"/>
    <n v="0"/>
  </r>
  <r>
    <x v="6"/>
    <x v="3"/>
    <s v="85% Dark Bars"/>
    <x v="65"/>
    <n v="171"/>
  </r>
  <r>
    <x v="2"/>
    <x v="5"/>
    <s v="Mint Chip Choco"/>
    <x v="62"/>
    <n v="189"/>
  </r>
  <r>
    <x v="5"/>
    <x v="4"/>
    <s v="Drinking Coco"/>
    <x v="189"/>
    <n v="270"/>
  </r>
  <r>
    <x v="4"/>
    <x v="3"/>
    <s v="70% Dark Bites"/>
    <x v="190"/>
    <n v="63"/>
  </r>
  <r>
    <x v="3"/>
    <x v="4"/>
    <s v="White Choc"/>
    <x v="191"/>
    <n v="21"/>
  </r>
  <r>
    <x v="5"/>
    <x v="0"/>
    <s v="After Nines"/>
    <x v="192"/>
    <n v="207"/>
  </r>
  <r>
    <x v="2"/>
    <x v="0"/>
    <s v="Orange Choco"/>
    <x v="193"/>
    <n v="96"/>
  </r>
  <r>
    <x v="6"/>
    <x v="3"/>
    <s v="After Nines"/>
    <x v="194"/>
    <n v="81"/>
  </r>
  <r>
    <x v="2"/>
    <x v="3"/>
    <s v="85% Dark Bars"/>
    <x v="195"/>
    <n v="306"/>
  </r>
  <r>
    <x v="9"/>
    <x v="3"/>
    <s v="Spicy Special Slims"/>
    <x v="196"/>
    <n v="279"/>
  </r>
  <r>
    <x v="7"/>
    <x v="4"/>
    <s v="Almond Choco"/>
    <x v="197"/>
    <n v="3"/>
  </r>
  <r>
    <x v="5"/>
    <x v="3"/>
    <s v="Organic Choco Syrup"/>
    <x v="198"/>
    <n v="198"/>
  </r>
  <r>
    <x v="6"/>
    <x v="3"/>
    <s v="Drinking Coco"/>
    <x v="199"/>
    <n v="249"/>
  </r>
  <r>
    <x v="4"/>
    <x v="5"/>
    <s v="Mint Chip Choco"/>
    <x v="200"/>
    <n v="75"/>
  </r>
  <r>
    <x v="2"/>
    <x v="2"/>
    <s v="Choco Coated Almonds"/>
    <x v="201"/>
    <n v="189"/>
  </r>
  <r>
    <x v="5"/>
    <x v="2"/>
    <s v="Choco Coated Almonds"/>
    <x v="202"/>
    <n v="87"/>
  </r>
  <r>
    <x v="3"/>
    <x v="2"/>
    <s v="70% Dark Bites"/>
    <x v="60"/>
    <n v="174"/>
  </r>
  <r>
    <x v="7"/>
    <x v="3"/>
    <s v="Raspberry Choco"/>
    <x v="203"/>
    <n v="36"/>
  </r>
  <r>
    <x v="2"/>
    <x v="4"/>
    <s v="85% Dark Bars"/>
    <x v="204"/>
    <n v="60"/>
  </r>
  <r>
    <x v="8"/>
    <x v="1"/>
    <s v="Fruit &amp; Nut Bars"/>
    <x v="103"/>
    <n v="78"/>
  </r>
  <r>
    <x v="2"/>
    <x v="2"/>
    <s v="70% Dark Bites"/>
    <x v="205"/>
    <n v="57"/>
  </r>
  <r>
    <x v="2"/>
    <x v="0"/>
    <s v="Caramel Stuffed Bars"/>
    <x v="206"/>
    <n v="45"/>
  </r>
  <r>
    <x v="3"/>
    <x v="4"/>
    <s v="After Nines"/>
    <x v="207"/>
    <n v="3"/>
  </r>
  <r>
    <x v="9"/>
    <x v="1"/>
    <s v="Raspberry Choco"/>
    <x v="208"/>
    <n v="6"/>
  </r>
  <r>
    <x v="6"/>
    <x v="0"/>
    <s v="White Choc"/>
    <x v="209"/>
    <n v="21"/>
  </r>
  <r>
    <x v="6"/>
    <x v="2"/>
    <s v="Drinking Coco"/>
    <x v="210"/>
    <n v="3"/>
  </r>
  <r>
    <x v="1"/>
    <x v="5"/>
    <s v="Smooth Sliky Salty"/>
    <x v="211"/>
    <n v="288"/>
  </r>
  <r>
    <x v="4"/>
    <x v="2"/>
    <s v="Milk Bars"/>
    <x v="212"/>
    <n v="30"/>
  </r>
  <r>
    <x v="0"/>
    <x v="4"/>
    <s v="Baker's Choco Chips"/>
    <x v="213"/>
    <n v="87"/>
  </r>
  <r>
    <x v="0"/>
    <x v="3"/>
    <s v="Organic Choco Syrup"/>
    <x v="214"/>
    <n v="30"/>
  </r>
  <r>
    <x v="6"/>
    <x v="4"/>
    <s v="99% Dark &amp; Pure"/>
    <x v="215"/>
    <n v="168"/>
  </r>
  <r>
    <x v="0"/>
    <x v="2"/>
    <s v="Organic Choco Syrup"/>
    <x v="216"/>
    <n v="306"/>
  </r>
  <r>
    <x v="4"/>
    <x v="1"/>
    <s v="Almond Choco"/>
    <x v="217"/>
    <n v="402"/>
  </r>
  <r>
    <x v="8"/>
    <x v="0"/>
    <s v="Caramel Stuffed Bars"/>
    <x v="218"/>
    <n v="327"/>
  </r>
  <r>
    <x v="0"/>
    <x v="0"/>
    <s v="Organic Choco Syrup"/>
    <x v="219"/>
    <n v="93"/>
  </r>
  <r>
    <x v="9"/>
    <x v="1"/>
    <s v="50% Dark Bites"/>
    <x v="220"/>
    <n v="96"/>
  </r>
  <r>
    <x v="1"/>
    <x v="3"/>
    <s v="Drinking Coco"/>
    <x v="221"/>
    <n v="27"/>
  </r>
  <r>
    <x v="2"/>
    <x v="4"/>
    <s v="Baker's Choco Chips"/>
    <x v="222"/>
    <n v="99"/>
  </r>
  <r>
    <x v="2"/>
    <x v="4"/>
    <s v="Peanut Butter Cubes"/>
    <x v="223"/>
    <n v="87"/>
  </r>
  <r>
    <x v="9"/>
    <x v="0"/>
    <s v="Spicy Special Slims"/>
    <x v="224"/>
    <n v="288"/>
  </r>
  <r>
    <x v="1"/>
    <x v="1"/>
    <s v="Orange Choco"/>
    <x v="225"/>
    <n v="363"/>
  </r>
  <r>
    <x v="9"/>
    <x v="5"/>
    <s v="Eclairs"/>
    <x v="226"/>
    <n v="87"/>
  </r>
  <r>
    <x v="4"/>
    <x v="5"/>
    <s v="Eclairs"/>
    <x v="227"/>
    <n v="150"/>
  </r>
  <r>
    <x v="7"/>
    <x v="1"/>
    <s v="Eclairs"/>
    <x v="228"/>
    <n v="303"/>
  </r>
  <r>
    <x v="5"/>
    <x v="1"/>
    <s v="Caramel Stuffed Bars"/>
    <x v="229"/>
    <n v="288"/>
  </r>
  <r>
    <x v="9"/>
    <x v="2"/>
    <s v="Milk Bars"/>
    <x v="230"/>
    <n v="75"/>
  </r>
  <r>
    <x v="0"/>
    <x v="4"/>
    <s v="Smooth Sliky Salty"/>
    <x v="231"/>
    <n v="39"/>
  </r>
  <r>
    <x v="4"/>
    <x v="5"/>
    <s v="Choco Coated Almonds"/>
    <x v="232"/>
    <n v="123"/>
  </r>
  <r>
    <x v="0"/>
    <x v="2"/>
    <s v="Almond Choco"/>
    <x v="233"/>
    <n v="36"/>
  </r>
  <r>
    <x v="6"/>
    <x v="5"/>
    <s v="After Nines"/>
    <x v="171"/>
    <n v="237"/>
  </r>
  <r>
    <x v="0"/>
    <x v="2"/>
    <s v="Milk Bars"/>
    <x v="234"/>
    <n v="201"/>
  </r>
  <r>
    <x v="7"/>
    <x v="2"/>
    <s v="Eclairs"/>
    <x v="235"/>
    <n v="48"/>
  </r>
  <r>
    <x v="6"/>
    <x v="1"/>
    <s v="After Nines"/>
    <x v="236"/>
    <n v="84"/>
  </r>
  <r>
    <x v="1"/>
    <x v="0"/>
    <s v="Spicy Special Slims"/>
    <x v="237"/>
    <n v="87"/>
  </r>
  <r>
    <x v="5"/>
    <x v="4"/>
    <s v="70% Dark Bites"/>
    <x v="238"/>
    <n v="312"/>
  </r>
  <r>
    <x v="8"/>
    <x v="3"/>
    <s v="Caramel Stuffed Bars"/>
    <x v="159"/>
    <n v="102"/>
  </r>
  <r>
    <x v="1"/>
    <x v="4"/>
    <s v="Spicy Special Slims"/>
    <x v="239"/>
    <n v="78"/>
  </r>
  <r>
    <x v="8"/>
    <x v="5"/>
    <s v="Fruit &amp; Nut Bars"/>
    <x v="240"/>
    <n v="117"/>
  </r>
  <r>
    <x v="3"/>
    <x v="1"/>
    <s v="99% Dark &amp; Pure"/>
    <x v="213"/>
    <n v="99"/>
  </r>
  <r>
    <x v="0"/>
    <x v="1"/>
    <s v="85% Dark Bars"/>
    <x v="190"/>
    <n v="48"/>
  </r>
  <r>
    <x v="5"/>
    <x v="5"/>
    <s v="Raspberry Choco"/>
    <x v="241"/>
    <n v="24"/>
  </r>
  <r>
    <x v="0"/>
    <x v="3"/>
    <s v="Raspberry Choco"/>
    <x v="242"/>
    <n v="42"/>
  </r>
  <r>
    <x v="4"/>
    <x v="1"/>
    <s v="Orange Choco"/>
    <x v="243"/>
    <n v="270"/>
  </r>
  <r>
    <x v="1"/>
    <x v="2"/>
    <s v="Fruit &amp; Nut Bars"/>
    <x v="48"/>
    <n v="150"/>
  </r>
  <r>
    <x v="7"/>
    <x v="0"/>
    <s v="Raspberry Choco"/>
    <x v="244"/>
    <n v="42"/>
  </r>
  <r>
    <x v="0"/>
    <x v="1"/>
    <s v="Manuka Honey Choco"/>
    <x v="245"/>
    <n v="126"/>
  </r>
  <r>
    <x v="4"/>
    <x v="0"/>
    <s v="Baker's Choco Chips"/>
    <x v="246"/>
    <n v="6"/>
  </r>
  <r>
    <x v="8"/>
    <x v="1"/>
    <s v="Raspberry Choco"/>
    <x v="121"/>
    <n v="276"/>
  </r>
  <r>
    <x v="8"/>
    <x v="5"/>
    <s v="Eclairs"/>
    <x v="206"/>
    <n v="93"/>
  </r>
  <r>
    <x v="7"/>
    <x v="2"/>
    <s v="Smooth Sliky Salty"/>
    <x v="247"/>
    <n v="246"/>
  </r>
  <r>
    <x v="4"/>
    <x v="3"/>
    <s v="85% Dark Bars"/>
    <x v="248"/>
    <n v="3"/>
  </r>
  <r>
    <x v="1"/>
    <x v="4"/>
    <s v="Organic Choco Syrup"/>
    <x v="249"/>
    <n v="63"/>
  </r>
  <r>
    <x v="6"/>
    <x v="1"/>
    <s v="Smooth Sliky Salty"/>
    <x v="117"/>
    <n v="246"/>
  </r>
  <r>
    <x v="7"/>
    <x v="5"/>
    <s v="99% Dark &amp; Pure"/>
    <x v="250"/>
    <n v="120"/>
  </r>
  <r>
    <x v="7"/>
    <x v="4"/>
    <s v="Smooth Sliky Salty"/>
    <x v="251"/>
    <n v="348"/>
  </r>
  <r>
    <x v="3"/>
    <x v="5"/>
    <s v="Fruit &amp; Nut Bars"/>
    <x v="252"/>
    <n v="126"/>
  </r>
  <r>
    <x v="4"/>
    <x v="1"/>
    <s v="70% Dark Bites"/>
    <x v="253"/>
    <n v="123"/>
  </r>
  <r>
    <x v="6"/>
    <x v="4"/>
    <s v="White Choc"/>
    <x v="254"/>
    <n v="45"/>
  </r>
  <r>
    <x v="9"/>
    <x v="4"/>
    <s v="Almond Choco"/>
    <x v="255"/>
    <n v="126"/>
  </r>
  <r>
    <x v="0"/>
    <x v="0"/>
    <s v="Manuka Honey Choco"/>
    <x v="256"/>
    <n v="72"/>
  </r>
  <r>
    <x v="4"/>
    <x v="2"/>
    <s v="Manuka Honey Choco"/>
    <x v="257"/>
    <n v="135"/>
  </r>
  <r>
    <x v="9"/>
    <x v="5"/>
    <s v="After Nines"/>
    <x v="258"/>
    <n v="24"/>
  </r>
  <r>
    <x v="5"/>
    <x v="2"/>
    <s v="Smooth Sliky Salty"/>
    <x v="259"/>
    <n v="117"/>
  </r>
  <r>
    <x v="8"/>
    <x v="3"/>
    <s v="Manuka Honey Choco"/>
    <x v="260"/>
    <n v="51"/>
  </r>
  <r>
    <x v="7"/>
    <x v="3"/>
    <s v="Fruit &amp; Nut Bars"/>
    <x v="261"/>
    <n v="36"/>
  </r>
  <r>
    <x v="2"/>
    <x v="1"/>
    <s v="Organic Choco Syrup"/>
    <x v="262"/>
    <n v="144"/>
  </r>
  <r>
    <x v="2"/>
    <x v="2"/>
    <s v="White Choc"/>
    <x v="263"/>
    <n v="114"/>
  </r>
  <r>
    <x v="5"/>
    <x v="0"/>
    <s v="70% Dark Bites"/>
    <x v="264"/>
    <n v="54"/>
  </r>
  <r>
    <x v="5"/>
    <x v="0"/>
    <s v="Mint Chip Choco"/>
    <x v="64"/>
    <n v="333"/>
  </r>
  <r>
    <x v="8"/>
    <x v="0"/>
    <s v="Almond Choco"/>
    <x v="62"/>
    <n v="366"/>
  </r>
  <r>
    <x v="8"/>
    <x v="4"/>
    <s v="Baker's Choco Chips"/>
    <x v="265"/>
    <n v="303"/>
  </r>
  <r>
    <x v="7"/>
    <x v="3"/>
    <s v="Peanut Butter Cubes"/>
    <x v="65"/>
    <n v="126"/>
  </r>
  <r>
    <x v="3"/>
    <x v="0"/>
    <s v="Raspberry Choco"/>
    <x v="266"/>
    <n v="231"/>
  </r>
  <r>
    <x v="2"/>
    <x v="4"/>
    <s v="White Choc"/>
    <x v="267"/>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3C4488-C1FD-4A74-9B0E-728A22574439}" name="PivotTable3"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E10" firstHeaderRow="0" firstDataRow="1" firstDataCol="1"/>
  <pivotFields count="5">
    <pivotField showAll="0">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6"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dataField="1" numFmtId="3" showAll="0"/>
  </pivotFields>
  <rowFields count="1">
    <field x="1"/>
  </rowFields>
  <rowItems count="6">
    <i>
      <x/>
    </i>
    <i>
      <x v="1"/>
    </i>
    <i>
      <x v="2"/>
    </i>
    <i>
      <x v="3"/>
    </i>
    <i>
      <x v="4"/>
    </i>
    <i>
      <x v="5"/>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formats count="2">
    <format dxfId="15">
      <pivotArea dataOnly="0" outline="0" fieldPosition="0">
        <references count="1">
          <reference field="4294967294" count="1">
            <x v="0"/>
          </reference>
        </references>
      </pivotArea>
    </format>
    <format dxfId="16">
      <pivotArea dataOnly="0" outline="0" fieldPosition="0">
        <references count="1">
          <reference field="4294967294" count="1">
            <x v="2"/>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DDA372-7C02-427D-B156-45110A280BEA}" name="PivotTable4"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12"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8">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xlsx!data1">
        <x15:activeTabTopLevelEntity name="[data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17577D0-4045-4E53-BF4D-6382CCCE589A}" sourceName="Sales Person">
  <pivotTables>
    <pivotTable tabId="5" name="PivotTable3"/>
  </pivotTables>
  <data>
    <tabular pivotCacheId="1135205982">
      <items count="10">
        <i x="7" s="1"/>
        <i x="1" s="1"/>
        <i x="3" s="1"/>
        <i x="5" s="1"/>
        <i x="4" s="1"/>
        <i x="6" s="1"/>
        <i x="8" s="1"/>
        <i x="2" s="1"/>
        <i x="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C3485099-42B5-4368-A39F-DBD613988682}" cache="Slicer_Sales_Person" caption="Sales Person" columnCoun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5C5605-3F4E-4992-891A-D193F208C6CD}" name="Data1" displayName="Data1" ref="A4:E304" totalsRowShown="0" headerRowDxfId="30">
  <autoFilter ref="A4:E304" xr:uid="{875C5605-3F4E-4992-891A-D193F208C6CD}"/>
  <tableColumns count="5">
    <tableColumn id="1" xr3:uid="{680E1972-D540-42C4-98D3-C9DDEE13105D}" name="Sales Person"/>
    <tableColumn id="2" xr3:uid="{1C9E4BC3-CD14-4A40-A1A8-0B13003E0521}" name="Geography"/>
    <tableColumn id="3" xr3:uid="{825B5F70-301E-4BAA-9819-B8EF35EE9DD6}" name="Product"/>
    <tableColumn id="4" xr3:uid="{AFB1CCAE-42EF-463D-BA27-4D9D4D8B2E8F}" name="Amount" dataDxfId="29"/>
    <tableColumn id="5" xr3:uid="{9FC8C55E-CCE0-4C77-AB70-9F5D64EB8389}" name="Units" dataDxfId="2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37C5DC-4DC0-4EB4-A225-020717577FEC}" name="Data16" displayName="Data16" ref="B4:F304" totalsRowShown="0" headerRowDxfId="27">
  <autoFilter ref="B4:F304" xr:uid="{C237C5DC-4DC0-4EB4-A225-020717577FEC}">
    <filterColumn colId="3">
      <colorFilter dxfId="26" cellColor="0"/>
    </filterColumn>
  </autoFilter>
  <sortState xmlns:xlrd2="http://schemas.microsoft.com/office/spreadsheetml/2017/richdata2" ref="B5:F304">
    <sortCondition descending="1" ref="F4:F304"/>
  </sortState>
  <tableColumns count="5">
    <tableColumn id="1" xr3:uid="{BB07AF2A-3049-431F-B5E5-6E931089AF1B}" name="Sales Person"/>
    <tableColumn id="2" xr3:uid="{968D83D5-F377-4C93-923D-56A7EE38EB07}" name="Geography"/>
    <tableColumn id="3" xr3:uid="{C42DDE64-02D1-4585-A225-0583B18524B7}" name="Product"/>
    <tableColumn id="4" xr3:uid="{2941AC9F-E6CD-4ED8-A966-028FFF8D25D4}" name="Amount" dataDxfId="25"/>
    <tableColumn id="5" xr3:uid="{6B1D6AD6-A64E-4E40-9E83-3B7C7A39BB95}" name="Units" dataDxfId="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6E5395-84E3-438F-8001-4FEFD4D1496E}" name="Data13" displayName="Data13" ref="I6:M306" totalsRowShown="0" headerRowDxfId="4">
  <autoFilter ref="I6:M306" xr:uid="{326E5395-84E3-438F-8001-4FEFD4D1496E}"/>
  <tableColumns count="5">
    <tableColumn id="1" xr3:uid="{F6C5302A-2C7A-42D6-A118-EC4DDC6BBC9D}" name="Sales Person"/>
    <tableColumn id="2" xr3:uid="{CAF21200-B065-4261-92E7-8A5CA0E83B77}" name="Geography"/>
    <tableColumn id="3" xr3:uid="{42605394-5737-4426-B2D9-B770F58D0BA3}" name="Product"/>
    <tableColumn id="4" xr3:uid="{33702378-1A8B-492C-9D7A-7599BAB2DAA2}" name="Amount" dataDxfId="3"/>
    <tableColumn id="5" xr3:uid="{7D949C1B-11E4-47A6-800F-777C7D64DAC4}" name="Uni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AA87-CD80-45CE-BC9A-6E70F06E09EB}">
  <dimension ref="A1:E304"/>
  <sheetViews>
    <sheetView workbookViewId="0">
      <selection activeCell="A4" sqref="A4:E304"/>
    </sheetView>
  </sheetViews>
  <sheetFormatPr defaultRowHeight="14.4" x14ac:dyDescent="0.3"/>
  <cols>
    <col min="1" max="1" width="15" bestFit="1" customWidth="1"/>
    <col min="2" max="2" width="11.77734375" customWidth="1"/>
    <col min="3" max="3" width="19.88671875" bestFit="1" customWidth="1"/>
    <col min="4" max="4" width="9.33203125" customWidth="1"/>
  </cols>
  <sheetData>
    <row r="1" spans="1:5" x14ac:dyDescent="0.3">
      <c r="A1" t="s">
        <v>0</v>
      </c>
    </row>
    <row r="4" spans="1:5" x14ac:dyDescent="0.3">
      <c r="A4" s="3" t="s">
        <v>1</v>
      </c>
      <c r="B4" s="3" t="s">
        <v>2</v>
      </c>
      <c r="C4" s="3" t="s">
        <v>3</v>
      </c>
      <c r="D4" s="4" t="s">
        <v>4</v>
      </c>
      <c r="E4" s="4" t="s">
        <v>5</v>
      </c>
    </row>
    <row r="5" spans="1:5" x14ac:dyDescent="0.3">
      <c r="A5" t="s">
        <v>6</v>
      </c>
      <c r="B5" t="s">
        <v>7</v>
      </c>
      <c r="C5" t="s">
        <v>8</v>
      </c>
      <c r="D5" s="1">
        <v>1624</v>
      </c>
      <c r="E5" s="2">
        <v>114</v>
      </c>
    </row>
    <row r="6" spans="1:5" x14ac:dyDescent="0.3">
      <c r="A6" t="s">
        <v>9</v>
      </c>
      <c r="B6" t="s">
        <v>10</v>
      </c>
      <c r="C6" t="s">
        <v>11</v>
      </c>
      <c r="D6" s="1">
        <v>6706</v>
      </c>
      <c r="E6" s="2">
        <v>459</v>
      </c>
    </row>
    <row r="7" spans="1:5" x14ac:dyDescent="0.3">
      <c r="A7" t="s">
        <v>12</v>
      </c>
      <c r="B7" t="s">
        <v>10</v>
      </c>
      <c r="C7" t="s">
        <v>13</v>
      </c>
      <c r="D7" s="1">
        <v>959</v>
      </c>
      <c r="E7" s="2">
        <v>147</v>
      </c>
    </row>
    <row r="8" spans="1:5" x14ac:dyDescent="0.3">
      <c r="A8" t="s">
        <v>14</v>
      </c>
      <c r="B8" t="s">
        <v>15</v>
      </c>
      <c r="C8" t="s">
        <v>16</v>
      </c>
      <c r="D8" s="1">
        <v>9632</v>
      </c>
      <c r="E8" s="2">
        <v>288</v>
      </c>
    </row>
    <row r="9" spans="1:5" x14ac:dyDescent="0.3">
      <c r="A9" t="s">
        <v>17</v>
      </c>
      <c r="B9" t="s">
        <v>18</v>
      </c>
      <c r="C9" t="s">
        <v>19</v>
      </c>
      <c r="D9" s="1">
        <v>2100</v>
      </c>
      <c r="E9" s="2">
        <v>414</v>
      </c>
    </row>
    <row r="10" spans="1:5" x14ac:dyDescent="0.3">
      <c r="A10" t="s">
        <v>6</v>
      </c>
      <c r="B10" t="s">
        <v>10</v>
      </c>
      <c r="C10" t="s">
        <v>20</v>
      </c>
      <c r="D10" s="1">
        <v>8869</v>
      </c>
      <c r="E10" s="2">
        <v>432</v>
      </c>
    </row>
    <row r="11" spans="1:5" x14ac:dyDescent="0.3">
      <c r="A11" t="s">
        <v>17</v>
      </c>
      <c r="B11" t="s">
        <v>21</v>
      </c>
      <c r="C11" t="s">
        <v>22</v>
      </c>
      <c r="D11" s="1">
        <v>2681</v>
      </c>
      <c r="E11" s="2">
        <v>54</v>
      </c>
    </row>
    <row r="12" spans="1:5" x14ac:dyDescent="0.3">
      <c r="A12" t="s">
        <v>9</v>
      </c>
      <c r="B12" t="s">
        <v>10</v>
      </c>
      <c r="C12" t="s">
        <v>23</v>
      </c>
      <c r="D12" s="1">
        <v>5012</v>
      </c>
      <c r="E12" s="2">
        <v>210</v>
      </c>
    </row>
    <row r="13" spans="1:5" x14ac:dyDescent="0.3">
      <c r="A13" t="s">
        <v>24</v>
      </c>
      <c r="B13" t="s">
        <v>21</v>
      </c>
      <c r="C13" t="s">
        <v>25</v>
      </c>
      <c r="D13" s="1">
        <v>1281</v>
      </c>
      <c r="E13" s="2">
        <v>75</v>
      </c>
    </row>
    <row r="14" spans="1:5" x14ac:dyDescent="0.3">
      <c r="A14" t="s">
        <v>26</v>
      </c>
      <c r="B14" t="s">
        <v>7</v>
      </c>
      <c r="C14" t="s">
        <v>25</v>
      </c>
      <c r="D14" s="1">
        <v>4991</v>
      </c>
      <c r="E14" s="2">
        <v>12</v>
      </c>
    </row>
    <row r="15" spans="1:5" x14ac:dyDescent="0.3">
      <c r="A15" t="s">
        <v>27</v>
      </c>
      <c r="B15" t="s">
        <v>18</v>
      </c>
      <c r="C15" t="s">
        <v>19</v>
      </c>
      <c r="D15" s="1">
        <v>1785</v>
      </c>
      <c r="E15" s="2">
        <v>462</v>
      </c>
    </row>
    <row r="16" spans="1:5" x14ac:dyDescent="0.3">
      <c r="A16" t="s">
        <v>28</v>
      </c>
      <c r="B16" t="s">
        <v>7</v>
      </c>
      <c r="C16" t="s">
        <v>29</v>
      </c>
      <c r="D16" s="1">
        <v>3983</v>
      </c>
      <c r="E16" s="2">
        <v>144</v>
      </c>
    </row>
    <row r="17" spans="1:5" x14ac:dyDescent="0.3">
      <c r="A17" t="s">
        <v>12</v>
      </c>
      <c r="B17" t="s">
        <v>21</v>
      </c>
      <c r="C17" t="s">
        <v>30</v>
      </c>
      <c r="D17" s="1">
        <v>2646</v>
      </c>
      <c r="E17" s="2">
        <v>120</v>
      </c>
    </row>
    <row r="18" spans="1:5" x14ac:dyDescent="0.3">
      <c r="A18" t="s">
        <v>27</v>
      </c>
      <c r="B18" t="s">
        <v>31</v>
      </c>
      <c r="C18" t="s">
        <v>32</v>
      </c>
      <c r="D18" s="1">
        <v>252</v>
      </c>
      <c r="E18" s="2">
        <v>54</v>
      </c>
    </row>
    <row r="19" spans="1:5" x14ac:dyDescent="0.3">
      <c r="A19" t="s">
        <v>28</v>
      </c>
      <c r="B19" t="s">
        <v>10</v>
      </c>
      <c r="C19" t="s">
        <v>19</v>
      </c>
      <c r="D19" s="1">
        <v>2464</v>
      </c>
      <c r="E19" s="2">
        <v>234</v>
      </c>
    </row>
    <row r="20" spans="1:5" x14ac:dyDescent="0.3">
      <c r="A20" t="s">
        <v>28</v>
      </c>
      <c r="B20" t="s">
        <v>10</v>
      </c>
      <c r="C20" t="s">
        <v>33</v>
      </c>
      <c r="D20" s="1">
        <v>2114</v>
      </c>
      <c r="E20" s="2">
        <v>66</v>
      </c>
    </row>
    <row r="21" spans="1:5" x14ac:dyDescent="0.3">
      <c r="A21" t="s">
        <v>17</v>
      </c>
      <c r="B21" t="s">
        <v>7</v>
      </c>
      <c r="C21" t="s">
        <v>22</v>
      </c>
      <c r="D21" s="1">
        <v>7693</v>
      </c>
      <c r="E21" s="2">
        <v>87</v>
      </c>
    </row>
    <row r="22" spans="1:5" x14ac:dyDescent="0.3">
      <c r="A22" t="s">
        <v>26</v>
      </c>
      <c r="B22" t="s">
        <v>31</v>
      </c>
      <c r="C22" t="s">
        <v>34</v>
      </c>
      <c r="D22" s="1">
        <v>15610</v>
      </c>
      <c r="E22" s="2">
        <v>339</v>
      </c>
    </row>
    <row r="23" spans="1:5" x14ac:dyDescent="0.3">
      <c r="A23" t="s">
        <v>14</v>
      </c>
      <c r="B23" t="s">
        <v>31</v>
      </c>
      <c r="C23" t="s">
        <v>23</v>
      </c>
      <c r="D23" s="1">
        <v>336</v>
      </c>
      <c r="E23" s="2">
        <v>144</v>
      </c>
    </row>
    <row r="24" spans="1:5" x14ac:dyDescent="0.3">
      <c r="A24" t="s">
        <v>27</v>
      </c>
      <c r="B24" t="s">
        <v>18</v>
      </c>
      <c r="C24" t="s">
        <v>34</v>
      </c>
      <c r="D24" s="1">
        <v>9443</v>
      </c>
      <c r="E24" s="2">
        <v>162</v>
      </c>
    </row>
    <row r="25" spans="1:5" x14ac:dyDescent="0.3">
      <c r="A25" t="s">
        <v>12</v>
      </c>
      <c r="B25" t="s">
        <v>31</v>
      </c>
      <c r="C25" t="s">
        <v>35</v>
      </c>
      <c r="D25" s="1">
        <v>8155</v>
      </c>
      <c r="E25" s="2">
        <v>90</v>
      </c>
    </row>
    <row r="26" spans="1:5" x14ac:dyDescent="0.3">
      <c r="A26" t="s">
        <v>9</v>
      </c>
      <c r="B26" t="s">
        <v>21</v>
      </c>
      <c r="C26" t="s">
        <v>35</v>
      </c>
      <c r="D26" s="1">
        <v>1701</v>
      </c>
      <c r="E26" s="2">
        <v>234</v>
      </c>
    </row>
    <row r="27" spans="1:5" x14ac:dyDescent="0.3">
      <c r="A27" t="s">
        <v>36</v>
      </c>
      <c r="B27" t="s">
        <v>21</v>
      </c>
      <c r="C27" t="s">
        <v>23</v>
      </c>
      <c r="D27" s="1">
        <v>2205</v>
      </c>
      <c r="E27" s="2">
        <v>141</v>
      </c>
    </row>
    <row r="28" spans="1:5" x14ac:dyDescent="0.3">
      <c r="A28" t="s">
        <v>9</v>
      </c>
      <c r="B28" t="s">
        <v>7</v>
      </c>
      <c r="C28" t="s">
        <v>37</v>
      </c>
      <c r="D28" s="1">
        <v>1771</v>
      </c>
      <c r="E28" s="2">
        <v>204</v>
      </c>
    </row>
    <row r="29" spans="1:5" x14ac:dyDescent="0.3">
      <c r="A29" t="s">
        <v>14</v>
      </c>
      <c r="B29" t="s">
        <v>10</v>
      </c>
      <c r="C29" t="s">
        <v>38</v>
      </c>
      <c r="D29" s="1">
        <v>2114</v>
      </c>
      <c r="E29" s="2">
        <v>186</v>
      </c>
    </row>
    <row r="30" spans="1:5" x14ac:dyDescent="0.3">
      <c r="A30" t="s">
        <v>14</v>
      </c>
      <c r="B30" t="s">
        <v>15</v>
      </c>
      <c r="C30" t="s">
        <v>32</v>
      </c>
      <c r="D30" s="1">
        <v>10311</v>
      </c>
      <c r="E30" s="2">
        <v>231</v>
      </c>
    </row>
    <row r="31" spans="1:5" x14ac:dyDescent="0.3">
      <c r="A31" t="s">
        <v>28</v>
      </c>
      <c r="B31" t="s">
        <v>18</v>
      </c>
      <c r="C31" t="s">
        <v>30</v>
      </c>
      <c r="D31" s="1">
        <v>21</v>
      </c>
      <c r="E31" s="2">
        <v>168</v>
      </c>
    </row>
    <row r="32" spans="1:5" x14ac:dyDescent="0.3">
      <c r="A32" t="s">
        <v>36</v>
      </c>
      <c r="B32" t="s">
        <v>10</v>
      </c>
      <c r="C32" t="s">
        <v>34</v>
      </c>
      <c r="D32" s="1">
        <v>1974</v>
      </c>
      <c r="E32" s="2">
        <v>195</v>
      </c>
    </row>
    <row r="33" spans="1:5" x14ac:dyDescent="0.3">
      <c r="A33" t="s">
        <v>26</v>
      </c>
      <c r="B33" t="s">
        <v>15</v>
      </c>
      <c r="C33" t="s">
        <v>35</v>
      </c>
      <c r="D33" s="1">
        <v>6314</v>
      </c>
      <c r="E33" s="2">
        <v>15</v>
      </c>
    </row>
    <row r="34" spans="1:5" x14ac:dyDescent="0.3">
      <c r="A34" t="s">
        <v>36</v>
      </c>
      <c r="B34" t="s">
        <v>7</v>
      </c>
      <c r="C34" t="s">
        <v>35</v>
      </c>
      <c r="D34" s="1">
        <v>4683</v>
      </c>
      <c r="E34" s="2">
        <v>30</v>
      </c>
    </row>
    <row r="35" spans="1:5" x14ac:dyDescent="0.3">
      <c r="A35" t="s">
        <v>14</v>
      </c>
      <c r="B35" t="s">
        <v>7</v>
      </c>
      <c r="C35" t="s">
        <v>39</v>
      </c>
      <c r="D35" s="1">
        <v>6398</v>
      </c>
      <c r="E35" s="2">
        <v>102</v>
      </c>
    </row>
    <row r="36" spans="1:5" x14ac:dyDescent="0.3">
      <c r="A36" t="s">
        <v>27</v>
      </c>
      <c r="B36" t="s">
        <v>10</v>
      </c>
      <c r="C36" t="s">
        <v>37</v>
      </c>
      <c r="D36" s="1">
        <v>553</v>
      </c>
      <c r="E36" s="2">
        <v>15</v>
      </c>
    </row>
    <row r="37" spans="1:5" x14ac:dyDescent="0.3">
      <c r="A37" t="s">
        <v>9</v>
      </c>
      <c r="B37" t="s">
        <v>18</v>
      </c>
      <c r="C37" t="s">
        <v>8</v>
      </c>
      <c r="D37" s="1">
        <v>7021</v>
      </c>
      <c r="E37" s="2">
        <v>183</v>
      </c>
    </row>
    <row r="38" spans="1:5" x14ac:dyDescent="0.3">
      <c r="A38" t="s">
        <v>6</v>
      </c>
      <c r="B38" t="s">
        <v>18</v>
      </c>
      <c r="C38" t="s">
        <v>23</v>
      </c>
      <c r="D38" s="1">
        <v>5817</v>
      </c>
      <c r="E38" s="2">
        <v>12</v>
      </c>
    </row>
    <row r="39" spans="1:5" x14ac:dyDescent="0.3">
      <c r="A39" t="s">
        <v>14</v>
      </c>
      <c r="B39" t="s">
        <v>18</v>
      </c>
      <c r="C39" t="s">
        <v>25</v>
      </c>
      <c r="D39" s="1">
        <v>3976</v>
      </c>
      <c r="E39" s="2">
        <v>72</v>
      </c>
    </row>
    <row r="40" spans="1:5" x14ac:dyDescent="0.3">
      <c r="A40" t="s">
        <v>17</v>
      </c>
      <c r="B40" t="s">
        <v>21</v>
      </c>
      <c r="C40" t="s">
        <v>40</v>
      </c>
      <c r="D40" s="1">
        <v>1134</v>
      </c>
      <c r="E40" s="2">
        <v>282</v>
      </c>
    </row>
    <row r="41" spans="1:5" x14ac:dyDescent="0.3">
      <c r="A41" t="s">
        <v>27</v>
      </c>
      <c r="B41" t="s">
        <v>18</v>
      </c>
      <c r="C41" t="s">
        <v>41</v>
      </c>
      <c r="D41" s="1">
        <v>6027</v>
      </c>
      <c r="E41" s="2">
        <v>144</v>
      </c>
    </row>
    <row r="42" spans="1:5" x14ac:dyDescent="0.3">
      <c r="A42" t="s">
        <v>17</v>
      </c>
      <c r="B42" t="s">
        <v>7</v>
      </c>
      <c r="C42" t="s">
        <v>30</v>
      </c>
      <c r="D42" s="1">
        <v>1904</v>
      </c>
      <c r="E42" s="2">
        <v>405</v>
      </c>
    </row>
    <row r="43" spans="1:5" x14ac:dyDescent="0.3">
      <c r="A43" t="s">
        <v>24</v>
      </c>
      <c r="B43" t="s">
        <v>31</v>
      </c>
      <c r="C43" t="s">
        <v>11</v>
      </c>
      <c r="D43" s="1">
        <v>3262</v>
      </c>
      <c r="E43" s="2">
        <v>75</v>
      </c>
    </row>
    <row r="44" spans="1:5" x14ac:dyDescent="0.3">
      <c r="A44" t="s">
        <v>6</v>
      </c>
      <c r="B44" t="s">
        <v>31</v>
      </c>
      <c r="C44" t="s">
        <v>40</v>
      </c>
      <c r="D44" s="1">
        <v>2289</v>
      </c>
      <c r="E44" s="2">
        <v>135</v>
      </c>
    </row>
    <row r="45" spans="1:5" x14ac:dyDescent="0.3">
      <c r="A45" t="s">
        <v>26</v>
      </c>
      <c r="B45" t="s">
        <v>31</v>
      </c>
      <c r="C45" t="s">
        <v>40</v>
      </c>
      <c r="D45" s="1">
        <v>6986</v>
      </c>
      <c r="E45" s="2">
        <v>21</v>
      </c>
    </row>
    <row r="46" spans="1:5" x14ac:dyDescent="0.3">
      <c r="A46" t="s">
        <v>27</v>
      </c>
      <c r="B46" t="s">
        <v>21</v>
      </c>
      <c r="C46" t="s">
        <v>35</v>
      </c>
      <c r="D46" s="1">
        <v>4417</v>
      </c>
      <c r="E46" s="2">
        <v>153</v>
      </c>
    </row>
    <row r="47" spans="1:5" x14ac:dyDescent="0.3">
      <c r="A47" t="s">
        <v>17</v>
      </c>
      <c r="B47" t="s">
        <v>31</v>
      </c>
      <c r="C47" t="s">
        <v>38</v>
      </c>
      <c r="D47" s="1">
        <v>1442</v>
      </c>
      <c r="E47" s="2">
        <v>15</v>
      </c>
    </row>
    <row r="48" spans="1:5" x14ac:dyDescent="0.3">
      <c r="A48" t="s">
        <v>28</v>
      </c>
      <c r="B48" t="s">
        <v>10</v>
      </c>
      <c r="C48" t="s">
        <v>25</v>
      </c>
      <c r="D48" s="1">
        <v>2415</v>
      </c>
      <c r="E48" s="2">
        <v>255</v>
      </c>
    </row>
    <row r="49" spans="1:5" x14ac:dyDescent="0.3">
      <c r="A49" t="s">
        <v>27</v>
      </c>
      <c r="B49" t="s">
        <v>7</v>
      </c>
      <c r="C49" t="s">
        <v>37</v>
      </c>
      <c r="D49" s="1">
        <v>238</v>
      </c>
      <c r="E49" s="2">
        <v>18</v>
      </c>
    </row>
    <row r="50" spans="1:5" x14ac:dyDescent="0.3">
      <c r="A50" t="s">
        <v>17</v>
      </c>
      <c r="B50" t="s">
        <v>7</v>
      </c>
      <c r="C50" t="s">
        <v>35</v>
      </c>
      <c r="D50" s="1">
        <v>4949</v>
      </c>
      <c r="E50" s="2">
        <v>189</v>
      </c>
    </row>
    <row r="51" spans="1:5" x14ac:dyDescent="0.3">
      <c r="A51" t="s">
        <v>26</v>
      </c>
      <c r="B51" t="s">
        <v>21</v>
      </c>
      <c r="C51" t="s">
        <v>11</v>
      </c>
      <c r="D51" s="1">
        <v>5075</v>
      </c>
      <c r="E51" s="2">
        <v>21</v>
      </c>
    </row>
    <row r="52" spans="1:5" x14ac:dyDescent="0.3">
      <c r="A52" t="s">
        <v>28</v>
      </c>
      <c r="B52" t="s">
        <v>15</v>
      </c>
      <c r="C52" t="s">
        <v>30</v>
      </c>
      <c r="D52" s="1">
        <v>9198</v>
      </c>
      <c r="E52" s="2">
        <v>36</v>
      </c>
    </row>
    <row r="53" spans="1:5" x14ac:dyDescent="0.3">
      <c r="A53" t="s">
        <v>17</v>
      </c>
      <c r="B53" t="s">
        <v>31</v>
      </c>
      <c r="C53" t="s">
        <v>33</v>
      </c>
      <c r="D53" s="1">
        <v>3339</v>
      </c>
      <c r="E53" s="2">
        <v>75</v>
      </c>
    </row>
    <row r="54" spans="1:5" x14ac:dyDescent="0.3">
      <c r="A54" t="s">
        <v>6</v>
      </c>
      <c r="B54" t="s">
        <v>31</v>
      </c>
      <c r="C54" t="s">
        <v>29</v>
      </c>
      <c r="D54" s="1">
        <v>5019</v>
      </c>
      <c r="E54" s="2">
        <v>156</v>
      </c>
    </row>
    <row r="55" spans="1:5" x14ac:dyDescent="0.3">
      <c r="A55" t="s">
        <v>26</v>
      </c>
      <c r="B55" t="s">
        <v>15</v>
      </c>
      <c r="C55" t="s">
        <v>30</v>
      </c>
      <c r="D55" s="1">
        <v>16184</v>
      </c>
      <c r="E55" s="2">
        <v>39</v>
      </c>
    </row>
    <row r="56" spans="1:5" x14ac:dyDescent="0.3">
      <c r="A56" t="s">
        <v>17</v>
      </c>
      <c r="B56" t="s">
        <v>15</v>
      </c>
      <c r="C56" t="s">
        <v>42</v>
      </c>
      <c r="D56" s="1">
        <v>497</v>
      </c>
      <c r="E56" s="2">
        <v>63</v>
      </c>
    </row>
    <row r="57" spans="1:5" x14ac:dyDescent="0.3">
      <c r="A57" t="s">
        <v>27</v>
      </c>
      <c r="B57" t="s">
        <v>15</v>
      </c>
      <c r="C57" t="s">
        <v>33</v>
      </c>
      <c r="D57" s="1">
        <v>8211</v>
      </c>
      <c r="E57" s="2">
        <v>75</v>
      </c>
    </row>
    <row r="58" spans="1:5" x14ac:dyDescent="0.3">
      <c r="A58" t="s">
        <v>27</v>
      </c>
      <c r="B58" t="s">
        <v>21</v>
      </c>
      <c r="C58" t="s">
        <v>41</v>
      </c>
      <c r="D58" s="1">
        <v>6580</v>
      </c>
      <c r="E58" s="2">
        <v>183</v>
      </c>
    </row>
    <row r="59" spans="1:5" x14ac:dyDescent="0.3">
      <c r="A59" t="s">
        <v>14</v>
      </c>
      <c r="B59" t="s">
        <v>10</v>
      </c>
      <c r="C59" t="s">
        <v>32</v>
      </c>
      <c r="D59" s="1">
        <v>4760</v>
      </c>
      <c r="E59" s="2">
        <v>69</v>
      </c>
    </row>
    <row r="60" spans="1:5" x14ac:dyDescent="0.3">
      <c r="A60" t="s">
        <v>6</v>
      </c>
      <c r="B60" t="s">
        <v>15</v>
      </c>
      <c r="C60" t="s">
        <v>19</v>
      </c>
      <c r="D60" s="1">
        <v>5439</v>
      </c>
      <c r="E60" s="2">
        <v>30</v>
      </c>
    </row>
    <row r="61" spans="1:5" x14ac:dyDescent="0.3">
      <c r="A61" t="s">
        <v>14</v>
      </c>
      <c r="B61" t="s">
        <v>31</v>
      </c>
      <c r="C61" t="s">
        <v>29</v>
      </c>
      <c r="D61" s="1">
        <v>1463</v>
      </c>
      <c r="E61" s="2">
        <v>39</v>
      </c>
    </row>
    <row r="62" spans="1:5" x14ac:dyDescent="0.3">
      <c r="A62" t="s">
        <v>28</v>
      </c>
      <c r="B62" t="s">
        <v>31</v>
      </c>
      <c r="C62" t="s">
        <v>11</v>
      </c>
      <c r="D62" s="1">
        <v>7777</v>
      </c>
      <c r="E62" s="2">
        <v>504</v>
      </c>
    </row>
    <row r="63" spans="1:5" x14ac:dyDescent="0.3">
      <c r="A63" t="s">
        <v>12</v>
      </c>
      <c r="B63" t="s">
        <v>7</v>
      </c>
      <c r="C63" t="s">
        <v>33</v>
      </c>
      <c r="D63" s="1">
        <v>1085</v>
      </c>
      <c r="E63" s="2">
        <v>273</v>
      </c>
    </row>
    <row r="64" spans="1:5" x14ac:dyDescent="0.3">
      <c r="A64" t="s">
        <v>26</v>
      </c>
      <c r="B64" t="s">
        <v>7</v>
      </c>
      <c r="C64" t="s">
        <v>22</v>
      </c>
      <c r="D64" s="1">
        <v>182</v>
      </c>
      <c r="E64" s="2">
        <v>48</v>
      </c>
    </row>
    <row r="65" spans="1:5" x14ac:dyDescent="0.3">
      <c r="A65" t="s">
        <v>17</v>
      </c>
      <c r="B65" t="s">
        <v>31</v>
      </c>
      <c r="C65" t="s">
        <v>40</v>
      </c>
      <c r="D65" s="1">
        <v>4242</v>
      </c>
      <c r="E65" s="2">
        <v>207</v>
      </c>
    </row>
    <row r="66" spans="1:5" x14ac:dyDescent="0.3">
      <c r="A66" t="s">
        <v>17</v>
      </c>
      <c r="B66" t="s">
        <v>15</v>
      </c>
      <c r="C66" t="s">
        <v>11</v>
      </c>
      <c r="D66" s="1">
        <v>6118</v>
      </c>
      <c r="E66" s="2">
        <v>9</v>
      </c>
    </row>
    <row r="67" spans="1:5" x14ac:dyDescent="0.3">
      <c r="A67" t="s">
        <v>36</v>
      </c>
      <c r="B67" t="s">
        <v>15</v>
      </c>
      <c r="C67" t="s">
        <v>35</v>
      </c>
      <c r="D67" s="1">
        <v>2317</v>
      </c>
      <c r="E67" s="2">
        <v>261</v>
      </c>
    </row>
    <row r="68" spans="1:5" x14ac:dyDescent="0.3">
      <c r="A68" t="s">
        <v>17</v>
      </c>
      <c r="B68" t="s">
        <v>21</v>
      </c>
      <c r="C68" t="s">
        <v>30</v>
      </c>
      <c r="D68" s="1">
        <v>938</v>
      </c>
      <c r="E68" s="2">
        <v>6</v>
      </c>
    </row>
    <row r="69" spans="1:5" x14ac:dyDescent="0.3">
      <c r="A69" t="s">
        <v>9</v>
      </c>
      <c r="B69" t="s">
        <v>7</v>
      </c>
      <c r="C69" t="s">
        <v>38</v>
      </c>
      <c r="D69" s="1">
        <v>9709</v>
      </c>
      <c r="E69" s="2">
        <v>30</v>
      </c>
    </row>
    <row r="70" spans="1:5" x14ac:dyDescent="0.3">
      <c r="A70" t="s">
        <v>24</v>
      </c>
      <c r="B70" t="s">
        <v>31</v>
      </c>
      <c r="C70" t="s">
        <v>34</v>
      </c>
      <c r="D70" s="1">
        <v>2205</v>
      </c>
      <c r="E70" s="2">
        <v>138</v>
      </c>
    </row>
    <row r="71" spans="1:5" x14ac:dyDescent="0.3">
      <c r="A71" t="s">
        <v>24</v>
      </c>
      <c r="B71" t="s">
        <v>7</v>
      </c>
      <c r="C71" t="s">
        <v>29</v>
      </c>
      <c r="D71" s="1">
        <v>4487</v>
      </c>
      <c r="E71" s="2">
        <v>111</v>
      </c>
    </row>
    <row r="72" spans="1:5" x14ac:dyDescent="0.3">
      <c r="A72" t="s">
        <v>26</v>
      </c>
      <c r="B72" t="s">
        <v>10</v>
      </c>
      <c r="C72" t="s">
        <v>16</v>
      </c>
      <c r="D72" s="1">
        <v>2415</v>
      </c>
      <c r="E72" s="2">
        <v>15</v>
      </c>
    </row>
    <row r="73" spans="1:5" x14ac:dyDescent="0.3">
      <c r="A73" t="s">
        <v>6</v>
      </c>
      <c r="B73" t="s">
        <v>31</v>
      </c>
      <c r="C73" t="s">
        <v>37</v>
      </c>
      <c r="D73" s="1">
        <v>4018</v>
      </c>
      <c r="E73" s="2">
        <v>162</v>
      </c>
    </row>
    <row r="74" spans="1:5" x14ac:dyDescent="0.3">
      <c r="A74" t="s">
        <v>26</v>
      </c>
      <c r="B74" t="s">
        <v>31</v>
      </c>
      <c r="C74" t="s">
        <v>37</v>
      </c>
      <c r="D74" s="1">
        <v>861</v>
      </c>
      <c r="E74" s="2">
        <v>195</v>
      </c>
    </row>
    <row r="75" spans="1:5" x14ac:dyDescent="0.3">
      <c r="A75" t="s">
        <v>36</v>
      </c>
      <c r="B75" t="s">
        <v>21</v>
      </c>
      <c r="C75" t="s">
        <v>25</v>
      </c>
      <c r="D75" s="1">
        <v>5586</v>
      </c>
      <c r="E75" s="2">
        <v>525</v>
      </c>
    </row>
    <row r="76" spans="1:5" x14ac:dyDescent="0.3">
      <c r="A76" t="s">
        <v>24</v>
      </c>
      <c r="B76" t="s">
        <v>31</v>
      </c>
      <c r="C76" t="s">
        <v>20</v>
      </c>
      <c r="D76" s="1">
        <v>2226</v>
      </c>
      <c r="E76" s="2">
        <v>48</v>
      </c>
    </row>
    <row r="77" spans="1:5" x14ac:dyDescent="0.3">
      <c r="A77" t="s">
        <v>12</v>
      </c>
      <c r="B77" t="s">
        <v>31</v>
      </c>
      <c r="C77" t="s">
        <v>41</v>
      </c>
      <c r="D77" s="1">
        <v>14329</v>
      </c>
      <c r="E77" s="2">
        <v>150</v>
      </c>
    </row>
    <row r="78" spans="1:5" x14ac:dyDescent="0.3">
      <c r="A78" t="s">
        <v>12</v>
      </c>
      <c r="B78" t="s">
        <v>31</v>
      </c>
      <c r="C78" t="s">
        <v>34</v>
      </c>
      <c r="D78" s="1">
        <v>8463</v>
      </c>
      <c r="E78" s="2">
        <v>492</v>
      </c>
    </row>
    <row r="79" spans="1:5" x14ac:dyDescent="0.3">
      <c r="A79" t="s">
        <v>26</v>
      </c>
      <c r="B79" t="s">
        <v>31</v>
      </c>
      <c r="C79" t="s">
        <v>33</v>
      </c>
      <c r="D79" s="1">
        <v>2891</v>
      </c>
      <c r="E79" s="2">
        <v>102</v>
      </c>
    </row>
    <row r="80" spans="1:5" x14ac:dyDescent="0.3">
      <c r="A80" t="s">
        <v>28</v>
      </c>
      <c r="B80" t="s">
        <v>15</v>
      </c>
      <c r="C80" t="s">
        <v>35</v>
      </c>
      <c r="D80" s="1">
        <v>3773</v>
      </c>
      <c r="E80" s="2">
        <v>165</v>
      </c>
    </row>
    <row r="81" spans="1:5" x14ac:dyDescent="0.3">
      <c r="A81" t="s">
        <v>14</v>
      </c>
      <c r="B81" t="s">
        <v>15</v>
      </c>
      <c r="C81" t="s">
        <v>41</v>
      </c>
      <c r="D81" s="1">
        <v>854</v>
      </c>
      <c r="E81" s="2">
        <v>309</v>
      </c>
    </row>
    <row r="82" spans="1:5" x14ac:dyDescent="0.3">
      <c r="A82" t="s">
        <v>17</v>
      </c>
      <c r="B82" t="s">
        <v>15</v>
      </c>
      <c r="C82" t="s">
        <v>29</v>
      </c>
      <c r="D82" s="1">
        <v>4970</v>
      </c>
      <c r="E82" s="2">
        <v>156</v>
      </c>
    </row>
    <row r="83" spans="1:5" x14ac:dyDescent="0.3">
      <c r="A83" t="s">
        <v>12</v>
      </c>
      <c r="B83" t="s">
        <v>10</v>
      </c>
      <c r="C83" t="s">
        <v>43</v>
      </c>
      <c r="D83" s="1">
        <v>98</v>
      </c>
      <c r="E83" s="2">
        <v>159</v>
      </c>
    </row>
    <row r="84" spans="1:5" x14ac:dyDescent="0.3">
      <c r="A84" t="s">
        <v>26</v>
      </c>
      <c r="B84" t="s">
        <v>10</v>
      </c>
      <c r="C84" t="s">
        <v>38</v>
      </c>
      <c r="D84" s="1">
        <v>13391</v>
      </c>
      <c r="E84" s="2">
        <v>201</v>
      </c>
    </row>
    <row r="85" spans="1:5" x14ac:dyDescent="0.3">
      <c r="A85" t="s">
        <v>9</v>
      </c>
      <c r="B85" t="s">
        <v>18</v>
      </c>
      <c r="C85" t="s">
        <v>22</v>
      </c>
      <c r="D85" s="1">
        <v>8890</v>
      </c>
      <c r="E85" s="2">
        <v>210</v>
      </c>
    </row>
    <row r="86" spans="1:5" x14ac:dyDescent="0.3">
      <c r="A86" t="s">
        <v>27</v>
      </c>
      <c r="B86" t="s">
        <v>21</v>
      </c>
      <c r="C86" t="s">
        <v>32</v>
      </c>
      <c r="D86" s="1">
        <v>56</v>
      </c>
      <c r="E86" s="2">
        <v>51</v>
      </c>
    </row>
    <row r="87" spans="1:5" x14ac:dyDescent="0.3">
      <c r="A87" t="s">
        <v>28</v>
      </c>
      <c r="B87" t="s">
        <v>15</v>
      </c>
      <c r="C87" t="s">
        <v>19</v>
      </c>
      <c r="D87" s="1">
        <v>3339</v>
      </c>
      <c r="E87" s="2">
        <v>39</v>
      </c>
    </row>
    <row r="88" spans="1:5" x14ac:dyDescent="0.3">
      <c r="A88" t="s">
        <v>36</v>
      </c>
      <c r="B88" t="s">
        <v>10</v>
      </c>
      <c r="C88" t="s">
        <v>16</v>
      </c>
      <c r="D88" s="1">
        <v>3808</v>
      </c>
      <c r="E88" s="2">
        <v>279</v>
      </c>
    </row>
    <row r="89" spans="1:5" x14ac:dyDescent="0.3">
      <c r="A89" t="s">
        <v>36</v>
      </c>
      <c r="B89" t="s">
        <v>21</v>
      </c>
      <c r="C89" t="s">
        <v>32</v>
      </c>
      <c r="D89" s="1">
        <v>63</v>
      </c>
      <c r="E89" s="2">
        <v>123</v>
      </c>
    </row>
    <row r="90" spans="1:5" x14ac:dyDescent="0.3">
      <c r="A90" t="s">
        <v>27</v>
      </c>
      <c r="B90" t="s">
        <v>18</v>
      </c>
      <c r="C90" t="s">
        <v>40</v>
      </c>
      <c r="D90" s="1">
        <v>7812</v>
      </c>
      <c r="E90" s="2">
        <v>81</v>
      </c>
    </row>
    <row r="91" spans="1:5" x14ac:dyDescent="0.3">
      <c r="A91" t="s">
        <v>6</v>
      </c>
      <c r="B91" t="s">
        <v>7</v>
      </c>
      <c r="C91" t="s">
        <v>37</v>
      </c>
      <c r="D91" s="1">
        <v>7693</v>
      </c>
      <c r="E91" s="2">
        <v>21</v>
      </c>
    </row>
    <row r="92" spans="1:5" x14ac:dyDescent="0.3">
      <c r="A92" t="s">
        <v>28</v>
      </c>
      <c r="B92" t="s">
        <v>15</v>
      </c>
      <c r="C92" t="s">
        <v>41</v>
      </c>
      <c r="D92" s="1">
        <v>973</v>
      </c>
      <c r="E92" s="2">
        <v>162</v>
      </c>
    </row>
    <row r="93" spans="1:5" x14ac:dyDescent="0.3">
      <c r="A93" t="s">
        <v>36</v>
      </c>
      <c r="B93" t="s">
        <v>10</v>
      </c>
      <c r="C93" t="s">
        <v>42</v>
      </c>
      <c r="D93" s="1">
        <v>567</v>
      </c>
      <c r="E93" s="2">
        <v>228</v>
      </c>
    </row>
    <row r="94" spans="1:5" x14ac:dyDescent="0.3">
      <c r="A94" t="s">
        <v>36</v>
      </c>
      <c r="B94" t="s">
        <v>15</v>
      </c>
      <c r="C94" t="s">
        <v>33</v>
      </c>
      <c r="D94" s="1">
        <v>2471</v>
      </c>
      <c r="E94" s="2">
        <v>342</v>
      </c>
    </row>
    <row r="95" spans="1:5" x14ac:dyDescent="0.3">
      <c r="A95" t="s">
        <v>26</v>
      </c>
      <c r="B95" t="s">
        <v>21</v>
      </c>
      <c r="C95" t="s">
        <v>32</v>
      </c>
      <c r="D95" s="1">
        <v>7189</v>
      </c>
      <c r="E95" s="2">
        <v>54</v>
      </c>
    </row>
    <row r="96" spans="1:5" x14ac:dyDescent="0.3">
      <c r="A96" t="s">
        <v>14</v>
      </c>
      <c r="B96" t="s">
        <v>10</v>
      </c>
      <c r="C96" t="s">
        <v>41</v>
      </c>
      <c r="D96" s="1">
        <v>7455</v>
      </c>
      <c r="E96" s="2">
        <v>216</v>
      </c>
    </row>
    <row r="97" spans="1:5" x14ac:dyDescent="0.3">
      <c r="A97" t="s">
        <v>28</v>
      </c>
      <c r="B97" t="s">
        <v>31</v>
      </c>
      <c r="C97" t="s">
        <v>43</v>
      </c>
      <c r="D97" s="1">
        <v>3108</v>
      </c>
      <c r="E97" s="2">
        <v>54</v>
      </c>
    </row>
    <row r="98" spans="1:5" x14ac:dyDescent="0.3">
      <c r="A98" t="s">
        <v>17</v>
      </c>
      <c r="B98" t="s">
        <v>21</v>
      </c>
      <c r="C98" t="s">
        <v>19</v>
      </c>
      <c r="D98" s="1">
        <v>469</v>
      </c>
      <c r="E98" s="2">
        <v>75</v>
      </c>
    </row>
    <row r="99" spans="1:5" x14ac:dyDescent="0.3">
      <c r="A99" t="s">
        <v>12</v>
      </c>
      <c r="B99" t="s">
        <v>7</v>
      </c>
      <c r="C99" t="s">
        <v>35</v>
      </c>
      <c r="D99" s="1">
        <v>2737</v>
      </c>
      <c r="E99" s="2">
        <v>93</v>
      </c>
    </row>
    <row r="100" spans="1:5" x14ac:dyDescent="0.3">
      <c r="A100" t="s">
        <v>12</v>
      </c>
      <c r="B100" t="s">
        <v>7</v>
      </c>
      <c r="C100" t="s">
        <v>19</v>
      </c>
      <c r="D100" s="1">
        <v>4305</v>
      </c>
      <c r="E100" s="2">
        <v>156</v>
      </c>
    </row>
    <row r="101" spans="1:5" x14ac:dyDescent="0.3">
      <c r="A101" t="s">
        <v>12</v>
      </c>
      <c r="B101" t="s">
        <v>21</v>
      </c>
      <c r="C101" t="s">
        <v>29</v>
      </c>
      <c r="D101" s="1">
        <v>2408</v>
      </c>
      <c r="E101" s="2">
        <v>9</v>
      </c>
    </row>
    <row r="102" spans="1:5" x14ac:dyDescent="0.3">
      <c r="A102" t="s">
        <v>28</v>
      </c>
      <c r="B102" t="s">
        <v>15</v>
      </c>
      <c r="C102" t="s">
        <v>37</v>
      </c>
      <c r="D102" s="1">
        <v>1281</v>
      </c>
      <c r="E102" s="2">
        <v>18</v>
      </c>
    </row>
    <row r="103" spans="1:5" x14ac:dyDescent="0.3">
      <c r="A103" t="s">
        <v>6</v>
      </c>
      <c r="B103" t="s">
        <v>10</v>
      </c>
      <c r="C103" t="s">
        <v>11</v>
      </c>
      <c r="D103" s="1">
        <v>12348</v>
      </c>
      <c r="E103" s="2">
        <v>234</v>
      </c>
    </row>
    <row r="104" spans="1:5" x14ac:dyDescent="0.3">
      <c r="A104" t="s">
        <v>28</v>
      </c>
      <c r="B104" t="s">
        <v>31</v>
      </c>
      <c r="C104" t="s">
        <v>41</v>
      </c>
      <c r="D104" s="1">
        <v>3689</v>
      </c>
      <c r="E104" s="2">
        <v>312</v>
      </c>
    </row>
    <row r="105" spans="1:5" x14ac:dyDescent="0.3">
      <c r="A105" t="s">
        <v>24</v>
      </c>
      <c r="B105" t="s">
        <v>15</v>
      </c>
      <c r="C105" t="s">
        <v>37</v>
      </c>
      <c r="D105" s="1">
        <v>2870</v>
      </c>
      <c r="E105" s="2">
        <v>300</v>
      </c>
    </row>
    <row r="106" spans="1:5" x14ac:dyDescent="0.3">
      <c r="A106" t="s">
        <v>27</v>
      </c>
      <c r="B106" t="s">
        <v>15</v>
      </c>
      <c r="C106" t="s">
        <v>40</v>
      </c>
      <c r="D106" s="1">
        <v>798</v>
      </c>
      <c r="E106" s="2">
        <v>519</v>
      </c>
    </row>
    <row r="107" spans="1:5" x14ac:dyDescent="0.3">
      <c r="A107" t="s">
        <v>14</v>
      </c>
      <c r="B107" t="s">
        <v>7</v>
      </c>
      <c r="C107" t="s">
        <v>42</v>
      </c>
      <c r="D107" s="1">
        <v>2933</v>
      </c>
      <c r="E107" s="2">
        <v>9</v>
      </c>
    </row>
    <row r="108" spans="1:5" x14ac:dyDescent="0.3">
      <c r="A108" t="s">
        <v>26</v>
      </c>
      <c r="B108" t="s">
        <v>10</v>
      </c>
      <c r="C108" t="s">
        <v>13</v>
      </c>
      <c r="D108" s="1">
        <v>2744</v>
      </c>
      <c r="E108" s="2">
        <v>9</v>
      </c>
    </row>
    <row r="109" spans="1:5" x14ac:dyDescent="0.3">
      <c r="A109" t="s">
        <v>6</v>
      </c>
      <c r="B109" t="s">
        <v>15</v>
      </c>
      <c r="C109" t="s">
        <v>20</v>
      </c>
      <c r="D109" s="1">
        <v>9772</v>
      </c>
      <c r="E109" s="2">
        <v>90</v>
      </c>
    </row>
    <row r="110" spans="1:5" x14ac:dyDescent="0.3">
      <c r="A110" t="s">
        <v>24</v>
      </c>
      <c r="B110" t="s">
        <v>31</v>
      </c>
      <c r="C110" t="s">
        <v>19</v>
      </c>
      <c r="D110" s="1">
        <v>1568</v>
      </c>
      <c r="E110" s="2">
        <v>96</v>
      </c>
    </row>
    <row r="111" spans="1:5" x14ac:dyDescent="0.3">
      <c r="A111" t="s">
        <v>27</v>
      </c>
      <c r="B111" t="s">
        <v>15</v>
      </c>
      <c r="C111" t="s">
        <v>30</v>
      </c>
      <c r="D111" s="1">
        <v>11417</v>
      </c>
      <c r="E111" s="2">
        <v>21</v>
      </c>
    </row>
    <row r="112" spans="1:5" x14ac:dyDescent="0.3">
      <c r="A112" t="s">
        <v>6</v>
      </c>
      <c r="B112" t="s">
        <v>31</v>
      </c>
      <c r="C112" t="s">
        <v>43</v>
      </c>
      <c r="D112" s="1">
        <v>6748</v>
      </c>
      <c r="E112" s="2">
        <v>48</v>
      </c>
    </row>
    <row r="113" spans="1:5" x14ac:dyDescent="0.3">
      <c r="A113" t="s">
        <v>36</v>
      </c>
      <c r="B113" t="s">
        <v>15</v>
      </c>
      <c r="C113" t="s">
        <v>40</v>
      </c>
      <c r="D113" s="1">
        <v>1407</v>
      </c>
      <c r="E113" s="2">
        <v>72</v>
      </c>
    </row>
    <row r="114" spans="1:5" x14ac:dyDescent="0.3">
      <c r="A114" t="s">
        <v>9</v>
      </c>
      <c r="B114" t="s">
        <v>10</v>
      </c>
      <c r="C114" t="s">
        <v>33</v>
      </c>
      <c r="D114" s="1">
        <v>2023</v>
      </c>
      <c r="E114" s="2">
        <v>168</v>
      </c>
    </row>
    <row r="115" spans="1:5" x14ac:dyDescent="0.3">
      <c r="A115" t="s">
        <v>26</v>
      </c>
      <c r="B115" t="s">
        <v>18</v>
      </c>
      <c r="C115" t="s">
        <v>43</v>
      </c>
      <c r="D115" s="1">
        <v>5236</v>
      </c>
      <c r="E115" s="2">
        <v>51</v>
      </c>
    </row>
    <row r="116" spans="1:5" x14ac:dyDescent="0.3">
      <c r="A116" t="s">
        <v>14</v>
      </c>
      <c r="B116" t="s">
        <v>15</v>
      </c>
      <c r="C116" t="s">
        <v>37</v>
      </c>
      <c r="D116" s="1">
        <v>1925</v>
      </c>
      <c r="E116" s="2">
        <v>192</v>
      </c>
    </row>
    <row r="117" spans="1:5" x14ac:dyDescent="0.3">
      <c r="A117" t="s">
        <v>24</v>
      </c>
      <c r="B117" t="s">
        <v>7</v>
      </c>
      <c r="C117" t="s">
        <v>25</v>
      </c>
      <c r="D117" s="1">
        <v>6608</v>
      </c>
      <c r="E117" s="2">
        <v>225</v>
      </c>
    </row>
    <row r="118" spans="1:5" x14ac:dyDescent="0.3">
      <c r="A118" t="s">
        <v>17</v>
      </c>
      <c r="B118" t="s">
        <v>31</v>
      </c>
      <c r="C118" t="s">
        <v>43</v>
      </c>
      <c r="D118" s="1">
        <v>8008</v>
      </c>
      <c r="E118" s="2">
        <v>456</v>
      </c>
    </row>
    <row r="119" spans="1:5" x14ac:dyDescent="0.3">
      <c r="A119" t="s">
        <v>36</v>
      </c>
      <c r="B119" t="s">
        <v>31</v>
      </c>
      <c r="C119" t="s">
        <v>19</v>
      </c>
      <c r="D119" s="1">
        <v>1428</v>
      </c>
      <c r="E119" s="2">
        <v>93</v>
      </c>
    </row>
    <row r="120" spans="1:5" x14ac:dyDescent="0.3">
      <c r="A120" t="s">
        <v>17</v>
      </c>
      <c r="B120" t="s">
        <v>31</v>
      </c>
      <c r="C120" t="s">
        <v>13</v>
      </c>
      <c r="D120" s="1">
        <v>525</v>
      </c>
      <c r="E120" s="2">
        <v>48</v>
      </c>
    </row>
    <row r="121" spans="1:5" x14ac:dyDescent="0.3">
      <c r="A121" t="s">
        <v>17</v>
      </c>
      <c r="B121" t="s">
        <v>7</v>
      </c>
      <c r="C121" t="s">
        <v>16</v>
      </c>
      <c r="D121" s="1">
        <v>1505</v>
      </c>
      <c r="E121" s="2">
        <v>102</v>
      </c>
    </row>
    <row r="122" spans="1:5" x14ac:dyDescent="0.3">
      <c r="A122" t="s">
        <v>24</v>
      </c>
      <c r="B122" t="s">
        <v>10</v>
      </c>
      <c r="C122" t="s">
        <v>8</v>
      </c>
      <c r="D122" s="1">
        <v>6755</v>
      </c>
      <c r="E122" s="2">
        <v>252</v>
      </c>
    </row>
    <row r="123" spans="1:5" x14ac:dyDescent="0.3">
      <c r="A123" t="s">
        <v>27</v>
      </c>
      <c r="B123" t="s">
        <v>7</v>
      </c>
      <c r="C123" t="s">
        <v>16</v>
      </c>
      <c r="D123" s="1">
        <v>11571</v>
      </c>
      <c r="E123" s="2">
        <v>138</v>
      </c>
    </row>
    <row r="124" spans="1:5" x14ac:dyDescent="0.3">
      <c r="A124" t="s">
        <v>6</v>
      </c>
      <c r="B124" t="s">
        <v>21</v>
      </c>
      <c r="C124" t="s">
        <v>19</v>
      </c>
      <c r="D124" s="1">
        <v>2541</v>
      </c>
      <c r="E124" s="2">
        <v>90</v>
      </c>
    </row>
    <row r="125" spans="1:5" x14ac:dyDescent="0.3">
      <c r="A125" t="s">
        <v>14</v>
      </c>
      <c r="B125" t="s">
        <v>7</v>
      </c>
      <c r="C125" t="s">
        <v>8</v>
      </c>
      <c r="D125" s="1">
        <v>1526</v>
      </c>
      <c r="E125" s="2">
        <v>240</v>
      </c>
    </row>
    <row r="126" spans="1:5" x14ac:dyDescent="0.3">
      <c r="A126" t="s">
        <v>6</v>
      </c>
      <c r="B126" t="s">
        <v>21</v>
      </c>
      <c r="C126" t="s">
        <v>13</v>
      </c>
      <c r="D126" s="1">
        <v>6125</v>
      </c>
      <c r="E126" s="2">
        <v>102</v>
      </c>
    </row>
    <row r="127" spans="1:5" x14ac:dyDescent="0.3">
      <c r="A127" t="s">
        <v>14</v>
      </c>
      <c r="B127" t="s">
        <v>10</v>
      </c>
      <c r="C127" t="s">
        <v>40</v>
      </c>
      <c r="D127" s="1">
        <v>847</v>
      </c>
      <c r="E127" s="2">
        <v>129</v>
      </c>
    </row>
    <row r="128" spans="1:5" x14ac:dyDescent="0.3">
      <c r="A128" t="s">
        <v>9</v>
      </c>
      <c r="B128" t="s">
        <v>10</v>
      </c>
      <c r="C128" t="s">
        <v>40</v>
      </c>
      <c r="D128" s="1">
        <v>4753</v>
      </c>
      <c r="E128" s="2">
        <v>300</v>
      </c>
    </row>
    <row r="129" spans="1:5" x14ac:dyDescent="0.3">
      <c r="A129" t="s">
        <v>17</v>
      </c>
      <c r="B129" t="s">
        <v>21</v>
      </c>
      <c r="C129" t="s">
        <v>20</v>
      </c>
      <c r="D129" s="1">
        <v>959</v>
      </c>
      <c r="E129" s="2">
        <v>135</v>
      </c>
    </row>
    <row r="130" spans="1:5" x14ac:dyDescent="0.3">
      <c r="A130" t="s">
        <v>24</v>
      </c>
      <c r="B130" t="s">
        <v>10</v>
      </c>
      <c r="C130" t="s">
        <v>39</v>
      </c>
      <c r="D130" s="1">
        <v>2793</v>
      </c>
      <c r="E130" s="2">
        <v>114</v>
      </c>
    </row>
    <row r="131" spans="1:5" x14ac:dyDescent="0.3">
      <c r="A131" t="s">
        <v>24</v>
      </c>
      <c r="B131" t="s">
        <v>10</v>
      </c>
      <c r="C131" t="s">
        <v>25</v>
      </c>
      <c r="D131" s="1">
        <v>4606</v>
      </c>
      <c r="E131" s="2">
        <v>63</v>
      </c>
    </row>
    <row r="132" spans="1:5" x14ac:dyDescent="0.3">
      <c r="A132" t="s">
        <v>24</v>
      </c>
      <c r="B132" t="s">
        <v>15</v>
      </c>
      <c r="C132" t="s">
        <v>33</v>
      </c>
      <c r="D132" s="1">
        <v>5551</v>
      </c>
      <c r="E132" s="2">
        <v>252</v>
      </c>
    </row>
    <row r="133" spans="1:5" x14ac:dyDescent="0.3">
      <c r="A133" t="s">
        <v>36</v>
      </c>
      <c r="B133" t="s">
        <v>15</v>
      </c>
      <c r="C133" t="s">
        <v>11</v>
      </c>
      <c r="D133" s="1">
        <v>6657</v>
      </c>
      <c r="E133" s="2">
        <v>303</v>
      </c>
    </row>
    <row r="134" spans="1:5" x14ac:dyDescent="0.3">
      <c r="A134" t="s">
        <v>24</v>
      </c>
      <c r="B134" t="s">
        <v>18</v>
      </c>
      <c r="C134" t="s">
        <v>29</v>
      </c>
      <c r="D134" s="1">
        <v>4438</v>
      </c>
      <c r="E134" s="2">
        <v>246</v>
      </c>
    </row>
    <row r="135" spans="1:5" x14ac:dyDescent="0.3">
      <c r="A135" t="s">
        <v>9</v>
      </c>
      <c r="B135" t="s">
        <v>21</v>
      </c>
      <c r="C135" t="s">
        <v>23</v>
      </c>
      <c r="D135" s="1">
        <v>168</v>
      </c>
      <c r="E135" s="2">
        <v>84</v>
      </c>
    </row>
    <row r="136" spans="1:5" x14ac:dyDescent="0.3">
      <c r="A136" t="s">
        <v>24</v>
      </c>
      <c r="B136" t="s">
        <v>31</v>
      </c>
      <c r="C136" t="s">
        <v>29</v>
      </c>
      <c r="D136" s="1">
        <v>7777</v>
      </c>
      <c r="E136" s="2">
        <v>39</v>
      </c>
    </row>
    <row r="137" spans="1:5" x14ac:dyDescent="0.3">
      <c r="A137" t="s">
        <v>26</v>
      </c>
      <c r="B137" t="s">
        <v>15</v>
      </c>
      <c r="C137" t="s">
        <v>29</v>
      </c>
      <c r="D137" s="1">
        <v>3339</v>
      </c>
      <c r="E137" s="2">
        <v>348</v>
      </c>
    </row>
    <row r="138" spans="1:5" x14ac:dyDescent="0.3">
      <c r="A138" t="s">
        <v>24</v>
      </c>
      <c r="B138" t="s">
        <v>7</v>
      </c>
      <c r="C138" t="s">
        <v>20</v>
      </c>
      <c r="D138" s="1">
        <v>6391</v>
      </c>
      <c r="E138" s="2">
        <v>48</v>
      </c>
    </row>
    <row r="139" spans="1:5" x14ac:dyDescent="0.3">
      <c r="A139" t="s">
        <v>26</v>
      </c>
      <c r="B139" t="s">
        <v>7</v>
      </c>
      <c r="C139" t="s">
        <v>23</v>
      </c>
      <c r="D139" s="1">
        <v>518</v>
      </c>
      <c r="E139" s="2">
        <v>75</v>
      </c>
    </row>
    <row r="140" spans="1:5" x14ac:dyDescent="0.3">
      <c r="A140" t="s">
        <v>24</v>
      </c>
      <c r="B140" t="s">
        <v>21</v>
      </c>
      <c r="C140" t="s">
        <v>41</v>
      </c>
      <c r="D140" s="1">
        <v>5677</v>
      </c>
      <c r="E140" s="2">
        <v>258</v>
      </c>
    </row>
    <row r="141" spans="1:5" x14ac:dyDescent="0.3">
      <c r="A141" t="s">
        <v>17</v>
      </c>
      <c r="B141" t="s">
        <v>18</v>
      </c>
      <c r="C141" t="s">
        <v>29</v>
      </c>
      <c r="D141" s="1">
        <v>6048</v>
      </c>
      <c r="E141" s="2">
        <v>27</v>
      </c>
    </row>
    <row r="142" spans="1:5" x14ac:dyDescent="0.3">
      <c r="A142" t="s">
        <v>9</v>
      </c>
      <c r="B142" t="s">
        <v>21</v>
      </c>
      <c r="C142" t="s">
        <v>11</v>
      </c>
      <c r="D142" s="1">
        <v>3752</v>
      </c>
      <c r="E142" s="2">
        <v>213</v>
      </c>
    </row>
    <row r="143" spans="1:5" x14ac:dyDescent="0.3">
      <c r="A143" t="s">
        <v>26</v>
      </c>
      <c r="B143" t="s">
        <v>10</v>
      </c>
      <c r="C143" t="s">
        <v>33</v>
      </c>
      <c r="D143" s="1">
        <v>4480</v>
      </c>
      <c r="E143" s="2">
        <v>357</v>
      </c>
    </row>
    <row r="144" spans="1:5" x14ac:dyDescent="0.3">
      <c r="A144" t="s">
        <v>12</v>
      </c>
      <c r="B144" t="s">
        <v>7</v>
      </c>
      <c r="C144" t="s">
        <v>13</v>
      </c>
      <c r="D144" s="1">
        <v>259</v>
      </c>
      <c r="E144" s="2">
        <v>207</v>
      </c>
    </row>
    <row r="145" spans="1:5" x14ac:dyDescent="0.3">
      <c r="A145" t="s">
        <v>9</v>
      </c>
      <c r="B145" t="s">
        <v>7</v>
      </c>
      <c r="C145" t="s">
        <v>8</v>
      </c>
      <c r="D145" s="1">
        <v>42</v>
      </c>
      <c r="E145" s="2">
        <v>150</v>
      </c>
    </row>
    <row r="146" spans="1:5" x14ac:dyDescent="0.3">
      <c r="A146" t="s">
        <v>14</v>
      </c>
      <c r="B146" t="s">
        <v>15</v>
      </c>
      <c r="C146" t="s">
        <v>43</v>
      </c>
      <c r="D146" s="1">
        <v>98</v>
      </c>
      <c r="E146" s="2">
        <v>204</v>
      </c>
    </row>
    <row r="147" spans="1:5" x14ac:dyDescent="0.3">
      <c r="A147" t="s">
        <v>24</v>
      </c>
      <c r="B147" t="s">
        <v>10</v>
      </c>
      <c r="C147" t="s">
        <v>40</v>
      </c>
      <c r="D147" s="1">
        <v>2478</v>
      </c>
      <c r="E147" s="2">
        <v>21</v>
      </c>
    </row>
    <row r="148" spans="1:5" x14ac:dyDescent="0.3">
      <c r="A148" t="s">
        <v>14</v>
      </c>
      <c r="B148" t="s">
        <v>31</v>
      </c>
      <c r="C148" t="s">
        <v>20</v>
      </c>
      <c r="D148" s="1">
        <v>7847</v>
      </c>
      <c r="E148" s="2">
        <v>174</v>
      </c>
    </row>
    <row r="149" spans="1:5" x14ac:dyDescent="0.3">
      <c r="A149" t="s">
        <v>27</v>
      </c>
      <c r="B149" t="s">
        <v>7</v>
      </c>
      <c r="C149" t="s">
        <v>29</v>
      </c>
      <c r="D149" s="1">
        <v>9926</v>
      </c>
      <c r="E149" s="2">
        <v>201</v>
      </c>
    </row>
    <row r="150" spans="1:5" x14ac:dyDescent="0.3">
      <c r="A150" t="s">
        <v>9</v>
      </c>
      <c r="B150" t="s">
        <v>21</v>
      </c>
      <c r="C150" t="s">
        <v>32</v>
      </c>
      <c r="D150" s="1">
        <v>819</v>
      </c>
      <c r="E150" s="2">
        <v>510</v>
      </c>
    </row>
    <row r="151" spans="1:5" x14ac:dyDescent="0.3">
      <c r="A151" t="s">
        <v>17</v>
      </c>
      <c r="B151" t="s">
        <v>18</v>
      </c>
      <c r="C151" t="s">
        <v>33</v>
      </c>
      <c r="D151" s="1">
        <v>3052</v>
      </c>
      <c r="E151" s="2">
        <v>378</v>
      </c>
    </row>
    <row r="152" spans="1:5" x14ac:dyDescent="0.3">
      <c r="A152" t="s">
        <v>12</v>
      </c>
      <c r="B152" t="s">
        <v>31</v>
      </c>
      <c r="C152" t="s">
        <v>42</v>
      </c>
      <c r="D152" s="1">
        <v>6832</v>
      </c>
      <c r="E152" s="2">
        <v>27</v>
      </c>
    </row>
    <row r="153" spans="1:5" x14ac:dyDescent="0.3">
      <c r="A153" t="s">
        <v>27</v>
      </c>
      <c r="B153" t="s">
        <v>18</v>
      </c>
      <c r="C153" t="s">
        <v>30</v>
      </c>
      <c r="D153" s="1">
        <v>2016</v>
      </c>
      <c r="E153" s="2">
        <v>117</v>
      </c>
    </row>
    <row r="154" spans="1:5" x14ac:dyDescent="0.3">
      <c r="A154" t="s">
        <v>17</v>
      </c>
      <c r="B154" t="s">
        <v>21</v>
      </c>
      <c r="C154" t="s">
        <v>42</v>
      </c>
      <c r="D154" s="1">
        <v>7322</v>
      </c>
      <c r="E154" s="2">
        <v>36</v>
      </c>
    </row>
    <row r="155" spans="1:5" x14ac:dyDescent="0.3">
      <c r="A155" t="s">
        <v>9</v>
      </c>
      <c r="B155" t="s">
        <v>10</v>
      </c>
      <c r="C155" t="s">
        <v>20</v>
      </c>
      <c r="D155" s="1">
        <v>357</v>
      </c>
      <c r="E155" s="2">
        <v>126</v>
      </c>
    </row>
    <row r="156" spans="1:5" x14ac:dyDescent="0.3">
      <c r="A156" t="s">
        <v>12</v>
      </c>
      <c r="B156" t="s">
        <v>18</v>
      </c>
      <c r="C156" t="s">
        <v>19</v>
      </c>
      <c r="D156" s="1">
        <v>3192</v>
      </c>
      <c r="E156" s="2">
        <v>72</v>
      </c>
    </row>
    <row r="157" spans="1:5" x14ac:dyDescent="0.3">
      <c r="A157" t="s">
        <v>24</v>
      </c>
      <c r="B157" t="s">
        <v>15</v>
      </c>
      <c r="C157" t="s">
        <v>23</v>
      </c>
      <c r="D157" s="1">
        <v>8435</v>
      </c>
      <c r="E157" s="2">
        <v>42</v>
      </c>
    </row>
    <row r="158" spans="1:5" x14ac:dyDescent="0.3">
      <c r="A158" t="s">
        <v>6</v>
      </c>
      <c r="B158" t="s">
        <v>18</v>
      </c>
      <c r="C158" t="s">
        <v>33</v>
      </c>
      <c r="D158" s="1">
        <v>0</v>
      </c>
      <c r="E158" s="2">
        <v>135</v>
      </c>
    </row>
    <row r="159" spans="1:5" x14ac:dyDescent="0.3">
      <c r="A159" t="s">
        <v>24</v>
      </c>
      <c r="B159" t="s">
        <v>31</v>
      </c>
      <c r="C159" t="s">
        <v>39</v>
      </c>
      <c r="D159" s="1">
        <v>8862</v>
      </c>
      <c r="E159" s="2">
        <v>189</v>
      </c>
    </row>
    <row r="160" spans="1:5" x14ac:dyDescent="0.3">
      <c r="A160" t="s">
        <v>17</v>
      </c>
      <c r="B160" t="s">
        <v>7</v>
      </c>
      <c r="C160" t="s">
        <v>41</v>
      </c>
      <c r="D160" s="1">
        <v>3556</v>
      </c>
      <c r="E160" s="2">
        <v>459</v>
      </c>
    </row>
    <row r="161" spans="1:5" x14ac:dyDescent="0.3">
      <c r="A161" t="s">
        <v>26</v>
      </c>
      <c r="B161" t="s">
        <v>31</v>
      </c>
      <c r="C161" t="s">
        <v>38</v>
      </c>
      <c r="D161" s="1">
        <v>7280</v>
      </c>
      <c r="E161" s="2">
        <v>201</v>
      </c>
    </row>
    <row r="162" spans="1:5" x14ac:dyDescent="0.3">
      <c r="A162" t="s">
        <v>17</v>
      </c>
      <c r="B162" t="s">
        <v>31</v>
      </c>
      <c r="C162" t="s">
        <v>8</v>
      </c>
      <c r="D162" s="1">
        <v>3402</v>
      </c>
      <c r="E162" s="2">
        <v>366</v>
      </c>
    </row>
    <row r="163" spans="1:5" x14ac:dyDescent="0.3">
      <c r="A163" t="s">
        <v>28</v>
      </c>
      <c r="B163" t="s">
        <v>7</v>
      </c>
      <c r="C163" t="s">
        <v>33</v>
      </c>
      <c r="D163" s="1">
        <v>4592</v>
      </c>
      <c r="E163" s="2">
        <v>324</v>
      </c>
    </row>
    <row r="164" spans="1:5" x14ac:dyDescent="0.3">
      <c r="A164" t="s">
        <v>12</v>
      </c>
      <c r="B164" t="s">
        <v>10</v>
      </c>
      <c r="C164" t="s">
        <v>38</v>
      </c>
      <c r="D164" s="1">
        <v>7833</v>
      </c>
      <c r="E164" s="2">
        <v>243</v>
      </c>
    </row>
    <row r="165" spans="1:5" x14ac:dyDescent="0.3">
      <c r="A165" t="s">
        <v>27</v>
      </c>
      <c r="B165" t="s">
        <v>18</v>
      </c>
      <c r="C165" t="s">
        <v>42</v>
      </c>
      <c r="D165" s="1">
        <v>7651</v>
      </c>
      <c r="E165" s="2">
        <v>213</v>
      </c>
    </row>
    <row r="166" spans="1:5" x14ac:dyDescent="0.3">
      <c r="A166" t="s">
        <v>6</v>
      </c>
      <c r="B166" t="s">
        <v>10</v>
      </c>
      <c r="C166" t="s">
        <v>8</v>
      </c>
      <c r="D166" s="1">
        <v>2275</v>
      </c>
      <c r="E166" s="2">
        <v>447</v>
      </c>
    </row>
    <row r="167" spans="1:5" x14ac:dyDescent="0.3">
      <c r="A167" t="s">
        <v>6</v>
      </c>
      <c r="B167" t="s">
        <v>21</v>
      </c>
      <c r="C167" t="s">
        <v>32</v>
      </c>
      <c r="D167" s="1">
        <v>5670</v>
      </c>
      <c r="E167" s="2">
        <v>297</v>
      </c>
    </row>
    <row r="168" spans="1:5" x14ac:dyDescent="0.3">
      <c r="A168" t="s">
        <v>24</v>
      </c>
      <c r="B168" t="s">
        <v>10</v>
      </c>
      <c r="C168" t="s">
        <v>30</v>
      </c>
      <c r="D168" s="1">
        <v>2135</v>
      </c>
      <c r="E168" s="2">
        <v>27</v>
      </c>
    </row>
    <row r="169" spans="1:5" x14ac:dyDescent="0.3">
      <c r="A169" t="s">
        <v>6</v>
      </c>
      <c r="B169" t="s">
        <v>31</v>
      </c>
      <c r="C169" t="s">
        <v>35</v>
      </c>
      <c r="D169" s="1">
        <v>2779</v>
      </c>
      <c r="E169" s="2">
        <v>75</v>
      </c>
    </row>
    <row r="170" spans="1:5" x14ac:dyDescent="0.3">
      <c r="A170" t="s">
        <v>36</v>
      </c>
      <c r="B170" t="s">
        <v>18</v>
      </c>
      <c r="C170" t="s">
        <v>20</v>
      </c>
      <c r="D170" s="1">
        <v>12950</v>
      </c>
      <c r="E170" s="2">
        <v>30</v>
      </c>
    </row>
    <row r="171" spans="1:5" x14ac:dyDescent="0.3">
      <c r="A171" t="s">
        <v>24</v>
      </c>
      <c r="B171" t="s">
        <v>15</v>
      </c>
      <c r="C171" t="s">
        <v>16</v>
      </c>
      <c r="D171" s="1">
        <v>2646</v>
      </c>
      <c r="E171" s="2">
        <v>177</v>
      </c>
    </row>
    <row r="172" spans="1:5" x14ac:dyDescent="0.3">
      <c r="A172" t="s">
        <v>6</v>
      </c>
      <c r="B172" t="s">
        <v>31</v>
      </c>
      <c r="C172" t="s">
        <v>20</v>
      </c>
      <c r="D172" s="1">
        <v>3794</v>
      </c>
      <c r="E172" s="2">
        <v>159</v>
      </c>
    </row>
    <row r="173" spans="1:5" x14ac:dyDescent="0.3">
      <c r="A173" t="s">
        <v>28</v>
      </c>
      <c r="B173" t="s">
        <v>10</v>
      </c>
      <c r="C173" t="s">
        <v>20</v>
      </c>
      <c r="D173" s="1">
        <v>819</v>
      </c>
      <c r="E173" s="2">
        <v>306</v>
      </c>
    </row>
    <row r="174" spans="1:5" x14ac:dyDescent="0.3">
      <c r="A174" t="s">
        <v>28</v>
      </c>
      <c r="B174" t="s">
        <v>31</v>
      </c>
      <c r="C174" t="s">
        <v>34</v>
      </c>
      <c r="D174" s="1">
        <v>2583</v>
      </c>
      <c r="E174" s="2">
        <v>18</v>
      </c>
    </row>
    <row r="175" spans="1:5" x14ac:dyDescent="0.3">
      <c r="A175" t="s">
        <v>24</v>
      </c>
      <c r="B175" t="s">
        <v>10</v>
      </c>
      <c r="C175" t="s">
        <v>37</v>
      </c>
      <c r="D175" s="1">
        <v>4585</v>
      </c>
      <c r="E175" s="2">
        <v>240</v>
      </c>
    </row>
    <row r="176" spans="1:5" x14ac:dyDescent="0.3">
      <c r="A176" t="s">
        <v>26</v>
      </c>
      <c r="B176" t="s">
        <v>31</v>
      </c>
      <c r="C176" t="s">
        <v>20</v>
      </c>
      <c r="D176" s="1">
        <v>1652</v>
      </c>
      <c r="E176" s="2">
        <v>93</v>
      </c>
    </row>
    <row r="177" spans="1:5" x14ac:dyDescent="0.3">
      <c r="A177" t="s">
        <v>36</v>
      </c>
      <c r="B177" t="s">
        <v>31</v>
      </c>
      <c r="C177" t="s">
        <v>43</v>
      </c>
      <c r="D177" s="1">
        <v>4991</v>
      </c>
      <c r="E177" s="2">
        <v>9</v>
      </c>
    </row>
    <row r="178" spans="1:5" x14ac:dyDescent="0.3">
      <c r="A178" t="s">
        <v>9</v>
      </c>
      <c r="B178" t="s">
        <v>31</v>
      </c>
      <c r="C178" t="s">
        <v>30</v>
      </c>
      <c r="D178" s="1">
        <v>2009</v>
      </c>
      <c r="E178" s="2">
        <v>219</v>
      </c>
    </row>
    <row r="179" spans="1:5" x14ac:dyDescent="0.3">
      <c r="A179" t="s">
        <v>27</v>
      </c>
      <c r="B179" t="s">
        <v>18</v>
      </c>
      <c r="C179" t="s">
        <v>23</v>
      </c>
      <c r="D179" s="1">
        <v>1568</v>
      </c>
      <c r="E179" s="2">
        <v>141</v>
      </c>
    </row>
    <row r="180" spans="1:5" x14ac:dyDescent="0.3">
      <c r="A180" t="s">
        <v>14</v>
      </c>
      <c r="B180" t="s">
        <v>7</v>
      </c>
      <c r="C180" t="s">
        <v>34</v>
      </c>
      <c r="D180" s="1">
        <v>3388</v>
      </c>
      <c r="E180" s="2">
        <v>123</v>
      </c>
    </row>
    <row r="181" spans="1:5" x14ac:dyDescent="0.3">
      <c r="A181" t="s">
        <v>6</v>
      </c>
      <c r="B181" t="s">
        <v>21</v>
      </c>
      <c r="C181" t="s">
        <v>39</v>
      </c>
      <c r="D181" s="1">
        <v>623</v>
      </c>
      <c r="E181" s="2">
        <v>51</v>
      </c>
    </row>
    <row r="182" spans="1:5" x14ac:dyDescent="0.3">
      <c r="A182" t="s">
        <v>17</v>
      </c>
      <c r="B182" t="s">
        <v>15</v>
      </c>
      <c r="C182" t="s">
        <v>13</v>
      </c>
      <c r="D182" s="1">
        <v>10073</v>
      </c>
      <c r="E182" s="2">
        <v>120</v>
      </c>
    </row>
    <row r="183" spans="1:5" x14ac:dyDescent="0.3">
      <c r="A183" t="s">
        <v>9</v>
      </c>
      <c r="B183" t="s">
        <v>18</v>
      </c>
      <c r="C183" t="s">
        <v>43</v>
      </c>
      <c r="D183" s="1">
        <v>1561</v>
      </c>
      <c r="E183" s="2">
        <v>27</v>
      </c>
    </row>
    <row r="184" spans="1:5" x14ac:dyDescent="0.3">
      <c r="A184" t="s">
        <v>12</v>
      </c>
      <c r="B184" t="s">
        <v>15</v>
      </c>
      <c r="C184" t="s">
        <v>40</v>
      </c>
      <c r="D184" s="1">
        <v>11522</v>
      </c>
      <c r="E184" s="2">
        <v>204</v>
      </c>
    </row>
    <row r="185" spans="1:5" x14ac:dyDescent="0.3">
      <c r="A185" t="s">
        <v>17</v>
      </c>
      <c r="B185" t="s">
        <v>21</v>
      </c>
      <c r="C185" t="s">
        <v>32</v>
      </c>
      <c r="D185" s="1">
        <v>2317</v>
      </c>
      <c r="E185" s="2">
        <v>123</v>
      </c>
    </row>
    <row r="186" spans="1:5" x14ac:dyDescent="0.3">
      <c r="A186" t="s">
        <v>36</v>
      </c>
      <c r="B186" t="s">
        <v>7</v>
      </c>
      <c r="C186" t="s">
        <v>41</v>
      </c>
      <c r="D186" s="1">
        <v>3059</v>
      </c>
      <c r="E186" s="2">
        <v>27</v>
      </c>
    </row>
    <row r="187" spans="1:5" x14ac:dyDescent="0.3">
      <c r="A187" t="s">
        <v>14</v>
      </c>
      <c r="B187" t="s">
        <v>7</v>
      </c>
      <c r="C187" t="s">
        <v>43</v>
      </c>
      <c r="D187" s="1">
        <v>2324</v>
      </c>
      <c r="E187" s="2">
        <v>177</v>
      </c>
    </row>
    <row r="188" spans="1:5" x14ac:dyDescent="0.3">
      <c r="A188" t="s">
        <v>28</v>
      </c>
      <c r="B188" t="s">
        <v>18</v>
      </c>
      <c r="C188" t="s">
        <v>43</v>
      </c>
      <c r="D188" s="1">
        <v>4956</v>
      </c>
      <c r="E188" s="2">
        <v>171</v>
      </c>
    </row>
    <row r="189" spans="1:5" x14ac:dyDescent="0.3">
      <c r="A189" t="s">
        <v>36</v>
      </c>
      <c r="B189" t="s">
        <v>31</v>
      </c>
      <c r="C189" t="s">
        <v>37</v>
      </c>
      <c r="D189" s="1">
        <v>5355</v>
      </c>
      <c r="E189" s="2">
        <v>204</v>
      </c>
    </row>
    <row r="190" spans="1:5" x14ac:dyDescent="0.3">
      <c r="A190" t="s">
        <v>28</v>
      </c>
      <c r="B190" t="s">
        <v>31</v>
      </c>
      <c r="C190" t="s">
        <v>25</v>
      </c>
      <c r="D190" s="1">
        <v>7259</v>
      </c>
      <c r="E190" s="2">
        <v>276</v>
      </c>
    </row>
    <row r="191" spans="1:5" x14ac:dyDescent="0.3">
      <c r="A191" t="s">
        <v>9</v>
      </c>
      <c r="B191" t="s">
        <v>7</v>
      </c>
      <c r="C191" t="s">
        <v>43</v>
      </c>
      <c r="D191" s="1">
        <v>6279</v>
      </c>
      <c r="E191" s="2">
        <v>45</v>
      </c>
    </row>
    <row r="192" spans="1:5" x14ac:dyDescent="0.3">
      <c r="A192" t="s">
        <v>6</v>
      </c>
      <c r="B192" t="s">
        <v>21</v>
      </c>
      <c r="C192" t="s">
        <v>33</v>
      </c>
      <c r="D192" s="1">
        <v>2541</v>
      </c>
      <c r="E192" s="2">
        <v>45</v>
      </c>
    </row>
    <row r="193" spans="1:5" x14ac:dyDescent="0.3">
      <c r="A193" t="s">
        <v>17</v>
      </c>
      <c r="B193" t="s">
        <v>10</v>
      </c>
      <c r="C193" t="s">
        <v>40</v>
      </c>
      <c r="D193" s="1">
        <v>3864</v>
      </c>
      <c r="E193" s="2">
        <v>177</v>
      </c>
    </row>
    <row r="194" spans="1:5" x14ac:dyDescent="0.3">
      <c r="A194" t="s">
        <v>26</v>
      </c>
      <c r="B194" t="s">
        <v>15</v>
      </c>
      <c r="C194" t="s">
        <v>32</v>
      </c>
      <c r="D194" s="1">
        <v>6146</v>
      </c>
      <c r="E194" s="2">
        <v>63</v>
      </c>
    </row>
    <row r="195" spans="1:5" x14ac:dyDescent="0.3">
      <c r="A195" t="s">
        <v>12</v>
      </c>
      <c r="B195" t="s">
        <v>18</v>
      </c>
      <c r="C195" t="s">
        <v>16</v>
      </c>
      <c r="D195" s="1">
        <v>2639</v>
      </c>
      <c r="E195" s="2">
        <v>204</v>
      </c>
    </row>
    <row r="196" spans="1:5" x14ac:dyDescent="0.3">
      <c r="A196" t="s">
        <v>9</v>
      </c>
      <c r="B196" t="s">
        <v>7</v>
      </c>
      <c r="C196" t="s">
        <v>23</v>
      </c>
      <c r="D196" s="1">
        <v>1890</v>
      </c>
      <c r="E196" s="2">
        <v>195</v>
      </c>
    </row>
    <row r="197" spans="1:5" x14ac:dyDescent="0.3">
      <c r="A197" t="s">
        <v>24</v>
      </c>
      <c r="B197" t="s">
        <v>31</v>
      </c>
      <c r="C197" t="s">
        <v>25</v>
      </c>
      <c r="D197" s="1">
        <v>1932</v>
      </c>
      <c r="E197" s="2">
        <v>369</v>
      </c>
    </row>
    <row r="198" spans="1:5" x14ac:dyDescent="0.3">
      <c r="A198" t="s">
        <v>28</v>
      </c>
      <c r="B198" t="s">
        <v>31</v>
      </c>
      <c r="C198" t="s">
        <v>19</v>
      </c>
      <c r="D198" s="1">
        <v>6300</v>
      </c>
      <c r="E198" s="2">
        <v>42</v>
      </c>
    </row>
    <row r="199" spans="1:5" x14ac:dyDescent="0.3">
      <c r="A199" t="s">
        <v>17</v>
      </c>
      <c r="B199" t="s">
        <v>7</v>
      </c>
      <c r="C199" t="s">
        <v>8</v>
      </c>
      <c r="D199" s="1">
        <v>560</v>
      </c>
      <c r="E199" s="2">
        <v>81</v>
      </c>
    </row>
    <row r="200" spans="1:5" x14ac:dyDescent="0.3">
      <c r="A200" t="s">
        <v>12</v>
      </c>
      <c r="B200" t="s">
        <v>7</v>
      </c>
      <c r="C200" t="s">
        <v>43</v>
      </c>
      <c r="D200" s="1">
        <v>2856</v>
      </c>
      <c r="E200" s="2">
        <v>246</v>
      </c>
    </row>
    <row r="201" spans="1:5" x14ac:dyDescent="0.3">
      <c r="A201" t="s">
        <v>12</v>
      </c>
      <c r="B201" t="s">
        <v>31</v>
      </c>
      <c r="C201" t="s">
        <v>29</v>
      </c>
      <c r="D201" s="1">
        <v>707</v>
      </c>
      <c r="E201" s="2">
        <v>174</v>
      </c>
    </row>
    <row r="202" spans="1:5" x14ac:dyDescent="0.3">
      <c r="A202" t="s">
        <v>9</v>
      </c>
      <c r="B202" t="s">
        <v>10</v>
      </c>
      <c r="C202" t="s">
        <v>8</v>
      </c>
      <c r="D202" s="1">
        <v>3598</v>
      </c>
      <c r="E202" s="2">
        <v>81</v>
      </c>
    </row>
    <row r="203" spans="1:5" x14ac:dyDescent="0.3">
      <c r="A203" t="s">
        <v>6</v>
      </c>
      <c r="B203" t="s">
        <v>10</v>
      </c>
      <c r="C203" t="s">
        <v>23</v>
      </c>
      <c r="D203" s="1">
        <v>6853</v>
      </c>
      <c r="E203" s="2">
        <v>372</v>
      </c>
    </row>
    <row r="204" spans="1:5" x14ac:dyDescent="0.3">
      <c r="A204" t="s">
        <v>6</v>
      </c>
      <c r="B204" t="s">
        <v>10</v>
      </c>
      <c r="C204" t="s">
        <v>30</v>
      </c>
      <c r="D204" s="1">
        <v>4725</v>
      </c>
      <c r="E204" s="2">
        <v>174</v>
      </c>
    </row>
    <row r="205" spans="1:5" x14ac:dyDescent="0.3">
      <c r="A205" t="s">
        <v>14</v>
      </c>
      <c r="B205" t="s">
        <v>15</v>
      </c>
      <c r="C205" t="s">
        <v>11</v>
      </c>
      <c r="D205" s="1">
        <v>10304</v>
      </c>
      <c r="E205" s="2">
        <v>84</v>
      </c>
    </row>
    <row r="206" spans="1:5" x14ac:dyDescent="0.3">
      <c r="A206" t="s">
        <v>14</v>
      </c>
      <c r="B206" t="s">
        <v>31</v>
      </c>
      <c r="C206" t="s">
        <v>30</v>
      </c>
      <c r="D206" s="1">
        <v>1274</v>
      </c>
      <c r="E206" s="2">
        <v>225</v>
      </c>
    </row>
    <row r="207" spans="1:5" x14ac:dyDescent="0.3">
      <c r="A207" t="s">
        <v>26</v>
      </c>
      <c r="B207" t="s">
        <v>15</v>
      </c>
      <c r="C207" t="s">
        <v>8</v>
      </c>
      <c r="D207" s="1">
        <v>1526</v>
      </c>
      <c r="E207" s="2">
        <v>105</v>
      </c>
    </row>
    <row r="208" spans="1:5" x14ac:dyDescent="0.3">
      <c r="A208" t="s">
        <v>6</v>
      </c>
      <c r="B208" t="s">
        <v>18</v>
      </c>
      <c r="C208" t="s">
        <v>41</v>
      </c>
      <c r="D208" s="1">
        <v>3101</v>
      </c>
      <c r="E208" s="2">
        <v>225</v>
      </c>
    </row>
    <row r="209" spans="1:5" x14ac:dyDescent="0.3">
      <c r="A209" t="s">
        <v>27</v>
      </c>
      <c r="B209" t="s">
        <v>7</v>
      </c>
      <c r="C209" t="s">
        <v>25</v>
      </c>
      <c r="D209" s="1">
        <v>1057</v>
      </c>
      <c r="E209" s="2">
        <v>54</v>
      </c>
    </row>
    <row r="210" spans="1:5" x14ac:dyDescent="0.3">
      <c r="A210" t="s">
        <v>24</v>
      </c>
      <c r="B210" t="s">
        <v>7</v>
      </c>
      <c r="C210" t="s">
        <v>43</v>
      </c>
      <c r="D210" s="1">
        <v>5306</v>
      </c>
      <c r="E210" s="2">
        <v>0</v>
      </c>
    </row>
    <row r="211" spans="1:5" x14ac:dyDescent="0.3">
      <c r="A211" t="s">
        <v>26</v>
      </c>
      <c r="B211" t="s">
        <v>18</v>
      </c>
      <c r="C211" t="s">
        <v>39</v>
      </c>
      <c r="D211" s="1">
        <v>4018</v>
      </c>
      <c r="E211" s="2">
        <v>171</v>
      </c>
    </row>
    <row r="212" spans="1:5" x14ac:dyDescent="0.3">
      <c r="A212" t="s">
        <v>12</v>
      </c>
      <c r="B212" t="s">
        <v>31</v>
      </c>
      <c r="C212" t="s">
        <v>30</v>
      </c>
      <c r="D212" s="1">
        <v>938</v>
      </c>
      <c r="E212" s="2">
        <v>189</v>
      </c>
    </row>
    <row r="213" spans="1:5" x14ac:dyDescent="0.3">
      <c r="A213" t="s">
        <v>24</v>
      </c>
      <c r="B213" t="s">
        <v>21</v>
      </c>
      <c r="C213" t="s">
        <v>16</v>
      </c>
      <c r="D213" s="1">
        <v>1778</v>
      </c>
      <c r="E213" s="2">
        <v>270</v>
      </c>
    </row>
    <row r="214" spans="1:5" x14ac:dyDescent="0.3">
      <c r="A214" t="s">
        <v>17</v>
      </c>
      <c r="B214" t="s">
        <v>18</v>
      </c>
      <c r="C214" t="s">
        <v>8</v>
      </c>
      <c r="D214" s="1">
        <v>1638</v>
      </c>
      <c r="E214" s="2">
        <v>63</v>
      </c>
    </row>
    <row r="215" spans="1:5" x14ac:dyDescent="0.3">
      <c r="A215" t="s">
        <v>14</v>
      </c>
      <c r="B215" t="s">
        <v>21</v>
      </c>
      <c r="C215" t="s">
        <v>19</v>
      </c>
      <c r="D215" s="1">
        <v>154</v>
      </c>
      <c r="E215" s="2">
        <v>21</v>
      </c>
    </row>
    <row r="216" spans="1:5" x14ac:dyDescent="0.3">
      <c r="A216" t="s">
        <v>24</v>
      </c>
      <c r="B216" t="s">
        <v>7</v>
      </c>
      <c r="C216" t="s">
        <v>23</v>
      </c>
      <c r="D216" s="1">
        <v>9835</v>
      </c>
      <c r="E216" s="2">
        <v>207</v>
      </c>
    </row>
    <row r="217" spans="1:5" x14ac:dyDescent="0.3">
      <c r="A217" t="s">
        <v>12</v>
      </c>
      <c r="B217" t="s">
        <v>7</v>
      </c>
      <c r="C217" t="s">
        <v>34</v>
      </c>
      <c r="D217" s="1">
        <v>7273</v>
      </c>
      <c r="E217" s="2">
        <v>96</v>
      </c>
    </row>
    <row r="218" spans="1:5" x14ac:dyDescent="0.3">
      <c r="A218" t="s">
        <v>26</v>
      </c>
      <c r="B218" t="s">
        <v>18</v>
      </c>
      <c r="C218" t="s">
        <v>23</v>
      </c>
      <c r="D218" s="1">
        <v>6909</v>
      </c>
      <c r="E218" s="2">
        <v>81</v>
      </c>
    </row>
    <row r="219" spans="1:5" x14ac:dyDescent="0.3">
      <c r="A219" t="s">
        <v>12</v>
      </c>
      <c r="B219" t="s">
        <v>18</v>
      </c>
      <c r="C219" t="s">
        <v>39</v>
      </c>
      <c r="D219" s="1">
        <v>3920</v>
      </c>
      <c r="E219" s="2">
        <v>306</v>
      </c>
    </row>
    <row r="220" spans="1:5" x14ac:dyDescent="0.3">
      <c r="A220" t="s">
        <v>36</v>
      </c>
      <c r="B220" t="s">
        <v>18</v>
      </c>
      <c r="C220" t="s">
        <v>42</v>
      </c>
      <c r="D220" s="1">
        <v>4858</v>
      </c>
      <c r="E220" s="2">
        <v>279</v>
      </c>
    </row>
    <row r="221" spans="1:5" x14ac:dyDescent="0.3">
      <c r="A221" t="s">
        <v>27</v>
      </c>
      <c r="B221" t="s">
        <v>21</v>
      </c>
      <c r="C221" t="s">
        <v>13</v>
      </c>
      <c r="D221" s="1">
        <v>3549</v>
      </c>
      <c r="E221" s="2">
        <v>3</v>
      </c>
    </row>
    <row r="222" spans="1:5" x14ac:dyDescent="0.3">
      <c r="A222" t="s">
        <v>24</v>
      </c>
      <c r="B222" t="s">
        <v>18</v>
      </c>
      <c r="C222" t="s">
        <v>40</v>
      </c>
      <c r="D222" s="1">
        <v>966</v>
      </c>
      <c r="E222" s="2">
        <v>198</v>
      </c>
    </row>
    <row r="223" spans="1:5" x14ac:dyDescent="0.3">
      <c r="A223" t="s">
        <v>26</v>
      </c>
      <c r="B223" t="s">
        <v>18</v>
      </c>
      <c r="C223" t="s">
        <v>16</v>
      </c>
      <c r="D223" s="1">
        <v>385</v>
      </c>
      <c r="E223" s="2">
        <v>249</v>
      </c>
    </row>
    <row r="224" spans="1:5" x14ac:dyDescent="0.3">
      <c r="A224" t="s">
        <v>17</v>
      </c>
      <c r="B224" t="s">
        <v>31</v>
      </c>
      <c r="C224" t="s">
        <v>30</v>
      </c>
      <c r="D224" s="1">
        <v>2219</v>
      </c>
      <c r="E224" s="2">
        <v>75</v>
      </c>
    </row>
    <row r="225" spans="1:5" x14ac:dyDescent="0.3">
      <c r="A225" t="s">
        <v>12</v>
      </c>
      <c r="B225" t="s">
        <v>15</v>
      </c>
      <c r="C225" t="s">
        <v>11</v>
      </c>
      <c r="D225" s="1">
        <v>2954</v>
      </c>
      <c r="E225" s="2">
        <v>189</v>
      </c>
    </row>
    <row r="226" spans="1:5" x14ac:dyDescent="0.3">
      <c r="A226" t="s">
        <v>24</v>
      </c>
      <c r="B226" t="s">
        <v>15</v>
      </c>
      <c r="C226" t="s">
        <v>11</v>
      </c>
      <c r="D226" s="1">
        <v>280</v>
      </c>
      <c r="E226" s="2">
        <v>87</v>
      </c>
    </row>
    <row r="227" spans="1:5" x14ac:dyDescent="0.3">
      <c r="A227" t="s">
        <v>14</v>
      </c>
      <c r="B227" t="s">
        <v>15</v>
      </c>
      <c r="C227" t="s">
        <v>8</v>
      </c>
      <c r="D227" s="1">
        <v>6118</v>
      </c>
      <c r="E227" s="2">
        <v>174</v>
      </c>
    </row>
    <row r="228" spans="1:5" x14ac:dyDescent="0.3">
      <c r="A228" t="s">
        <v>27</v>
      </c>
      <c r="B228" t="s">
        <v>18</v>
      </c>
      <c r="C228" t="s">
        <v>38</v>
      </c>
      <c r="D228" s="1">
        <v>4802</v>
      </c>
      <c r="E228" s="2">
        <v>36</v>
      </c>
    </row>
    <row r="229" spans="1:5" x14ac:dyDescent="0.3">
      <c r="A229" t="s">
        <v>12</v>
      </c>
      <c r="B229" t="s">
        <v>21</v>
      </c>
      <c r="C229" t="s">
        <v>39</v>
      </c>
      <c r="D229" s="1">
        <v>4137</v>
      </c>
      <c r="E229" s="2">
        <v>60</v>
      </c>
    </row>
    <row r="230" spans="1:5" x14ac:dyDescent="0.3">
      <c r="A230" t="s">
        <v>28</v>
      </c>
      <c r="B230" t="s">
        <v>10</v>
      </c>
      <c r="C230" t="s">
        <v>35</v>
      </c>
      <c r="D230" s="1">
        <v>2023</v>
      </c>
      <c r="E230" s="2">
        <v>78</v>
      </c>
    </row>
    <row r="231" spans="1:5" x14ac:dyDescent="0.3">
      <c r="A231" t="s">
        <v>12</v>
      </c>
      <c r="B231" t="s">
        <v>15</v>
      </c>
      <c r="C231" t="s">
        <v>8</v>
      </c>
      <c r="D231" s="1">
        <v>9051</v>
      </c>
      <c r="E231" s="2">
        <v>57</v>
      </c>
    </row>
    <row r="232" spans="1:5" x14ac:dyDescent="0.3">
      <c r="A232" t="s">
        <v>12</v>
      </c>
      <c r="B232" t="s">
        <v>7</v>
      </c>
      <c r="C232" t="s">
        <v>41</v>
      </c>
      <c r="D232" s="1">
        <v>2919</v>
      </c>
      <c r="E232" s="2">
        <v>45</v>
      </c>
    </row>
    <row r="233" spans="1:5" x14ac:dyDescent="0.3">
      <c r="A233" t="s">
        <v>14</v>
      </c>
      <c r="B233" t="s">
        <v>21</v>
      </c>
      <c r="C233" t="s">
        <v>23</v>
      </c>
      <c r="D233" s="1">
        <v>5915</v>
      </c>
      <c r="E233" s="2">
        <v>3</v>
      </c>
    </row>
    <row r="234" spans="1:5" x14ac:dyDescent="0.3">
      <c r="A234" t="s">
        <v>36</v>
      </c>
      <c r="B234" t="s">
        <v>10</v>
      </c>
      <c r="C234" t="s">
        <v>38</v>
      </c>
      <c r="D234" s="1">
        <v>2562</v>
      </c>
      <c r="E234" s="2">
        <v>6</v>
      </c>
    </row>
    <row r="235" spans="1:5" x14ac:dyDescent="0.3">
      <c r="A235" t="s">
        <v>26</v>
      </c>
      <c r="B235" t="s">
        <v>7</v>
      </c>
      <c r="C235" t="s">
        <v>19</v>
      </c>
      <c r="D235" s="1">
        <v>8813</v>
      </c>
      <c r="E235" s="2">
        <v>21</v>
      </c>
    </row>
    <row r="236" spans="1:5" x14ac:dyDescent="0.3">
      <c r="A236" t="s">
        <v>26</v>
      </c>
      <c r="B236" t="s">
        <v>15</v>
      </c>
      <c r="C236" t="s">
        <v>16</v>
      </c>
      <c r="D236" s="1">
        <v>6111</v>
      </c>
      <c r="E236" s="2">
        <v>3</v>
      </c>
    </row>
    <row r="237" spans="1:5" x14ac:dyDescent="0.3">
      <c r="A237" t="s">
        <v>9</v>
      </c>
      <c r="B237" t="s">
        <v>31</v>
      </c>
      <c r="C237" t="s">
        <v>22</v>
      </c>
      <c r="D237" s="1">
        <v>3507</v>
      </c>
      <c r="E237" s="2">
        <v>288</v>
      </c>
    </row>
    <row r="238" spans="1:5" x14ac:dyDescent="0.3">
      <c r="A238" t="s">
        <v>17</v>
      </c>
      <c r="B238" t="s">
        <v>15</v>
      </c>
      <c r="C238" t="s">
        <v>32</v>
      </c>
      <c r="D238" s="1">
        <v>4319</v>
      </c>
      <c r="E238" s="2">
        <v>30</v>
      </c>
    </row>
    <row r="239" spans="1:5" x14ac:dyDescent="0.3">
      <c r="A239" t="s">
        <v>6</v>
      </c>
      <c r="B239" t="s">
        <v>21</v>
      </c>
      <c r="C239" t="s">
        <v>43</v>
      </c>
      <c r="D239" s="1">
        <v>609</v>
      </c>
      <c r="E239" s="2">
        <v>87</v>
      </c>
    </row>
    <row r="240" spans="1:5" x14ac:dyDescent="0.3">
      <c r="A240" t="s">
        <v>6</v>
      </c>
      <c r="B240" t="s">
        <v>18</v>
      </c>
      <c r="C240" t="s">
        <v>40</v>
      </c>
      <c r="D240" s="1">
        <v>6370</v>
      </c>
      <c r="E240" s="2">
        <v>30</v>
      </c>
    </row>
    <row r="241" spans="1:5" x14ac:dyDescent="0.3">
      <c r="A241" t="s">
        <v>26</v>
      </c>
      <c r="B241" t="s">
        <v>21</v>
      </c>
      <c r="C241" t="s">
        <v>37</v>
      </c>
      <c r="D241" s="1">
        <v>5474</v>
      </c>
      <c r="E241" s="2">
        <v>168</v>
      </c>
    </row>
    <row r="242" spans="1:5" x14ac:dyDescent="0.3">
      <c r="A242" t="s">
        <v>6</v>
      </c>
      <c r="B242" t="s">
        <v>15</v>
      </c>
      <c r="C242" t="s">
        <v>40</v>
      </c>
      <c r="D242" s="1">
        <v>3164</v>
      </c>
      <c r="E242" s="2">
        <v>306</v>
      </c>
    </row>
    <row r="243" spans="1:5" x14ac:dyDescent="0.3">
      <c r="A243" t="s">
        <v>17</v>
      </c>
      <c r="B243" t="s">
        <v>10</v>
      </c>
      <c r="C243" t="s">
        <v>13</v>
      </c>
      <c r="D243" s="1">
        <v>1302</v>
      </c>
      <c r="E243" s="2">
        <v>402</v>
      </c>
    </row>
    <row r="244" spans="1:5" x14ac:dyDescent="0.3">
      <c r="A244" t="s">
        <v>28</v>
      </c>
      <c r="B244" t="s">
        <v>7</v>
      </c>
      <c r="C244" t="s">
        <v>41</v>
      </c>
      <c r="D244" s="1">
        <v>7308</v>
      </c>
      <c r="E244" s="2">
        <v>327</v>
      </c>
    </row>
    <row r="245" spans="1:5" x14ac:dyDescent="0.3">
      <c r="A245" t="s">
        <v>6</v>
      </c>
      <c r="B245" t="s">
        <v>7</v>
      </c>
      <c r="C245" t="s">
        <v>40</v>
      </c>
      <c r="D245" s="1">
        <v>6132</v>
      </c>
      <c r="E245" s="2">
        <v>93</v>
      </c>
    </row>
    <row r="246" spans="1:5" x14ac:dyDescent="0.3">
      <c r="A246" t="s">
        <v>36</v>
      </c>
      <c r="B246" t="s">
        <v>10</v>
      </c>
      <c r="C246" t="s">
        <v>25</v>
      </c>
      <c r="D246" s="1">
        <v>3472</v>
      </c>
      <c r="E246" s="2">
        <v>96</v>
      </c>
    </row>
    <row r="247" spans="1:5" x14ac:dyDescent="0.3">
      <c r="A247" t="s">
        <v>9</v>
      </c>
      <c r="B247" t="s">
        <v>18</v>
      </c>
      <c r="C247" t="s">
        <v>16</v>
      </c>
      <c r="D247" s="1">
        <v>9660</v>
      </c>
      <c r="E247" s="2">
        <v>27</v>
      </c>
    </row>
    <row r="248" spans="1:5" x14ac:dyDescent="0.3">
      <c r="A248" t="s">
        <v>12</v>
      </c>
      <c r="B248" t="s">
        <v>21</v>
      </c>
      <c r="C248" t="s">
        <v>43</v>
      </c>
      <c r="D248" s="1">
        <v>2436</v>
      </c>
      <c r="E248" s="2">
        <v>99</v>
      </c>
    </row>
    <row r="249" spans="1:5" x14ac:dyDescent="0.3">
      <c r="A249" t="s">
        <v>12</v>
      </c>
      <c r="B249" t="s">
        <v>21</v>
      </c>
      <c r="C249" t="s">
        <v>20</v>
      </c>
      <c r="D249" s="1">
        <v>9506</v>
      </c>
      <c r="E249" s="2">
        <v>87</v>
      </c>
    </row>
    <row r="250" spans="1:5" x14ac:dyDescent="0.3">
      <c r="A250" t="s">
        <v>36</v>
      </c>
      <c r="B250" t="s">
        <v>7</v>
      </c>
      <c r="C250" t="s">
        <v>42</v>
      </c>
      <c r="D250" s="1">
        <v>245</v>
      </c>
      <c r="E250" s="2">
        <v>288</v>
      </c>
    </row>
    <row r="251" spans="1:5" x14ac:dyDescent="0.3">
      <c r="A251" t="s">
        <v>9</v>
      </c>
      <c r="B251" t="s">
        <v>10</v>
      </c>
      <c r="C251" t="s">
        <v>34</v>
      </c>
      <c r="D251" s="1">
        <v>2702</v>
      </c>
      <c r="E251" s="2">
        <v>363</v>
      </c>
    </row>
    <row r="252" spans="1:5" x14ac:dyDescent="0.3">
      <c r="A252" t="s">
        <v>36</v>
      </c>
      <c r="B252" t="s">
        <v>31</v>
      </c>
      <c r="C252" t="s">
        <v>29</v>
      </c>
      <c r="D252" s="1">
        <v>700</v>
      </c>
      <c r="E252" s="2">
        <v>87</v>
      </c>
    </row>
    <row r="253" spans="1:5" x14ac:dyDescent="0.3">
      <c r="A253" t="s">
        <v>17</v>
      </c>
      <c r="B253" t="s">
        <v>31</v>
      </c>
      <c r="C253" t="s">
        <v>29</v>
      </c>
      <c r="D253" s="1">
        <v>3759</v>
      </c>
      <c r="E253" s="2">
        <v>150</v>
      </c>
    </row>
    <row r="254" spans="1:5" x14ac:dyDescent="0.3">
      <c r="A254" t="s">
        <v>27</v>
      </c>
      <c r="B254" t="s">
        <v>10</v>
      </c>
      <c r="C254" t="s">
        <v>29</v>
      </c>
      <c r="D254" s="1">
        <v>1589</v>
      </c>
      <c r="E254" s="2">
        <v>303</v>
      </c>
    </row>
    <row r="255" spans="1:5" x14ac:dyDescent="0.3">
      <c r="A255" t="s">
        <v>24</v>
      </c>
      <c r="B255" t="s">
        <v>10</v>
      </c>
      <c r="C255" t="s">
        <v>41</v>
      </c>
      <c r="D255" s="1">
        <v>5194</v>
      </c>
      <c r="E255" s="2">
        <v>288</v>
      </c>
    </row>
    <row r="256" spans="1:5" x14ac:dyDescent="0.3">
      <c r="A256" t="s">
        <v>36</v>
      </c>
      <c r="B256" t="s">
        <v>15</v>
      </c>
      <c r="C256" t="s">
        <v>32</v>
      </c>
      <c r="D256" s="1">
        <v>945</v>
      </c>
      <c r="E256" s="2">
        <v>75</v>
      </c>
    </row>
    <row r="257" spans="1:5" x14ac:dyDescent="0.3">
      <c r="A257" t="s">
        <v>6</v>
      </c>
      <c r="B257" t="s">
        <v>21</v>
      </c>
      <c r="C257" t="s">
        <v>22</v>
      </c>
      <c r="D257" s="1">
        <v>1988</v>
      </c>
      <c r="E257" s="2">
        <v>39</v>
      </c>
    </row>
    <row r="258" spans="1:5" x14ac:dyDescent="0.3">
      <c r="A258" t="s">
        <v>17</v>
      </c>
      <c r="B258" t="s">
        <v>31</v>
      </c>
      <c r="C258" t="s">
        <v>11</v>
      </c>
      <c r="D258" s="1">
        <v>6734</v>
      </c>
      <c r="E258" s="2">
        <v>123</v>
      </c>
    </row>
    <row r="259" spans="1:5" x14ac:dyDescent="0.3">
      <c r="A259" t="s">
        <v>6</v>
      </c>
      <c r="B259" t="s">
        <v>15</v>
      </c>
      <c r="C259" t="s">
        <v>13</v>
      </c>
      <c r="D259" s="1">
        <v>217</v>
      </c>
      <c r="E259" s="2">
        <v>36</v>
      </c>
    </row>
    <row r="260" spans="1:5" x14ac:dyDescent="0.3">
      <c r="A260" t="s">
        <v>26</v>
      </c>
      <c r="B260" t="s">
        <v>31</v>
      </c>
      <c r="C260" t="s">
        <v>23</v>
      </c>
      <c r="D260" s="1">
        <v>6279</v>
      </c>
      <c r="E260" s="2">
        <v>237</v>
      </c>
    </row>
    <row r="261" spans="1:5" x14ac:dyDescent="0.3">
      <c r="A261" t="s">
        <v>6</v>
      </c>
      <c r="B261" t="s">
        <v>15</v>
      </c>
      <c r="C261" t="s">
        <v>32</v>
      </c>
      <c r="D261" s="1">
        <v>4424</v>
      </c>
      <c r="E261" s="2">
        <v>201</v>
      </c>
    </row>
    <row r="262" spans="1:5" x14ac:dyDescent="0.3">
      <c r="A262" t="s">
        <v>27</v>
      </c>
      <c r="B262" t="s">
        <v>15</v>
      </c>
      <c r="C262" t="s">
        <v>29</v>
      </c>
      <c r="D262" s="1">
        <v>189</v>
      </c>
      <c r="E262" s="2">
        <v>48</v>
      </c>
    </row>
    <row r="263" spans="1:5" x14ac:dyDescent="0.3">
      <c r="A263" t="s">
        <v>26</v>
      </c>
      <c r="B263" t="s">
        <v>10</v>
      </c>
      <c r="C263" t="s">
        <v>23</v>
      </c>
      <c r="D263" s="1">
        <v>490</v>
      </c>
      <c r="E263" s="2">
        <v>84</v>
      </c>
    </row>
    <row r="264" spans="1:5" x14ac:dyDescent="0.3">
      <c r="A264" t="s">
        <v>9</v>
      </c>
      <c r="B264" t="s">
        <v>7</v>
      </c>
      <c r="C264" t="s">
        <v>42</v>
      </c>
      <c r="D264" s="1">
        <v>434</v>
      </c>
      <c r="E264" s="2">
        <v>87</v>
      </c>
    </row>
    <row r="265" spans="1:5" x14ac:dyDescent="0.3">
      <c r="A265" t="s">
        <v>24</v>
      </c>
      <c r="B265" t="s">
        <v>21</v>
      </c>
      <c r="C265" t="s">
        <v>8</v>
      </c>
      <c r="D265" s="1">
        <v>10129</v>
      </c>
      <c r="E265" s="2">
        <v>312</v>
      </c>
    </row>
    <row r="266" spans="1:5" x14ac:dyDescent="0.3">
      <c r="A266" t="s">
        <v>28</v>
      </c>
      <c r="B266" t="s">
        <v>18</v>
      </c>
      <c r="C266" t="s">
        <v>41</v>
      </c>
      <c r="D266" s="1">
        <v>1652</v>
      </c>
      <c r="E266" s="2">
        <v>102</v>
      </c>
    </row>
    <row r="267" spans="1:5" x14ac:dyDescent="0.3">
      <c r="A267" t="s">
        <v>9</v>
      </c>
      <c r="B267" t="s">
        <v>21</v>
      </c>
      <c r="C267" t="s">
        <v>42</v>
      </c>
      <c r="D267" s="1">
        <v>6433</v>
      </c>
      <c r="E267" s="2">
        <v>78</v>
      </c>
    </row>
    <row r="268" spans="1:5" x14ac:dyDescent="0.3">
      <c r="A268" t="s">
        <v>28</v>
      </c>
      <c r="B268" t="s">
        <v>31</v>
      </c>
      <c r="C268" t="s">
        <v>35</v>
      </c>
      <c r="D268" s="1">
        <v>2212</v>
      </c>
      <c r="E268" s="2">
        <v>117</v>
      </c>
    </row>
    <row r="269" spans="1:5" x14ac:dyDescent="0.3">
      <c r="A269" t="s">
        <v>14</v>
      </c>
      <c r="B269" t="s">
        <v>10</v>
      </c>
      <c r="C269" t="s">
        <v>37</v>
      </c>
      <c r="D269" s="1">
        <v>609</v>
      </c>
      <c r="E269" s="2">
        <v>99</v>
      </c>
    </row>
    <row r="270" spans="1:5" x14ac:dyDescent="0.3">
      <c r="A270" t="s">
        <v>6</v>
      </c>
      <c r="B270" t="s">
        <v>10</v>
      </c>
      <c r="C270" t="s">
        <v>39</v>
      </c>
      <c r="D270" s="1">
        <v>1638</v>
      </c>
      <c r="E270" s="2">
        <v>48</v>
      </c>
    </row>
    <row r="271" spans="1:5" x14ac:dyDescent="0.3">
      <c r="A271" t="s">
        <v>24</v>
      </c>
      <c r="B271" t="s">
        <v>31</v>
      </c>
      <c r="C271" t="s">
        <v>38</v>
      </c>
      <c r="D271" s="1">
        <v>3829</v>
      </c>
      <c r="E271" s="2">
        <v>24</v>
      </c>
    </row>
    <row r="272" spans="1:5" x14ac:dyDescent="0.3">
      <c r="A272" t="s">
        <v>6</v>
      </c>
      <c r="B272" t="s">
        <v>18</v>
      </c>
      <c r="C272" t="s">
        <v>38</v>
      </c>
      <c r="D272" s="1">
        <v>5775</v>
      </c>
      <c r="E272" s="2">
        <v>42</v>
      </c>
    </row>
    <row r="273" spans="1:5" x14ac:dyDescent="0.3">
      <c r="A273" t="s">
        <v>17</v>
      </c>
      <c r="B273" t="s">
        <v>10</v>
      </c>
      <c r="C273" t="s">
        <v>34</v>
      </c>
      <c r="D273" s="1">
        <v>1071</v>
      </c>
      <c r="E273" s="2">
        <v>270</v>
      </c>
    </row>
    <row r="274" spans="1:5" x14ac:dyDescent="0.3">
      <c r="A274" t="s">
        <v>9</v>
      </c>
      <c r="B274" t="s">
        <v>15</v>
      </c>
      <c r="C274" t="s">
        <v>35</v>
      </c>
      <c r="D274" s="1">
        <v>5019</v>
      </c>
      <c r="E274" s="2">
        <v>150</v>
      </c>
    </row>
    <row r="275" spans="1:5" x14ac:dyDescent="0.3">
      <c r="A275" t="s">
        <v>27</v>
      </c>
      <c r="B275" t="s">
        <v>7</v>
      </c>
      <c r="C275" t="s">
        <v>38</v>
      </c>
      <c r="D275" s="1">
        <v>2863</v>
      </c>
      <c r="E275" s="2">
        <v>42</v>
      </c>
    </row>
    <row r="276" spans="1:5" x14ac:dyDescent="0.3">
      <c r="A276" t="s">
        <v>6</v>
      </c>
      <c r="B276" t="s">
        <v>10</v>
      </c>
      <c r="C276" t="s">
        <v>33</v>
      </c>
      <c r="D276" s="1">
        <v>1617</v>
      </c>
      <c r="E276" s="2">
        <v>126</v>
      </c>
    </row>
    <row r="277" spans="1:5" x14ac:dyDescent="0.3">
      <c r="A277" t="s">
        <v>17</v>
      </c>
      <c r="B277" t="s">
        <v>7</v>
      </c>
      <c r="C277" t="s">
        <v>43</v>
      </c>
      <c r="D277" s="1">
        <v>6818</v>
      </c>
      <c r="E277" s="2">
        <v>6</v>
      </c>
    </row>
    <row r="278" spans="1:5" x14ac:dyDescent="0.3">
      <c r="A278" t="s">
        <v>28</v>
      </c>
      <c r="B278" t="s">
        <v>10</v>
      </c>
      <c r="C278" t="s">
        <v>38</v>
      </c>
      <c r="D278" s="1">
        <v>6657</v>
      </c>
      <c r="E278" s="2">
        <v>276</v>
      </c>
    </row>
    <row r="279" spans="1:5" x14ac:dyDescent="0.3">
      <c r="A279" t="s">
        <v>28</v>
      </c>
      <c r="B279" t="s">
        <v>31</v>
      </c>
      <c r="C279" t="s">
        <v>29</v>
      </c>
      <c r="D279" s="1">
        <v>2919</v>
      </c>
      <c r="E279" s="2">
        <v>93</v>
      </c>
    </row>
    <row r="280" spans="1:5" x14ac:dyDescent="0.3">
      <c r="A280" t="s">
        <v>27</v>
      </c>
      <c r="B280" t="s">
        <v>15</v>
      </c>
      <c r="C280" t="s">
        <v>22</v>
      </c>
      <c r="D280" s="1">
        <v>3094</v>
      </c>
      <c r="E280" s="2">
        <v>246</v>
      </c>
    </row>
    <row r="281" spans="1:5" x14ac:dyDescent="0.3">
      <c r="A281" t="s">
        <v>17</v>
      </c>
      <c r="B281" t="s">
        <v>18</v>
      </c>
      <c r="C281" t="s">
        <v>39</v>
      </c>
      <c r="D281" s="1">
        <v>2989</v>
      </c>
      <c r="E281" s="2">
        <v>3</v>
      </c>
    </row>
    <row r="282" spans="1:5" x14ac:dyDescent="0.3">
      <c r="A282" t="s">
        <v>9</v>
      </c>
      <c r="B282" t="s">
        <v>21</v>
      </c>
      <c r="C282" t="s">
        <v>40</v>
      </c>
      <c r="D282" s="1">
        <v>2268</v>
      </c>
      <c r="E282" s="2">
        <v>63</v>
      </c>
    </row>
    <row r="283" spans="1:5" x14ac:dyDescent="0.3">
      <c r="A283" t="s">
        <v>26</v>
      </c>
      <c r="B283" t="s">
        <v>10</v>
      </c>
      <c r="C283" t="s">
        <v>22</v>
      </c>
      <c r="D283" s="1">
        <v>4753</v>
      </c>
      <c r="E283" s="2">
        <v>246</v>
      </c>
    </row>
    <row r="284" spans="1:5" x14ac:dyDescent="0.3">
      <c r="A284" t="s">
        <v>27</v>
      </c>
      <c r="B284" t="s">
        <v>31</v>
      </c>
      <c r="C284" t="s">
        <v>37</v>
      </c>
      <c r="D284" s="1">
        <v>7511</v>
      </c>
      <c r="E284" s="2">
        <v>120</v>
      </c>
    </row>
    <row r="285" spans="1:5" x14ac:dyDescent="0.3">
      <c r="A285" t="s">
        <v>27</v>
      </c>
      <c r="B285" t="s">
        <v>21</v>
      </c>
      <c r="C285" t="s">
        <v>22</v>
      </c>
      <c r="D285" s="1">
        <v>4326</v>
      </c>
      <c r="E285" s="2">
        <v>348</v>
      </c>
    </row>
    <row r="286" spans="1:5" x14ac:dyDescent="0.3">
      <c r="A286" t="s">
        <v>14</v>
      </c>
      <c r="B286" t="s">
        <v>31</v>
      </c>
      <c r="C286" t="s">
        <v>35</v>
      </c>
      <c r="D286" s="1">
        <v>4935</v>
      </c>
      <c r="E286" s="2">
        <v>126</v>
      </c>
    </row>
    <row r="287" spans="1:5" x14ac:dyDescent="0.3">
      <c r="A287" t="s">
        <v>17</v>
      </c>
      <c r="B287" t="s">
        <v>10</v>
      </c>
      <c r="C287" t="s">
        <v>8</v>
      </c>
      <c r="D287" s="1">
        <v>4781</v>
      </c>
      <c r="E287" s="2">
        <v>123</v>
      </c>
    </row>
    <row r="288" spans="1:5" x14ac:dyDescent="0.3">
      <c r="A288" t="s">
        <v>26</v>
      </c>
      <c r="B288" t="s">
        <v>21</v>
      </c>
      <c r="C288" t="s">
        <v>19</v>
      </c>
      <c r="D288" s="1">
        <v>7483</v>
      </c>
      <c r="E288" s="2">
        <v>45</v>
      </c>
    </row>
    <row r="289" spans="1:5" x14ac:dyDescent="0.3">
      <c r="A289" t="s">
        <v>36</v>
      </c>
      <c r="B289" t="s">
        <v>21</v>
      </c>
      <c r="C289" t="s">
        <v>13</v>
      </c>
      <c r="D289" s="1">
        <v>6860</v>
      </c>
      <c r="E289" s="2">
        <v>126</v>
      </c>
    </row>
    <row r="290" spans="1:5" x14ac:dyDescent="0.3">
      <c r="A290" t="s">
        <v>6</v>
      </c>
      <c r="B290" t="s">
        <v>7</v>
      </c>
      <c r="C290" t="s">
        <v>33</v>
      </c>
      <c r="D290" s="1">
        <v>9002</v>
      </c>
      <c r="E290" s="2">
        <v>72</v>
      </c>
    </row>
    <row r="291" spans="1:5" x14ac:dyDescent="0.3">
      <c r="A291" t="s">
        <v>17</v>
      </c>
      <c r="B291" t="s">
        <v>15</v>
      </c>
      <c r="C291" t="s">
        <v>33</v>
      </c>
      <c r="D291" s="1">
        <v>1400</v>
      </c>
      <c r="E291" s="2">
        <v>135</v>
      </c>
    </row>
    <row r="292" spans="1:5" x14ac:dyDescent="0.3">
      <c r="A292" t="s">
        <v>36</v>
      </c>
      <c r="B292" t="s">
        <v>31</v>
      </c>
      <c r="C292" t="s">
        <v>23</v>
      </c>
      <c r="D292" s="1">
        <v>4053</v>
      </c>
      <c r="E292" s="2">
        <v>24</v>
      </c>
    </row>
    <row r="293" spans="1:5" x14ac:dyDescent="0.3">
      <c r="A293" t="s">
        <v>24</v>
      </c>
      <c r="B293" t="s">
        <v>15</v>
      </c>
      <c r="C293" t="s">
        <v>22</v>
      </c>
      <c r="D293" s="1">
        <v>2149</v>
      </c>
      <c r="E293" s="2">
        <v>117</v>
      </c>
    </row>
    <row r="294" spans="1:5" x14ac:dyDescent="0.3">
      <c r="A294" t="s">
        <v>28</v>
      </c>
      <c r="B294" t="s">
        <v>18</v>
      </c>
      <c r="C294" t="s">
        <v>33</v>
      </c>
      <c r="D294" s="1">
        <v>3640</v>
      </c>
      <c r="E294" s="2">
        <v>51</v>
      </c>
    </row>
    <row r="295" spans="1:5" x14ac:dyDescent="0.3">
      <c r="A295" t="s">
        <v>27</v>
      </c>
      <c r="B295" t="s">
        <v>18</v>
      </c>
      <c r="C295" t="s">
        <v>35</v>
      </c>
      <c r="D295" s="1">
        <v>630</v>
      </c>
      <c r="E295" s="2">
        <v>36</v>
      </c>
    </row>
    <row r="296" spans="1:5" x14ac:dyDescent="0.3">
      <c r="A296" t="s">
        <v>12</v>
      </c>
      <c r="B296" t="s">
        <v>10</v>
      </c>
      <c r="C296" t="s">
        <v>40</v>
      </c>
      <c r="D296" s="1">
        <v>2429</v>
      </c>
      <c r="E296" s="2">
        <v>144</v>
      </c>
    </row>
    <row r="297" spans="1:5" x14ac:dyDescent="0.3">
      <c r="A297" t="s">
        <v>12</v>
      </c>
      <c r="B297" t="s">
        <v>15</v>
      </c>
      <c r="C297" t="s">
        <v>19</v>
      </c>
      <c r="D297" s="1">
        <v>2142</v>
      </c>
      <c r="E297" s="2">
        <v>114</v>
      </c>
    </row>
    <row r="298" spans="1:5" x14ac:dyDescent="0.3">
      <c r="A298" t="s">
        <v>24</v>
      </c>
      <c r="B298" t="s">
        <v>7</v>
      </c>
      <c r="C298" t="s">
        <v>8</v>
      </c>
      <c r="D298" s="1">
        <v>6454</v>
      </c>
      <c r="E298" s="2">
        <v>54</v>
      </c>
    </row>
    <row r="299" spans="1:5" x14ac:dyDescent="0.3">
      <c r="A299" t="s">
        <v>24</v>
      </c>
      <c r="B299" t="s">
        <v>7</v>
      </c>
      <c r="C299" t="s">
        <v>30</v>
      </c>
      <c r="D299" s="1">
        <v>4487</v>
      </c>
      <c r="E299" s="2">
        <v>333</v>
      </c>
    </row>
    <row r="300" spans="1:5" x14ac:dyDescent="0.3">
      <c r="A300" t="s">
        <v>28</v>
      </c>
      <c r="B300" t="s">
        <v>7</v>
      </c>
      <c r="C300" t="s">
        <v>13</v>
      </c>
      <c r="D300" s="1">
        <v>938</v>
      </c>
      <c r="E300" s="2">
        <v>366</v>
      </c>
    </row>
    <row r="301" spans="1:5" x14ac:dyDescent="0.3">
      <c r="A301" t="s">
        <v>28</v>
      </c>
      <c r="B301" t="s">
        <v>21</v>
      </c>
      <c r="C301" t="s">
        <v>43</v>
      </c>
      <c r="D301" s="1">
        <v>8841</v>
      </c>
      <c r="E301" s="2">
        <v>303</v>
      </c>
    </row>
    <row r="302" spans="1:5" x14ac:dyDescent="0.3">
      <c r="A302" t="s">
        <v>27</v>
      </c>
      <c r="B302" t="s">
        <v>18</v>
      </c>
      <c r="C302" t="s">
        <v>20</v>
      </c>
      <c r="D302" s="1">
        <v>4018</v>
      </c>
      <c r="E302" s="2">
        <v>126</v>
      </c>
    </row>
    <row r="303" spans="1:5" x14ac:dyDescent="0.3">
      <c r="A303" t="s">
        <v>14</v>
      </c>
      <c r="B303" t="s">
        <v>7</v>
      </c>
      <c r="C303" t="s">
        <v>38</v>
      </c>
      <c r="D303" s="1">
        <v>714</v>
      </c>
      <c r="E303" s="2">
        <v>231</v>
      </c>
    </row>
    <row r="304" spans="1:5" x14ac:dyDescent="0.3">
      <c r="A304" t="s">
        <v>12</v>
      </c>
      <c r="B304" t="s">
        <v>21</v>
      </c>
      <c r="C304" t="s">
        <v>19</v>
      </c>
      <c r="D304" s="1">
        <v>3850</v>
      </c>
      <c r="E304" s="2">
        <v>102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3D1D-9CDB-4281-8D23-E71C33D267BC}">
  <dimension ref="A1:L12"/>
  <sheetViews>
    <sheetView workbookViewId="0">
      <selection sqref="A1:L1"/>
    </sheetView>
  </sheetViews>
  <sheetFormatPr defaultRowHeight="14.4" x14ac:dyDescent="0.3"/>
  <sheetData>
    <row r="1" spans="1:12" ht="32.4" x14ac:dyDescent="0.55000000000000004">
      <c r="A1" s="6" t="s">
        <v>52</v>
      </c>
      <c r="B1" s="6"/>
      <c r="C1" s="6"/>
      <c r="D1" s="6"/>
      <c r="E1" s="6"/>
      <c r="F1" s="6"/>
      <c r="G1" s="6"/>
      <c r="H1" s="6"/>
      <c r="I1" s="6"/>
      <c r="J1" s="6"/>
      <c r="K1" s="6"/>
      <c r="L1" s="6"/>
    </row>
    <row r="2" spans="1:12" x14ac:dyDescent="0.3">
      <c r="C2" t="s">
        <v>4</v>
      </c>
      <c r="D2" t="s">
        <v>5</v>
      </c>
    </row>
    <row r="3" spans="1:12" x14ac:dyDescent="0.3">
      <c r="B3" t="s">
        <v>44</v>
      </c>
      <c r="C3">
        <f>AVERAGE(Data1[Amount])</f>
        <v>4136.2299999999996</v>
      </c>
      <c r="D3">
        <f>AVERAGE(Data1[Units])</f>
        <v>152.19999999999999</v>
      </c>
    </row>
    <row r="4" spans="1:12" x14ac:dyDescent="0.3">
      <c r="B4" t="s">
        <v>45</v>
      </c>
      <c r="C4">
        <f>MEDIAN(Data1[Amount])</f>
        <v>3437</v>
      </c>
      <c r="D4">
        <f>MEDIAN(Data1[Units])</f>
        <v>124.5</v>
      </c>
    </row>
    <row r="5" spans="1:12" x14ac:dyDescent="0.3">
      <c r="B5" t="s">
        <v>46</v>
      </c>
      <c r="C5">
        <f>MIN(Data1[Amount])</f>
        <v>0</v>
      </c>
      <c r="D5">
        <f>MIN(Data1[Units])</f>
        <v>0</v>
      </c>
    </row>
    <row r="6" spans="1:12" x14ac:dyDescent="0.3">
      <c r="B6" t="s">
        <v>47</v>
      </c>
      <c r="C6">
        <f>MAX(Data1[Amount])</f>
        <v>16184</v>
      </c>
      <c r="D6">
        <f>MAX(Data1[Units])</f>
        <v>525</v>
      </c>
    </row>
    <row r="7" spans="1:12" x14ac:dyDescent="0.3">
      <c r="B7" t="s">
        <v>48</v>
      </c>
      <c r="C7">
        <f>C6-C5</f>
        <v>16184</v>
      </c>
      <c r="D7">
        <f>D6-D5</f>
        <v>525</v>
      </c>
    </row>
    <row r="9" spans="1:12" x14ac:dyDescent="0.3">
      <c r="B9" t="s">
        <v>49</v>
      </c>
      <c r="C9">
        <f>_xlfn.PERCENTILE.EXC(Data1[Amount],0.25)</f>
        <v>1652</v>
      </c>
      <c r="D9">
        <f>_xlfn.PERCENTILE.EXC(Data1[Units],0.25)</f>
        <v>54</v>
      </c>
    </row>
    <row r="10" spans="1:12" x14ac:dyDescent="0.3">
      <c r="B10" t="s">
        <v>50</v>
      </c>
      <c r="C10">
        <f>_xlfn.PERCENTILE.EXC(Data1[Amount],0.75)</f>
        <v>6245.75</v>
      </c>
      <c r="D10">
        <f>_xlfn.PERCENTILE.EXC(Data1[Units],0.75)</f>
        <v>223.5</v>
      </c>
    </row>
    <row r="12" spans="1:12" x14ac:dyDescent="0.3">
      <c r="B12" t="s">
        <v>51</v>
      </c>
      <c r="E12">
        <f>COUNTA(_xlfn.UNIQUE(Data1[Product]))</f>
        <v>22</v>
      </c>
    </row>
  </sheetData>
  <mergeCells count="1">
    <mergeCell ref="A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7151E-DE0F-47FB-B601-FCE8E6706B71}">
  <dimension ref="A1:L304"/>
  <sheetViews>
    <sheetView workbookViewId="0">
      <selection activeCell="E5" sqref="E5:E304"/>
    </sheetView>
  </sheetViews>
  <sheetFormatPr defaultRowHeight="14.4" x14ac:dyDescent="0.3"/>
  <cols>
    <col min="2" max="2" width="15" bestFit="1" customWidth="1"/>
    <col min="3" max="3" width="11.77734375" customWidth="1"/>
    <col min="4" max="4" width="19.88671875" bestFit="1" customWidth="1"/>
    <col min="5" max="5" width="9.33203125" customWidth="1"/>
    <col min="12" max="12" width="23.77734375" customWidth="1"/>
  </cols>
  <sheetData>
    <row r="1" spans="1:12" ht="46.2" customHeight="1" x14ac:dyDescent="0.45">
      <c r="A1" s="5" t="s">
        <v>53</v>
      </c>
      <c r="B1" s="5"/>
      <c r="C1" s="5"/>
      <c r="D1" s="5"/>
      <c r="E1" s="5"/>
      <c r="F1" s="5"/>
      <c r="G1" s="5"/>
      <c r="H1" s="5"/>
      <c r="I1" s="5"/>
      <c r="J1" s="5"/>
      <c r="K1" s="5"/>
      <c r="L1" s="5"/>
    </row>
    <row r="4" spans="1:12" x14ac:dyDescent="0.3">
      <c r="B4" s="3" t="s">
        <v>1</v>
      </c>
      <c r="C4" s="3" t="s">
        <v>2</v>
      </c>
      <c r="D4" s="3" t="s">
        <v>3</v>
      </c>
      <c r="E4" s="4" t="s">
        <v>4</v>
      </c>
      <c r="F4" s="4" t="s">
        <v>5</v>
      </c>
    </row>
    <row r="5" spans="1:12" x14ac:dyDescent="0.3">
      <c r="B5" t="s">
        <v>36</v>
      </c>
      <c r="C5" t="s">
        <v>21</v>
      </c>
      <c r="D5" t="s">
        <v>25</v>
      </c>
      <c r="E5" s="1">
        <v>5586</v>
      </c>
      <c r="F5" s="2">
        <v>525</v>
      </c>
    </row>
    <row r="6" spans="1:12" hidden="1" x14ac:dyDescent="0.3">
      <c r="B6" t="s">
        <v>27</v>
      </c>
      <c r="C6" t="s">
        <v>15</v>
      </c>
      <c r="D6" t="s">
        <v>40</v>
      </c>
      <c r="E6" s="1">
        <v>798</v>
      </c>
      <c r="F6" s="2">
        <v>519</v>
      </c>
    </row>
    <row r="7" spans="1:12" hidden="1" x14ac:dyDescent="0.3">
      <c r="B7" t="s">
        <v>9</v>
      </c>
      <c r="C7" t="s">
        <v>21</v>
      </c>
      <c r="D7" t="s">
        <v>32</v>
      </c>
      <c r="E7" s="1">
        <v>819</v>
      </c>
      <c r="F7" s="2">
        <v>510</v>
      </c>
    </row>
    <row r="8" spans="1:12" x14ac:dyDescent="0.3">
      <c r="B8" t="s">
        <v>28</v>
      </c>
      <c r="C8" t="s">
        <v>31</v>
      </c>
      <c r="D8" t="s">
        <v>11</v>
      </c>
      <c r="E8" s="1">
        <v>7777</v>
      </c>
      <c r="F8" s="2">
        <v>504</v>
      </c>
    </row>
    <row r="9" spans="1:12" x14ac:dyDescent="0.3">
      <c r="B9" t="s">
        <v>12</v>
      </c>
      <c r="C9" t="s">
        <v>31</v>
      </c>
      <c r="D9" t="s">
        <v>34</v>
      </c>
      <c r="E9" s="1">
        <v>8463</v>
      </c>
      <c r="F9" s="2">
        <v>492</v>
      </c>
    </row>
    <row r="10" spans="1:12" hidden="1" x14ac:dyDescent="0.3">
      <c r="B10" t="s">
        <v>27</v>
      </c>
      <c r="C10" t="s">
        <v>18</v>
      </c>
      <c r="D10" t="s">
        <v>19</v>
      </c>
      <c r="E10" s="1">
        <v>1785</v>
      </c>
      <c r="F10" s="2">
        <v>462</v>
      </c>
    </row>
    <row r="11" spans="1:12" hidden="1" x14ac:dyDescent="0.3">
      <c r="B11" t="s">
        <v>17</v>
      </c>
      <c r="C11" t="s">
        <v>7</v>
      </c>
      <c r="D11" t="s">
        <v>41</v>
      </c>
      <c r="E11" s="1">
        <v>3556</v>
      </c>
      <c r="F11" s="2">
        <v>459</v>
      </c>
    </row>
    <row r="12" spans="1:12" x14ac:dyDescent="0.3">
      <c r="B12" t="s">
        <v>9</v>
      </c>
      <c r="C12" t="s">
        <v>10</v>
      </c>
      <c r="D12" t="s">
        <v>11</v>
      </c>
      <c r="E12" s="1">
        <v>6706</v>
      </c>
      <c r="F12" s="2">
        <v>459</v>
      </c>
    </row>
    <row r="13" spans="1:12" x14ac:dyDescent="0.3">
      <c r="B13" t="s">
        <v>17</v>
      </c>
      <c r="C13" t="s">
        <v>31</v>
      </c>
      <c r="D13" t="s">
        <v>43</v>
      </c>
      <c r="E13" s="1">
        <v>8008</v>
      </c>
      <c r="F13" s="2">
        <v>456</v>
      </c>
    </row>
    <row r="14" spans="1:12" hidden="1" x14ac:dyDescent="0.3">
      <c r="B14" t="s">
        <v>6</v>
      </c>
      <c r="C14" t="s">
        <v>10</v>
      </c>
      <c r="D14" t="s">
        <v>8</v>
      </c>
      <c r="E14" s="1">
        <v>2275</v>
      </c>
      <c r="F14" s="2">
        <v>447</v>
      </c>
    </row>
    <row r="15" spans="1:12" x14ac:dyDescent="0.3">
      <c r="B15" t="s">
        <v>6</v>
      </c>
      <c r="C15" t="s">
        <v>10</v>
      </c>
      <c r="D15" t="s">
        <v>20</v>
      </c>
      <c r="E15" s="1">
        <v>8869</v>
      </c>
      <c r="F15" s="2">
        <v>432</v>
      </c>
    </row>
    <row r="16" spans="1:12" hidden="1" x14ac:dyDescent="0.3">
      <c r="B16" t="s">
        <v>17</v>
      </c>
      <c r="C16" t="s">
        <v>18</v>
      </c>
      <c r="D16" t="s">
        <v>19</v>
      </c>
      <c r="E16" s="1">
        <v>2100</v>
      </c>
      <c r="F16" s="2">
        <v>414</v>
      </c>
    </row>
    <row r="17" spans="2:6" hidden="1" x14ac:dyDescent="0.3">
      <c r="B17" t="s">
        <v>17</v>
      </c>
      <c r="C17" t="s">
        <v>7</v>
      </c>
      <c r="D17" t="s">
        <v>30</v>
      </c>
      <c r="E17" s="1">
        <v>1904</v>
      </c>
      <c r="F17" s="2">
        <v>405</v>
      </c>
    </row>
    <row r="18" spans="2:6" hidden="1" x14ac:dyDescent="0.3">
      <c r="B18" t="s">
        <v>17</v>
      </c>
      <c r="C18" t="s">
        <v>10</v>
      </c>
      <c r="D18" t="s">
        <v>13</v>
      </c>
      <c r="E18" s="1">
        <v>1302</v>
      </c>
      <c r="F18" s="2">
        <v>402</v>
      </c>
    </row>
    <row r="19" spans="2:6" hidden="1" x14ac:dyDescent="0.3">
      <c r="B19" t="s">
        <v>17</v>
      </c>
      <c r="C19" t="s">
        <v>18</v>
      </c>
      <c r="D19" t="s">
        <v>33</v>
      </c>
      <c r="E19" s="1">
        <v>3052</v>
      </c>
      <c r="F19" s="2">
        <v>378</v>
      </c>
    </row>
    <row r="20" spans="2:6" x14ac:dyDescent="0.3">
      <c r="B20" t="s">
        <v>6</v>
      </c>
      <c r="C20" t="s">
        <v>10</v>
      </c>
      <c r="D20" t="s">
        <v>23</v>
      </c>
      <c r="E20" s="1">
        <v>6853</v>
      </c>
      <c r="F20" s="2">
        <v>372</v>
      </c>
    </row>
    <row r="21" spans="2:6" hidden="1" x14ac:dyDescent="0.3">
      <c r="B21" t="s">
        <v>24</v>
      </c>
      <c r="C21" t="s">
        <v>31</v>
      </c>
      <c r="D21" t="s">
        <v>25</v>
      </c>
      <c r="E21" s="1">
        <v>1932</v>
      </c>
      <c r="F21" s="2">
        <v>369</v>
      </c>
    </row>
    <row r="22" spans="2:6" hidden="1" x14ac:dyDescent="0.3">
      <c r="B22" t="s">
        <v>28</v>
      </c>
      <c r="C22" t="s">
        <v>7</v>
      </c>
      <c r="D22" t="s">
        <v>13</v>
      </c>
      <c r="E22" s="1">
        <v>938</v>
      </c>
      <c r="F22" s="2">
        <v>366</v>
      </c>
    </row>
    <row r="23" spans="2:6" hidden="1" x14ac:dyDescent="0.3">
      <c r="B23" t="s">
        <v>17</v>
      </c>
      <c r="C23" t="s">
        <v>31</v>
      </c>
      <c r="D23" t="s">
        <v>8</v>
      </c>
      <c r="E23" s="1">
        <v>3402</v>
      </c>
      <c r="F23" s="2">
        <v>366</v>
      </c>
    </row>
    <row r="24" spans="2:6" hidden="1" x14ac:dyDescent="0.3">
      <c r="B24" t="s">
        <v>9</v>
      </c>
      <c r="C24" t="s">
        <v>10</v>
      </c>
      <c r="D24" t="s">
        <v>34</v>
      </c>
      <c r="E24" s="1">
        <v>2702</v>
      </c>
      <c r="F24" s="2">
        <v>363</v>
      </c>
    </row>
    <row r="25" spans="2:6" x14ac:dyDescent="0.3">
      <c r="B25" t="s">
        <v>26</v>
      </c>
      <c r="C25" t="s">
        <v>10</v>
      </c>
      <c r="D25" t="s">
        <v>33</v>
      </c>
      <c r="E25" s="1">
        <v>4480</v>
      </c>
      <c r="F25" s="2">
        <v>357</v>
      </c>
    </row>
    <row r="26" spans="2:6" hidden="1" x14ac:dyDescent="0.3">
      <c r="B26" t="s">
        <v>26</v>
      </c>
      <c r="C26" t="s">
        <v>15</v>
      </c>
      <c r="D26" t="s">
        <v>29</v>
      </c>
      <c r="E26" s="1">
        <v>3339</v>
      </c>
      <c r="F26" s="2">
        <v>348</v>
      </c>
    </row>
    <row r="27" spans="2:6" x14ac:dyDescent="0.3">
      <c r="B27" t="s">
        <v>27</v>
      </c>
      <c r="C27" t="s">
        <v>21</v>
      </c>
      <c r="D27" t="s">
        <v>22</v>
      </c>
      <c r="E27" s="1">
        <v>4326</v>
      </c>
      <c r="F27" s="2">
        <v>348</v>
      </c>
    </row>
    <row r="28" spans="2:6" hidden="1" x14ac:dyDescent="0.3">
      <c r="B28" t="s">
        <v>36</v>
      </c>
      <c r="C28" t="s">
        <v>15</v>
      </c>
      <c r="D28" t="s">
        <v>33</v>
      </c>
      <c r="E28" s="1">
        <v>2471</v>
      </c>
      <c r="F28" s="2">
        <v>342</v>
      </c>
    </row>
    <row r="29" spans="2:6" x14ac:dyDescent="0.3">
      <c r="B29" t="s">
        <v>26</v>
      </c>
      <c r="C29" t="s">
        <v>31</v>
      </c>
      <c r="D29" t="s">
        <v>34</v>
      </c>
      <c r="E29" s="1">
        <v>15610</v>
      </c>
      <c r="F29" s="2">
        <v>339</v>
      </c>
    </row>
    <row r="30" spans="2:6" x14ac:dyDescent="0.3">
      <c r="B30" t="s">
        <v>24</v>
      </c>
      <c r="C30" t="s">
        <v>7</v>
      </c>
      <c r="D30" t="s">
        <v>30</v>
      </c>
      <c r="E30" s="1">
        <v>4487</v>
      </c>
      <c r="F30" s="2">
        <v>333</v>
      </c>
    </row>
    <row r="31" spans="2:6" x14ac:dyDescent="0.3">
      <c r="B31" t="s">
        <v>28</v>
      </c>
      <c r="C31" t="s">
        <v>7</v>
      </c>
      <c r="D31" t="s">
        <v>41</v>
      </c>
      <c r="E31" s="1">
        <v>7308</v>
      </c>
      <c r="F31" s="2">
        <v>327</v>
      </c>
    </row>
    <row r="32" spans="2:6" x14ac:dyDescent="0.3">
      <c r="B32" t="s">
        <v>28</v>
      </c>
      <c r="C32" t="s">
        <v>7</v>
      </c>
      <c r="D32" t="s">
        <v>33</v>
      </c>
      <c r="E32" s="1">
        <v>4592</v>
      </c>
      <c r="F32" s="2">
        <v>324</v>
      </c>
    </row>
    <row r="33" spans="2:6" hidden="1" x14ac:dyDescent="0.3">
      <c r="B33" t="s">
        <v>28</v>
      </c>
      <c r="C33" t="s">
        <v>31</v>
      </c>
      <c r="D33" t="s">
        <v>41</v>
      </c>
      <c r="E33" s="1">
        <v>3689</v>
      </c>
      <c r="F33" s="2">
        <v>312</v>
      </c>
    </row>
    <row r="34" spans="2:6" x14ac:dyDescent="0.3">
      <c r="B34" t="s">
        <v>24</v>
      </c>
      <c r="C34" t="s">
        <v>21</v>
      </c>
      <c r="D34" t="s">
        <v>8</v>
      </c>
      <c r="E34" s="1">
        <v>10129</v>
      </c>
      <c r="F34" s="2">
        <v>312</v>
      </c>
    </row>
    <row r="35" spans="2:6" hidden="1" x14ac:dyDescent="0.3">
      <c r="B35" t="s">
        <v>14</v>
      </c>
      <c r="C35" t="s">
        <v>15</v>
      </c>
      <c r="D35" t="s">
        <v>41</v>
      </c>
      <c r="E35" s="1">
        <v>854</v>
      </c>
      <c r="F35" s="2">
        <v>309</v>
      </c>
    </row>
    <row r="36" spans="2:6" hidden="1" x14ac:dyDescent="0.3">
      <c r="B36" t="s">
        <v>28</v>
      </c>
      <c r="C36" t="s">
        <v>10</v>
      </c>
      <c r="D36" t="s">
        <v>20</v>
      </c>
      <c r="E36" s="1">
        <v>819</v>
      </c>
      <c r="F36" s="2">
        <v>306</v>
      </c>
    </row>
    <row r="37" spans="2:6" hidden="1" x14ac:dyDescent="0.3">
      <c r="B37" t="s">
        <v>6</v>
      </c>
      <c r="C37" t="s">
        <v>15</v>
      </c>
      <c r="D37" t="s">
        <v>40</v>
      </c>
      <c r="E37" s="1">
        <v>3164</v>
      </c>
      <c r="F37" s="2">
        <v>306</v>
      </c>
    </row>
    <row r="38" spans="2:6" hidden="1" x14ac:dyDescent="0.3">
      <c r="B38" t="s">
        <v>12</v>
      </c>
      <c r="C38" t="s">
        <v>18</v>
      </c>
      <c r="D38" t="s">
        <v>39</v>
      </c>
      <c r="E38" s="1">
        <v>3920</v>
      </c>
      <c r="F38" s="2">
        <v>306</v>
      </c>
    </row>
    <row r="39" spans="2:6" hidden="1" x14ac:dyDescent="0.3">
      <c r="B39" t="s">
        <v>27</v>
      </c>
      <c r="C39" t="s">
        <v>10</v>
      </c>
      <c r="D39" t="s">
        <v>29</v>
      </c>
      <c r="E39" s="1">
        <v>1589</v>
      </c>
      <c r="F39" s="2">
        <v>303</v>
      </c>
    </row>
    <row r="40" spans="2:6" x14ac:dyDescent="0.3">
      <c r="B40" t="s">
        <v>36</v>
      </c>
      <c r="C40" t="s">
        <v>15</v>
      </c>
      <c r="D40" t="s">
        <v>11</v>
      </c>
      <c r="E40" s="1">
        <v>6657</v>
      </c>
      <c r="F40" s="2">
        <v>303</v>
      </c>
    </row>
    <row r="41" spans="2:6" x14ac:dyDescent="0.3">
      <c r="B41" t="s">
        <v>28</v>
      </c>
      <c r="C41" t="s">
        <v>21</v>
      </c>
      <c r="D41" t="s">
        <v>43</v>
      </c>
      <c r="E41" s="1">
        <v>8841</v>
      </c>
      <c r="F41" s="2">
        <v>303</v>
      </c>
    </row>
    <row r="42" spans="2:6" hidden="1" x14ac:dyDescent="0.3">
      <c r="B42" t="s">
        <v>24</v>
      </c>
      <c r="C42" t="s">
        <v>15</v>
      </c>
      <c r="D42" t="s">
        <v>37</v>
      </c>
      <c r="E42" s="1">
        <v>2870</v>
      </c>
      <c r="F42" s="2">
        <v>300</v>
      </c>
    </row>
    <row r="43" spans="2:6" x14ac:dyDescent="0.3">
      <c r="B43" t="s">
        <v>9</v>
      </c>
      <c r="C43" t="s">
        <v>10</v>
      </c>
      <c r="D43" t="s">
        <v>40</v>
      </c>
      <c r="E43" s="1">
        <v>4753</v>
      </c>
      <c r="F43" s="2">
        <v>300</v>
      </c>
    </row>
    <row r="44" spans="2:6" x14ac:dyDescent="0.3">
      <c r="B44" t="s">
        <v>6</v>
      </c>
      <c r="C44" t="s">
        <v>21</v>
      </c>
      <c r="D44" t="s">
        <v>32</v>
      </c>
      <c r="E44" s="1">
        <v>5670</v>
      </c>
      <c r="F44" s="2">
        <v>297</v>
      </c>
    </row>
    <row r="45" spans="2:6" hidden="1" x14ac:dyDescent="0.3">
      <c r="B45" t="s">
        <v>36</v>
      </c>
      <c r="C45" t="s">
        <v>7</v>
      </c>
      <c r="D45" t="s">
        <v>42</v>
      </c>
      <c r="E45" s="1">
        <v>245</v>
      </c>
      <c r="F45" s="2">
        <v>288</v>
      </c>
    </row>
    <row r="46" spans="2:6" hidden="1" x14ac:dyDescent="0.3">
      <c r="B46" t="s">
        <v>9</v>
      </c>
      <c r="C46" t="s">
        <v>31</v>
      </c>
      <c r="D46" t="s">
        <v>22</v>
      </c>
      <c r="E46" s="1">
        <v>3507</v>
      </c>
      <c r="F46" s="2">
        <v>288</v>
      </c>
    </row>
    <row r="47" spans="2:6" x14ac:dyDescent="0.3">
      <c r="B47" t="s">
        <v>24</v>
      </c>
      <c r="C47" t="s">
        <v>10</v>
      </c>
      <c r="D47" t="s">
        <v>41</v>
      </c>
      <c r="E47" s="1">
        <v>5194</v>
      </c>
      <c r="F47" s="2">
        <v>288</v>
      </c>
    </row>
    <row r="48" spans="2:6" x14ac:dyDescent="0.3">
      <c r="B48" t="s">
        <v>14</v>
      </c>
      <c r="C48" t="s">
        <v>15</v>
      </c>
      <c r="D48" t="s">
        <v>16</v>
      </c>
      <c r="E48" s="1">
        <v>9632</v>
      </c>
      <c r="F48" s="2">
        <v>288</v>
      </c>
    </row>
    <row r="49" spans="2:6" hidden="1" x14ac:dyDescent="0.3">
      <c r="B49" t="s">
        <v>17</v>
      </c>
      <c r="C49" t="s">
        <v>21</v>
      </c>
      <c r="D49" t="s">
        <v>40</v>
      </c>
      <c r="E49" s="1">
        <v>1134</v>
      </c>
      <c r="F49" s="2">
        <v>282</v>
      </c>
    </row>
    <row r="50" spans="2:6" hidden="1" x14ac:dyDescent="0.3">
      <c r="B50" t="s">
        <v>36</v>
      </c>
      <c r="C50" t="s">
        <v>10</v>
      </c>
      <c r="D50" t="s">
        <v>16</v>
      </c>
      <c r="E50" s="1">
        <v>3808</v>
      </c>
      <c r="F50" s="2">
        <v>279</v>
      </c>
    </row>
    <row r="51" spans="2:6" x14ac:dyDescent="0.3">
      <c r="B51" t="s">
        <v>36</v>
      </c>
      <c r="C51" t="s">
        <v>18</v>
      </c>
      <c r="D51" t="s">
        <v>42</v>
      </c>
      <c r="E51" s="1">
        <v>4858</v>
      </c>
      <c r="F51" s="2">
        <v>279</v>
      </c>
    </row>
    <row r="52" spans="2:6" x14ac:dyDescent="0.3">
      <c r="B52" t="s">
        <v>28</v>
      </c>
      <c r="C52" t="s">
        <v>10</v>
      </c>
      <c r="D52" t="s">
        <v>38</v>
      </c>
      <c r="E52" s="1">
        <v>6657</v>
      </c>
      <c r="F52" s="2">
        <v>276</v>
      </c>
    </row>
    <row r="53" spans="2:6" x14ac:dyDescent="0.3">
      <c r="B53" t="s">
        <v>28</v>
      </c>
      <c r="C53" t="s">
        <v>31</v>
      </c>
      <c r="D53" t="s">
        <v>25</v>
      </c>
      <c r="E53" s="1">
        <v>7259</v>
      </c>
      <c r="F53" s="2">
        <v>276</v>
      </c>
    </row>
    <row r="54" spans="2:6" hidden="1" x14ac:dyDescent="0.3">
      <c r="B54" t="s">
        <v>12</v>
      </c>
      <c r="C54" t="s">
        <v>7</v>
      </c>
      <c r="D54" t="s">
        <v>33</v>
      </c>
      <c r="E54" s="1">
        <v>1085</v>
      </c>
      <c r="F54" s="2">
        <v>273</v>
      </c>
    </row>
    <row r="55" spans="2:6" hidden="1" x14ac:dyDescent="0.3">
      <c r="B55" t="s">
        <v>17</v>
      </c>
      <c r="C55" t="s">
        <v>10</v>
      </c>
      <c r="D55" t="s">
        <v>34</v>
      </c>
      <c r="E55" s="1">
        <v>1071</v>
      </c>
      <c r="F55" s="2">
        <v>270</v>
      </c>
    </row>
    <row r="56" spans="2:6" hidden="1" x14ac:dyDescent="0.3">
      <c r="B56" t="s">
        <v>24</v>
      </c>
      <c r="C56" t="s">
        <v>21</v>
      </c>
      <c r="D56" t="s">
        <v>16</v>
      </c>
      <c r="E56" s="1">
        <v>1778</v>
      </c>
      <c r="F56" s="2">
        <v>270</v>
      </c>
    </row>
    <row r="57" spans="2:6" hidden="1" x14ac:dyDescent="0.3">
      <c r="B57" t="s">
        <v>36</v>
      </c>
      <c r="C57" t="s">
        <v>15</v>
      </c>
      <c r="D57" t="s">
        <v>35</v>
      </c>
      <c r="E57" s="1">
        <v>2317</v>
      </c>
      <c r="F57" s="2">
        <v>261</v>
      </c>
    </row>
    <row r="58" spans="2:6" x14ac:dyDescent="0.3">
      <c r="B58" t="s">
        <v>24</v>
      </c>
      <c r="C58" t="s">
        <v>21</v>
      </c>
      <c r="D58" t="s">
        <v>41</v>
      </c>
      <c r="E58" s="1">
        <v>5677</v>
      </c>
      <c r="F58" s="2">
        <v>258</v>
      </c>
    </row>
    <row r="59" spans="2:6" hidden="1" x14ac:dyDescent="0.3">
      <c r="B59" t="s">
        <v>28</v>
      </c>
      <c r="C59" t="s">
        <v>10</v>
      </c>
      <c r="D59" t="s">
        <v>25</v>
      </c>
      <c r="E59" s="1">
        <v>2415</v>
      </c>
      <c r="F59" s="2">
        <v>255</v>
      </c>
    </row>
    <row r="60" spans="2:6" x14ac:dyDescent="0.3">
      <c r="B60" t="s">
        <v>24</v>
      </c>
      <c r="C60" t="s">
        <v>15</v>
      </c>
      <c r="D60" t="s">
        <v>33</v>
      </c>
      <c r="E60" s="1">
        <v>5551</v>
      </c>
      <c r="F60" s="2">
        <v>252</v>
      </c>
    </row>
    <row r="61" spans="2:6" x14ac:dyDescent="0.3">
      <c r="B61" t="s">
        <v>24</v>
      </c>
      <c r="C61" t="s">
        <v>10</v>
      </c>
      <c r="D61" t="s">
        <v>8</v>
      </c>
      <c r="E61" s="1">
        <v>6755</v>
      </c>
      <c r="F61" s="2">
        <v>252</v>
      </c>
    </row>
    <row r="62" spans="2:6" hidden="1" x14ac:dyDescent="0.3">
      <c r="B62" t="s">
        <v>26</v>
      </c>
      <c r="C62" t="s">
        <v>18</v>
      </c>
      <c r="D62" t="s">
        <v>16</v>
      </c>
      <c r="E62" s="1">
        <v>385</v>
      </c>
      <c r="F62" s="2">
        <v>249</v>
      </c>
    </row>
    <row r="63" spans="2:6" hidden="1" x14ac:dyDescent="0.3">
      <c r="B63" t="s">
        <v>12</v>
      </c>
      <c r="C63" t="s">
        <v>7</v>
      </c>
      <c r="D63" t="s">
        <v>43</v>
      </c>
      <c r="E63" s="1">
        <v>2856</v>
      </c>
      <c r="F63" s="2">
        <v>246</v>
      </c>
    </row>
    <row r="64" spans="2:6" hidden="1" x14ac:dyDescent="0.3">
      <c r="B64" t="s">
        <v>27</v>
      </c>
      <c r="C64" t="s">
        <v>15</v>
      </c>
      <c r="D64" t="s">
        <v>22</v>
      </c>
      <c r="E64" s="1">
        <v>3094</v>
      </c>
      <c r="F64" s="2">
        <v>246</v>
      </c>
    </row>
    <row r="65" spans="2:6" x14ac:dyDescent="0.3">
      <c r="B65" t="s">
        <v>24</v>
      </c>
      <c r="C65" t="s">
        <v>18</v>
      </c>
      <c r="D65" t="s">
        <v>29</v>
      </c>
      <c r="E65" s="1">
        <v>4438</v>
      </c>
      <c r="F65" s="2">
        <v>246</v>
      </c>
    </row>
    <row r="66" spans="2:6" x14ac:dyDescent="0.3">
      <c r="B66" t="s">
        <v>26</v>
      </c>
      <c r="C66" t="s">
        <v>10</v>
      </c>
      <c r="D66" t="s">
        <v>22</v>
      </c>
      <c r="E66" s="1">
        <v>4753</v>
      </c>
      <c r="F66" s="2">
        <v>246</v>
      </c>
    </row>
    <row r="67" spans="2:6" x14ac:dyDescent="0.3">
      <c r="B67" t="s">
        <v>12</v>
      </c>
      <c r="C67" t="s">
        <v>10</v>
      </c>
      <c r="D67" t="s">
        <v>38</v>
      </c>
      <c r="E67" s="1">
        <v>7833</v>
      </c>
      <c r="F67" s="2">
        <v>243</v>
      </c>
    </row>
    <row r="68" spans="2:6" hidden="1" x14ac:dyDescent="0.3">
      <c r="B68" t="s">
        <v>14</v>
      </c>
      <c r="C68" t="s">
        <v>7</v>
      </c>
      <c r="D68" t="s">
        <v>8</v>
      </c>
      <c r="E68" s="1">
        <v>1526</v>
      </c>
      <c r="F68" s="2">
        <v>240</v>
      </c>
    </row>
    <row r="69" spans="2:6" x14ac:dyDescent="0.3">
      <c r="B69" t="s">
        <v>24</v>
      </c>
      <c r="C69" t="s">
        <v>10</v>
      </c>
      <c r="D69" t="s">
        <v>37</v>
      </c>
      <c r="E69" s="1">
        <v>4585</v>
      </c>
      <c r="F69" s="2">
        <v>240</v>
      </c>
    </row>
    <row r="70" spans="2:6" x14ac:dyDescent="0.3">
      <c r="B70" t="s">
        <v>26</v>
      </c>
      <c r="C70" t="s">
        <v>31</v>
      </c>
      <c r="D70" t="s">
        <v>23</v>
      </c>
      <c r="E70" s="1">
        <v>6279</v>
      </c>
      <c r="F70" s="2">
        <v>237</v>
      </c>
    </row>
    <row r="71" spans="2:6" hidden="1" x14ac:dyDescent="0.3">
      <c r="B71" t="s">
        <v>9</v>
      </c>
      <c r="C71" t="s">
        <v>21</v>
      </c>
      <c r="D71" t="s">
        <v>35</v>
      </c>
      <c r="E71" s="1">
        <v>1701</v>
      </c>
      <c r="F71" s="2">
        <v>234</v>
      </c>
    </row>
    <row r="72" spans="2:6" hidden="1" x14ac:dyDescent="0.3">
      <c r="B72" t="s">
        <v>28</v>
      </c>
      <c r="C72" t="s">
        <v>10</v>
      </c>
      <c r="D72" t="s">
        <v>19</v>
      </c>
      <c r="E72" s="1">
        <v>2464</v>
      </c>
      <c r="F72" s="2">
        <v>234</v>
      </c>
    </row>
    <row r="73" spans="2:6" x14ac:dyDescent="0.3">
      <c r="B73" t="s">
        <v>6</v>
      </c>
      <c r="C73" t="s">
        <v>10</v>
      </c>
      <c r="D73" t="s">
        <v>11</v>
      </c>
      <c r="E73" s="1">
        <v>12348</v>
      </c>
      <c r="F73" s="2">
        <v>234</v>
      </c>
    </row>
    <row r="74" spans="2:6" hidden="1" x14ac:dyDescent="0.3">
      <c r="B74" t="s">
        <v>14</v>
      </c>
      <c r="C74" t="s">
        <v>7</v>
      </c>
      <c r="D74" t="s">
        <v>38</v>
      </c>
      <c r="E74" s="1">
        <v>714</v>
      </c>
      <c r="F74" s="2">
        <v>231</v>
      </c>
    </row>
    <row r="75" spans="2:6" x14ac:dyDescent="0.3">
      <c r="B75" t="s">
        <v>14</v>
      </c>
      <c r="C75" t="s">
        <v>15</v>
      </c>
      <c r="D75" t="s">
        <v>32</v>
      </c>
      <c r="E75" s="1">
        <v>10311</v>
      </c>
      <c r="F75" s="2">
        <v>231</v>
      </c>
    </row>
    <row r="76" spans="2:6" hidden="1" x14ac:dyDescent="0.3">
      <c r="B76" t="s">
        <v>36</v>
      </c>
      <c r="C76" t="s">
        <v>10</v>
      </c>
      <c r="D76" t="s">
        <v>42</v>
      </c>
      <c r="E76" s="1">
        <v>567</v>
      </c>
      <c r="F76" s="2">
        <v>228</v>
      </c>
    </row>
    <row r="77" spans="2:6" hidden="1" x14ac:dyDescent="0.3">
      <c r="B77" t="s">
        <v>14</v>
      </c>
      <c r="C77" t="s">
        <v>31</v>
      </c>
      <c r="D77" t="s">
        <v>30</v>
      </c>
      <c r="E77" s="1">
        <v>1274</v>
      </c>
      <c r="F77" s="2">
        <v>225</v>
      </c>
    </row>
    <row r="78" spans="2:6" hidden="1" x14ac:dyDescent="0.3">
      <c r="B78" t="s">
        <v>6</v>
      </c>
      <c r="C78" t="s">
        <v>18</v>
      </c>
      <c r="D78" t="s">
        <v>41</v>
      </c>
      <c r="E78" s="1">
        <v>3101</v>
      </c>
      <c r="F78" s="2">
        <v>225</v>
      </c>
    </row>
    <row r="79" spans="2:6" x14ac:dyDescent="0.3">
      <c r="B79" t="s">
        <v>24</v>
      </c>
      <c r="C79" t="s">
        <v>7</v>
      </c>
      <c r="D79" t="s">
        <v>25</v>
      </c>
      <c r="E79" s="1">
        <v>6608</v>
      </c>
      <c r="F79" s="2">
        <v>225</v>
      </c>
    </row>
    <row r="80" spans="2:6" hidden="1" x14ac:dyDescent="0.3">
      <c r="B80" t="s">
        <v>9</v>
      </c>
      <c r="C80" t="s">
        <v>31</v>
      </c>
      <c r="D80" t="s">
        <v>30</v>
      </c>
      <c r="E80" s="1">
        <v>2009</v>
      </c>
      <c r="F80" s="2">
        <v>219</v>
      </c>
    </row>
    <row r="81" spans="2:6" x14ac:dyDescent="0.3">
      <c r="B81" t="s">
        <v>14</v>
      </c>
      <c r="C81" t="s">
        <v>10</v>
      </c>
      <c r="D81" t="s">
        <v>41</v>
      </c>
      <c r="E81" s="1">
        <v>7455</v>
      </c>
      <c r="F81" s="2">
        <v>216</v>
      </c>
    </row>
    <row r="82" spans="2:6" hidden="1" x14ac:dyDescent="0.3">
      <c r="B82" t="s">
        <v>9</v>
      </c>
      <c r="C82" t="s">
        <v>21</v>
      </c>
      <c r="D82" t="s">
        <v>11</v>
      </c>
      <c r="E82" s="1">
        <v>3752</v>
      </c>
      <c r="F82" s="2">
        <v>213</v>
      </c>
    </row>
    <row r="83" spans="2:6" x14ac:dyDescent="0.3">
      <c r="B83" t="s">
        <v>27</v>
      </c>
      <c r="C83" t="s">
        <v>18</v>
      </c>
      <c r="D83" t="s">
        <v>42</v>
      </c>
      <c r="E83" s="1">
        <v>7651</v>
      </c>
      <c r="F83" s="2">
        <v>213</v>
      </c>
    </row>
    <row r="84" spans="2:6" x14ac:dyDescent="0.3">
      <c r="B84" t="s">
        <v>9</v>
      </c>
      <c r="C84" t="s">
        <v>10</v>
      </c>
      <c r="D84" t="s">
        <v>23</v>
      </c>
      <c r="E84" s="1">
        <v>5012</v>
      </c>
      <c r="F84" s="2">
        <v>210</v>
      </c>
    </row>
    <row r="85" spans="2:6" x14ac:dyDescent="0.3">
      <c r="B85" t="s">
        <v>9</v>
      </c>
      <c r="C85" t="s">
        <v>18</v>
      </c>
      <c r="D85" t="s">
        <v>22</v>
      </c>
      <c r="E85" s="1">
        <v>8890</v>
      </c>
      <c r="F85" s="2">
        <v>210</v>
      </c>
    </row>
    <row r="86" spans="2:6" hidden="1" x14ac:dyDescent="0.3">
      <c r="B86" t="s">
        <v>12</v>
      </c>
      <c r="C86" t="s">
        <v>7</v>
      </c>
      <c r="D86" t="s">
        <v>13</v>
      </c>
      <c r="E86" s="1">
        <v>259</v>
      </c>
      <c r="F86" s="2">
        <v>207</v>
      </c>
    </row>
    <row r="87" spans="2:6" x14ac:dyDescent="0.3">
      <c r="B87" t="s">
        <v>17</v>
      </c>
      <c r="C87" t="s">
        <v>31</v>
      </c>
      <c r="D87" t="s">
        <v>40</v>
      </c>
      <c r="E87" s="1">
        <v>4242</v>
      </c>
      <c r="F87" s="2">
        <v>207</v>
      </c>
    </row>
    <row r="88" spans="2:6" x14ac:dyDescent="0.3">
      <c r="B88" t="s">
        <v>24</v>
      </c>
      <c r="C88" t="s">
        <v>7</v>
      </c>
      <c r="D88" t="s">
        <v>23</v>
      </c>
      <c r="E88" s="1">
        <v>9835</v>
      </c>
      <c r="F88" s="2">
        <v>207</v>
      </c>
    </row>
    <row r="89" spans="2:6" hidden="1" x14ac:dyDescent="0.3">
      <c r="B89" t="s">
        <v>14</v>
      </c>
      <c r="C89" t="s">
        <v>15</v>
      </c>
      <c r="D89" t="s">
        <v>43</v>
      </c>
      <c r="E89" s="1">
        <v>98</v>
      </c>
      <c r="F89" s="2">
        <v>204</v>
      </c>
    </row>
    <row r="90" spans="2:6" hidden="1" x14ac:dyDescent="0.3">
      <c r="B90" t="s">
        <v>9</v>
      </c>
      <c r="C90" t="s">
        <v>7</v>
      </c>
      <c r="D90" t="s">
        <v>37</v>
      </c>
      <c r="E90" s="1">
        <v>1771</v>
      </c>
      <c r="F90" s="2">
        <v>204</v>
      </c>
    </row>
    <row r="91" spans="2:6" hidden="1" x14ac:dyDescent="0.3">
      <c r="B91" t="s">
        <v>12</v>
      </c>
      <c r="C91" t="s">
        <v>18</v>
      </c>
      <c r="D91" t="s">
        <v>16</v>
      </c>
      <c r="E91" s="1">
        <v>2639</v>
      </c>
      <c r="F91" s="2">
        <v>204</v>
      </c>
    </row>
    <row r="92" spans="2:6" x14ac:dyDescent="0.3">
      <c r="B92" t="s">
        <v>36</v>
      </c>
      <c r="C92" t="s">
        <v>31</v>
      </c>
      <c r="D92" t="s">
        <v>37</v>
      </c>
      <c r="E92" s="1">
        <v>5355</v>
      </c>
      <c r="F92" s="2">
        <v>204</v>
      </c>
    </row>
    <row r="93" spans="2:6" x14ac:dyDescent="0.3">
      <c r="B93" t="s">
        <v>12</v>
      </c>
      <c r="C93" t="s">
        <v>15</v>
      </c>
      <c r="D93" t="s">
        <v>40</v>
      </c>
      <c r="E93" s="1">
        <v>11522</v>
      </c>
      <c r="F93" s="2">
        <v>204</v>
      </c>
    </row>
    <row r="94" spans="2:6" x14ac:dyDescent="0.3">
      <c r="B94" t="s">
        <v>6</v>
      </c>
      <c r="C94" t="s">
        <v>15</v>
      </c>
      <c r="D94" t="s">
        <v>32</v>
      </c>
      <c r="E94" s="1">
        <v>4424</v>
      </c>
      <c r="F94" s="2">
        <v>201</v>
      </c>
    </row>
    <row r="95" spans="2:6" x14ac:dyDescent="0.3">
      <c r="B95" t="s">
        <v>26</v>
      </c>
      <c r="C95" t="s">
        <v>31</v>
      </c>
      <c r="D95" t="s">
        <v>38</v>
      </c>
      <c r="E95" s="1">
        <v>7280</v>
      </c>
      <c r="F95" s="2">
        <v>201</v>
      </c>
    </row>
    <row r="96" spans="2:6" x14ac:dyDescent="0.3">
      <c r="B96" t="s">
        <v>27</v>
      </c>
      <c r="C96" t="s">
        <v>7</v>
      </c>
      <c r="D96" t="s">
        <v>29</v>
      </c>
      <c r="E96" s="1">
        <v>9926</v>
      </c>
      <c r="F96" s="2">
        <v>201</v>
      </c>
    </row>
    <row r="97" spans="2:6" x14ac:dyDescent="0.3">
      <c r="B97" t="s">
        <v>26</v>
      </c>
      <c r="C97" t="s">
        <v>10</v>
      </c>
      <c r="D97" t="s">
        <v>38</v>
      </c>
      <c r="E97" s="1">
        <v>13391</v>
      </c>
      <c r="F97" s="2">
        <v>201</v>
      </c>
    </row>
    <row r="98" spans="2:6" hidden="1" x14ac:dyDescent="0.3">
      <c r="B98" t="s">
        <v>24</v>
      </c>
      <c r="C98" t="s">
        <v>18</v>
      </c>
      <c r="D98" t="s">
        <v>40</v>
      </c>
      <c r="E98" s="1">
        <v>966</v>
      </c>
      <c r="F98" s="2">
        <v>198</v>
      </c>
    </row>
    <row r="99" spans="2:6" hidden="1" x14ac:dyDescent="0.3">
      <c r="B99" t="s">
        <v>26</v>
      </c>
      <c r="C99" t="s">
        <v>31</v>
      </c>
      <c r="D99" t="s">
        <v>37</v>
      </c>
      <c r="E99" s="1">
        <v>861</v>
      </c>
      <c r="F99" s="2">
        <v>195</v>
      </c>
    </row>
    <row r="100" spans="2:6" hidden="1" x14ac:dyDescent="0.3">
      <c r="B100" t="s">
        <v>9</v>
      </c>
      <c r="C100" t="s">
        <v>7</v>
      </c>
      <c r="D100" t="s">
        <v>23</v>
      </c>
      <c r="E100" s="1">
        <v>1890</v>
      </c>
      <c r="F100" s="2">
        <v>195</v>
      </c>
    </row>
    <row r="101" spans="2:6" hidden="1" x14ac:dyDescent="0.3">
      <c r="B101" t="s">
        <v>36</v>
      </c>
      <c r="C101" t="s">
        <v>10</v>
      </c>
      <c r="D101" t="s">
        <v>34</v>
      </c>
      <c r="E101" s="1">
        <v>1974</v>
      </c>
      <c r="F101" s="2">
        <v>195</v>
      </c>
    </row>
    <row r="102" spans="2:6" hidden="1" x14ac:dyDescent="0.3">
      <c r="B102" t="s">
        <v>14</v>
      </c>
      <c r="C102" t="s">
        <v>15</v>
      </c>
      <c r="D102" t="s">
        <v>37</v>
      </c>
      <c r="E102" s="1">
        <v>1925</v>
      </c>
      <c r="F102" s="2">
        <v>192</v>
      </c>
    </row>
    <row r="103" spans="2:6" hidden="1" x14ac:dyDescent="0.3">
      <c r="B103" t="s">
        <v>12</v>
      </c>
      <c r="C103" t="s">
        <v>31</v>
      </c>
      <c r="D103" t="s">
        <v>30</v>
      </c>
      <c r="E103" s="1">
        <v>938</v>
      </c>
      <c r="F103" s="2">
        <v>189</v>
      </c>
    </row>
    <row r="104" spans="2:6" hidden="1" x14ac:dyDescent="0.3">
      <c r="B104" t="s">
        <v>12</v>
      </c>
      <c r="C104" t="s">
        <v>15</v>
      </c>
      <c r="D104" t="s">
        <v>11</v>
      </c>
      <c r="E104" s="1">
        <v>2954</v>
      </c>
      <c r="F104" s="2">
        <v>189</v>
      </c>
    </row>
    <row r="105" spans="2:6" x14ac:dyDescent="0.3">
      <c r="B105" t="s">
        <v>17</v>
      </c>
      <c r="C105" t="s">
        <v>7</v>
      </c>
      <c r="D105" t="s">
        <v>35</v>
      </c>
      <c r="E105" s="1">
        <v>4949</v>
      </c>
      <c r="F105" s="2">
        <v>189</v>
      </c>
    </row>
    <row r="106" spans="2:6" x14ac:dyDescent="0.3">
      <c r="B106" t="s">
        <v>24</v>
      </c>
      <c r="C106" t="s">
        <v>31</v>
      </c>
      <c r="D106" t="s">
        <v>39</v>
      </c>
      <c r="E106" s="1">
        <v>8862</v>
      </c>
      <c r="F106" s="2">
        <v>189</v>
      </c>
    </row>
    <row r="107" spans="2:6" hidden="1" x14ac:dyDescent="0.3">
      <c r="B107" t="s">
        <v>14</v>
      </c>
      <c r="C107" t="s">
        <v>10</v>
      </c>
      <c r="D107" t="s">
        <v>38</v>
      </c>
      <c r="E107" s="1">
        <v>2114</v>
      </c>
      <c r="F107" s="2">
        <v>186</v>
      </c>
    </row>
    <row r="108" spans="2:6" x14ac:dyDescent="0.3">
      <c r="B108" t="s">
        <v>27</v>
      </c>
      <c r="C108" t="s">
        <v>21</v>
      </c>
      <c r="D108" t="s">
        <v>41</v>
      </c>
      <c r="E108" s="1">
        <v>6580</v>
      </c>
      <c r="F108" s="2">
        <v>183</v>
      </c>
    </row>
    <row r="109" spans="2:6" x14ac:dyDescent="0.3">
      <c r="B109" t="s">
        <v>9</v>
      </c>
      <c r="C109" t="s">
        <v>18</v>
      </c>
      <c r="D109" t="s">
        <v>8</v>
      </c>
      <c r="E109" s="1">
        <v>7021</v>
      </c>
      <c r="F109" s="2">
        <v>183</v>
      </c>
    </row>
    <row r="110" spans="2:6" hidden="1" x14ac:dyDescent="0.3">
      <c r="B110" t="s">
        <v>14</v>
      </c>
      <c r="C110" t="s">
        <v>7</v>
      </c>
      <c r="D110" t="s">
        <v>43</v>
      </c>
      <c r="E110" s="1">
        <v>2324</v>
      </c>
      <c r="F110" s="2">
        <v>177</v>
      </c>
    </row>
    <row r="111" spans="2:6" hidden="1" x14ac:dyDescent="0.3">
      <c r="B111" t="s">
        <v>24</v>
      </c>
      <c r="C111" t="s">
        <v>15</v>
      </c>
      <c r="D111" t="s">
        <v>16</v>
      </c>
      <c r="E111" s="1">
        <v>2646</v>
      </c>
      <c r="F111" s="2">
        <v>177</v>
      </c>
    </row>
    <row r="112" spans="2:6" hidden="1" x14ac:dyDescent="0.3">
      <c r="B112" t="s">
        <v>17</v>
      </c>
      <c r="C112" t="s">
        <v>10</v>
      </c>
      <c r="D112" t="s">
        <v>40</v>
      </c>
      <c r="E112" s="1">
        <v>3864</v>
      </c>
      <c r="F112" s="2">
        <v>177</v>
      </c>
    </row>
    <row r="113" spans="2:6" hidden="1" x14ac:dyDescent="0.3">
      <c r="B113" t="s">
        <v>12</v>
      </c>
      <c r="C113" t="s">
        <v>31</v>
      </c>
      <c r="D113" t="s">
        <v>29</v>
      </c>
      <c r="E113" s="1">
        <v>707</v>
      </c>
      <c r="F113" s="2">
        <v>174</v>
      </c>
    </row>
    <row r="114" spans="2:6" x14ac:dyDescent="0.3">
      <c r="B114" t="s">
        <v>6</v>
      </c>
      <c r="C114" t="s">
        <v>10</v>
      </c>
      <c r="D114" t="s">
        <v>30</v>
      </c>
      <c r="E114" s="1">
        <v>4725</v>
      </c>
      <c r="F114" s="2">
        <v>174</v>
      </c>
    </row>
    <row r="115" spans="2:6" x14ac:dyDescent="0.3">
      <c r="B115" t="s">
        <v>14</v>
      </c>
      <c r="C115" t="s">
        <v>15</v>
      </c>
      <c r="D115" t="s">
        <v>8</v>
      </c>
      <c r="E115" s="1">
        <v>6118</v>
      </c>
      <c r="F115" s="2">
        <v>174</v>
      </c>
    </row>
    <row r="116" spans="2:6" x14ac:dyDescent="0.3">
      <c r="B116" t="s">
        <v>14</v>
      </c>
      <c r="C116" t="s">
        <v>31</v>
      </c>
      <c r="D116" t="s">
        <v>20</v>
      </c>
      <c r="E116" s="1">
        <v>7847</v>
      </c>
      <c r="F116" s="2">
        <v>174</v>
      </c>
    </row>
    <row r="117" spans="2:6" hidden="1" x14ac:dyDescent="0.3">
      <c r="B117" t="s">
        <v>26</v>
      </c>
      <c r="C117" t="s">
        <v>18</v>
      </c>
      <c r="D117" t="s">
        <v>39</v>
      </c>
      <c r="E117" s="1">
        <v>4018</v>
      </c>
      <c r="F117" s="2">
        <v>171</v>
      </c>
    </row>
    <row r="118" spans="2:6" x14ac:dyDescent="0.3">
      <c r="B118" t="s">
        <v>28</v>
      </c>
      <c r="C118" t="s">
        <v>18</v>
      </c>
      <c r="D118" t="s">
        <v>43</v>
      </c>
      <c r="E118" s="1">
        <v>4956</v>
      </c>
      <c r="F118" s="2">
        <v>171</v>
      </c>
    </row>
    <row r="119" spans="2:6" hidden="1" x14ac:dyDescent="0.3">
      <c r="B119" t="s">
        <v>28</v>
      </c>
      <c r="C119" t="s">
        <v>18</v>
      </c>
      <c r="D119" t="s">
        <v>30</v>
      </c>
      <c r="E119" s="1">
        <v>21</v>
      </c>
      <c r="F119" s="2">
        <v>168</v>
      </c>
    </row>
    <row r="120" spans="2:6" hidden="1" x14ac:dyDescent="0.3">
      <c r="B120" t="s">
        <v>9</v>
      </c>
      <c r="C120" t="s">
        <v>10</v>
      </c>
      <c r="D120" t="s">
        <v>33</v>
      </c>
      <c r="E120" s="1">
        <v>2023</v>
      </c>
      <c r="F120" s="2">
        <v>168</v>
      </c>
    </row>
    <row r="121" spans="2:6" x14ac:dyDescent="0.3">
      <c r="B121" t="s">
        <v>26</v>
      </c>
      <c r="C121" t="s">
        <v>21</v>
      </c>
      <c r="D121" t="s">
        <v>37</v>
      </c>
      <c r="E121" s="1">
        <v>5474</v>
      </c>
      <c r="F121" s="2">
        <v>168</v>
      </c>
    </row>
    <row r="122" spans="2:6" hidden="1" x14ac:dyDescent="0.3">
      <c r="B122" t="s">
        <v>28</v>
      </c>
      <c r="C122" t="s">
        <v>15</v>
      </c>
      <c r="D122" t="s">
        <v>35</v>
      </c>
      <c r="E122" s="1">
        <v>3773</v>
      </c>
      <c r="F122" s="2">
        <v>165</v>
      </c>
    </row>
    <row r="123" spans="2:6" hidden="1" x14ac:dyDescent="0.3">
      <c r="B123" t="s">
        <v>28</v>
      </c>
      <c r="C123" t="s">
        <v>15</v>
      </c>
      <c r="D123" t="s">
        <v>41</v>
      </c>
      <c r="E123" s="1">
        <v>973</v>
      </c>
      <c r="F123" s="2">
        <v>162</v>
      </c>
    </row>
    <row r="124" spans="2:6" hidden="1" x14ac:dyDescent="0.3">
      <c r="B124" t="s">
        <v>6</v>
      </c>
      <c r="C124" t="s">
        <v>31</v>
      </c>
      <c r="D124" t="s">
        <v>37</v>
      </c>
      <c r="E124" s="1">
        <v>4018</v>
      </c>
      <c r="F124" s="2">
        <v>162</v>
      </c>
    </row>
    <row r="125" spans="2:6" x14ac:dyDescent="0.3">
      <c r="B125" t="s">
        <v>27</v>
      </c>
      <c r="C125" t="s">
        <v>18</v>
      </c>
      <c r="D125" t="s">
        <v>34</v>
      </c>
      <c r="E125" s="1">
        <v>9443</v>
      </c>
      <c r="F125" s="2">
        <v>162</v>
      </c>
    </row>
    <row r="126" spans="2:6" hidden="1" x14ac:dyDescent="0.3">
      <c r="B126" t="s">
        <v>12</v>
      </c>
      <c r="C126" t="s">
        <v>10</v>
      </c>
      <c r="D126" t="s">
        <v>43</v>
      </c>
      <c r="E126" s="1">
        <v>98</v>
      </c>
      <c r="F126" s="2">
        <v>159</v>
      </c>
    </row>
    <row r="127" spans="2:6" hidden="1" x14ac:dyDescent="0.3">
      <c r="B127" t="s">
        <v>6</v>
      </c>
      <c r="C127" t="s">
        <v>31</v>
      </c>
      <c r="D127" t="s">
        <v>20</v>
      </c>
      <c r="E127" s="1">
        <v>3794</v>
      </c>
      <c r="F127" s="2">
        <v>159</v>
      </c>
    </row>
    <row r="128" spans="2:6" x14ac:dyDescent="0.3">
      <c r="B128" t="s">
        <v>12</v>
      </c>
      <c r="C128" t="s">
        <v>7</v>
      </c>
      <c r="D128" t="s">
        <v>19</v>
      </c>
      <c r="E128" s="1">
        <v>4305</v>
      </c>
      <c r="F128" s="2">
        <v>156</v>
      </c>
    </row>
    <row r="129" spans="2:6" x14ac:dyDescent="0.3">
      <c r="B129" t="s">
        <v>17</v>
      </c>
      <c r="C129" t="s">
        <v>15</v>
      </c>
      <c r="D129" t="s">
        <v>29</v>
      </c>
      <c r="E129" s="1">
        <v>4970</v>
      </c>
      <c r="F129" s="2">
        <v>156</v>
      </c>
    </row>
    <row r="130" spans="2:6" x14ac:dyDescent="0.3">
      <c r="B130" t="s">
        <v>6</v>
      </c>
      <c r="C130" t="s">
        <v>31</v>
      </c>
      <c r="D130" t="s">
        <v>29</v>
      </c>
      <c r="E130" s="1">
        <v>5019</v>
      </c>
      <c r="F130" s="2">
        <v>156</v>
      </c>
    </row>
    <row r="131" spans="2:6" x14ac:dyDescent="0.3">
      <c r="B131" t="s">
        <v>27</v>
      </c>
      <c r="C131" t="s">
        <v>21</v>
      </c>
      <c r="D131" t="s">
        <v>35</v>
      </c>
      <c r="E131" s="1">
        <v>4417</v>
      </c>
      <c r="F131" s="2">
        <v>153</v>
      </c>
    </row>
    <row r="132" spans="2:6" hidden="1" x14ac:dyDescent="0.3">
      <c r="B132" t="s">
        <v>9</v>
      </c>
      <c r="C132" t="s">
        <v>7</v>
      </c>
      <c r="D132" t="s">
        <v>8</v>
      </c>
      <c r="E132" s="1">
        <v>42</v>
      </c>
      <c r="F132" s="2">
        <v>150</v>
      </c>
    </row>
    <row r="133" spans="2:6" hidden="1" x14ac:dyDescent="0.3">
      <c r="B133" t="s">
        <v>17</v>
      </c>
      <c r="C133" t="s">
        <v>31</v>
      </c>
      <c r="D133" t="s">
        <v>29</v>
      </c>
      <c r="E133" s="1">
        <v>3759</v>
      </c>
      <c r="F133" s="2">
        <v>150</v>
      </c>
    </row>
    <row r="134" spans="2:6" x14ac:dyDescent="0.3">
      <c r="B134" t="s">
        <v>9</v>
      </c>
      <c r="C134" t="s">
        <v>15</v>
      </c>
      <c r="D134" t="s">
        <v>35</v>
      </c>
      <c r="E134" s="1">
        <v>5019</v>
      </c>
      <c r="F134" s="2">
        <v>150</v>
      </c>
    </row>
    <row r="135" spans="2:6" x14ac:dyDescent="0.3">
      <c r="B135" t="s">
        <v>12</v>
      </c>
      <c r="C135" t="s">
        <v>31</v>
      </c>
      <c r="D135" t="s">
        <v>41</v>
      </c>
      <c r="E135" s="1">
        <v>14329</v>
      </c>
      <c r="F135" s="2">
        <v>150</v>
      </c>
    </row>
    <row r="136" spans="2:6" hidden="1" x14ac:dyDescent="0.3">
      <c r="B136" t="s">
        <v>12</v>
      </c>
      <c r="C136" t="s">
        <v>10</v>
      </c>
      <c r="D136" t="s">
        <v>13</v>
      </c>
      <c r="E136" s="1">
        <v>959</v>
      </c>
      <c r="F136" s="2">
        <v>147</v>
      </c>
    </row>
    <row r="137" spans="2:6" hidden="1" x14ac:dyDescent="0.3">
      <c r="B137" t="s">
        <v>14</v>
      </c>
      <c r="C137" t="s">
        <v>31</v>
      </c>
      <c r="D137" t="s">
        <v>23</v>
      </c>
      <c r="E137" s="1">
        <v>336</v>
      </c>
      <c r="F137" s="2">
        <v>144</v>
      </c>
    </row>
    <row r="138" spans="2:6" hidden="1" x14ac:dyDescent="0.3">
      <c r="B138" t="s">
        <v>12</v>
      </c>
      <c r="C138" t="s">
        <v>10</v>
      </c>
      <c r="D138" t="s">
        <v>40</v>
      </c>
      <c r="E138" s="1">
        <v>2429</v>
      </c>
      <c r="F138" s="2">
        <v>144</v>
      </c>
    </row>
    <row r="139" spans="2:6" hidden="1" x14ac:dyDescent="0.3">
      <c r="B139" t="s">
        <v>28</v>
      </c>
      <c r="C139" t="s">
        <v>7</v>
      </c>
      <c r="D139" t="s">
        <v>29</v>
      </c>
      <c r="E139" s="1">
        <v>3983</v>
      </c>
      <c r="F139" s="2">
        <v>144</v>
      </c>
    </row>
    <row r="140" spans="2:6" x14ac:dyDescent="0.3">
      <c r="B140" t="s">
        <v>27</v>
      </c>
      <c r="C140" t="s">
        <v>18</v>
      </c>
      <c r="D140" t="s">
        <v>41</v>
      </c>
      <c r="E140" s="1">
        <v>6027</v>
      </c>
      <c r="F140" s="2">
        <v>144</v>
      </c>
    </row>
    <row r="141" spans="2:6" hidden="1" x14ac:dyDescent="0.3">
      <c r="B141" t="s">
        <v>27</v>
      </c>
      <c r="C141" t="s">
        <v>18</v>
      </c>
      <c r="D141" t="s">
        <v>23</v>
      </c>
      <c r="E141" s="1">
        <v>1568</v>
      </c>
      <c r="F141" s="2">
        <v>141</v>
      </c>
    </row>
    <row r="142" spans="2:6" hidden="1" x14ac:dyDescent="0.3">
      <c r="B142" t="s">
        <v>36</v>
      </c>
      <c r="C142" t="s">
        <v>21</v>
      </c>
      <c r="D142" t="s">
        <v>23</v>
      </c>
      <c r="E142" s="1">
        <v>2205</v>
      </c>
      <c r="F142" s="2">
        <v>141</v>
      </c>
    </row>
    <row r="143" spans="2:6" hidden="1" x14ac:dyDescent="0.3">
      <c r="B143" t="s">
        <v>24</v>
      </c>
      <c r="C143" t="s">
        <v>31</v>
      </c>
      <c r="D143" t="s">
        <v>34</v>
      </c>
      <c r="E143" s="1">
        <v>2205</v>
      </c>
      <c r="F143" s="2">
        <v>138</v>
      </c>
    </row>
    <row r="144" spans="2:6" x14ac:dyDescent="0.3">
      <c r="B144" t="s">
        <v>27</v>
      </c>
      <c r="C144" t="s">
        <v>7</v>
      </c>
      <c r="D144" t="s">
        <v>16</v>
      </c>
      <c r="E144" s="1">
        <v>11571</v>
      </c>
      <c r="F144" s="2">
        <v>138</v>
      </c>
    </row>
    <row r="145" spans="2:6" hidden="1" x14ac:dyDescent="0.3">
      <c r="B145" t="s">
        <v>6</v>
      </c>
      <c r="C145" t="s">
        <v>18</v>
      </c>
      <c r="D145" t="s">
        <v>33</v>
      </c>
      <c r="E145" s="1">
        <v>0</v>
      </c>
      <c r="F145" s="2">
        <v>135</v>
      </c>
    </row>
    <row r="146" spans="2:6" hidden="1" x14ac:dyDescent="0.3">
      <c r="B146" t="s">
        <v>17</v>
      </c>
      <c r="C146" t="s">
        <v>21</v>
      </c>
      <c r="D146" t="s">
        <v>20</v>
      </c>
      <c r="E146" s="1">
        <v>959</v>
      </c>
      <c r="F146" s="2">
        <v>135</v>
      </c>
    </row>
    <row r="147" spans="2:6" hidden="1" x14ac:dyDescent="0.3">
      <c r="B147" t="s">
        <v>17</v>
      </c>
      <c r="C147" t="s">
        <v>15</v>
      </c>
      <c r="D147" t="s">
        <v>33</v>
      </c>
      <c r="E147" s="1">
        <v>1400</v>
      </c>
      <c r="F147" s="2">
        <v>135</v>
      </c>
    </row>
    <row r="148" spans="2:6" hidden="1" x14ac:dyDescent="0.3">
      <c r="B148" t="s">
        <v>6</v>
      </c>
      <c r="C148" t="s">
        <v>31</v>
      </c>
      <c r="D148" t="s">
        <v>40</v>
      </c>
      <c r="E148" s="1">
        <v>2289</v>
      </c>
      <c r="F148" s="2">
        <v>135</v>
      </c>
    </row>
    <row r="149" spans="2:6" hidden="1" x14ac:dyDescent="0.3">
      <c r="B149" t="s">
        <v>14</v>
      </c>
      <c r="C149" t="s">
        <v>10</v>
      </c>
      <c r="D149" t="s">
        <v>40</v>
      </c>
      <c r="E149" s="1">
        <v>847</v>
      </c>
      <c r="F149" s="2">
        <v>129</v>
      </c>
    </row>
    <row r="150" spans="2:6" hidden="1" x14ac:dyDescent="0.3">
      <c r="B150" t="s">
        <v>9</v>
      </c>
      <c r="C150" t="s">
        <v>10</v>
      </c>
      <c r="D150" t="s">
        <v>20</v>
      </c>
      <c r="E150" s="1">
        <v>357</v>
      </c>
      <c r="F150" s="2">
        <v>126</v>
      </c>
    </row>
    <row r="151" spans="2:6" hidden="1" x14ac:dyDescent="0.3">
      <c r="B151" t="s">
        <v>6</v>
      </c>
      <c r="C151" t="s">
        <v>10</v>
      </c>
      <c r="D151" t="s">
        <v>33</v>
      </c>
      <c r="E151" s="1">
        <v>1617</v>
      </c>
      <c r="F151" s="2">
        <v>126</v>
      </c>
    </row>
    <row r="152" spans="2:6" hidden="1" x14ac:dyDescent="0.3">
      <c r="B152" t="s">
        <v>27</v>
      </c>
      <c r="C152" t="s">
        <v>18</v>
      </c>
      <c r="D152" t="s">
        <v>20</v>
      </c>
      <c r="E152" s="1">
        <v>4018</v>
      </c>
      <c r="F152" s="2">
        <v>126</v>
      </c>
    </row>
    <row r="153" spans="2:6" x14ac:dyDescent="0.3">
      <c r="B153" t="s">
        <v>14</v>
      </c>
      <c r="C153" t="s">
        <v>31</v>
      </c>
      <c r="D153" t="s">
        <v>35</v>
      </c>
      <c r="E153" s="1">
        <v>4935</v>
      </c>
      <c r="F153" s="2">
        <v>126</v>
      </c>
    </row>
    <row r="154" spans="2:6" x14ac:dyDescent="0.3">
      <c r="B154" t="s">
        <v>36</v>
      </c>
      <c r="C154" t="s">
        <v>21</v>
      </c>
      <c r="D154" t="s">
        <v>13</v>
      </c>
      <c r="E154" s="1">
        <v>6860</v>
      </c>
      <c r="F154" s="2">
        <v>126</v>
      </c>
    </row>
    <row r="155" spans="2:6" hidden="1" x14ac:dyDescent="0.3">
      <c r="B155" t="s">
        <v>36</v>
      </c>
      <c r="C155" t="s">
        <v>21</v>
      </c>
      <c r="D155" t="s">
        <v>32</v>
      </c>
      <c r="E155" s="1">
        <v>63</v>
      </c>
      <c r="F155" s="2">
        <v>123</v>
      </c>
    </row>
    <row r="156" spans="2:6" hidden="1" x14ac:dyDescent="0.3">
      <c r="B156" t="s">
        <v>17</v>
      </c>
      <c r="C156" t="s">
        <v>21</v>
      </c>
      <c r="D156" t="s">
        <v>32</v>
      </c>
      <c r="E156" s="1">
        <v>2317</v>
      </c>
      <c r="F156" s="2">
        <v>123</v>
      </c>
    </row>
    <row r="157" spans="2:6" hidden="1" x14ac:dyDescent="0.3">
      <c r="B157" t="s">
        <v>14</v>
      </c>
      <c r="C157" t="s">
        <v>7</v>
      </c>
      <c r="D157" t="s">
        <v>34</v>
      </c>
      <c r="E157" s="1">
        <v>3388</v>
      </c>
      <c r="F157" s="2">
        <v>123</v>
      </c>
    </row>
    <row r="158" spans="2:6" x14ac:dyDescent="0.3">
      <c r="B158" t="s">
        <v>17</v>
      </c>
      <c r="C158" t="s">
        <v>10</v>
      </c>
      <c r="D158" t="s">
        <v>8</v>
      </c>
      <c r="E158" s="1">
        <v>4781</v>
      </c>
      <c r="F158" s="2">
        <v>123</v>
      </c>
    </row>
    <row r="159" spans="2:6" x14ac:dyDescent="0.3">
      <c r="B159" t="s">
        <v>17</v>
      </c>
      <c r="C159" t="s">
        <v>31</v>
      </c>
      <c r="D159" t="s">
        <v>11</v>
      </c>
      <c r="E159" s="1">
        <v>6734</v>
      </c>
      <c r="F159" s="2">
        <v>123</v>
      </c>
    </row>
    <row r="160" spans="2:6" hidden="1" x14ac:dyDescent="0.3">
      <c r="B160" t="s">
        <v>12</v>
      </c>
      <c r="C160" t="s">
        <v>21</v>
      </c>
      <c r="D160" t="s">
        <v>30</v>
      </c>
      <c r="E160" s="1">
        <v>2646</v>
      </c>
      <c r="F160" s="2">
        <v>120</v>
      </c>
    </row>
    <row r="161" spans="2:6" x14ac:dyDescent="0.3">
      <c r="B161" t="s">
        <v>27</v>
      </c>
      <c r="C161" t="s">
        <v>31</v>
      </c>
      <c r="D161" t="s">
        <v>37</v>
      </c>
      <c r="E161" s="1">
        <v>7511</v>
      </c>
      <c r="F161" s="2">
        <v>120</v>
      </c>
    </row>
    <row r="162" spans="2:6" x14ac:dyDescent="0.3">
      <c r="B162" t="s">
        <v>17</v>
      </c>
      <c r="C162" t="s">
        <v>15</v>
      </c>
      <c r="D162" t="s">
        <v>13</v>
      </c>
      <c r="E162" s="1">
        <v>10073</v>
      </c>
      <c r="F162" s="2">
        <v>120</v>
      </c>
    </row>
    <row r="163" spans="2:6" hidden="1" x14ac:dyDescent="0.3">
      <c r="B163" t="s">
        <v>27</v>
      </c>
      <c r="C163" t="s">
        <v>18</v>
      </c>
      <c r="D163" t="s">
        <v>30</v>
      </c>
      <c r="E163" s="1">
        <v>2016</v>
      </c>
      <c r="F163" s="2">
        <v>117</v>
      </c>
    </row>
    <row r="164" spans="2:6" hidden="1" x14ac:dyDescent="0.3">
      <c r="B164" t="s">
        <v>24</v>
      </c>
      <c r="C164" t="s">
        <v>15</v>
      </c>
      <c r="D164" t="s">
        <v>22</v>
      </c>
      <c r="E164" s="1">
        <v>2149</v>
      </c>
      <c r="F164" s="2">
        <v>117</v>
      </c>
    </row>
    <row r="165" spans="2:6" hidden="1" x14ac:dyDescent="0.3">
      <c r="B165" t="s">
        <v>28</v>
      </c>
      <c r="C165" t="s">
        <v>31</v>
      </c>
      <c r="D165" t="s">
        <v>35</v>
      </c>
      <c r="E165" s="1">
        <v>2212</v>
      </c>
      <c r="F165" s="2">
        <v>117</v>
      </c>
    </row>
    <row r="166" spans="2:6" hidden="1" x14ac:dyDescent="0.3">
      <c r="B166" t="s">
        <v>6</v>
      </c>
      <c r="C166" t="s">
        <v>7</v>
      </c>
      <c r="D166" t="s">
        <v>8</v>
      </c>
      <c r="E166" s="1">
        <v>1624</v>
      </c>
      <c r="F166" s="2">
        <v>114</v>
      </c>
    </row>
    <row r="167" spans="2:6" hidden="1" x14ac:dyDescent="0.3">
      <c r="B167" t="s">
        <v>12</v>
      </c>
      <c r="C167" t="s">
        <v>15</v>
      </c>
      <c r="D167" t="s">
        <v>19</v>
      </c>
      <c r="E167" s="1">
        <v>2142</v>
      </c>
      <c r="F167" s="2">
        <v>114</v>
      </c>
    </row>
    <row r="168" spans="2:6" hidden="1" x14ac:dyDescent="0.3">
      <c r="B168" t="s">
        <v>24</v>
      </c>
      <c r="C168" t="s">
        <v>10</v>
      </c>
      <c r="D168" t="s">
        <v>39</v>
      </c>
      <c r="E168" s="1">
        <v>2793</v>
      </c>
      <c r="F168" s="2">
        <v>114</v>
      </c>
    </row>
    <row r="169" spans="2:6" x14ac:dyDescent="0.3">
      <c r="B169" t="s">
        <v>24</v>
      </c>
      <c r="C169" t="s">
        <v>7</v>
      </c>
      <c r="D169" t="s">
        <v>29</v>
      </c>
      <c r="E169" s="1">
        <v>4487</v>
      </c>
      <c r="F169" s="2">
        <v>111</v>
      </c>
    </row>
    <row r="170" spans="2:6" hidden="1" x14ac:dyDescent="0.3">
      <c r="B170" t="s">
        <v>26</v>
      </c>
      <c r="C170" t="s">
        <v>15</v>
      </c>
      <c r="D170" t="s">
        <v>8</v>
      </c>
      <c r="E170" s="1">
        <v>1526</v>
      </c>
      <c r="F170" s="2">
        <v>105</v>
      </c>
    </row>
    <row r="171" spans="2:6" hidden="1" x14ac:dyDescent="0.3">
      <c r="B171" t="s">
        <v>17</v>
      </c>
      <c r="C171" t="s">
        <v>7</v>
      </c>
      <c r="D171" t="s">
        <v>16</v>
      </c>
      <c r="E171" s="1">
        <v>1505</v>
      </c>
      <c r="F171" s="2">
        <v>102</v>
      </c>
    </row>
    <row r="172" spans="2:6" hidden="1" x14ac:dyDescent="0.3">
      <c r="B172" t="s">
        <v>28</v>
      </c>
      <c r="C172" t="s">
        <v>18</v>
      </c>
      <c r="D172" t="s">
        <v>41</v>
      </c>
      <c r="E172" s="1">
        <v>1652</v>
      </c>
      <c r="F172" s="2">
        <v>102</v>
      </c>
    </row>
    <row r="173" spans="2:6" hidden="1" x14ac:dyDescent="0.3">
      <c r="B173" t="s">
        <v>26</v>
      </c>
      <c r="C173" t="s">
        <v>31</v>
      </c>
      <c r="D173" t="s">
        <v>33</v>
      </c>
      <c r="E173" s="1">
        <v>2891</v>
      </c>
      <c r="F173" s="2">
        <v>102</v>
      </c>
    </row>
    <row r="174" spans="2:6" hidden="1" x14ac:dyDescent="0.3">
      <c r="B174" t="s">
        <v>12</v>
      </c>
      <c r="C174" t="s">
        <v>21</v>
      </c>
      <c r="D174" t="s">
        <v>19</v>
      </c>
      <c r="E174" s="1">
        <v>3850</v>
      </c>
      <c r="F174" s="2">
        <v>102</v>
      </c>
    </row>
    <row r="175" spans="2:6" x14ac:dyDescent="0.3">
      <c r="B175" t="s">
        <v>6</v>
      </c>
      <c r="C175" t="s">
        <v>21</v>
      </c>
      <c r="D175" t="s">
        <v>13</v>
      </c>
      <c r="E175" s="1">
        <v>6125</v>
      </c>
      <c r="F175" s="2">
        <v>102</v>
      </c>
    </row>
    <row r="176" spans="2:6" x14ac:dyDescent="0.3">
      <c r="B176" t="s">
        <v>14</v>
      </c>
      <c r="C176" t="s">
        <v>7</v>
      </c>
      <c r="D176" t="s">
        <v>39</v>
      </c>
      <c r="E176" s="1">
        <v>6398</v>
      </c>
      <c r="F176" s="2">
        <v>102</v>
      </c>
    </row>
    <row r="177" spans="2:6" hidden="1" x14ac:dyDescent="0.3">
      <c r="B177" t="s">
        <v>14</v>
      </c>
      <c r="C177" t="s">
        <v>10</v>
      </c>
      <c r="D177" t="s">
        <v>37</v>
      </c>
      <c r="E177" s="1">
        <v>609</v>
      </c>
      <c r="F177" s="2">
        <v>99</v>
      </c>
    </row>
    <row r="178" spans="2:6" hidden="1" x14ac:dyDescent="0.3">
      <c r="B178" t="s">
        <v>12</v>
      </c>
      <c r="C178" t="s">
        <v>21</v>
      </c>
      <c r="D178" t="s">
        <v>43</v>
      </c>
      <c r="E178" s="1">
        <v>2436</v>
      </c>
      <c r="F178" s="2">
        <v>99</v>
      </c>
    </row>
    <row r="179" spans="2:6" hidden="1" x14ac:dyDescent="0.3">
      <c r="B179" t="s">
        <v>24</v>
      </c>
      <c r="C179" t="s">
        <v>31</v>
      </c>
      <c r="D179" t="s">
        <v>19</v>
      </c>
      <c r="E179" s="1">
        <v>1568</v>
      </c>
      <c r="F179" s="2">
        <v>96</v>
      </c>
    </row>
    <row r="180" spans="2:6" hidden="1" x14ac:dyDescent="0.3">
      <c r="B180" t="s">
        <v>36</v>
      </c>
      <c r="C180" t="s">
        <v>10</v>
      </c>
      <c r="D180" t="s">
        <v>25</v>
      </c>
      <c r="E180" s="1">
        <v>3472</v>
      </c>
      <c r="F180" s="2">
        <v>96</v>
      </c>
    </row>
    <row r="181" spans="2:6" x14ac:dyDescent="0.3">
      <c r="B181" t="s">
        <v>12</v>
      </c>
      <c r="C181" t="s">
        <v>7</v>
      </c>
      <c r="D181" t="s">
        <v>34</v>
      </c>
      <c r="E181" s="1">
        <v>7273</v>
      </c>
      <c r="F181" s="2">
        <v>96</v>
      </c>
    </row>
    <row r="182" spans="2:6" hidden="1" x14ac:dyDescent="0.3">
      <c r="B182" t="s">
        <v>36</v>
      </c>
      <c r="C182" t="s">
        <v>31</v>
      </c>
      <c r="D182" t="s">
        <v>19</v>
      </c>
      <c r="E182" s="1">
        <v>1428</v>
      </c>
      <c r="F182" s="2">
        <v>93</v>
      </c>
    </row>
    <row r="183" spans="2:6" hidden="1" x14ac:dyDescent="0.3">
      <c r="B183" t="s">
        <v>26</v>
      </c>
      <c r="C183" t="s">
        <v>31</v>
      </c>
      <c r="D183" t="s">
        <v>20</v>
      </c>
      <c r="E183" s="1">
        <v>1652</v>
      </c>
      <c r="F183" s="2">
        <v>93</v>
      </c>
    </row>
    <row r="184" spans="2:6" hidden="1" x14ac:dyDescent="0.3">
      <c r="B184" t="s">
        <v>12</v>
      </c>
      <c r="C184" t="s">
        <v>7</v>
      </c>
      <c r="D184" t="s">
        <v>35</v>
      </c>
      <c r="E184" s="1">
        <v>2737</v>
      </c>
      <c r="F184" s="2">
        <v>93</v>
      </c>
    </row>
    <row r="185" spans="2:6" hidden="1" x14ac:dyDescent="0.3">
      <c r="B185" t="s">
        <v>28</v>
      </c>
      <c r="C185" t="s">
        <v>31</v>
      </c>
      <c r="D185" t="s">
        <v>29</v>
      </c>
      <c r="E185" s="1">
        <v>2919</v>
      </c>
      <c r="F185" s="2">
        <v>93</v>
      </c>
    </row>
    <row r="186" spans="2:6" x14ac:dyDescent="0.3">
      <c r="B186" t="s">
        <v>6</v>
      </c>
      <c r="C186" t="s">
        <v>7</v>
      </c>
      <c r="D186" t="s">
        <v>40</v>
      </c>
      <c r="E186" s="1">
        <v>6132</v>
      </c>
      <c r="F186" s="2">
        <v>93</v>
      </c>
    </row>
    <row r="187" spans="2:6" hidden="1" x14ac:dyDescent="0.3">
      <c r="B187" t="s">
        <v>6</v>
      </c>
      <c r="C187" t="s">
        <v>21</v>
      </c>
      <c r="D187" t="s">
        <v>19</v>
      </c>
      <c r="E187" s="1">
        <v>2541</v>
      </c>
      <c r="F187" s="2">
        <v>90</v>
      </c>
    </row>
    <row r="188" spans="2:6" x14ac:dyDescent="0.3">
      <c r="B188" t="s">
        <v>12</v>
      </c>
      <c r="C188" t="s">
        <v>31</v>
      </c>
      <c r="D188" t="s">
        <v>35</v>
      </c>
      <c r="E188" s="1">
        <v>8155</v>
      </c>
      <c r="F188" s="2">
        <v>90</v>
      </c>
    </row>
    <row r="189" spans="2:6" x14ac:dyDescent="0.3">
      <c r="B189" t="s">
        <v>6</v>
      </c>
      <c r="C189" t="s">
        <v>15</v>
      </c>
      <c r="D189" t="s">
        <v>20</v>
      </c>
      <c r="E189" s="1">
        <v>9772</v>
      </c>
      <c r="F189" s="2">
        <v>90</v>
      </c>
    </row>
    <row r="190" spans="2:6" hidden="1" x14ac:dyDescent="0.3">
      <c r="B190" t="s">
        <v>24</v>
      </c>
      <c r="C190" t="s">
        <v>15</v>
      </c>
      <c r="D190" t="s">
        <v>11</v>
      </c>
      <c r="E190" s="1">
        <v>280</v>
      </c>
      <c r="F190" s="2">
        <v>87</v>
      </c>
    </row>
    <row r="191" spans="2:6" hidden="1" x14ac:dyDescent="0.3">
      <c r="B191" t="s">
        <v>9</v>
      </c>
      <c r="C191" t="s">
        <v>7</v>
      </c>
      <c r="D191" t="s">
        <v>42</v>
      </c>
      <c r="E191" s="1">
        <v>434</v>
      </c>
      <c r="F191" s="2">
        <v>87</v>
      </c>
    </row>
    <row r="192" spans="2:6" hidden="1" x14ac:dyDescent="0.3">
      <c r="B192" t="s">
        <v>6</v>
      </c>
      <c r="C192" t="s">
        <v>21</v>
      </c>
      <c r="D192" t="s">
        <v>43</v>
      </c>
      <c r="E192" s="1">
        <v>609</v>
      </c>
      <c r="F192" s="2">
        <v>87</v>
      </c>
    </row>
    <row r="193" spans="2:6" hidden="1" x14ac:dyDescent="0.3">
      <c r="B193" t="s">
        <v>36</v>
      </c>
      <c r="C193" t="s">
        <v>31</v>
      </c>
      <c r="D193" t="s">
        <v>29</v>
      </c>
      <c r="E193" s="1">
        <v>700</v>
      </c>
      <c r="F193" s="2">
        <v>87</v>
      </c>
    </row>
    <row r="194" spans="2:6" x14ac:dyDescent="0.3">
      <c r="B194" t="s">
        <v>17</v>
      </c>
      <c r="C194" t="s">
        <v>7</v>
      </c>
      <c r="D194" t="s">
        <v>22</v>
      </c>
      <c r="E194" s="1">
        <v>7693</v>
      </c>
      <c r="F194" s="2">
        <v>87</v>
      </c>
    </row>
    <row r="195" spans="2:6" x14ac:dyDescent="0.3">
      <c r="B195" t="s">
        <v>12</v>
      </c>
      <c r="C195" t="s">
        <v>21</v>
      </c>
      <c r="D195" t="s">
        <v>20</v>
      </c>
      <c r="E195" s="1">
        <v>9506</v>
      </c>
      <c r="F195" s="2">
        <v>87</v>
      </c>
    </row>
    <row r="196" spans="2:6" hidden="1" x14ac:dyDescent="0.3">
      <c r="B196" t="s">
        <v>9</v>
      </c>
      <c r="C196" t="s">
        <v>21</v>
      </c>
      <c r="D196" t="s">
        <v>23</v>
      </c>
      <c r="E196" s="1">
        <v>168</v>
      </c>
      <c r="F196" s="2">
        <v>84</v>
      </c>
    </row>
    <row r="197" spans="2:6" hidden="1" x14ac:dyDescent="0.3">
      <c r="B197" t="s">
        <v>26</v>
      </c>
      <c r="C197" t="s">
        <v>10</v>
      </c>
      <c r="D197" t="s">
        <v>23</v>
      </c>
      <c r="E197" s="1">
        <v>490</v>
      </c>
      <c r="F197" s="2">
        <v>84</v>
      </c>
    </row>
    <row r="198" spans="2:6" x14ac:dyDescent="0.3">
      <c r="B198" t="s">
        <v>14</v>
      </c>
      <c r="C198" t="s">
        <v>15</v>
      </c>
      <c r="D198" t="s">
        <v>11</v>
      </c>
      <c r="E198" s="1">
        <v>10304</v>
      </c>
      <c r="F198" s="2">
        <v>84</v>
      </c>
    </row>
    <row r="199" spans="2:6" hidden="1" x14ac:dyDescent="0.3">
      <c r="B199" t="s">
        <v>17</v>
      </c>
      <c r="C199" t="s">
        <v>7</v>
      </c>
      <c r="D199" t="s">
        <v>8</v>
      </c>
      <c r="E199" s="1">
        <v>560</v>
      </c>
      <c r="F199" s="2">
        <v>81</v>
      </c>
    </row>
    <row r="200" spans="2:6" hidden="1" x14ac:dyDescent="0.3">
      <c r="B200" t="s">
        <v>9</v>
      </c>
      <c r="C200" t="s">
        <v>10</v>
      </c>
      <c r="D200" t="s">
        <v>8</v>
      </c>
      <c r="E200" s="1">
        <v>3598</v>
      </c>
      <c r="F200" s="2">
        <v>81</v>
      </c>
    </row>
    <row r="201" spans="2:6" x14ac:dyDescent="0.3">
      <c r="B201" t="s">
        <v>26</v>
      </c>
      <c r="C201" t="s">
        <v>18</v>
      </c>
      <c r="D201" t="s">
        <v>23</v>
      </c>
      <c r="E201" s="1">
        <v>6909</v>
      </c>
      <c r="F201" s="2">
        <v>81</v>
      </c>
    </row>
    <row r="202" spans="2:6" x14ac:dyDescent="0.3">
      <c r="B202" t="s">
        <v>27</v>
      </c>
      <c r="C202" t="s">
        <v>18</v>
      </c>
      <c r="D202" t="s">
        <v>40</v>
      </c>
      <c r="E202" s="1">
        <v>7812</v>
      </c>
      <c r="F202" s="2">
        <v>81</v>
      </c>
    </row>
    <row r="203" spans="2:6" hidden="1" x14ac:dyDescent="0.3">
      <c r="B203" t="s">
        <v>28</v>
      </c>
      <c r="C203" t="s">
        <v>10</v>
      </c>
      <c r="D203" t="s">
        <v>35</v>
      </c>
      <c r="E203" s="1">
        <v>2023</v>
      </c>
      <c r="F203" s="2">
        <v>78</v>
      </c>
    </row>
    <row r="204" spans="2:6" x14ac:dyDescent="0.3">
      <c r="B204" t="s">
        <v>9</v>
      </c>
      <c r="C204" t="s">
        <v>21</v>
      </c>
      <c r="D204" t="s">
        <v>42</v>
      </c>
      <c r="E204" s="1">
        <v>6433</v>
      </c>
      <c r="F204" s="2">
        <v>78</v>
      </c>
    </row>
    <row r="205" spans="2:6" hidden="1" x14ac:dyDescent="0.3">
      <c r="B205" t="s">
        <v>17</v>
      </c>
      <c r="C205" t="s">
        <v>21</v>
      </c>
      <c r="D205" t="s">
        <v>19</v>
      </c>
      <c r="E205" s="1">
        <v>469</v>
      </c>
      <c r="F205" s="2">
        <v>75</v>
      </c>
    </row>
    <row r="206" spans="2:6" hidden="1" x14ac:dyDescent="0.3">
      <c r="B206" t="s">
        <v>26</v>
      </c>
      <c r="C206" t="s">
        <v>7</v>
      </c>
      <c r="D206" t="s">
        <v>23</v>
      </c>
      <c r="E206" s="1">
        <v>518</v>
      </c>
      <c r="F206" s="2">
        <v>75</v>
      </c>
    </row>
    <row r="207" spans="2:6" hidden="1" x14ac:dyDescent="0.3">
      <c r="B207" t="s">
        <v>36</v>
      </c>
      <c r="C207" t="s">
        <v>15</v>
      </c>
      <c r="D207" t="s">
        <v>32</v>
      </c>
      <c r="E207" s="1">
        <v>945</v>
      </c>
      <c r="F207" s="2">
        <v>75</v>
      </c>
    </row>
    <row r="208" spans="2:6" hidden="1" x14ac:dyDescent="0.3">
      <c r="B208" t="s">
        <v>24</v>
      </c>
      <c r="C208" t="s">
        <v>21</v>
      </c>
      <c r="D208" t="s">
        <v>25</v>
      </c>
      <c r="E208" s="1">
        <v>1281</v>
      </c>
      <c r="F208" s="2">
        <v>75</v>
      </c>
    </row>
    <row r="209" spans="2:6" hidden="1" x14ac:dyDescent="0.3">
      <c r="B209" t="s">
        <v>17</v>
      </c>
      <c r="C209" t="s">
        <v>31</v>
      </c>
      <c r="D209" t="s">
        <v>30</v>
      </c>
      <c r="E209" s="1">
        <v>2219</v>
      </c>
      <c r="F209" s="2">
        <v>75</v>
      </c>
    </row>
    <row r="210" spans="2:6" hidden="1" x14ac:dyDescent="0.3">
      <c r="B210" t="s">
        <v>6</v>
      </c>
      <c r="C210" t="s">
        <v>31</v>
      </c>
      <c r="D210" t="s">
        <v>35</v>
      </c>
      <c r="E210" s="1">
        <v>2779</v>
      </c>
      <c r="F210" s="2">
        <v>75</v>
      </c>
    </row>
    <row r="211" spans="2:6" hidden="1" x14ac:dyDescent="0.3">
      <c r="B211" t="s">
        <v>24</v>
      </c>
      <c r="C211" t="s">
        <v>31</v>
      </c>
      <c r="D211" t="s">
        <v>11</v>
      </c>
      <c r="E211" s="1">
        <v>3262</v>
      </c>
      <c r="F211" s="2">
        <v>75</v>
      </c>
    </row>
    <row r="212" spans="2:6" hidden="1" x14ac:dyDescent="0.3">
      <c r="B212" t="s">
        <v>17</v>
      </c>
      <c r="C212" t="s">
        <v>31</v>
      </c>
      <c r="D212" t="s">
        <v>33</v>
      </c>
      <c r="E212" s="1">
        <v>3339</v>
      </c>
      <c r="F212" s="2">
        <v>75</v>
      </c>
    </row>
    <row r="213" spans="2:6" x14ac:dyDescent="0.3">
      <c r="B213" t="s">
        <v>27</v>
      </c>
      <c r="C213" t="s">
        <v>15</v>
      </c>
      <c r="D213" t="s">
        <v>33</v>
      </c>
      <c r="E213" s="1">
        <v>8211</v>
      </c>
      <c r="F213" s="2">
        <v>75</v>
      </c>
    </row>
    <row r="214" spans="2:6" hidden="1" x14ac:dyDescent="0.3">
      <c r="B214" t="s">
        <v>36</v>
      </c>
      <c r="C214" t="s">
        <v>15</v>
      </c>
      <c r="D214" t="s">
        <v>40</v>
      </c>
      <c r="E214" s="1">
        <v>1407</v>
      </c>
      <c r="F214" s="2">
        <v>72</v>
      </c>
    </row>
    <row r="215" spans="2:6" hidden="1" x14ac:dyDescent="0.3">
      <c r="B215" t="s">
        <v>12</v>
      </c>
      <c r="C215" t="s">
        <v>18</v>
      </c>
      <c r="D215" t="s">
        <v>19</v>
      </c>
      <c r="E215" s="1">
        <v>3192</v>
      </c>
      <c r="F215" s="2">
        <v>72</v>
      </c>
    </row>
    <row r="216" spans="2:6" hidden="1" x14ac:dyDescent="0.3">
      <c r="B216" t="s">
        <v>14</v>
      </c>
      <c r="C216" t="s">
        <v>18</v>
      </c>
      <c r="D216" t="s">
        <v>25</v>
      </c>
      <c r="E216" s="1">
        <v>3976</v>
      </c>
      <c r="F216" s="2">
        <v>72</v>
      </c>
    </row>
    <row r="217" spans="2:6" x14ac:dyDescent="0.3">
      <c r="B217" t="s">
        <v>6</v>
      </c>
      <c r="C217" t="s">
        <v>7</v>
      </c>
      <c r="D217" t="s">
        <v>33</v>
      </c>
      <c r="E217" s="1">
        <v>9002</v>
      </c>
      <c r="F217" s="2">
        <v>72</v>
      </c>
    </row>
    <row r="218" spans="2:6" x14ac:dyDescent="0.3">
      <c r="B218" t="s">
        <v>14</v>
      </c>
      <c r="C218" t="s">
        <v>10</v>
      </c>
      <c r="D218" t="s">
        <v>32</v>
      </c>
      <c r="E218" s="1">
        <v>4760</v>
      </c>
      <c r="F218" s="2">
        <v>69</v>
      </c>
    </row>
    <row r="219" spans="2:6" hidden="1" x14ac:dyDescent="0.3">
      <c r="B219" t="s">
        <v>28</v>
      </c>
      <c r="C219" t="s">
        <v>10</v>
      </c>
      <c r="D219" t="s">
        <v>33</v>
      </c>
      <c r="E219" s="1">
        <v>2114</v>
      </c>
      <c r="F219" s="2">
        <v>66</v>
      </c>
    </row>
    <row r="220" spans="2:6" hidden="1" x14ac:dyDescent="0.3">
      <c r="B220" t="s">
        <v>17</v>
      </c>
      <c r="C220" t="s">
        <v>15</v>
      </c>
      <c r="D220" t="s">
        <v>42</v>
      </c>
      <c r="E220" s="1">
        <v>497</v>
      </c>
      <c r="F220" s="2">
        <v>63</v>
      </c>
    </row>
    <row r="221" spans="2:6" hidden="1" x14ac:dyDescent="0.3">
      <c r="B221" t="s">
        <v>17</v>
      </c>
      <c r="C221" t="s">
        <v>18</v>
      </c>
      <c r="D221" t="s">
        <v>8</v>
      </c>
      <c r="E221" s="1">
        <v>1638</v>
      </c>
      <c r="F221" s="2">
        <v>63</v>
      </c>
    </row>
    <row r="222" spans="2:6" hidden="1" x14ac:dyDescent="0.3">
      <c r="B222" t="s">
        <v>9</v>
      </c>
      <c r="C222" t="s">
        <v>21</v>
      </c>
      <c r="D222" t="s">
        <v>40</v>
      </c>
      <c r="E222" s="1">
        <v>2268</v>
      </c>
      <c r="F222" s="2">
        <v>63</v>
      </c>
    </row>
    <row r="223" spans="2:6" x14ac:dyDescent="0.3">
      <c r="B223" t="s">
        <v>24</v>
      </c>
      <c r="C223" t="s">
        <v>10</v>
      </c>
      <c r="D223" t="s">
        <v>25</v>
      </c>
      <c r="E223" s="1">
        <v>4606</v>
      </c>
      <c r="F223" s="2">
        <v>63</v>
      </c>
    </row>
    <row r="224" spans="2:6" x14ac:dyDescent="0.3">
      <c r="B224" t="s">
        <v>26</v>
      </c>
      <c r="C224" t="s">
        <v>15</v>
      </c>
      <c r="D224" t="s">
        <v>32</v>
      </c>
      <c r="E224" s="1">
        <v>6146</v>
      </c>
      <c r="F224" s="2">
        <v>63</v>
      </c>
    </row>
    <row r="225" spans="2:6" x14ac:dyDescent="0.3">
      <c r="B225" t="s">
        <v>12</v>
      </c>
      <c r="C225" t="s">
        <v>21</v>
      </c>
      <c r="D225" t="s">
        <v>39</v>
      </c>
      <c r="E225" s="1">
        <v>4137</v>
      </c>
      <c r="F225" s="2">
        <v>60</v>
      </c>
    </row>
    <row r="226" spans="2:6" x14ac:dyDescent="0.3">
      <c r="B226" t="s">
        <v>12</v>
      </c>
      <c r="C226" t="s">
        <v>15</v>
      </c>
      <c r="D226" t="s">
        <v>8</v>
      </c>
      <c r="E226" s="1">
        <v>9051</v>
      </c>
      <c r="F226" s="2">
        <v>57</v>
      </c>
    </row>
    <row r="227" spans="2:6" hidden="1" x14ac:dyDescent="0.3">
      <c r="B227" t="s">
        <v>27</v>
      </c>
      <c r="C227" t="s">
        <v>31</v>
      </c>
      <c r="D227" t="s">
        <v>32</v>
      </c>
      <c r="E227" s="1">
        <v>252</v>
      </c>
      <c r="F227" s="2">
        <v>54</v>
      </c>
    </row>
    <row r="228" spans="2:6" hidden="1" x14ac:dyDescent="0.3">
      <c r="B228" t="s">
        <v>27</v>
      </c>
      <c r="C228" t="s">
        <v>7</v>
      </c>
      <c r="D228" t="s">
        <v>25</v>
      </c>
      <c r="E228" s="1">
        <v>1057</v>
      </c>
      <c r="F228" s="2">
        <v>54</v>
      </c>
    </row>
    <row r="229" spans="2:6" hidden="1" x14ac:dyDescent="0.3">
      <c r="B229" t="s">
        <v>17</v>
      </c>
      <c r="C229" t="s">
        <v>21</v>
      </c>
      <c r="D229" t="s">
        <v>22</v>
      </c>
      <c r="E229" s="1">
        <v>2681</v>
      </c>
      <c r="F229" s="2">
        <v>54</v>
      </c>
    </row>
    <row r="230" spans="2:6" hidden="1" x14ac:dyDescent="0.3">
      <c r="B230" t="s">
        <v>28</v>
      </c>
      <c r="C230" t="s">
        <v>31</v>
      </c>
      <c r="D230" t="s">
        <v>43</v>
      </c>
      <c r="E230" s="1">
        <v>3108</v>
      </c>
      <c r="F230" s="2">
        <v>54</v>
      </c>
    </row>
    <row r="231" spans="2:6" x14ac:dyDescent="0.3">
      <c r="B231" t="s">
        <v>24</v>
      </c>
      <c r="C231" t="s">
        <v>7</v>
      </c>
      <c r="D231" t="s">
        <v>8</v>
      </c>
      <c r="E231" s="1">
        <v>6454</v>
      </c>
      <c r="F231" s="2">
        <v>54</v>
      </c>
    </row>
    <row r="232" spans="2:6" x14ac:dyDescent="0.3">
      <c r="B232" t="s">
        <v>26</v>
      </c>
      <c r="C232" t="s">
        <v>21</v>
      </c>
      <c r="D232" t="s">
        <v>32</v>
      </c>
      <c r="E232" s="1">
        <v>7189</v>
      </c>
      <c r="F232" s="2">
        <v>54</v>
      </c>
    </row>
    <row r="233" spans="2:6" hidden="1" x14ac:dyDescent="0.3">
      <c r="B233" t="s">
        <v>27</v>
      </c>
      <c r="C233" t="s">
        <v>21</v>
      </c>
      <c r="D233" t="s">
        <v>32</v>
      </c>
      <c r="E233" s="1">
        <v>56</v>
      </c>
      <c r="F233" s="2">
        <v>51</v>
      </c>
    </row>
    <row r="234" spans="2:6" hidden="1" x14ac:dyDescent="0.3">
      <c r="B234" t="s">
        <v>6</v>
      </c>
      <c r="C234" t="s">
        <v>21</v>
      </c>
      <c r="D234" t="s">
        <v>39</v>
      </c>
      <c r="E234" s="1">
        <v>623</v>
      </c>
      <c r="F234" s="2">
        <v>51</v>
      </c>
    </row>
    <row r="235" spans="2:6" hidden="1" x14ac:dyDescent="0.3">
      <c r="B235" t="s">
        <v>28</v>
      </c>
      <c r="C235" t="s">
        <v>18</v>
      </c>
      <c r="D235" t="s">
        <v>33</v>
      </c>
      <c r="E235" s="1">
        <v>3640</v>
      </c>
      <c r="F235" s="2">
        <v>51</v>
      </c>
    </row>
    <row r="236" spans="2:6" x14ac:dyDescent="0.3">
      <c r="B236" t="s">
        <v>26</v>
      </c>
      <c r="C236" t="s">
        <v>18</v>
      </c>
      <c r="D236" t="s">
        <v>43</v>
      </c>
      <c r="E236" s="1">
        <v>5236</v>
      </c>
      <c r="F236" s="2">
        <v>51</v>
      </c>
    </row>
    <row r="237" spans="2:6" hidden="1" x14ac:dyDescent="0.3">
      <c r="B237" t="s">
        <v>26</v>
      </c>
      <c r="C237" t="s">
        <v>7</v>
      </c>
      <c r="D237" t="s">
        <v>22</v>
      </c>
      <c r="E237" s="1">
        <v>182</v>
      </c>
      <c r="F237" s="2">
        <v>48</v>
      </c>
    </row>
    <row r="238" spans="2:6" hidden="1" x14ac:dyDescent="0.3">
      <c r="B238" t="s">
        <v>27</v>
      </c>
      <c r="C238" t="s">
        <v>15</v>
      </c>
      <c r="D238" t="s">
        <v>29</v>
      </c>
      <c r="E238" s="1">
        <v>189</v>
      </c>
      <c r="F238" s="2">
        <v>48</v>
      </c>
    </row>
    <row r="239" spans="2:6" hidden="1" x14ac:dyDescent="0.3">
      <c r="B239" t="s">
        <v>17</v>
      </c>
      <c r="C239" t="s">
        <v>31</v>
      </c>
      <c r="D239" t="s">
        <v>13</v>
      </c>
      <c r="E239" s="1">
        <v>525</v>
      </c>
      <c r="F239" s="2">
        <v>48</v>
      </c>
    </row>
    <row r="240" spans="2:6" hidden="1" x14ac:dyDescent="0.3">
      <c r="B240" t="s">
        <v>6</v>
      </c>
      <c r="C240" t="s">
        <v>10</v>
      </c>
      <c r="D240" t="s">
        <v>39</v>
      </c>
      <c r="E240" s="1">
        <v>1638</v>
      </c>
      <c r="F240" s="2">
        <v>48</v>
      </c>
    </row>
    <row r="241" spans="2:6" hidden="1" x14ac:dyDescent="0.3">
      <c r="B241" t="s">
        <v>24</v>
      </c>
      <c r="C241" t="s">
        <v>31</v>
      </c>
      <c r="D241" t="s">
        <v>20</v>
      </c>
      <c r="E241" s="1">
        <v>2226</v>
      </c>
      <c r="F241" s="2">
        <v>48</v>
      </c>
    </row>
    <row r="242" spans="2:6" x14ac:dyDescent="0.3">
      <c r="B242" t="s">
        <v>24</v>
      </c>
      <c r="C242" t="s">
        <v>7</v>
      </c>
      <c r="D242" t="s">
        <v>20</v>
      </c>
      <c r="E242" s="1">
        <v>6391</v>
      </c>
      <c r="F242" s="2">
        <v>48</v>
      </c>
    </row>
    <row r="243" spans="2:6" x14ac:dyDescent="0.3">
      <c r="B243" t="s">
        <v>6</v>
      </c>
      <c r="C243" t="s">
        <v>31</v>
      </c>
      <c r="D243" t="s">
        <v>43</v>
      </c>
      <c r="E243" s="1">
        <v>6748</v>
      </c>
      <c r="F243" s="2">
        <v>48</v>
      </c>
    </row>
    <row r="244" spans="2:6" hidden="1" x14ac:dyDescent="0.3">
      <c r="B244" t="s">
        <v>6</v>
      </c>
      <c r="C244" t="s">
        <v>21</v>
      </c>
      <c r="D244" t="s">
        <v>33</v>
      </c>
      <c r="E244" s="1">
        <v>2541</v>
      </c>
      <c r="F244" s="2">
        <v>45</v>
      </c>
    </row>
    <row r="245" spans="2:6" hidden="1" x14ac:dyDescent="0.3">
      <c r="B245" t="s">
        <v>12</v>
      </c>
      <c r="C245" t="s">
        <v>7</v>
      </c>
      <c r="D245" t="s">
        <v>41</v>
      </c>
      <c r="E245" s="1">
        <v>2919</v>
      </c>
      <c r="F245" s="2">
        <v>45</v>
      </c>
    </row>
    <row r="246" spans="2:6" x14ac:dyDescent="0.3">
      <c r="B246" t="s">
        <v>9</v>
      </c>
      <c r="C246" t="s">
        <v>7</v>
      </c>
      <c r="D246" t="s">
        <v>43</v>
      </c>
      <c r="E246" s="1">
        <v>6279</v>
      </c>
      <c r="F246" s="2">
        <v>45</v>
      </c>
    </row>
    <row r="247" spans="2:6" x14ac:dyDescent="0.3">
      <c r="B247" t="s">
        <v>26</v>
      </c>
      <c r="C247" t="s">
        <v>21</v>
      </c>
      <c r="D247" t="s">
        <v>19</v>
      </c>
      <c r="E247" s="1">
        <v>7483</v>
      </c>
      <c r="F247" s="2">
        <v>45</v>
      </c>
    </row>
    <row r="248" spans="2:6" hidden="1" x14ac:dyDescent="0.3">
      <c r="B248" t="s">
        <v>27</v>
      </c>
      <c r="C248" t="s">
        <v>7</v>
      </c>
      <c r="D248" t="s">
        <v>38</v>
      </c>
      <c r="E248" s="1">
        <v>2863</v>
      </c>
      <c r="F248" s="2">
        <v>42</v>
      </c>
    </row>
    <row r="249" spans="2:6" x14ac:dyDescent="0.3">
      <c r="B249" t="s">
        <v>6</v>
      </c>
      <c r="C249" t="s">
        <v>18</v>
      </c>
      <c r="D249" t="s">
        <v>38</v>
      </c>
      <c r="E249" s="1">
        <v>5775</v>
      </c>
      <c r="F249" s="2">
        <v>42</v>
      </c>
    </row>
    <row r="250" spans="2:6" x14ac:dyDescent="0.3">
      <c r="B250" t="s">
        <v>28</v>
      </c>
      <c r="C250" t="s">
        <v>31</v>
      </c>
      <c r="D250" t="s">
        <v>19</v>
      </c>
      <c r="E250" s="1">
        <v>6300</v>
      </c>
      <c r="F250" s="2">
        <v>42</v>
      </c>
    </row>
    <row r="251" spans="2:6" x14ac:dyDescent="0.3">
      <c r="B251" t="s">
        <v>24</v>
      </c>
      <c r="C251" t="s">
        <v>15</v>
      </c>
      <c r="D251" t="s">
        <v>23</v>
      </c>
      <c r="E251" s="1">
        <v>8435</v>
      </c>
      <c r="F251" s="2">
        <v>42</v>
      </c>
    </row>
    <row r="252" spans="2:6" hidden="1" x14ac:dyDescent="0.3">
      <c r="B252" t="s">
        <v>14</v>
      </c>
      <c r="C252" t="s">
        <v>31</v>
      </c>
      <c r="D252" t="s">
        <v>29</v>
      </c>
      <c r="E252" s="1">
        <v>1463</v>
      </c>
      <c r="F252" s="2">
        <v>39</v>
      </c>
    </row>
    <row r="253" spans="2:6" hidden="1" x14ac:dyDescent="0.3">
      <c r="B253" t="s">
        <v>6</v>
      </c>
      <c r="C253" t="s">
        <v>21</v>
      </c>
      <c r="D253" t="s">
        <v>22</v>
      </c>
      <c r="E253" s="1">
        <v>1988</v>
      </c>
      <c r="F253" s="2">
        <v>39</v>
      </c>
    </row>
    <row r="254" spans="2:6" hidden="1" x14ac:dyDescent="0.3">
      <c r="B254" t="s">
        <v>28</v>
      </c>
      <c r="C254" t="s">
        <v>15</v>
      </c>
      <c r="D254" t="s">
        <v>19</v>
      </c>
      <c r="E254" s="1">
        <v>3339</v>
      </c>
      <c r="F254" s="2">
        <v>39</v>
      </c>
    </row>
    <row r="255" spans="2:6" x14ac:dyDescent="0.3">
      <c r="B255" t="s">
        <v>24</v>
      </c>
      <c r="C255" t="s">
        <v>31</v>
      </c>
      <c r="D255" t="s">
        <v>29</v>
      </c>
      <c r="E255" s="1">
        <v>7777</v>
      </c>
      <c r="F255" s="2">
        <v>39</v>
      </c>
    </row>
    <row r="256" spans="2:6" x14ac:dyDescent="0.3">
      <c r="B256" t="s">
        <v>26</v>
      </c>
      <c r="C256" t="s">
        <v>15</v>
      </c>
      <c r="D256" t="s">
        <v>30</v>
      </c>
      <c r="E256" s="1">
        <v>16184</v>
      </c>
      <c r="F256" s="2">
        <v>39</v>
      </c>
    </row>
    <row r="257" spans="2:6" hidden="1" x14ac:dyDescent="0.3">
      <c r="B257" t="s">
        <v>6</v>
      </c>
      <c r="C257" t="s">
        <v>15</v>
      </c>
      <c r="D257" t="s">
        <v>13</v>
      </c>
      <c r="E257" s="1">
        <v>217</v>
      </c>
      <c r="F257" s="2">
        <v>36</v>
      </c>
    </row>
    <row r="258" spans="2:6" hidden="1" x14ac:dyDescent="0.3">
      <c r="B258" t="s">
        <v>27</v>
      </c>
      <c r="C258" t="s">
        <v>18</v>
      </c>
      <c r="D258" t="s">
        <v>35</v>
      </c>
      <c r="E258" s="1">
        <v>630</v>
      </c>
      <c r="F258" s="2">
        <v>36</v>
      </c>
    </row>
    <row r="259" spans="2:6" x14ac:dyDescent="0.3">
      <c r="B259" t="s">
        <v>27</v>
      </c>
      <c r="C259" t="s">
        <v>18</v>
      </c>
      <c r="D259" t="s">
        <v>38</v>
      </c>
      <c r="E259" s="1">
        <v>4802</v>
      </c>
      <c r="F259" s="2">
        <v>36</v>
      </c>
    </row>
    <row r="260" spans="2:6" x14ac:dyDescent="0.3">
      <c r="B260" t="s">
        <v>17</v>
      </c>
      <c r="C260" t="s">
        <v>21</v>
      </c>
      <c r="D260" t="s">
        <v>42</v>
      </c>
      <c r="E260" s="1">
        <v>7322</v>
      </c>
      <c r="F260" s="2">
        <v>36</v>
      </c>
    </row>
    <row r="261" spans="2:6" x14ac:dyDescent="0.3">
      <c r="B261" t="s">
        <v>28</v>
      </c>
      <c r="C261" t="s">
        <v>15</v>
      </c>
      <c r="D261" t="s">
        <v>30</v>
      </c>
      <c r="E261" s="1">
        <v>9198</v>
      </c>
      <c r="F261" s="2">
        <v>36</v>
      </c>
    </row>
    <row r="262" spans="2:6" x14ac:dyDescent="0.3">
      <c r="B262" t="s">
        <v>17</v>
      </c>
      <c r="C262" t="s">
        <v>15</v>
      </c>
      <c r="D262" t="s">
        <v>32</v>
      </c>
      <c r="E262" s="1">
        <v>4319</v>
      </c>
      <c r="F262" s="2">
        <v>30</v>
      </c>
    </row>
    <row r="263" spans="2:6" x14ac:dyDescent="0.3">
      <c r="B263" t="s">
        <v>36</v>
      </c>
      <c r="C263" t="s">
        <v>7</v>
      </c>
      <c r="D263" t="s">
        <v>35</v>
      </c>
      <c r="E263" s="1">
        <v>4683</v>
      </c>
      <c r="F263" s="2">
        <v>30</v>
      </c>
    </row>
    <row r="264" spans="2:6" x14ac:dyDescent="0.3">
      <c r="B264" t="s">
        <v>6</v>
      </c>
      <c r="C264" t="s">
        <v>15</v>
      </c>
      <c r="D264" t="s">
        <v>19</v>
      </c>
      <c r="E264" s="1">
        <v>5439</v>
      </c>
      <c r="F264" s="2">
        <v>30</v>
      </c>
    </row>
    <row r="265" spans="2:6" x14ac:dyDescent="0.3">
      <c r="B265" t="s">
        <v>6</v>
      </c>
      <c r="C265" t="s">
        <v>18</v>
      </c>
      <c r="D265" t="s">
        <v>40</v>
      </c>
      <c r="E265" s="1">
        <v>6370</v>
      </c>
      <c r="F265" s="2">
        <v>30</v>
      </c>
    </row>
    <row r="266" spans="2:6" x14ac:dyDescent="0.3">
      <c r="B266" t="s">
        <v>9</v>
      </c>
      <c r="C266" t="s">
        <v>7</v>
      </c>
      <c r="D266" t="s">
        <v>38</v>
      </c>
      <c r="E266" s="1">
        <v>9709</v>
      </c>
      <c r="F266" s="2">
        <v>30</v>
      </c>
    </row>
    <row r="267" spans="2:6" x14ac:dyDescent="0.3">
      <c r="B267" t="s">
        <v>36</v>
      </c>
      <c r="C267" t="s">
        <v>18</v>
      </c>
      <c r="D267" t="s">
        <v>20</v>
      </c>
      <c r="E267" s="1">
        <v>12950</v>
      </c>
      <c r="F267" s="2">
        <v>30</v>
      </c>
    </row>
    <row r="268" spans="2:6" hidden="1" x14ac:dyDescent="0.3">
      <c r="B268" t="s">
        <v>9</v>
      </c>
      <c r="C268" t="s">
        <v>18</v>
      </c>
      <c r="D268" t="s">
        <v>43</v>
      </c>
      <c r="E268" s="1">
        <v>1561</v>
      </c>
      <c r="F268" s="2">
        <v>27</v>
      </c>
    </row>
    <row r="269" spans="2:6" hidden="1" x14ac:dyDescent="0.3">
      <c r="B269" t="s">
        <v>24</v>
      </c>
      <c r="C269" t="s">
        <v>10</v>
      </c>
      <c r="D269" t="s">
        <v>30</v>
      </c>
      <c r="E269" s="1">
        <v>2135</v>
      </c>
      <c r="F269" s="2">
        <v>27</v>
      </c>
    </row>
    <row r="270" spans="2:6" hidden="1" x14ac:dyDescent="0.3">
      <c r="B270" t="s">
        <v>36</v>
      </c>
      <c r="C270" t="s">
        <v>7</v>
      </c>
      <c r="D270" t="s">
        <v>41</v>
      </c>
      <c r="E270" s="1">
        <v>3059</v>
      </c>
      <c r="F270" s="2">
        <v>27</v>
      </c>
    </row>
    <row r="271" spans="2:6" x14ac:dyDescent="0.3">
      <c r="B271" t="s">
        <v>17</v>
      </c>
      <c r="C271" t="s">
        <v>18</v>
      </c>
      <c r="D271" t="s">
        <v>29</v>
      </c>
      <c r="E271" s="1">
        <v>6048</v>
      </c>
      <c r="F271" s="2">
        <v>27</v>
      </c>
    </row>
    <row r="272" spans="2:6" x14ac:dyDescent="0.3">
      <c r="B272" t="s">
        <v>12</v>
      </c>
      <c r="C272" t="s">
        <v>31</v>
      </c>
      <c r="D272" t="s">
        <v>42</v>
      </c>
      <c r="E272" s="1">
        <v>6832</v>
      </c>
      <c r="F272" s="2">
        <v>27</v>
      </c>
    </row>
    <row r="273" spans="2:6" x14ac:dyDescent="0.3">
      <c r="B273" t="s">
        <v>9</v>
      </c>
      <c r="C273" t="s">
        <v>18</v>
      </c>
      <c r="D273" t="s">
        <v>16</v>
      </c>
      <c r="E273" s="1">
        <v>9660</v>
      </c>
      <c r="F273" s="2">
        <v>27</v>
      </c>
    </row>
    <row r="274" spans="2:6" hidden="1" x14ac:dyDescent="0.3">
      <c r="B274" t="s">
        <v>24</v>
      </c>
      <c r="C274" t="s">
        <v>31</v>
      </c>
      <c r="D274" t="s">
        <v>38</v>
      </c>
      <c r="E274" s="1">
        <v>3829</v>
      </c>
      <c r="F274" s="2">
        <v>24</v>
      </c>
    </row>
    <row r="275" spans="2:6" hidden="1" x14ac:dyDescent="0.3">
      <c r="B275" t="s">
        <v>36</v>
      </c>
      <c r="C275" t="s">
        <v>31</v>
      </c>
      <c r="D275" t="s">
        <v>23</v>
      </c>
      <c r="E275" s="1">
        <v>4053</v>
      </c>
      <c r="F275" s="2">
        <v>24</v>
      </c>
    </row>
    <row r="276" spans="2:6" hidden="1" x14ac:dyDescent="0.3">
      <c r="B276" t="s">
        <v>14</v>
      </c>
      <c r="C276" t="s">
        <v>21</v>
      </c>
      <c r="D276" t="s">
        <v>19</v>
      </c>
      <c r="E276" s="1">
        <v>154</v>
      </c>
      <c r="F276" s="2">
        <v>21</v>
      </c>
    </row>
    <row r="277" spans="2:6" hidden="1" x14ac:dyDescent="0.3">
      <c r="B277" t="s">
        <v>24</v>
      </c>
      <c r="C277" t="s">
        <v>10</v>
      </c>
      <c r="D277" t="s">
        <v>40</v>
      </c>
      <c r="E277" s="1">
        <v>2478</v>
      </c>
      <c r="F277" s="2">
        <v>21</v>
      </c>
    </row>
    <row r="278" spans="2:6" x14ac:dyDescent="0.3">
      <c r="B278" t="s">
        <v>26</v>
      </c>
      <c r="C278" t="s">
        <v>21</v>
      </c>
      <c r="D278" t="s">
        <v>11</v>
      </c>
      <c r="E278" s="1">
        <v>5075</v>
      </c>
      <c r="F278" s="2">
        <v>21</v>
      </c>
    </row>
    <row r="279" spans="2:6" x14ac:dyDescent="0.3">
      <c r="B279" t="s">
        <v>26</v>
      </c>
      <c r="C279" t="s">
        <v>31</v>
      </c>
      <c r="D279" t="s">
        <v>40</v>
      </c>
      <c r="E279" s="1">
        <v>6986</v>
      </c>
      <c r="F279" s="2">
        <v>21</v>
      </c>
    </row>
    <row r="280" spans="2:6" x14ac:dyDescent="0.3">
      <c r="B280" t="s">
        <v>6</v>
      </c>
      <c r="C280" t="s">
        <v>7</v>
      </c>
      <c r="D280" t="s">
        <v>37</v>
      </c>
      <c r="E280" s="1">
        <v>7693</v>
      </c>
      <c r="F280" s="2">
        <v>21</v>
      </c>
    </row>
    <row r="281" spans="2:6" x14ac:dyDescent="0.3">
      <c r="B281" t="s">
        <v>26</v>
      </c>
      <c r="C281" t="s">
        <v>7</v>
      </c>
      <c r="D281" t="s">
        <v>19</v>
      </c>
      <c r="E281" s="1">
        <v>8813</v>
      </c>
      <c r="F281" s="2">
        <v>21</v>
      </c>
    </row>
    <row r="282" spans="2:6" x14ac:dyDescent="0.3">
      <c r="B282" t="s">
        <v>27</v>
      </c>
      <c r="C282" t="s">
        <v>15</v>
      </c>
      <c r="D282" t="s">
        <v>30</v>
      </c>
      <c r="E282" s="1">
        <v>11417</v>
      </c>
      <c r="F282" s="2">
        <v>21</v>
      </c>
    </row>
    <row r="283" spans="2:6" hidden="1" x14ac:dyDescent="0.3">
      <c r="B283" t="s">
        <v>27</v>
      </c>
      <c r="C283" t="s">
        <v>7</v>
      </c>
      <c r="D283" t="s">
        <v>37</v>
      </c>
      <c r="E283" s="1">
        <v>238</v>
      </c>
      <c r="F283" s="2">
        <v>18</v>
      </c>
    </row>
    <row r="284" spans="2:6" hidden="1" x14ac:dyDescent="0.3">
      <c r="B284" t="s">
        <v>28</v>
      </c>
      <c r="C284" t="s">
        <v>15</v>
      </c>
      <c r="D284" t="s">
        <v>37</v>
      </c>
      <c r="E284" s="1">
        <v>1281</v>
      </c>
      <c r="F284" s="2">
        <v>18</v>
      </c>
    </row>
    <row r="285" spans="2:6" hidden="1" x14ac:dyDescent="0.3">
      <c r="B285" t="s">
        <v>28</v>
      </c>
      <c r="C285" t="s">
        <v>31</v>
      </c>
      <c r="D285" t="s">
        <v>34</v>
      </c>
      <c r="E285" s="1">
        <v>2583</v>
      </c>
      <c r="F285" s="2">
        <v>18</v>
      </c>
    </row>
    <row r="286" spans="2:6" hidden="1" x14ac:dyDescent="0.3">
      <c r="B286" t="s">
        <v>27</v>
      </c>
      <c r="C286" t="s">
        <v>10</v>
      </c>
      <c r="D286" t="s">
        <v>37</v>
      </c>
      <c r="E286" s="1">
        <v>553</v>
      </c>
      <c r="F286" s="2">
        <v>15</v>
      </c>
    </row>
    <row r="287" spans="2:6" hidden="1" x14ac:dyDescent="0.3">
      <c r="B287" t="s">
        <v>17</v>
      </c>
      <c r="C287" t="s">
        <v>31</v>
      </c>
      <c r="D287" t="s">
        <v>38</v>
      </c>
      <c r="E287" s="1">
        <v>1442</v>
      </c>
      <c r="F287" s="2">
        <v>15</v>
      </c>
    </row>
    <row r="288" spans="2:6" hidden="1" x14ac:dyDescent="0.3">
      <c r="B288" t="s">
        <v>26</v>
      </c>
      <c r="C288" t="s">
        <v>10</v>
      </c>
      <c r="D288" t="s">
        <v>16</v>
      </c>
      <c r="E288" s="1">
        <v>2415</v>
      </c>
      <c r="F288" s="2">
        <v>15</v>
      </c>
    </row>
    <row r="289" spans="2:6" x14ac:dyDescent="0.3">
      <c r="B289" t="s">
        <v>26</v>
      </c>
      <c r="C289" t="s">
        <v>15</v>
      </c>
      <c r="D289" t="s">
        <v>35</v>
      </c>
      <c r="E289" s="1">
        <v>6314</v>
      </c>
      <c r="F289" s="2">
        <v>15</v>
      </c>
    </row>
    <row r="290" spans="2:6" x14ac:dyDescent="0.3">
      <c r="B290" t="s">
        <v>26</v>
      </c>
      <c r="C290" t="s">
        <v>7</v>
      </c>
      <c r="D290" t="s">
        <v>25</v>
      </c>
      <c r="E290" s="1">
        <v>4991</v>
      </c>
      <c r="F290" s="2">
        <v>12</v>
      </c>
    </row>
    <row r="291" spans="2:6" x14ac:dyDescent="0.3">
      <c r="B291" t="s">
        <v>6</v>
      </c>
      <c r="C291" t="s">
        <v>18</v>
      </c>
      <c r="D291" t="s">
        <v>23</v>
      </c>
      <c r="E291" s="1">
        <v>5817</v>
      </c>
      <c r="F291" s="2">
        <v>12</v>
      </c>
    </row>
    <row r="292" spans="2:6" hidden="1" x14ac:dyDescent="0.3">
      <c r="B292" t="s">
        <v>12</v>
      </c>
      <c r="C292" t="s">
        <v>21</v>
      </c>
      <c r="D292" t="s">
        <v>29</v>
      </c>
      <c r="E292" s="1">
        <v>2408</v>
      </c>
      <c r="F292" s="2">
        <v>9</v>
      </c>
    </row>
    <row r="293" spans="2:6" hidden="1" x14ac:dyDescent="0.3">
      <c r="B293" t="s">
        <v>26</v>
      </c>
      <c r="C293" t="s">
        <v>10</v>
      </c>
      <c r="D293" t="s">
        <v>13</v>
      </c>
      <c r="E293" s="1">
        <v>2744</v>
      </c>
      <c r="F293" s="2">
        <v>9</v>
      </c>
    </row>
    <row r="294" spans="2:6" hidden="1" x14ac:dyDescent="0.3">
      <c r="B294" t="s">
        <v>14</v>
      </c>
      <c r="C294" t="s">
        <v>7</v>
      </c>
      <c r="D294" t="s">
        <v>42</v>
      </c>
      <c r="E294" s="1">
        <v>2933</v>
      </c>
      <c r="F294" s="2">
        <v>9</v>
      </c>
    </row>
    <row r="295" spans="2:6" x14ac:dyDescent="0.3">
      <c r="B295" t="s">
        <v>36</v>
      </c>
      <c r="C295" t="s">
        <v>31</v>
      </c>
      <c r="D295" t="s">
        <v>43</v>
      </c>
      <c r="E295" s="1">
        <v>4991</v>
      </c>
      <c r="F295" s="2">
        <v>9</v>
      </c>
    </row>
    <row r="296" spans="2:6" x14ac:dyDescent="0.3">
      <c r="B296" t="s">
        <v>17</v>
      </c>
      <c r="C296" t="s">
        <v>15</v>
      </c>
      <c r="D296" t="s">
        <v>11</v>
      </c>
      <c r="E296" s="1">
        <v>6118</v>
      </c>
      <c r="F296" s="2">
        <v>9</v>
      </c>
    </row>
    <row r="297" spans="2:6" hidden="1" x14ac:dyDescent="0.3">
      <c r="B297" t="s">
        <v>17</v>
      </c>
      <c r="C297" t="s">
        <v>21</v>
      </c>
      <c r="D297" t="s">
        <v>30</v>
      </c>
      <c r="E297" s="1">
        <v>938</v>
      </c>
      <c r="F297" s="2">
        <v>6</v>
      </c>
    </row>
    <row r="298" spans="2:6" hidden="1" x14ac:dyDescent="0.3">
      <c r="B298" t="s">
        <v>36</v>
      </c>
      <c r="C298" t="s">
        <v>10</v>
      </c>
      <c r="D298" t="s">
        <v>38</v>
      </c>
      <c r="E298" s="1">
        <v>2562</v>
      </c>
      <c r="F298" s="2">
        <v>6</v>
      </c>
    </row>
    <row r="299" spans="2:6" x14ac:dyDescent="0.3">
      <c r="B299" t="s">
        <v>17</v>
      </c>
      <c r="C299" t="s">
        <v>7</v>
      </c>
      <c r="D299" t="s">
        <v>43</v>
      </c>
      <c r="E299" s="1">
        <v>6818</v>
      </c>
      <c r="F299" s="2">
        <v>6</v>
      </c>
    </row>
    <row r="300" spans="2:6" hidden="1" x14ac:dyDescent="0.3">
      <c r="B300" t="s">
        <v>17</v>
      </c>
      <c r="C300" t="s">
        <v>18</v>
      </c>
      <c r="D300" t="s">
        <v>39</v>
      </c>
      <c r="E300" s="1">
        <v>2989</v>
      </c>
      <c r="F300" s="2">
        <v>3</v>
      </c>
    </row>
    <row r="301" spans="2:6" hidden="1" x14ac:dyDescent="0.3">
      <c r="B301" t="s">
        <v>27</v>
      </c>
      <c r="C301" t="s">
        <v>21</v>
      </c>
      <c r="D301" t="s">
        <v>13</v>
      </c>
      <c r="E301" s="1">
        <v>3549</v>
      </c>
      <c r="F301" s="2">
        <v>3</v>
      </c>
    </row>
    <row r="302" spans="2:6" x14ac:dyDescent="0.3">
      <c r="B302" t="s">
        <v>14</v>
      </c>
      <c r="C302" t="s">
        <v>21</v>
      </c>
      <c r="D302" t="s">
        <v>23</v>
      </c>
      <c r="E302" s="1">
        <v>5915</v>
      </c>
      <c r="F302" s="2">
        <v>3</v>
      </c>
    </row>
    <row r="303" spans="2:6" x14ac:dyDescent="0.3">
      <c r="B303" t="s">
        <v>26</v>
      </c>
      <c r="C303" t="s">
        <v>15</v>
      </c>
      <c r="D303" t="s">
        <v>16</v>
      </c>
      <c r="E303" s="1">
        <v>6111</v>
      </c>
      <c r="F303" s="2">
        <v>3</v>
      </c>
    </row>
    <row r="304" spans="2:6" x14ac:dyDescent="0.3">
      <c r="B304" t="s">
        <v>24</v>
      </c>
      <c r="C304" t="s">
        <v>7</v>
      </c>
      <c r="D304" t="s">
        <v>43</v>
      </c>
      <c r="E304" s="1">
        <v>5306</v>
      </c>
      <c r="F304" s="2">
        <v>0</v>
      </c>
    </row>
  </sheetData>
  <conditionalFormatting sqref="E5:E304">
    <cfRule type="top10" dxfId="1" priority="1" rank="10"/>
  </conditionalFormatting>
  <conditionalFormatting sqref="F5:F304">
    <cfRule type="duplicateValues" dxfId="0" priority="2"/>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EF37C-BC05-47BB-A34C-D9825CE993D0}">
  <dimension ref="A1:J9"/>
  <sheetViews>
    <sheetView showGridLines="0" zoomScaleNormal="100" workbookViewId="0">
      <selection activeCell="D3" sqref="D3"/>
    </sheetView>
  </sheetViews>
  <sheetFormatPr defaultRowHeight="14.4" x14ac:dyDescent="0.3"/>
  <cols>
    <col min="2" max="2" width="11.33203125" bestFit="1" customWidth="1"/>
    <col min="3" max="3" width="9.6640625" bestFit="1" customWidth="1"/>
    <col min="4" max="4" width="9.88671875" customWidth="1"/>
    <col min="5" max="5" width="6.5546875" bestFit="1" customWidth="1"/>
    <col min="8" max="8" width="11.33203125" bestFit="1" customWidth="1"/>
    <col min="9" max="9" width="9.6640625" bestFit="1" customWidth="1"/>
    <col min="10" max="10" width="6.5546875" bestFit="1" customWidth="1"/>
  </cols>
  <sheetData>
    <row r="1" spans="1:10" ht="23.4" x14ac:dyDescent="0.45">
      <c r="A1" s="8" t="s">
        <v>55</v>
      </c>
      <c r="B1" s="8"/>
      <c r="C1" s="8"/>
      <c r="D1" s="8"/>
      <c r="E1" s="8"/>
      <c r="F1" s="8"/>
    </row>
    <row r="3" spans="1:10" x14ac:dyDescent="0.3">
      <c r="B3" s="9" t="s">
        <v>54</v>
      </c>
      <c r="C3" s="9" t="s">
        <v>4</v>
      </c>
      <c r="D3" s="9"/>
      <c r="E3" s="9" t="s">
        <v>5</v>
      </c>
      <c r="H3" t="s">
        <v>54</v>
      </c>
      <c r="I3" t="s">
        <v>4</v>
      </c>
      <c r="J3" t="s">
        <v>5</v>
      </c>
    </row>
    <row r="4" spans="1:10" x14ac:dyDescent="0.3">
      <c r="B4" s="10" t="str" cm="1">
        <f t="array" ref="B4:B9">_xlfn.UNIQUE(Data1[Geography])</f>
        <v>New Zealand</v>
      </c>
      <c r="C4" s="11">
        <f>SUMIFS(Data1[Amount],Data1[Geography],B4)</f>
        <v>218813</v>
      </c>
      <c r="D4" s="11">
        <f>C4</f>
        <v>218813</v>
      </c>
      <c r="E4" s="12">
        <f>SUMIFS(Data1[Units],Data1[Geography],B4)</f>
        <v>7431</v>
      </c>
      <c r="H4" t="str" cm="1">
        <f t="array" ref="H4:H9">_xlfn.UNIQUE(Data1[Geography])</f>
        <v>New Zealand</v>
      </c>
      <c r="I4" s="7">
        <f>SUMIFS(Data1[Amount],Data1[Geography],H4)</f>
        <v>218813</v>
      </c>
      <c r="J4" s="2">
        <f>SUMIFS(Data1[Units],Data1[Geography],H4)</f>
        <v>7431</v>
      </c>
    </row>
    <row r="5" spans="1:10" x14ac:dyDescent="0.3">
      <c r="B5" s="10" t="str">
        <v>USA</v>
      </c>
      <c r="C5" s="11">
        <f>SUMIFS(Data1[Amount],Data1[Geography],B5)</f>
        <v>189434</v>
      </c>
      <c r="D5" s="11">
        <f t="shared" ref="D5:D9" si="0">C5</f>
        <v>189434</v>
      </c>
      <c r="E5" s="12">
        <f>SUMIFS(Data1[Units],Data1[Geography],B5)</f>
        <v>10158</v>
      </c>
      <c r="H5" t="str">
        <v>USA</v>
      </c>
      <c r="I5" s="7">
        <f>SUMIFS(Data1[Amount],Data1[Geography],H5)</f>
        <v>189434</v>
      </c>
      <c r="J5" s="2">
        <f>SUMIFS(Data1[Units],Data1[Geography],H5)</f>
        <v>10158</v>
      </c>
    </row>
    <row r="6" spans="1:10" x14ac:dyDescent="0.3">
      <c r="B6" s="10" t="str">
        <v>Canada</v>
      </c>
      <c r="C6" s="11">
        <f>SUMIFS(Data1[Amount],Data1[Geography],B6)</f>
        <v>237944</v>
      </c>
      <c r="D6" s="11">
        <f t="shared" si="0"/>
        <v>237944</v>
      </c>
      <c r="E6" s="12">
        <f>SUMIFS(Data1[Units],Data1[Geography],B6)</f>
        <v>7302</v>
      </c>
      <c r="H6" t="str">
        <v>Canada</v>
      </c>
      <c r="I6" s="7">
        <f>SUMIFS(Data1[Amount],Data1[Geography],H6)</f>
        <v>237944</v>
      </c>
      <c r="J6" s="2">
        <f>SUMIFS(Data1[Units],Data1[Geography],H6)</f>
        <v>7302</v>
      </c>
    </row>
    <row r="7" spans="1:10" x14ac:dyDescent="0.3">
      <c r="B7" s="10" t="str">
        <v>UK</v>
      </c>
      <c r="C7" s="11">
        <f>SUMIFS(Data1[Amount],Data1[Geography],B7)</f>
        <v>173530</v>
      </c>
      <c r="D7" s="11">
        <f t="shared" si="0"/>
        <v>173530</v>
      </c>
      <c r="E7" s="12">
        <f>SUMIFS(Data1[Units],Data1[Geography],B7)</f>
        <v>5745</v>
      </c>
      <c r="H7" t="str">
        <v>UK</v>
      </c>
      <c r="I7" s="7">
        <f>SUMIFS(Data1[Amount],Data1[Geography],H7)</f>
        <v>173530</v>
      </c>
      <c r="J7" s="2">
        <f>SUMIFS(Data1[Units],Data1[Geography],H7)</f>
        <v>5745</v>
      </c>
    </row>
    <row r="8" spans="1:10" x14ac:dyDescent="0.3">
      <c r="B8" s="10" t="str">
        <v>Australia</v>
      </c>
      <c r="C8" s="11">
        <f>SUMIFS(Data1[Amount],Data1[Geography],B8)</f>
        <v>168679</v>
      </c>
      <c r="D8" s="11">
        <f t="shared" si="0"/>
        <v>168679</v>
      </c>
      <c r="E8" s="12">
        <f>SUMIFS(Data1[Units],Data1[Geography],B8)</f>
        <v>6264</v>
      </c>
      <c r="H8" t="str">
        <v>Australia</v>
      </c>
      <c r="I8" s="7">
        <f>SUMIFS(Data1[Amount],Data1[Geography],H8)</f>
        <v>168679</v>
      </c>
      <c r="J8" s="2">
        <f>SUMIFS(Data1[Units],Data1[Geography],H8)</f>
        <v>6264</v>
      </c>
    </row>
    <row r="9" spans="1:10" x14ac:dyDescent="0.3">
      <c r="B9" s="13" t="str">
        <v>India</v>
      </c>
      <c r="C9" s="14">
        <f>SUMIFS(Data1[Amount],Data1[Geography],B9)</f>
        <v>252469</v>
      </c>
      <c r="D9" s="11">
        <f t="shared" si="0"/>
        <v>252469</v>
      </c>
      <c r="E9" s="15">
        <f>SUMIFS(Data1[Units],Data1[Geography],B9)</f>
        <v>8760</v>
      </c>
      <c r="H9" t="str">
        <v>India</v>
      </c>
      <c r="I9" s="7">
        <f>SUMIFS(Data1[Amount],Data1[Geography],H9)</f>
        <v>252469</v>
      </c>
      <c r="J9" s="2">
        <f>SUMIFS(Data1[Units],Data1[Geography],H9)</f>
        <v>8760</v>
      </c>
    </row>
  </sheetData>
  <mergeCells count="1">
    <mergeCell ref="A1:F1"/>
  </mergeCells>
  <conditionalFormatting sqref="D3">
    <cfRule type="dataBar" priority="2">
      <dataBar>
        <cfvo type="min"/>
        <cfvo type="max"/>
        <color rgb="FF638EC6"/>
      </dataBar>
      <extLst>
        <ext xmlns:x14="http://schemas.microsoft.com/office/spreadsheetml/2009/9/main" uri="{B025F937-C7B1-47D3-B67F-A62EFF666E3E}">
          <x14:id>{0DF33D83-7E20-4C80-8C17-268D4CE5D66F}</x14:id>
        </ext>
      </extLst>
    </cfRule>
  </conditionalFormatting>
  <conditionalFormatting sqref="D3:D9">
    <cfRule type="dataBar" priority="1">
      <dataBar showValue="0">
        <cfvo type="min"/>
        <cfvo type="max"/>
        <color theme="3" tint="0.749992370372631"/>
      </dataBar>
      <extLst>
        <ext xmlns:x14="http://schemas.microsoft.com/office/spreadsheetml/2009/9/main" uri="{B025F937-C7B1-47D3-B67F-A62EFF666E3E}">
          <x14:id>{8C374E17-99C9-4F78-8EF0-5FF39CC86534}</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DF33D83-7E20-4C80-8C17-268D4CE5D66F}">
            <x14:dataBar minLength="0" maxLength="100" gradient="0">
              <x14:cfvo type="autoMin"/>
              <x14:cfvo type="autoMax"/>
              <x14:negativeFillColor rgb="FFFF0000"/>
              <x14:axisColor rgb="FF000000"/>
            </x14:dataBar>
          </x14:cfRule>
          <xm:sqref>D3</xm:sqref>
        </x14:conditionalFormatting>
        <x14:conditionalFormatting xmlns:xm="http://schemas.microsoft.com/office/excel/2006/main">
          <x14:cfRule type="dataBar" id="{8C374E17-99C9-4F78-8EF0-5FF39CC86534}">
            <x14:dataBar minLength="0" maxLength="100" gradient="0">
              <x14:cfvo type="autoMin"/>
              <x14:cfvo type="autoMax"/>
              <x14:negativeFillColor rgb="FFFF0000"/>
              <x14:axisColor rgb="FF000000"/>
            </x14:dataBar>
          </x14:cfRule>
          <xm:sqref>D3:D9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BDCC-18D6-4598-85EC-0A18FDCEE41A}">
  <dimension ref="A1:Q10"/>
  <sheetViews>
    <sheetView workbookViewId="0">
      <selection activeCell="E8" sqref="E8"/>
    </sheetView>
  </sheetViews>
  <sheetFormatPr defaultRowHeight="14.4" x14ac:dyDescent="0.3"/>
  <cols>
    <col min="1" max="2" width="12.44140625" bestFit="1" customWidth="1"/>
    <col min="3" max="3" width="13.5546875" bestFit="1" customWidth="1"/>
    <col min="4" max="4" width="1.6640625" bestFit="1" customWidth="1"/>
    <col min="5" max="5" width="11.33203125" bestFit="1" customWidth="1"/>
    <col min="6" max="7" width="7" bestFit="1" customWidth="1"/>
    <col min="8" max="8" width="10.5546875" bestFit="1" customWidth="1"/>
    <col min="9" max="9" width="8.44140625" bestFit="1" customWidth="1"/>
    <col min="10" max="10" width="8.77734375" bestFit="1" customWidth="1"/>
    <col min="11" max="12" width="7.33203125" bestFit="1" customWidth="1"/>
    <col min="13" max="13" width="8.77734375" bestFit="1" customWidth="1"/>
    <col min="14" max="14" width="8.44140625" bestFit="1" customWidth="1"/>
    <col min="15" max="15" width="9.77734375" bestFit="1" customWidth="1"/>
    <col min="16" max="16" width="8.44140625" bestFit="1" customWidth="1"/>
    <col min="17" max="17" width="9.77734375" bestFit="1" customWidth="1"/>
    <col min="18" max="18" width="11.6640625" bestFit="1" customWidth="1"/>
    <col min="19" max="19" width="9.77734375" bestFit="1" customWidth="1"/>
    <col min="20" max="20" width="7.33203125" bestFit="1" customWidth="1"/>
    <col min="21" max="21" width="9.77734375" bestFit="1" customWidth="1"/>
    <col min="22" max="22" width="7.33203125" bestFit="1" customWidth="1"/>
    <col min="23" max="23" width="9.77734375" bestFit="1" customWidth="1"/>
    <col min="24" max="24" width="11.6640625" bestFit="1" customWidth="1"/>
    <col min="25" max="25" width="9.77734375" bestFit="1" customWidth="1"/>
    <col min="26" max="26" width="11.6640625" bestFit="1" customWidth="1"/>
    <col min="27" max="27" width="9.77734375" bestFit="1" customWidth="1"/>
    <col min="28" max="28" width="7.33203125" bestFit="1" customWidth="1"/>
    <col min="29" max="29" width="9.77734375" bestFit="1" customWidth="1"/>
    <col min="30" max="30" width="11.6640625" bestFit="1" customWidth="1"/>
    <col min="31" max="31" width="9.77734375" bestFit="1" customWidth="1"/>
    <col min="32" max="32" width="7.33203125" bestFit="1" customWidth="1"/>
    <col min="33" max="33" width="9.77734375" bestFit="1" customWidth="1"/>
    <col min="34" max="34" width="7.33203125" bestFit="1" customWidth="1"/>
    <col min="35" max="35" width="9.77734375" bestFit="1" customWidth="1"/>
    <col min="36" max="36" width="7.33203125" bestFit="1" customWidth="1"/>
    <col min="37" max="37" width="9.77734375" bestFit="1" customWidth="1"/>
    <col min="38" max="38" width="7.33203125" bestFit="1" customWidth="1"/>
    <col min="39" max="39" width="9.77734375" bestFit="1" customWidth="1"/>
    <col min="40" max="40" width="11.6640625" bestFit="1" customWidth="1"/>
    <col min="41" max="41" width="9.77734375" bestFit="1" customWidth="1"/>
    <col min="42" max="42" width="8.44140625" bestFit="1" customWidth="1"/>
    <col min="43" max="43" width="9.77734375" bestFit="1" customWidth="1"/>
    <col min="44" max="44" width="7.33203125" bestFit="1" customWidth="1"/>
    <col min="45" max="45" width="9.77734375" bestFit="1" customWidth="1"/>
    <col min="46" max="46" width="7.33203125" bestFit="1" customWidth="1"/>
    <col min="47" max="47" width="9.77734375" bestFit="1" customWidth="1"/>
    <col min="48" max="48" width="11.6640625" bestFit="1" customWidth="1"/>
    <col min="49" max="49" width="9.77734375" bestFit="1" customWidth="1"/>
    <col min="50" max="50" width="7.33203125" bestFit="1" customWidth="1"/>
    <col min="51" max="51" width="9.77734375" bestFit="1" customWidth="1"/>
    <col min="52" max="52" width="7.33203125" bestFit="1" customWidth="1"/>
    <col min="53" max="53" width="9.77734375" bestFit="1" customWidth="1"/>
    <col min="54" max="54" width="11.6640625" bestFit="1" customWidth="1"/>
    <col min="55" max="55" width="9.77734375" bestFit="1" customWidth="1"/>
    <col min="56" max="56" width="7.33203125" bestFit="1" customWidth="1"/>
    <col min="57" max="57" width="9.77734375" bestFit="1" customWidth="1"/>
    <col min="58" max="59" width="8.44140625" bestFit="1" customWidth="1"/>
    <col min="60" max="60" width="9.77734375" bestFit="1" customWidth="1"/>
    <col min="61" max="61" width="8.44140625" bestFit="1" customWidth="1"/>
    <col min="62" max="62" width="9.77734375" bestFit="1" customWidth="1"/>
    <col min="63" max="63" width="7.33203125" bestFit="1" customWidth="1"/>
    <col min="64" max="64" width="9.77734375" bestFit="1" customWidth="1"/>
    <col min="65" max="65" width="7.33203125" bestFit="1" customWidth="1"/>
    <col min="66" max="66" width="9.77734375" bestFit="1" customWidth="1"/>
    <col min="67" max="67" width="7.33203125" bestFit="1" customWidth="1"/>
    <col min="68" max="68" width="9.77734375" bestFit="1" customWidth="1"/>
    <col min="69" max="69" width="11.6640625" bestFit="1" customWidth="1"/>
    <col min="70" max="70" width="9.77734375" bestFit="1" customWidth="1"/>
    <col min="71" max="71" width="7.33203125" bestFit="1" customWidth="1"/>
    <col min="72" max="72" width="9.77734375" bestFit="1" customWidth="1"/>
    <col min="73" max="74" width="8.44140625" bestFit="1" customWidth="1"/>
    <col min="75" max="75" width="9.77734375" bestFit="1" customWidth="1"/>
    <col min="76" max="76" width="7.33203125" bestFit="1" customWidth="1"/>
    <col min="77" max="77" width="9.77734375" bestFit="1" customWidth="1"/>
    <col min="78" max="78" width="7.33203125" bestFit="1" customWidth="1"/>
    <col min="79" max="79" width="9.77734375" bestFit="1" customWidth="1"/>
    <col min="80" max="80" width="7.33203125" bestFit="1" customWidth="1"/>
    <col min="81" max="81" width="9.77734375" bestFit="1" customWidth="1"/>
    <col min="82" max="84" width="11.6640625" bestFit="1" customWidth="1"/>
    <col min="85" max="85" width="9.77734375" bestFit="1" customWidth="1"/>
    <col min="86" max="86" width="7.33203125" bestFit="1" customWidth="1"/>
    <col min="87" max="87" width="9.77734375" bestFit="1" customWidth="1"/>
    <col min="88" max="89" width="8.44140625" bestFit="1" customWidth="1"/>
    <col min="90" max="90" width="9.77734375" bestFit="1" customWidth="1"/>
    <col min="91" max="91" width="7.33203125" bestFit="1" customWidth="1"/>
    <col min="92" max="92" width="9.77734375" bestFit="1" customWidth="1"/>
    <col min="93" max="93" width="7.33203125" bestFit="1" customWidth="1"/>
    <col min="94" max="94" width="9.77734375" bestFit="1" customWidth="1"/>
    <col min="95" max="95" width="11.6640625" bestFit="1" customWidth="1"/>
    <col min="96" max="96" width="11.33203125" bestFit="1" customWidth="1"/>
    <col min="97" max="97" width="8.88671875" bestFit="1" customWidth="1"/>
    <col min="98" max="98" width="11.33203125" bestFit="1" customWidth="1"/>
    <col min="99" max="99" width="11.6640625" bestFit="1" customWidth="1"/>
    <col min="100" max="100" width="11.33203125" bestFit="1" customWidth="1"/>
    <col min="101" max="101" width="8.88671875" bestFit="1" customWidth="1"/>
    <col min="102" max="102" width="11.33203125" bestFit="1" customWidth="1"/>
    <col min="103" max="103" width="8.88671875" bestFit="1" customWidth="1"/>
    <col min="104" max="104" width="11.33203125" bestFit="1" customWidth="1"/>
    <col min="105" max="106" width="8.44140625" bestFit="1" customWidth="1"/>
    <col min="107" max="107" width="11.33203125" bestFit="1" customWidth="1"/>
    <col min="108" max="108" width="8.88671875" bestFit="1" customWidth="1"/>
    <col min="109" max="109" width="11.33203125" bestFit="1" customWidth="1"/>
    <col min="110" max="110" width="8.88671875" bestFit="1" customWidth="1"/>
    <col min="111" max="111" width="11.33203125" bestFit="1" customWidth="1"/>
    <col min="112" max="112" width="8.88671875" bestFit="1" customWidth="1"/>
    <col min="113" max="113" width="11.33203125" bestFit="1" customWidth="1"/>
    <col min="114" max="114" width="8.88671875" bestFit="1" customWidth="1"/>
    <col min="115" max="115" width="11.33203125" bestFit="1" customWidth="1"/>
    <col min="116" max="116" width="8.88671875" bestFit="1" customWidth="1"/>
    <col min="117" max="117" width="11.33203125" bestFit="1" customWidth="1"/>
    <col min="118" max="118" width="8.88671875" bestFit="1" customWidth="1"/>
    <col min="119" max="119" width="11.33203125" bestFit="1" customWidth="1"/>
    <col min="120" max="120" width="11.6640625" bestFit="1" customWidth="1"/>
    <col min="121" max="121" width="11.33203125" bestFit="1" customWidth="1"/>
    <col min="122" max="123" width="11.6640625" bestFit="1" customWidth="1"/>
    <col min="124" max="124" width="11.33203125" bestFit="1" customWidth="1"/>
    <col min="125" max="125" width="8.88671875" bestFit="1" customWidth="1"/>
    <col min="126" max="126" width="11.33203125" bestFit="1" customWidth="1"/>
    <col min="127" max="128" width="7.21875" bestFit="1" customWidth="1"/>
    <col min="129" max="129" width="11.33203125" bestFit="1" customWidth="1"/>
    <col min="130" max="130" width="8.88671875" bestFit="1" customWidth="1"/>
    <col min="131" max="131" width="11.33203125" bestFit="1" customWidth="1"/>
    <col min="132" max="132" width="8.88671875" bestFit="1" customWidth="1"/>
    <col min="133" max="133" width="11.33203125" bestFit="1" customWidth="1"/>
    <col min="134" max="134" width="11.6640625" bestFit="1" customWidth="1"/>
    <col min="135" max="135" width="11.33203125" bestFit="1" customWidth="1"/>
    <col min="136" max="137" width="7.21875" bestFit="1" customWidth="1"/>
    <col min="138" max="138" width="11.33203125" bestFit="1" customWidth="1"/>
    <col min="139" max="140" width="7.21875" bestFit="1" customWidth="1"/>
    <col min="141" max="141" width="11.33203125" bestFit="1" customWidth="1"/>
    <col min="142" max="142" width="8.88671875" bestFit="1" customWidth="1"/>
    <col min="143" max="143" width="11.33203125" bestFit="1" customWidth="1"/>
    <col min="144" max="144" width="11.6640625" bestFit="1" customWidth="1"/>
    <col min="145" max="145" width="11.33203125" bestFit="1" customWidth="1"/>
    <col min="146" max="146" width="8.88671875" bestFit="1" customWidth="1"/>
    <col min="147" max="147" width="11.33203125" bestFit="1" customWidth="1"/>
    <col min="148" max="148" width="8.88671875" bestFit="1" customWidth="1"/>
    <col min="149" max="149" width="11.33203125" bestFit="1" customWidth="1"/>
    <col min="150" max="150" width="11.6640625" bestFit="1" customWidth="1"/>
    <col min="151" max="151" width="11.33203125" bestFit="1" customWidth="1"/>
    <col min="152" max="152" width="11.6640625" bestFit="1" customWidth="1"/>
    <col min="153" max="153" width="11.33203125" bestFit="1" customWidth="1"/>
    <col min="154" max="154" width="8.88671875" bestFit="1" customWidth="1"/>
    <col min="155" max="155" width="11.33203125" bestFit="1" customWidth="1"/>
    <col min="156" max="156" width="8.88671875" bestFit="1" customWidth="1"/>
    <col min="157" max="157" width="11.33203125" bestFit="1" customWidth="1"/>
    <col min="158" max="158" width="8.88671875" bestFit="1" customWidth="1"/>
    <col min="159" max="159" width="11.33203125" bestFit="1" customWidth="1"/>
    <col min="160" max="160" width="8.88671875" bestFit="1" customWidth="1"/>
    <col min="161" max="161" width="11.33203125" bestFit="1" customWidth="1"/>
    <col min="162" max="162" width="8.88671875" bestFit="1" customWidth="1"/>
    <col min="163" max="163" width="11.33203125" bestFit="1" customWidth="1"/>
    <col min="164" max="164" width="8.88671875" bestFit="1" customWidth="1"/>
    <col min="165" max="165" width="11.33203125" bestFit="1" customWidth="1"/>
    <col min="166" max="166" width="8.88671875" bestFit="1" customWidth="1"/>
    <col min="167" max="167" width="11.33203125" bestFit="1" customWidth="1"/>
    <col min="168" max="168" width="8.88671875" bestFit="1" customWidth="1"/>
    <col min="169" max="169" width="11.33203125" bestFit="1" customWidth="1"/>
    <col min="170" max="170" width="8.88671875" bestFit="1" customWidth="1"/>
    <col min="171" max="171" width="11.33203125" bestFit="1" customWidth="1"/>
    <col min="172" max="172" width="8.88671875" bestFit="1" customWidth="1"/>
    <col min="173" max="173" width="11.33203125" bestFit="1" customWidth="1"/>
    <col min="174" max="174" width="8.88671875" bestFit="1" customWidth="1"/>
    <col min="175" max="175" width="11.33203125" bestFit="1" customWidth="1"/>
    <col min="176" max="176" width="8.88671875" bestFit="1" customWidth="1"/>
    <col min="177" max="177" width="11.33203125" bestFit="1" customWidth="1"/>
    <col min="178" max="179" width="8.44140625" bestFit="1" customWidth="1"/>
    <col min="180" max="180" width="11.33203125" bestFit="1" customWidth="1"/>
    <col min="181" max="181" width="8.88671875" bestFit="1" customWidth="1"/>
    <col min="182" max="182" width="11.33203125" bestFit="1" customWidth="1"/>
    <col min="183" max="183" width="8.88671875" bestFit="1" customWidth="1"/>
    <col min="184" max="184" width="11.33203125" bestFit="1" customWidth="1"/>
    <col min="185" max="185" width="8.88671875" bestFit="1" customWidth="1"/>
    <col min="186" max="186" width="11.33203125" bestFit="1" customWidth="1"/>
    <col min="187" max="187" width="8.88671875" bestFit="1" customWidth="1"/>
    <col min="188" max="188" width="11.33203125" bestFit="1" customWidth="1"/>
    <col min="189" max="189" width="8.88671875" bestFit="1" customWidth="1"/>
    <col min="190" max="190" width="11.33203125" bestFit="1" customWidth="1"/>
    <col min="191" max="191" width="8.88671875" bestFit="1" customWidth="1"/>
    <col min="192" max="192" width="11.33203125" bestFit="1" customWidth="1"/>
    <col min="193" max="194" width="8.44140625" bestFit="1" customWidth="1"/>
    <col min="195" max="195" width="11.33203125" bestFit="1" customWidth="1"/>
    <col min="196" max="196" width="11.6640625" bestFit="1" customWidth="1"/>
    <col min="197" max="197" width="11.33203125" bestFit="1" customWidth="1"/>
    <col min="198" max="198" width="8.88671875" bestFit="1" customWidth="1"/>
    <col min="199" max="199" width="11.33203125" bestFit="1" customWidth="1"/>
    <col min="200" max="200" width="8.88671875" bestFit="1" customWidth="1"/>
    <col min="201" max="201" width="11.33203125" bestFit="1" customWidth="1"/>
    <col min="202" max="202" width="8.88671875" bestFit="1" customWidth="1"/>
    <col min="203" max="203" width="11.33203125" bestFit="1" customWidth="1"/>
    <col min="204" max="204" width="8.88671875" bestFit="1" customWidth="1"/>
    <col min="205" max="205" width="11.33203125" bestFit="1" customWidth="1"/>
    <col min="206" max="206" width="8.88671875" bestFit="1" customWidth="1"/>
    <col min="207" max="207" width="11.33203125" bestFit="1" customWidth="1"/>
    <col min="208" max="208" width="8.88671875" bestFit="1" customWidth="1"/>
    <col min="209" max="209" width="11.33203125" bestFit="1" customWidth="1"/>
    <col min="210" max="210" width="8.88671875" bestFit="1" customWidth="1"/>
    <col min="211" max="211" width="11.33203125" bestFit="1" customWidth="1"/>
    <col min="212" max="212" width="8.88671875" bestFit="1" customWidth="1"/>
    <col min="213" max="213" width="11.33203125" bestFit="1" customWidth="1"/>
    <col min="214" max="214" width="8.88671875" bestFit="1" customWidth="1"/>
    <col min="215" max="215" width="11.33203125" bestFit="1" customWidth="1"/>
    <col min="216" max="216" width="8.88671875" bestFit="1" customWidth="1"/>
    <col min="217" max="217" width="11.33203125" bestFit="1" customWidth="1"/>
    <col min="218" max="218" width="8.88671875" bestFit="1" customWidth="1"/>
    <col min="219" max="219" width="11.33203125" bestFit="1" customWidth="1"/>
    <col min="220" max="221" width="8.44140625" bestFit="1" customWidth="1"/>
    <col min="222" max="222" width="11.33203125" bestFit="1" customWidth="1"/>
    <col min="223" max="223" width="8.88671875" bestFit="1" customWidth="1"/>
    <col min="224" max="224" width="11.33203125" bestFit="1" customWidth="1"/>
    <col min="225" max="225" width="8.88671875" bestFit="1" customWidth="1"/>
    <col min="226" max="226" width="11.33203125" bestFit="1" customWidth="1"/>
    <col min="227" max="227" width="11.6640625" bestFit="1" customWidth="1"/>
    <col min="228" max="228" width="11.33203125" bestFit="1" customWidth="1"/>
    <col min="229" max="229" width="8.88671875" bestFit="1" customWidth="1"/>
    <col min="230" max="230" width="11.33203125" bestFit="1" customWidth="1"/>
    <col min="231" max="231" width="8.88671875" bestFit="1" customWidth="1"/>
    <col min="232" max="232" width="11.33203125" bestFit="1" customWidth="1"/>
    <col min="233" max="233" width="8.88671875" bestFit="1" customWidth="1"/>
    <col min="234" max="234" width="11.33203125" bestFit="1" customWidth="1"/>
    <col min="235" max="235" width="11.6640625" bestFit="1" customWidth="1"/>
    <col min="236" max="236" width="11.33203125" bestFit="1" customWidth="1"/>
    <col min="237" max="237" width="11.6640625" bestFit="1" customWidth="1"/>
    <col min="238" max="238" width="11.33203125" bestFit="1" customWidth="1"/>
    <col min="239" max="239" width="8.88671875" bestFit="1" customWidth="1"/>
    <col min="240" max="240" width="11.33203125" bestFit="1" customWidth="1"/>
    <col min="241" max="241" width="8.88671875" bestFit="1" customWidth="1"/>
    <col min="242" max="242" width="11.33203125" bestFit="1" customWidth="1"/>
    <col min="243" max="244" width="11.6640625" bestFit="1" customWidth="1"/>
    <col min="245" max="245" width="11.33203125" bestFit="1" customWidth="1"/>
    <col min="246" max="246" width="11.6640625" bestFit="1" customWidth="1"/>
    <col min="247" max="247" width="11.33203125" bestFit="1" customWidth="1"/>
    <col min="248" max="248" width="8.88671875" bestFit="1" customWidth="1"/>
    <col min="249" max="249" width="11.33203125" bestFit="1" customWidth="1"/>
    <col min="250" max="250" width="8.88671875" bestFit="1" customWidth="1"/>
    <col min="251" max="251" width="11.33203125" bestFit="1" customWidth="1"/>
    <col min="252" max="252" width="8.88671875" bestFit="1" customWidth="1"/>
    <col min="253" max="253" width="11.33203125" bestFit="1" customWidth="1"/>
    <col min="254" max="254" width="11.6640625" bestFit="1" customWidth="1"/>
    <col min="255" max="255" width="11.33203125" bestFit="1" customWidth="1"/>
    <col min="256" max="256" width="8.88671875" bestFit="1" customWidth="1"/>
    <col min="257" max="257" width="11.33203125" bestFit="1" customWidth="1"/>
    <col min="258" max="258" width="8.88671875" bestFit="1" customWidth="1"/>
    <col min="259" max="259" width="11.33203125" bestFit="1" customWidth="1"/>
    <col min="260" max="260" width="8.88671875" bestFit="1" customWidth="1"/>
    <col min="261" max="261" width="11.33203125" bestFit="1" customWidth="1"/>
    <col min="262" max="262" width="8.88671875" bestFit="1" customWidth="1"/>
    <col min="263" max="263" width="11.33203125" bestFit="1" customWidth="1"/>
    <col min="264" max="264" width="8.88671875" bestFit="1" customWidth="1"/>
    <col min="265" max="265" width="11.33203125" bestFit="1" customWidth="1"/>
    <col min="266" max="266" width="8.88671875" bestFit="1" customWidth="1"/>
    <col min="267" max="267" width="11.33203125" bestFit="1" customWidth="1"/>
    <col min="268" max="269" width="7.33203125" bestFit="1" customWidth="1"/>
    <col min="270" max="270" width="11.33203125" bestFit="1" customWidth="1"/>
    <col min="271" max="271" width="11.6640625" bestFit="1" customWidth="1"/>
    <col min="272" max="272" width="11.33203125" bestFit="1" customWidth="1"/>
    <col min="273" max="273" width="8.88671875" bestFit="1" customWidth="1"/>
    <col min="274" max="274" width="11.33203125" bestFit="1" customWidth="1"/>
    <col min="275" max="275" width="8.88671875" bestFit="1" customWidth="1"/>
    <col min="276" max="276" width="11.33203125" bestFit="1" customWidth="1"/>
    <col min="277" max="277" width="8.88671875" bestFit="1" customWidth="1"/>
    <col min="278" max="278" width="11.33203125" bestFit="1" customWidth="1"/>
    <col min="279" max="279" width="8.88671875" bestFit="1" customWidth="1"/>
    <col min="280" max="280" width="11.33203125" bestFit="1" customWidth="1"/>
    <col min="281" max="281" width="11.6640625" bestFit="1" customWidth="1"/>
    <col min="282" max="282" width="11.33203125" bestFit="1" customWidth="1"/>
    <col min="283" max="283" width="8.88671875" bestFit="1" customWidth="1"/>
    <col min="284" max="284" width="11.33203125" bestFit="1" customWidth="1"/>
    <col min="285" max="285" width="8.88671875" bestFit="1" customWidth="1"/>
    <col min="286" max="286" width="11.33203125" bestFit="1" customWidth="1"/>
    <col min="287" max="287" width="8.88671875" bestFit="1" customWidth="1"/>
    <col min="288" max="288" width="11.33203125" bestFit="1" customWidth="1"/>
    <col min="289" max="289" width="8.88671875" bestFit="1" customWidth="1"/>
    <col min="290" max="290" width="11.33203125" bestFit="1" customWidth="1"/>
    <col min="291" max="291" width="8.88671875" bestFit="1" customWidth="1"/>
    <col min="292" max="292" width="11.33203125" bestFit="1" customWidth="1"/>
    <col min="293" max="293" width="8.88671875" bestFit="1" customWidth="1"/>
    <col min="294" max="294" width="11.33203125" bestFit="1" customWidth="1"/>
    <col min="296" max="296" width="11.33203125" bestFit="1" customWidth="1"/>
    <col min="298" max="298" width="11.33203125" bestFit="1" customWidth="1"/>
    <col min="300" max="300" width="11.33203125" bestFit="1" customWidth="1"/>
    <col min="302" max="302" width="11.33203125" bestFit="1" customWidth="1"/>
    <col min="304" max="304" width="11.33203125" bestFit="1" customWidth="1"/>
    <col min="306" max="306" width="11.33203125" bestFit="1" customWidth="1"/>
    <col min="308" max="308" width="11.33203125" bestFit="1" customWidth="1"/>
    <col min="309" max="309" width="11.6640625" bestFit="1" customWidth="1"/>
    <col min="310" max="310" width="11.33203125" bestFit="1" customWidth="1"/>
    <col min="311" max="312" width="7.21875" bestFit="1" customWidth="1"/>
    <col min="313" max="313" width="11.33203125" bestFit="1" customWidth="1"/>
    <col min="315" max="315" width="11.33203125" bestFit="1" customWidth="1"/>
    <col min="317" max="317" width="11.33203125" bestFit="1" customWidth="1"/>
    <col min="319" max="319" width="11.33203125" bestFit="1" customWidth="1"/>
    <col min="320" max="320" width="11.6640625" bestFit="1" customWidth="1"/>
    <col min="321" max="321" width="11.33203125" bestFit="1" customWidth="1"/>
    <col min="323" max="323" width="11.33203125" bestFit="1" customWidth="1"/>
    <col min="325" max="325" width="11.33203125" bestFit="1" customWidth="1"/>
    <col min="327" max="327" width="11.33203125" bestFit="1" customWidth="1"/>
    <col min="329" max="329" width="11.33203125" bestFit="1" customWidth="1"/>
    <col min="331" max="331" width="11.33203125" bestFit="1" customWidth="1"/>
    <col min="333" max="333" width="11.33203125" bestFit="1" customWidth="1"/>
    <col min="334" max="334" width="11.6640625" bestFit="1" customWidth="1"/>
    <col min="335" max="335" width="11.33203125" bestFit="1" customWidth="1"/>
    <col min="337" max="337" width="11.33203125" bestFit="1" customWidth="1"/>
    <col min="338" max="338" width="11.6640625" bestFit="1" customWidth="1"/>
    <col min="339" max="339" width="11.33203125" bestFit="1" customWidth="1"/>
    <col min="341" max="341" width="11.33203125" bestFit="1" customWidth="1"/>
    <col min="342" max="342" width="11.6640625" bestFit="1" customWidth="1"/>
    <col min="343" max="343" width="11.33203125" bestFit="1" customWidth="1"/>
    <col min="345" max="345" width="11.33203125" bestFit="1" customWidth="1"/>
    <col min="347" max="347" width="11.33203125" bestFit="1" customWidth="1"/>
    <col min="349" max="349" width="11.33203125" bestFit="1" customWidth="1"/>
    <col min="351" max="351" width="11.33203125" bestFit="1" customWidth="1"/>
    <col min="353" max="353" width="11.33203125" bestFit="1" customWidth="1"/>
    <col min="355" max="355" width="11.33203125" bestFit="1" customWidth="1"/>
    <col min="357" max="357" width="11.33203125" bestFit="1" customWidth="1"/>
    <col min="358" max="358" width="11.6640625" bestFit="1" customWidth="1"/>
    <col min="359" max="359" width="11.33203125" bestFit="1" customWidth="1"/>
    <col min="361" max="361" width="11.33203125" bestFit="1" customWidth="1"/>
    <col min="363" max="363" width="11.33203125" bestFit="1" customWidth="1"/>
    <col min="364" max="365" width="11.6640625" bestFit="1" customWidth="1"/>
    <col min="366" max="366" width="11.33203125" bestFit="1" customWidth="1"/>
    <col min="368" max="368" width="11.33203125" bestFit="1" customWidth="1"/>
    <col min="369" max="370" width="7.33203125" bestFit="1" customWidth="1"/>
    <col min="371" max="371" width="11.33203125" bestFit="1" customWidth="1"/>
    <col min="373" max="373" width="11.33203125" bestFit="1" customWidth="1"/>
    <col min="375" max="375" width="11.33203125" bestFit="1" customWidth="1"/>
    <col min="377" max="377" width="11.33203125" bestFit="1" customWidth="1"/>
    <col min="378" max="378" width="11.6640625" bestFit="1" customWidth="1"/>
    <col min="379" max="379" width="11.33203125" bestFit="1" customWidth="1"/>
    <col min="381" max="381" width="11.33203125" bestFit="1" customWidth="1"/>
    <col min="383" max="383" width="11.33203125" bestFit="1" customWidth="1"/>
    <col min="385" max="385" width="11.33203125" bestFit="1" customWidth="1"/>
    <col min="387" max="387" width="11.33203125" bestFit="1" customWidth="1"/>
    <col min="389" max="389" width="11.33203125" bestFit="1" customWidth="1"/>
    <col min="391" max="391" width="11.33203125" bestFit="1" customWidth="1"/>
    <col min="393" max="393" width="11.33203125" bestFit="1" customWidth="1"/>
    <col min="395" max="395" width="11.33203125" bestFit="1" customWidth="1"/>
    <col min="397" max="397" width="11.33203125" bestFit="1" customWidth="1"/>
    <col min="399" max="399" width="11.33203125" bestFit="1" customWidth="1"/>
    <col min="401" max="401" width="11.33203125" bestFit="1" customWidth="1"/>
    <col min="403" max="403" width="11.33203125" bestFit="1" customWidth="1"/>
    <col min="405" max="405" width="11.33203125" bestFit="1" customWidth="1"/>
    <col min="407" max="407" width="11.33203125" bestFit="1" customWidth="1"/>
    <col min="409" max="409" width="11.33203125" bestFit="1" customWidth="1"/>
    <col min="410" max="410" width="11.6640625" bestFit="1" customWidth="1"/>
    <col min="411" max="411" width="11.33203125" bestFit="1" customWidth="1"/>
    <col min="413" max="413" width="11.33203125" bestFit="1" customWidth="1"/>
    <col min="414" max="415" width="11.6640625" bestFit="1" customWidth="1"/>
    <col min="416" max="416" width="11.33203125" bestFit="1" customWidth="1"/>
    <col min="418" max="418" width="11.33203125" bestFit="1" customWidth="1"/>
    <col min="420" max="420" width="11.33203125" bestFit="1" customWidth="1"/>
    <col min="422" max="422" width="11.33203125" bestFit="1" customWidth="1"/>
    <col min="423" max="423" width="11.6640625" bestFit="1" customWidth="1"/>
    <col min="424" max="424" width="11.33203125" bestFit="1" customWidth="1"/>
    <col min="425" max="425" width="11.6640625" bestFit="1" customWidth="1"/>
    <col min="426" max="426" width="11.33203125" bestFit="1" customWidth="1"/>
    <col min="428" max="428" width="11.33203125" bestFit="1" customWidth="1"/>
    <col min="429" max="429" width="11.6640625" bestFit="1" customWidth="1"/>
    <col min="430" max="430" width="11.33203125" bestFit="1" customWidth="1"/>
    <col min="432" max="432" width="11.33203125" bestFit="1" customWidth="1"/>
    <col min="433" max="433" width="11.6640625" bestFit="1" customWidth="1"/>
    <col min="434" max="434" width="11.33203125" bestFit="1" customWidth="1"/>
    <col min="435" max="436" width="7.33203125" bestFit="1" customWidth="1"/>
    <col min="437" max="437" width="11.33203125" bestFit="1" customWidth="1"/>
    <col min="439" max="439" width="11.33203125" bestFit="1" customWidth="1"/>
    <col min="441" max="441" width="11.33203125" bestFit="1" customWidth="1"/>
    <col min="443" max="443" width="11.33203125" bestFit="1" customWidth="1"/>
    <col min="445" max="445" width="11.33203125" bestFit="1" customWidth="1"/>
    <col min="446" max="446" width="11.6640625" bestFit="1" customWidth="1"/>
    <col min="447" max="447" width="11.33203125" bestFit="1" customWidth="1"/>
    <col min="449" max="449" width="11.33203125" bestFit="1" customWidth="1"/>
    <col min="451" max="451" width="11.33203125" bestFit="1" customWidth="1"/>
    <col min="453" max="453" width="11.33203125" bestFit="1" customWidth="1"/>
    <col min="455" max="455" width="11.33203125" bestFit="1" customWidth="1"/>
    <col min="457" max="457" width="11.33203125" bestFit="1" customWidth="1"/>
    <col min="459" max="459" width="11.33203125" bestFit="1" customWidth="1"/>
    <col min="461" max="461" width="11.33203125" bestFit="1" customWidth="1"/>
    <col min="463" max="463" width="11.33203125" bestFit="1" customWidth="1"/>
    <col min="464" max="464" width="11.6640625" bestFit="1" customWidth="1"/>
    <col min="465" max="465" width="11.33203125" bestFit="1" customWidth="1"/>
    <col min="467" max="467" width="11.33203125" bestFit="1" customWidth="1"/>
    <col min="468" max="468" width="11.6640625" bestFit="1" customWidth="1"/>
    <col min="469" max="469" width="11.33203125" bestFit="1" customWidth="1"/>
    <col min="471" max="471" width="11.33203125" bestFit="1" customWidth="1"/>
    <col min="473" max="473" width="11.33203125" bestFit="1" customWidth="1"/>
    <col min="475" max="475" width="11.33203125" bestFit="1" customWidth="1"/>
    <col min="477" max="477" width="11.33203125" bestFit="1" customWidth="1"/>
    <col min="479" max="479" width="11.33203125" bestFit="1" customWidth="1"/>
    <col min="480" max="480" width="11.6640625" bestFit="1" customWidth="1"/>
    <col min="481" max="481" width="11.33203125" bestFit="1" customWidth="1"/>
    <col min="483" max="483" width="11.33203125" bestFit="1" customWidth="1"/>
    <col min="485" max="485" width="11.33203125" bestFit="1" customWidth="1"/>
    <col min="487" max="487" width="11.33203125" bestFit="1" customWidth="1"/>
    <col min="489" max="489" width="11.33203125" bestFit="1" customWidth="1"/>
    <col min="491" max="491" width="11.33203125" bestFit="1" customWidth="1"/>
    <col min="493" max="493" width="11.33203125" bestFit="1" customWidth="1"/>
    <col min="495" max="495" width="11.33203125" bestFit="1" customWidth="1"/>
    <col min="497" max="497" width="11.33203125" bestFit="1" customWidth="1"/>
    <col min="499" max="499" width="11.33203125" bestFit="1" customWidth="1"/>
    <col min="500" max="500" width="11.6640625" bestFit="1" customWidth="1"/>
    <col min="501" max="501" width="11.33203125" bestFit="1" customWidth="1"/>
    <col min="503" max="503" width="11.33203125" bestFit="1" customWidth="1"/>
    <col min="505" max="505" width="11.33203125" bestFit="1" customWidth="1"/>
    <col min="507" max="507" width="11.33203125" bestFit="1" customWidth="1"/>
    <col min="509" max="509" width="11.33203125" bestFit="1" customWidth="1"/>
    <col min="510" max="510" width="11.6640625" bestFit="1" customWidth="1"/>
    <col min="511" max="511" width="11.33203125" bestFit="1" customWidth="1"/>
    <col min="513" max="513" width="11.33203125" bestFit="1" customWidth="1"/>
    <col min="515" max="515" width="11.33203125" bestFit="1" customWidth="1"/>
    <col min="517" max="517" width="11.33203125" bestFit="1" customWidth="1"/>
    <col min="519" max="519" width="11.33203125" bestFit="1" customWidth="1"/>
    <col min="521" max="521" width="11.33203125" bestFit="1" customWidth="1"/>
    <col min="523" max="523" width="11.33203125" bestFit="1" customWidth="1"/>
    <col min="524" max="524" width="11.6640625" bestFit="1" customWidth="1"/>
    <col min="525" max="525" width="11.33203125" bestFit="1" customWidth="1"/>
    <col min="527" max="527" width="11.33203125" bestFit="1" customWidth="1"/>
    <col min="528" max="528" width="11.6640625" bestFit="1" customWidth="1"/>
    <col min="529" max="529" width="11.33203125" bestFit="1" customWidth="1"/>
    <col min="530" max="530" width="11.6640625" bestFit="1" customWidth="1"/>
    <col min="531" max="531" width="11.33203125" bestFit="1" customWidth="1"/>
    <col min="532" max="532" width="9.88671875" bestFit="1" customWidth="1"/>
    <col min="533" max="533" width="12.33203125" bestFit="1" customWidth="1"/>
    <col min="534" max="534" width="9.88671875" bestFit="1" customWidth="1"/>
    <col min="535" max="535" width="12.33203125" bestFit="1" customWidth="1"/>
    <col min="536" max="536" width="9.88671875" bestFit="1" customWidth="1"/>
    <col min="537" max="537" width="12.33203125" bestFit="1" customWidth="1"/>
    <col min="538" max="538" width="9.88671875" bestFit="1" customWidth="1"/>
    <col min="539" max="539" width="12.33203125" bestFit="1" customWidth="1"/>
    <col min="540" max="540" width="9.88671875" bestFit="1" customWidth="1"/>
    <col min="541" max="541" width="12.33203125" bestFit="1" customWidth="1"/>
    <col min="542" max="542" width="9.88671875" bestFit="1" customWidth="1"/>
    <col min="543" max="543" width="12.33203125" bestFit="1" customWidth="1"/>
    <col min="544" max="544" width="11.6640625" bestFit="1" customWidth="1"/>
    <col min="545" max="545" width="12.33203125" bestFit="1" customWidth="1"/>
    <col min="546" max="546" width="9.88671875" bestFit="1" customWidth="1"/>
    <col min="547" max="547" width="12.33203125" bestFit="1" customWidth="1"/>
    <col min="548" max="548" width="9.88671875" bestFit="1" customWidth="1"/>
    <col min="549" max="549" width="12.33203125" bestFit="1" customWidth="1"/>
    <col min="550" max="550" width="9.88671875" bestFit="1" customWidth="1"/>
    <col min="551" max="551" width="12.33203125" bestFit="1" customWidth="1"/>
    <col min="552" max="552" width="9.88671875" bestFit="1" customWidth="1"/>
    <col min="553" max="553" width="12.33203125" bestFit="1" customWidth="1"/>
    <col min="554" max="554" width="9.88671875" bestFit="1" customWidth="1"/>
    <col min="555" max="555" width="12.33203125" bestFit="1" customWidth="1"/>
    <col min="556" max="556" width="9.88671875" bestFit="1" customWidth="1"/>
    <col min="557" max="557" width="12.33203125" bestFit="1" customWidth="1"/>
    <col min="558" max="558" width="10.5546875" bestFit="1" customWidth="1"/>
  </cols>
  <sheetData>
    <row r="1" spans="1:17" ht="14.4" customHeight="1" x14ac:dyDescent="0.3">
      <c r="A1" s="16" t="s">
        <v>56</v>
      </c>
      <c r="B1" s="16"/>
      <c r="C1" s="16"/>
      <c r="D1" s="16"/>
      <c r="E1" s="16"/>
      <c r="F1" s="16"/>
      <c r="G1" s="16"/>
      <c r="H1" s="16"/>
      <c r="I1" s="16"/>
      <c r="J1" s="16"/>
      <c r="K1" s="16"/>
      <c r="L1" s="16"/>
      <c r="M1" s="16"/>
      <c r="N1" s="16"/>
      <c r="O1" s="16"/>
      <c r="P1" s="16"/>
      <c r="Q1" s="16"/>
    </row>
    <row r="2" spans="1:17" ht="14.4" customHeight="1" x14ac:dyDescent="0.3">
      <c r="A2" s="16"/>
      <c r="B2" s="16"/>
      <c r="C2" s="16"/>
      <c r="D2" s="16"/>
      <c r="E2" s="16"/>
      <c r="F2" s="16"/>
      <c r="G2" s="16"/>
      <c r="H2" s="16"/>
      <c r="I2" s="16"/>
      <c r="J2" s="16"/>
      <c r="K2" s="16"/>
      <c r="L2" s="16"/>
      <c r="M2" s="16"/>
      <c r="N2" s="16"/>
      <c r="O2" s="16"/>
      <c r="P2" s="16"/>
      <c r="Q2" s="16"/>
    </row>
    <row r="4" spans="1:17" x14ac:dyDescent="0.3">
      <c r="B4" s="17" t="s">
        <v>57</v>
      </c>
      <c r="C4" s="20" t="s">
        <v>59</v>
      </c>
      <c r="D4" t="s">
        <v>61</v>
      </c>
      <c r="E4" s="2" t="s">
        <v>60</v>
      </c>
    </row>
    <row r="5" spans="1:17" x14ac:dyDescent="0.3">
      <c r="B5" s="18" t="s">
        <v>21</v>
      </c>
      <c r="C5" s="20">
        <v>168679</v>
      </c>
      <c r="D5" s="19">
        <v>168679</v>
      </c>
      <c r="E5" s="2">
        <v>6264</v>
      </c>
    </row>
    <row r="6" spans="1:17" x14ac:dyDescent="0.3">
      <c r="B6" s="18" t="s">
        <v>15</v>
      </c>
      <c r="C6" s="20">
        <v>237944</v>
      </c>
      <c r="D6" s="19">
        <v>237944</v>
      </c>
      <c r="E6" s="2">
        <v>7302</v>
      </c>
    </row>
    <row r="7" spans="1:17" x14ac:dyDescent="0.3">
      <c r="B7" s="18" t="s">
        <v>31</v>
      </c>
      <c r="C7" s="20">
        <v>252469</v>
      </c>
      <c r="D7" s="19">
        <v>252469</v>
      </c>
      <c r="E7" s="2">
        <v>8760</v>
      </c>
    </row>
    <row r="8" spans="1:17" x14ac:dyDescent="0.3">
      <c r="B8" s="18" t="s">
        <v>7</v>
      </c>
      <c r="C8" s="20">
        <v>218813</v>
      </c>
      <c r="D8" s="19">
        <v>218813</v>
      </c>
      <c r="E8" s="2">
        <v>7431</v>
      </c>
    </row>
    <row r="9" spans="1:17" x14ac:dyDescent="0.3">
      <c r="B9" s="18" t="s">
        <v>18</v>
      </c>
      <c r="C9" s="20">
        <v>173530</v>
      </c>
      <c r="D9" s="19">
        <v>173530</v>
      </c>
      <c r="E9" s="2">
        <v>5745</v>
      </c>
    </row>
    <row r="10" spans="1:17" x14ac:dyDescent="0.3">
      <c r="B10" s="18" t="s">
        <v>10</v>
      </c>
      <c r="C10" s="20">
        <v>189434</v>
      </c>
      <c r="D10" s="19">
        <v>189434</v>
      </c>
      <c r="E10" s="2">
        <v>10158</v>
      </c>
    </row>
  </sheetData>
  <mergeCells count="1">
    <mergeCell ref="A1:Q2"/>
  </mergeCells>
  <conditionalFormatting pivot="1" sqref="D5:D10">
    <cfRule type="dataBar" priority="1">
      <dataBar showValue="0">
        <cfvo type="min"/>
        <cfvo type="max"/>
        <color theme="5" tint="-0.499984740745262"/>
      </dataBar>
      <extLst>
        <ext xmlns:x14="http://schemas.microsoft.com/office/spreadsheetml/2009/9/main" uri="{B025F937-C7B1-47D3-B67F-A62EFF666E3E}">
          <x14:id>{7B6A02E2-5E8A-4336-8F45-895DDE0F3E24}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7B6A02E2-5E8A-4336-8F45-895DDE0F3E24}">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7814B-634F-43BF-A12B-A4EA398B39AB}">
  <dimension ref="A1:J12"/>
  <sheetViews>
    <sheetView workbookViewId="0">
      <selection activeCell="C9" sqref="C9"/>
    </sheetView>
  </sheetViews>
  <sheetFormatPr defaultRowHeight="14.4" x14ac:dyDescent="0.3"/>
  <cols>
    <col min="1" max="1" width="17.5546875" bestFit="1" customWidth="1"/>
    <col min="2" max="2" width="13.21875" customWidth="1"/>
    <col min="3" max="4" width="12.21875" bestFit="1" customWidth="1"/>
    <col min="5" max="22" width="20.44140625" bestFit="1" customWidth="1"/>
    <col min="23" max="23" width="10.5546875" bestFit="1" customWidth="1"/>
  </cols>
  <sheetData>
    <row r="1" spans="1:10" x14ac:dyDescent="0.3">
      <c r="A1" s="21" t="s">
        <v>62</v>
      </c>
      <c r="B1" s="22"/>
      <c r="C1" s="22"/>
      <c r="D1" s="22"/>
      <c r="E1" s="22"/>
      <c r="F1" s="22"/>
      <c r="G1" s="22"/>
      <c r="H1" s="22"/>
      <c r="I1" s="22"/>
      <c r="J1" s="22"/>
    </row>
    <row r="2" spans="1:10" x14ac:dyDescent="0.3">
      <c r="A2" s="22"/>
      <c r="B2" s="22"/>
      <c r="C2" s="22"/>
      <c r="D2" s="22"/>
      <c r="E2" s="22"/>
      <c r="F2" s="22"/>
      <c r="G2" s="22"/>
      <c r="H2" s="22"/>
      <c r="I2" s="22"/>
      <c r="J2" s="22"/>
    </row>
    <row r="3" spans="1:10" x14ac:dyDescent="0.3">
      <c r="A3" s="22"/>
      <c r="B3" s="22"/>
      <c r="C3" s="22"/>
      <c r="D3" s="22"/>
      <c r="E3" s="22"/>
      <c r="F3" s="22"/>
      <c r="G3" s="22"/>
      <c r="H3" s="22"/>
      <c r="I3" s="22"/>
      <c r="J3" s="22"/>
    </row>
    <row r="6" spans="1:10" x14ac:dyDescent="0.3">
      <c r="A6" s="17" t="s">
        <v>57</v>
      </c>
      <c r="B6" t="s">
        <v>63</v>
      </c>
    </row>
    <row r="7" spans="1:10" x14ac:dyDescent="0.3">
      <c r="A7" s="18" t="s">
        <v>38</v>
      </c>
      <c r="B7" s="23">
        <v>44.990867579908674</v>
      </c>
    </row>
    <row r="8" spans="1:10" x14ac:dyDescent="0.3">
      <c r="A8" s="18" t="s">
        <v>20</v>
      </c>
      <c r="B8" s="23">
        <v>37.303128371089535</v>
      </c>
    </row>
    <row r="9" spans="1:10" x14ac:dyDescent="0.3">
      <c r="A9" s="18" t="s">
        <v>39</v>
      </c>
      <c r="B9" s="23">
        <v>33.88697318007663</v>
      </c>
    </row>
    <row r="10" spans="1:10" x14ac:dyDescent="0.3">
      <c r="A10" s="18" t="s">
        <v>43</v>
      </c>
      <c r="B10" s="23">
        <v>32.807189542483663</v>
      </c>
    </row>
    <row r="11" spans="1:10" x14ac:dyDescent="0.3">
      <c r="A11" s="18" t="s">
        <v>23</v>
      </c>
      <c r="B11" s="23">
        <v>32.301656920077974</v>
      </c>
    </row>
    <row r="12" spans="1:10" x14ac:dyDescent="0.3">
      <c r="A12" s="18" t="s">
        <v>58</v>
      </c>
      <c r="B12" s="23">
        <v>35.949565217391303</v>
      </c>
    </row>
  </sheetData>
  <mergeCells count="1">
    <mergeCell ref="A1:J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6C6D8-D7ED-4E9B-9362-C9E4CF0AAE13}">
  <dimension ref="A1:M306"/>
  <sheetViews>
    <sheetView tabSelected="1" workbookViewId="0">
      <selection activeCell="F4" sqref="F4"/>
    </sheetView>
  </sheetViews>
  <sheetFormatPr defaultRowHeight="14.4" x14ac:dyDescent="0.3"/>
  <sheetData>
    <row r="1" spans="1:13" ht="23.4" customHeight="1" x14ac:dyDescent="0.3">
      <c r="A1" s="21" t="s">
        <v>64</v>
      </c>
      <c r="B1" s="21"/>
      <c r="C1" s="21"/>
      <c r="D1" s="21"/>
      <c r="E1" s="21"/>
      <c r="F1" s="21"/>
      <c r="G1" s="21"/>
      <c r="H1" s="21"/>
      <c r="I1" s="21"/>
      <c r="J1" s="21"/>
    </row>
    <row r="2" spans="1:13" ht="23.4" customHeight="1" x14ac:dyDescent="0.3">
      <c r="A2" s="21"/>
      <c r="B2" s="21"/>
      <c r="C2" s="21"/>
      <c r="D2" s="21"/>
      <c r="E2" s="21"/>
      <c r="F2" s="21"/>
      <c r="G2" s="21"/>
      <c r="H2" s="21"/>
      <c r="I2" s="21"/>
      <c r="J2" s="21"/>
    </row>
    <row r="6" spans="1:13" x14ac:dyDescent="0.3">
      <c r="I6" s="3" t="s">
        <v>1</v>
      </c>
      <c r="J6" s="3" t="s">
        <v>2</v>
      </c>
      <c r="K6" s="3" t="s">
        <v>3</v>
      </c>
      <c r="L6" s="4" t="s">
        <v>4</v>
      </c>
      <c r="M6" s="4" t="s">
        <v>5</v>
      </c>
    </row>
    <row r="7" spans="1:13" x14ac:dyDescent="0.3">
      <c r="I7" t="s">
        <v>6</v>
      </c>
      <c r="J7" t="s">
        <v>7</v>
      </c>
      <c r="K7" t="s">
        <v>8</v>
      </c>
      <c r="L7" s="1">
        <v>1624</v>
      </c>
      <c r="M7" s="2">
        <v>114</v>
      </c>
    </row>
    <row r="8" spans="1:13" x14ac:dyDescent="0.3">
      <c r="I8" t="s">
        <v>9</v>
      </c>
      <c r="J8" t="s">
        <v>10</v>
      </c>
      <c r="K8" t="s">
        <v>11</v>
      </c>
      <c r="L8" s="1">
        <v>6706</v>
      </c>
      <c r="M8" s="2">
        <v>459</v>
      </c>
    </row>
    <row r="9" spans="1:13" x14ac:dyDescent="0.3">
      <c r="I9" t="s">
        <v>12</v>
      </c>
      <c r="J9" t="s">
        <v>10</v>
      </c>
      <c r="K9" t="s">
        <v>13</v>
      </c>
      <c r="L9" s="1">
        <v>959</v>
      </c>
      <c r="M9" s="2">
        <v>147</v>
      </c>
    </row>
    <row r="10" spans="1:13" x14ac:dyDescent="0.3">
      <c r="I10" t="s">
        <v>14</v>
      </c>
      <c r="J10" t="s">
        <v>15</v>
      </c>
      <c r="K10" t="s">
        <v>16</v>
      </c>
      <c r="L10" s="1">
        <v>9632</v>
      </c>
      <c r="M10" s="2">
        <v>288</v>
      </c>
    </row>
    <row r="11" spans="1:13" x14ac:dyDescent="0.3">
      <c r="I11" t="s">
        <v>17</v>
      </c>
      <c r="J11" t="s">
        <v>18</v>
      </c>
      <c r="K11" t="s">
        <v>19</v>
      </c>
      <c r="L11" s="1">
        <v>2100</v>
      </c>
      <c r="M11" s="2">
        <v>414</v>
      </c>
    </row>
    <row r="12" spans="1:13" x14ac:dyDescent="0.3">
      <c r="I12" t="s">
        <v>6</v>
      </c>
      <c r="J12" t="s">
        <v>10</v>
      </c>
      <c r="K12" t="s">
        <v>20</v>
      </c>
      <c r="L12" s="1">
        <v>8869</v>
      </c>
      <c r="M12" s="2">
        <v>432</v>
      </c>
    </row>
    <row r="13" spans="1:13" x14ac:dyDescent="0.3">
      <c r="I13" t="s">
        <v>17</v>
      </c>
      <c r="J13" t="s">
        <v>21</v>
      </c>
      <c r="K13" t="s">
        <v>22</v>
      </c>
      <c r="L13" s="1">
        <v>2681</v>
      </c>
      <c r="M13" s="2">
        <v>54</v>
      </c>
    </row>
    <row r="14" spans="1:13" x14ac:dyDescent="0.3">
      <c r="I14" t="s">
        <v>9</v>
      </c>
      <c r="J14" t="s">
        <v>10</v>
      </c>
      <c r="K14" t="s">
        <v>23</v>
      </c>
      <c r="L14" s="1">
        <v>5012</v>
      </c>
      <c r="M14" s="2">
        <v>210</v>
      </c>
    </row>
    <row r="15" spans="1:13" x14ac:dyDescent="0.3">
      <c r="I15" t="s">
        <v>24</v>
      </c>
      <c r="J15" t="s">
        <v>21</v>
      </c>
      <c r="K15" t="s">
        <v>25</v>
      </c>
      <c r="L15" s="1">
        <v>1281</v>
      </c>
      <c r="M15" s="2">
        <v>75</v>
      </c>
    </row>
    <row r="16" spans="1:13" x14ac:dyDescent="0.3">
      <c r="I16" t="s">
        <v>26</v>
      </c>
      <c r="J16" t="s">
        <v>7</v>
      </c>
      <c r="K16" t="s">
        <v>25</v>
      </c>
      <c r="L16" s="1">
        <v>4991</v>
      </c>
      <c r="M16" s="2">
        <v>12</v>
      </c>
    </row>
    <row r="17" spans="9:13" x14ac:dyDescent="0.3">
      <c r="I17" t="s">
        <v>27</v>
      </c>
      <c r="J17" t="s">
        <v>18</v>
      </c>
      <c r="K17" t="s">
        <v>19</v>
      </c>
      <c r="L17" s="1">
        <v>1785</v>
      </c>
      <c r="M17" s="2">
        <v>462</v>
      </c>
    </row>
    <row r="18" spans="9:13" x14ac:dyDescent="0.3">
      <c r="I18" t="s">
        <v>28</v>
      </c>
      <c r="J18" t="s">
        <v>7</v>
      </c>
      <c r="K18" t="s">
        <v>29</v>
      </c>
      <c r="L18" s="1">
        <v>3983</v>
      </c>
      <c r="M18" s="2">
        <v>144</v>
      </c>
    </row>
    <row r="19" spans="9:13" x14ac:dyDescent="0.3">
      <c r="I19" t="s">
        <v>12</v>
      </c>
      <c r="J19" t="s">
        <v>21</v>
      </c>
      <c r="K19" t="s">
        <v>30</v>
      </c>
      <c r="L19" s="1">
        <v>2646</v>
      </c>
      <c r="M19" s="2">
        <v>120</v>
      </c>
    </row>
    <row r="20" spans="9:13" x14ac:dyDescent="0.3">
      <c r="I20" t="s">
        <v>27</v>
      </c>
      <c r="J20" t="s">
        <v>31</v>
      </c>
      <c r="K20" t="s">
        <v>32</v>
      </c>
      <c r="L20" s="1">
        <v>252</v>
      </c>
      <c r="M20" s="2">
        <v>54</v>
      </c>
    </row>
    <row r="21" spans="9:13" x14ac:dyDescent="0.3">
      <c r="I21" t="s">
        <v>28</v>
      </c>
      <c r="J21" t="s">
        <v>10</v>
      </c>
      <c r="K21" t="s">
        <v>19</v>
      </c>
      <c r="L21" s="1">
        <v>2464</v>
      </c>
      <c r="M21" s="2">
        <v>234</v>
      </c>
    </row>
    <row r="22" spans="9:13" x14ac:dyDescent="0.3">
      <c r="I22" t="s">
        <v>28</v>
      </c>
      <c r="J22" t="s">
        <v>10</v>
      </c>
      <c r="K22" t="s">
        <v>33</v>
      </c>
      <c r="L22" s="1">
        <v>2114</v>
      </c>
      <c r="M22" s="2">
        <v>66</v>
      </c>
    </row>
    <row r="23" spans="9:13" x14ac:dyDescent="0.3">
      <c r="I23" t="s">
        <v>17</v>
      </c>
      <c r="J23" t="s">
        <v>7</v>
      </c>
      <c r="K23" t="s">
        <v>22</v>
      </c>
      <c r="L23" s="1">
        <v>7693</v>
      </c>
      <c r="M23" s="2">
        <v>87</v>
      </c>
    </row>
    <row r="24" spans="9:13" x14ac:dyDescent="0.3">
      <c r="I24" t="s">
        <v>26</v>
      </c>
      <c r="J24" t="s">
        <v>31</v>
      </c>
      <c r="K24" t="s">
        <v>34</v>
      </c>
      <c r="L24" s="1">
        <v>15610</v>
      </c>
      <c r="M24" s="2">
        <v>339</v>
      </c>
    </row>
    <row r="25" spans="9:13" x14ac:dyDescent="0.3">
      <c r="I25" t="s">
        <v>14</v>
      </c>
      <c r="J25" t="s">
        <v>31</v>
      </c>
      <c r="K25" t="s">
        <v>23</v>
      </c>
      <c r="L25" s="1">
        <v>336</v>
      </c>
      <c r="M25" s="2">
        <v>144</v>
      </c>
    </row>
    <row r="26" spans="9:13" x14ac:dyDescent="0.3">
      <c r="I26" t="s">
        <v>27</v>
      </c>
      <c r="J26" t="s">
        <v>18</v>
      </c>
      <c r="K26" t="s">
        <v>34</v>
      </c>
      <c r="L26" s="1">
        <v>9443</v>
      </c>
      <c r="M26" s="2">
        <v>162</v>
      </c>
    </row>
    <row r="27" spans="9:13" x14ac:dyDescent="0.3">
      <c r="I27" t="s">
        <v>12</v>
      </c>
      <c r="J27" t="s">
        <v>31</v>
      </c>
      <c r="K27" t="s">
        <v>35</v>
      </c>
      <c r="L27" s="1">
        <v>8155</v>
      </c>
      <c r="M27" s="2">
        <v>90</v>
      </c>
    </row>
    <row r="28" spans="9:13" x14ac:dyDescent="0.3">
      <c r="I28" t="s">
        <v>9</v>
      </c>
      <c r="J28" t="s">
        <v>21</v>
      </c>
      <c r="K28" t="s">
        <v>35</v>
      </c>
      <c r="L28" s="1">
        <v>1701</v>
      </c>
      <c r="M28" s="2">
        <v>234</v>
      </c>
    </row>
    <row r="29" spans="9:13" x14ac:dyDescent="0.3">
      <c r="I29" t="s">
        <v>36</v>
      </c>
      <c r="J29" t="s">
        <v>21</v>
      </c>
      <c r="K29" t="s">
        <v>23</v>
      </c>
      <c r="L29" s="1">
        <v>2205</v>
      </c>
      <c r="M29" s="2">
        <v>141</v>
      </c>
    </row>
    <row r="30" spans="9:13" x14ac:dyDescent="0.3">
      <c r="I30" t="s">
        <v>9</v>
      </c>
      <c r="J30" t="s">
        <v>7</v>
      </c>
      <c r="K30" t="s">
        <v>37</v>
      </c>
      <c r="L30" s="1">
        <v>1771</v>
      </c>
      <c r="M30" s="2">
        <v>204</v>
      </c>
    </row>
    <row r="31" spans="9:13" x14ac:dyDescent="0.3">
      <c r="I31" t="s">
        <v>14</v>
      </c>
      <c r="J31" t="s">
        <v>10</v>
      </c>
      <c r="K31" t="s">
        <v>38</v>
      </c>
      <c r="L31" s="1">
        <v>2114</v>
      </c>
      <c r="M31" s="2">
        <v>186</v>
      </c>
    </row>
    <row r="32" spans="9:13" x14ac:dyDescent="0.3">
      <c r="I32" t="s">
        <v>14</v>
      </c>
      <c r="J32" t="s">
        <v>15</v>
      </c>
      <c r="K32" t="s">
        <v>32</v>
      </c>
      <c r="L32" s="1">
        <v>10311</v>
      </c>
      <c r="M32" s="2">
        <v>231</v>
      </c>
    </row>
    <row r="33" spans="9:13" x14ac:dyDescent="0.3">
      <c r="I33" t="s">
        <v>28</v>
      </c>
      <c r="J33" t="s">
        <v>18</v>
      </c>
      <c r="K33" t="s">
        <v>30</v>
      </c>
      <c r="L33" s="1">
        <v>21</v>
      </c>
      <c r="M33" s="2">
        <v>168</v>
      </c>
    </row>
    <row r="34" spans="9:13" x14ac:dyDescent="0.3">
      <c r="I34" t="s">
        <v>36</v>
      </c>
      <c r="J34" t="s">
        <v>10</v>
      </c>
      <c r="K34" t="s">
        <v>34</v>
      </c>
      <c r="L34" s="1">
        <v>1974</v>
      </c>
      <c r="M34" s="2">
        <v>195</v>
      </c>
    </row>
    <row r="35" spans="9:13" x14ac:dyDescent="0.3">
      <c r="I35" t="s">
        <v>26</v>
      </c>
      <c r="J35" t="s">
        <v>15</v>
      </c>
      <c r="K35" t="s">
        <v>35</v>
      </c>
      <c r="L35" s="1">
        <v>6314</v>
      </c>
      <c r="M35" s="2">
        <v>15</v>
      </c>
    </row>
    <row r="36" spans="9:13" x14ac:dyDescent="0.3">
      <c r="I36" t="s">
        <v>36</v>
      </c>
      <c r="J36" t="s">
        <v>7</v>
      </c>
      <c r="K36" t="s">
        <v>35</v>
      </c>
      <c r="L36" s="1">
        <v>4683</v>
      </c>
      <c r="M36" s="2">
        <v>30</v>
      </c>
    </row>
    <row r="37" spans="9:13" x14ac:dyDescent="0.3">
      <c r="I37" t="s">
        <v>14</v>
      </c>
      <c r="J37" t="s">
        <v>7</v>
      </c>
      <c r="K37" t="s">
        <v>39</v>
      </c>
      <c r="L37" s="1">
        <v>6398</v>
      </c>
      <c r="M37" s="2">
        <v>102</v>
      </c>
    </row>
    <row r="38" spans="9:13" x14ac:dyDescent="0.3">
      <c r="I38" t="s">
        <v>27</v>
      </c>
      <c r="J38" t="s">
        <v>10</v>
      </c>
      <c r="K38" t="s">
        <v>37</v>
      </c>
      <c r="L38" s="1">
        <v>553</v>
      </c>
      <c r="M38" s="2">
        <v>15</v>
      </c>
    </row>
    <row r="39" spans="9:13" x14ac:dyDescent="0.3">
      <c r="I39" t="s">
        <v>9</v>
      </c>
      <c r="J39" t="s">
        <v>18</v>
      </c>
      <c r="K39" t="s">
        <v>8</v>
      </c>
      <c r="L39" s="1">
        <v>7021</v>
      </c>
      <c r="M39" s="2">
        <v>183</v>
      </c>
    </row>
    <row r="40" spans="9:13" x14ac:dyDescent="0.3">
      <c r="I40" t="s">
        <v>6</v>
      </c>
      <c r="J40" t="s">
        <v>18</v>
      </c>
      <c r="K40" t="s">
        <v>23</v>
      </c>
      <c r="L40" s="1">
        <v>5817</v>
      </c>
      <c r="M40" s="2">
        <v>12</v>
      </c>
    </row>
    <row r="41" spans="9:13" x14ac:dyDescent="0.3">
      <c r="I41" t="s">
        <v>14</v>
      </c>
      <c r="J41" t="s">
        <v>18</v>
      </c>
      <c r="K41" t="s">
        <v>25</v>
      </c>
      <c r="L41" s="1">
        <v>3976</v>
      </c>
      <c r="M41" s="2">
        <v>72</v>
      </c>
    </row>
    <row r="42" spans="9:13" x14ac:dyDescent="0.3">
      <c r="I42" t="s">
        <v>17</v>
      </c>
      <c r="J42" t="s">
        <v>21</v>
      </c>
      <c r="K42" t="s">
        <v>40</v>
      </c>
      <c r="L42" s="1">
        <v>1134</v>
      </c>
      <c r="M42" s="2">
        <v>282</v>
      </c>
    </row>
    <row r="43" spans="9:13" x14ac:dyDescent="0.3">
      <c r="I43" t="s">
        <v>27</v>
      </c>
      <c r="J43" t="s">
        <v>18</v>
      </c>
      <c r="K43" t="s">
        <v>41</v>
      </c>
      <c r="L43" s="1">
        <v>6027</v>
      </c>
      <c r="M43" s="2">
        <v>144</v>
      </c>
    </row>
    <row r="44" spans="9:13" x14ac:dyDescent="0.3">
      <c r="I44" t="s">
        <v>17</v>
      </c>
      <c r="J44" t="s">
        <v>7</v>
      </c>
      <c r="K44" t="s">
        <v>30</v>
      </c>
      <c r="L44" s="1">
        <v>1904</v>
      </c>
      <c r="M44" s="2">
        <v>405</v>
      </c>
    </row>
    <row r="45" spans="9:13" x14ac:dyDescent="0.3">
      <c r="I45" t="s">
        <v>24</v>
      </c>
      <c r="J45" t="s">
        <v>31</v>
      </c>
      <c r="K45" t="s">
        <v>11</v>
      </c>
      <c r="L45" s="1">
        <v>3262</v>
      </c>
      <c r="M45" s="2">
        <v>75</v>
      </c>
    </row>
    <row r="46" spans="9:13" x14ac:dyDescent="0.3">
      <c r="I46" t="s">
        <v>6</v>
      </c>
      <c r="J46" t="s">
        <v>31</v>
      </c>
      <c r="K46" t="s">
        <v>40</v>
      </c>
      <c r="L46" s="1">
        <v>2289</v>
      </c>
      <c r="M46" s="2">
        <v>135</v>
      </c>
    </row>
    <row r="47" spans="9:13" x14ac:dyDescent="0.3">
      <c r="I47" t="s">
        <v>26</v>
      </c>
      <c r="J47" t="s">
        <v>31</v>
      </c>
      <c r="K47" t="s">
        <v>40</v>
      </c>
      <c r="L47" s="1">
        <v>6986</v>
      </c>
      <c r="M47" s="2">
        <v>21</v>
      </c>
    </row>
    <row r="48" spans="9:13" x14ac:dyDescent="0.3">
      <c r="I48" t="s">
        <v>27</v>
      </c>
      <c r="J48" t="s">
        <v>21</v>
      </c>
      <c r="K48" t="s">
        <v>35</v>
      </c>
      <c r="L48" s="1">
        <v>4417</v>
      </c>
      <c r="M48" s="2">
        <v>153</v>
      </c>
    </row>
    <row r="49" spans="9:13" x14ac:dyDescent="0.3">
      <c r="I49" t="s">
        <v>17</v>
      </c>
      <c r="J49" t="s">
        <v>31</v>
      </c>
      <c r="K49" t="s">
        <v>38</v>
      </c>
      <c r="L49" s="1">
        <v>1442</v>
      </c>
      <c r="M49" s="2">
        <v>15</v>
      </c>
    </row>
    <row r="50" spans="9:13" x14ac:dyDescent="0.3">
      <c r="I50" t="s">
        <v>28</v>
      </c>
      <c r="J50" t="s">
        <v>10</v>
      </c>
      <c r="K50" t="s">
        <v>25</v>
      </c>
      <c r="L50" s="1">
        <v>2415</v>
      </c>
      <c r="M50" s="2">
        <v>255</v>
      </c>
    </row>
    <row r="51" spans="9:13" x14ac:dyDescent="0.3">
      <c r="I51" t="s">
        <v>27</v>
      </c>
      <c r="J51" t="s">
        <v>7</v>
      </c>
      <c r="K51" t="s">
        <v>37</v>
      </c>
      <c r="L51" s="1">
        <v>238</v>
      </c>
      <c r="M51" s="2">
        <v>18</v>
      </c>
    </row>
    <row r="52" spans="9:13" x14ac:dyDescent="0.3">
      <c r="I52" t="s">
        <v>17</v>
      </c>
      <c r="J52" t="s">
        <v>7</v>
      </c>
      <c r="K52" t="s">
        <v>35</v>
      </c>
      <c r="L52" s="1">
        <v>4949</v>
      </c>
      <c r="M52" s="2">
        <v>189</v>
      </c>
    </row>
    <row r="53" spans="9:13" x14ac:dyDescent="0.3">
      <c r="I53" t="s">
        <v>26</v>
      </c>
      <c r="J53" t="s">
        <v>21</v>
      </c>
      <c r="K53" t="s">
        <v>11</v>
      </c>
      <c r="L53" s="1">
        <v>5075</v>
      </c>
      <c r="M53" s="2">
        <v>21</v>
      </c>
    </row>
    <row r="54" spans="9:13" x14ac:dyDescent="0.3">
      <c r="I54" t="s">
        <v>28</v>
      </c>
      <c r="J54" t="s">
        <v>15</v>
      </c>
      <c r="K54" t="s">
        <v>30</v>
      </c>
      <c r="L54" s="1">
        <v>9198</v>
      </c>
      <c r="M54" s="2">
        <v>36</v>
      </c>
    </row>
    <row r="55" spans="9:13" x14ac:dyDescent="0.3">
      <c r="I55" t="s">
        <v>17</v>
      </c>
      <c r="J55" t="s">
        <v>31</v>
      </c>
      <c r="K55" t="s">
        <v>33</v>
      </c>
      <c r="L55" s="1">
        <v>3339</v>
      </c>
      <c r="M55" s="2">
        <v>75</v>
      </c>
    </row>
    <row r="56" spans="9:13" x14ac:dyDescent="0.3">
      <c r="I56" t="s">
        <v>6</v>
      </c>
      <c r="J56" t="s">
        <v>31</v>
      </c>
      <c r="K56" t="s">
        <v>29</v>
      </c>
      <c r="L56" s="1">
        <v>5019</v>
      </c>
      <c r="M56" s="2">
        <v>156</v>
      </c>
    </row>
    <row r="57" spans="9:13" x14ac:dyDescent="0.3">
      <c r="I57" t="s">
        <v>26</v>
      </c>
      <c r="J57" t="s">
        <v>15</v>
      </c>
      <c r="K57" t="s">
        <v>30</v>
      </c>
      <c r="L57" s="1">
        <v>16184</v>
      </c>
      <c r="M57" s="2">
        <v>39</v>
      </c>
    </row>
    <row r="58" spans="9:13" x14ac:dyDescent="0.3">
      <c r="I58" t="s">
        <v>17</v>
      </c>
      <c r="J58" t="s">
        <v>15</v>
      </c>
      <c r="K58" t="s">
        <v>42</v>
      </c>
      <c r="L58" s="1">
        <v>497</v>
      </c>
      <c r="M58" s="2">
        <v>63</v>
      </c>
    </row>
    <row r="59" spans="9:13" x14ac:dyDescent="0.3">
      <c r="I59" t="s">
        <v>27</v>
      </c>
      <c r="J59" t="s">
        <v>15</v>
      </c>
      <c r="K59" t="s">
        <v>33</v>
      </c>
      <c r="L59" s="1">
        <v>8211</v>
      </c>
      <c r="M59" s="2">
        <v>75</v>
      </c>
    </row>
    <row r="60" spans="9:13" x14ac:dyDescent="0.3">
      <c r="I60" t="s">
        <v>27</v>
      </c>
      <c r="J60" t="s">
        <v>21</v>
      </c>
      <c r="K60" t="s">
        <v>41</v>
      </c>
      <c r="L60" s="1">
        <v>6580</v>
      </c>
      <c r="M60" s="2">
        <v>183</v>
      </c>
    </row>
    <row r="61" spans="9:13" x14ac:dyDescent="0.3">
      <c r="I61" t="s">
        <v>14</v>
      </c>
      <c r="J61" t="s">
        <v>10</v>
      </c>
      <c r="K61" t="s">
        <v>32</v>
      </c>
      <c r="L61" s="1">
        <v>4760</v>
      </c>
      <c r="M61" s="2">
        <v>69</v>
      </c>
    </row>
    <row r="62" spans="9:13" x14ac:dyDescent="0.3">
      <c r="I62" t="s">
        <v>6</v>
      </c>
      <c r="J62" t="s">
        <v>15</v>
      </c>
      <c r="K62" t="s">
        <v>19</v>
      </c>
      <c r="L62" s="1">
        <v>5439</v>
      </c>
      <c r="M62" s="2">
        <v>30</v>
      </c>
    </row>
    <row r="63" spans="9:13" x14ac:dyDescent="0.3">
      <c r="I63" t="s">
        <v>14</v>
      </c>
      <c r="J63" t="s">
        <v>31</v>
      </c>
      <c r="K63" t="s">
        <v>29</v>
      </c>
      <c r="L63" s="1">
        <v>1463</v>
      </c>
      <c r="M63" s="2">
        <v>39</v>
      </c>
    </row>
    <row r="64" spans="9:13" x14ac:dyDescent="0.3">
      <c r="I64" t="s">
        <v>28</v>
      </c>
      <c r="J64" t="s">
        <v>31</v>
      </c>
      <c r="K64" t="s">
        <v>11</v>
      </c>
      <c r="L64" s="1">
        <v>7777</v>
      </c>
      <c r="M64" s="2">
        <v>504</v>
      </c>
    </row>
    <row r="65" spans="9:13" x14ac:dyDescent="0.3">
      <c r="I65" t="s">
        <v>12</v>
      </c>
      <c r="J65" t="s">
        <v>7</v>
      </c>
      <c r="K65" t="s">
        <v>33</v>
      </c>
      <c r="L65" s="1">
        <v>1085</v>
      </c>
      <c r="M65" s="2">
        <v>273</v>
      </c>
    </row>
    <row r="66" spans="9:13" x14ac:dyDescent="0.3">
      <c r="I66" t="s">
        <v>26</v>
      </c>
      <c r="J66" t="s">
        <v>7</v>
      </c>
      <c r="K66" t="s">
        <v>22</v>
      </c>
      <c r="L66" s="1">
        <v>182</v>
      </c>
      <c r="M66" s="2">
        <v>48</v>
      </c>
    </row>
    <row r="67" spans="9:13" x14ac:dyDescent="0.3">
      <c r="I67" t="s">
        <v>17</v>
      </c>
      <c r="J67" t="s">
        <v>31</v>
      </c>
      <c r="K67" t="s">
        <v>40</v>
      </c>
      <c r="L67" s="1">
        <v>4242</v>
      </c>
      <c r="M67" s="2">
        <v>207</v>
      </c>
    </row>
    <row r="68" spans="9:13" x14ac:dyDescent="0.3">
      <c r="I68" t="s">
        <v>17</v>
      </c>
      <c r="J68" t="s">
        <v>15</v>
      </c>
      <c r="K68" t="s">
        <v>11</v>
      </c>
      <c r="L68" s="1">
        <v>6118</v>
      </c>
      <c r="M68" s="2">
        <v>9</v>
      </c>
    </row>
    <row r="69" spans="9:13" x14ac:dyDescent="0.3">
      <c r="I69" t="s">
        <v>36</v>
      </c>
      <c r="J69" t="s">
        <v>15</v>
      </c>
      <c r="K69" t="s">
        <v>35</v>
      </c>
      <c r="L69" s="1">
        <v>2317</v>
      </c>
      <c r="M69" s="2">
        <v>261</v>
      </c>
    </row>
    <row r="70" spans="9:13" x14ac:dyDescent="0.3">
      <c r="I70" t="s">
        <v>17</v>
      </c>
      <c r="J70" t="s">
        <v>21</v>
      </c>
      <c r="K70" t="s">
        <v>30</v>
      </c>
      <c r="L70" s="1">
        <v>938</v>
      </c>
      <c r="M70" s="2">
        <v>6</v>
      </c>
    </row>
    <row r="71" spans="9:13" x14ac:dyDescent="0.3">
      <c r="I71" t="s">
        <v>9</v>
      </c>
      <c r="J71" t="s">
        <v>7</v>
      </c>
      <c r="K71" t="s">
        <v>38</v>
      </c>
      <c r="L71" s="1">
        <v>9709</v>
      </c>
      <c r="M71" s="2">
        <v>30</v>
      </c>
    </row>
    <row r="72" spans="9:13" x14ac:dyDescent="0.3">
      <c r="I72" t="s">
        <v>24</v>
      </c>
      <c r="J72" t="s">
        <v>31</v>
      </c>
      <c r="K72" t="s">
        <v>34</v>
      </c>
      <c r="L72" s="1">
        <v>2205</v>
      </c>
      <c r="M72" s="2">
        <v>138</v>
      </c>
    </row>
    <row r="73" spans="9:13" x14ac:dyDescent="0.3">
      <c r="I73" t="s">
        <v>24</v>
      </c>
      <c r="J73" t="s">
        <v>7</v>
      </c>
      <c r="K73" t="s">
        <v>29</v>
      </c>
      <c r="L73" s="1">
        <v>4487</v>
      </c>
      <c r="M73" s="2">
        <v>111</v>
      </c>
    </row>
    <row r="74" spans="9:13" x14ac:dyDescent="0.3">
      <c r="I74" t="s">
        <v>26</v>
      </c>
      <c r="J74" t="s">
        <v>10</v>
      </c>
      <c r="K74" t="s">
        <v>16</v>
      </c>
      <c r="L74" s="1">
        <v>2415</v>
      </c>
      <c r="M74" s="2">
        <v>15</v>
      </c>
    </row>
    <row r="75" spans="9:13" x14ac:dyDescent="0.3">
      <c r="I75" t="s">
        <v>6</v>
      </c>
      <c r="J75" t="s">
        <v>31</v>
      </c>
      <c r="K75" t="s">
        <v>37</v>
      </c>
      <c r="L75" s="1">
        <v>4018</v>
      </c>
      <c r="M75" s="2">
        <v>162</v>
      </c>
    </row>
    <row r="76" spans="9:13" x14ac:dyDescent="0.3">
      <c r="I76" t="s">
        <v>26</v>
      </c>
      <c r="J76" t="s">
        <v>31</v>
      </c>
      <c r="K76" t="s">
        <v>37</v>
      </c>
      <c r="L76" s="1">
        <v>861</v>
      </c>
      <c r="M76" s="2">
        <v>195</v>
      </c>
    </row>
    <row r="77" spans="9:13" x14ac:dyDescent="0.3">
      <c r="I77" t="s">
        <v>36</v>
      </c>
      <c r="J77" t="s">
        <v>21</v>
      </c>
      <c r="K77" t="s">
        <v>25</v>
      </c>
      <c r="L77" s="1">
        <v>5586</v>
      </c>
      <c r="M77" s="2">
        <v>525</v>
      </c>
    </row>
    <row r="78" spans="9:13" x14ac:dyDescent="0.3">
      <c r="I78" t="s">
        <v>24</v>
      </c>
      <c r="J78" t="s">
        <v>31</v>
      </c>
      <c r="K78" t="s">
        <v>20</v>
      </c>
      <c r="L78" s="1">
        <v>2226</v>
      </c>
      <c r="M78" s="2">
        <v>48</v>
      </c>
    </row>
    <row r="79" spans="9:13" x14ac:dyDescent="0.3">
      <c r="I79" t="s">
        <v>12</v>
      </c>
      <c r="J79" t="s">
        <v>31</v>
      </c>
      <c r="K79" t="s">
        <v>41</v>
      </c>
      <c r="L79" s="1">
        <v>14329</v>
      </c>
      <c r="M79" s="2">
        <v>150</v>
      </c>
    </row>
    <row r="80" spans="9:13" x14ac:dyDescent="0.3">
      <c r="I80" t="s">
        <v>12</v>
      </c>
      <c r="J80" t="s">
        <v>31</v>
      </c>
      <c r="K80" t="s">
        <v>34</v>
      </c>
      <c r="L80" s="1">
        <v>8463</v>
      </c>
      <c r="M80" s="2">
        <v>492</v>
      </c>
    </row>
    <row r="81" spans="9:13" x14ac:dyDescent="0.3">
      <c r="I81" t="s">
        <v>26</v>
      </c>
      <c r="J81" t="s">
        <v>31</v>
      </c>
      <c r="K81" t="s">
        <v>33</v>
      </c>
      <c r="L81" s="1">
        <v>2891</v>
      </c>
      <c r="M81" s="2">
        <v>102</v>
      </c>
    </row>
    <row r="82" spans="9:13" x14ac:dyDescent="0.3">
      <c r="I82" t="s">
        <v>28</v>
      </c>
      <c r="J82" t="s">
        <v>15</v>
      </c>
      <c r="K82" t="s">
        <v>35</v>
      </c>
      <c r="L82" s="1">
        <v>3773</v>
      </c>
      <c r="M82" s="2">
        <v>165</v>
      </c>
    </row>
    <row r="83" spans="9:13" x14ac:dyDescent="0.3">
      <c r="I83" t="s">
        <v>14</v>
      </c>
      <c r="J83" t="s">
        <v>15</v>
      </c>
      <c r="K83" t="s">
        <v>41</v>
      </c>
      <c r="L83" s="1">
        <v>854</v>
      </c>
      <c r="M83" s="2">
        <v>309</v>
      </c>
    </row>
    <row r="84" spans="9:13" x14ac:dyDescent="0.3">
      <c r="I84" t="s">
        <v>17</v>
      </c>
      <c r="J84" t="s">
        <v>15</v>
      </c>
      <c r="K84" t="s">
        <v>29</v>
      </c>
      <c r="L84" s="1">
        <v>4970</v>
      </c>
      <c r="M84" s="2">
        <v>156</v>
      </c>
    </row>
    <row r="85" spans="9:13" x14ac:dyDescent="0.3">
      <c r="I85" t="s">
        <v>12</v>
      </c>
      <c r="J85" t="s">
        <v>10</v>
      </c>
      <c r="K85" t="s">
        <v>43</v>
      </c>
      <c r="L85" s="1">
        <v>98</v>
      </c>
      <c r="M85" s="2">
        <v>159</v>
      </c>
    </row>
    <row r="86" spans="9:13" x14ac:dyDescent="0.3">
      <c r="I86" t="s">
        <v>26</v>
      </c>
      <c r="J86" t="s">
        <v>10</v>
      </c>
      <c r="K86" t="s">
        <v>38</v>
      </c>
      <c r="L86" s="1">
        <v>13391</v>
      </c>
      <c r="M86" s="2">
        <v>201</v>
      </c>
    </row>
    <row r="87" spans="9:13" x14ac:dyDescent="0.3">
      <c r="I87" t="s">
        <v>9</v>
      </c>
      <c r="J87" t="s">
        <v>18</v>
      </c>
      <c r="K87" t="s">
        <v>22</v>
      </c>
      <c r="L87" s="1">
        <v>8890</v>
      </c>
      <c r="M87" s="2">
        <v>210</v>
      </c>
    </row>
    <row r="88" spans="9:13" x14ac:dyDescent="0.3">
      <c r="I88" t="s">
        <v>27</v>
      </c>
      <c r="J88" t="s">
        <v>21</v>
      </c>
      <c r="K88" t="s">
        <v>32</v>
      </c>
      <c r="L88" s="1">
        <v>56</v>
      </c>
      <c r="M88" s="2">
        <v>51</v>
      </c>
    </row>
    <row r="89" spans="9:13" x14ac:dyDescent="0.3">
      <c r="I89" t="s">
        <v>28</v>
      </c>
      <c r="J89" t="s">
        <v>15</v>
      </c>
      <c r="K89" t="s">
        <v>19</v>
      </c>
      <c r="L89" s="1">
        <v>3339</v>
      </c>
      <c r="M89" s="2">
        <v>39</v>
      </c>
    </row>
    <row r="90" spans="9:13" x14ac:dyDescent="0.3">
      <c r="I90" t="s">
        <v>36</v>
      </c>
      <c r="J90" t="s">
        <v>10</v>
      </c>
      <c r="K90" t="s">
        <v>16</v>
      </c>
      <c r="L90" s="1">
        <v>3808</v>
      </c>
      <c r="M90" s="2">
        <v>279</v>
      </c>
    </row>
    <row r="91" spans="9:13" x14ac:dyDescent="0.3">
      <c r="I91" t="s">
        <v>36</v>
      </c>
      <c r="J91" t="s">
        <v>21</v>
      </c>
      <c r="K91" t="s">
        <v>32</v>
      </c>
      <c r="L91" s="1">
        <v>63</v>
      </c>
      <c r="M91" s="2">
        <v>123</v>
      </c>
    </row>
    <row r="92" spans="9:13" x14ac:dyDescent="0.3">
      <c r="I92" t="s">
        <v>27</v>
      </c>
      <c r="J92" t="s">
        <v>18</v>
      </c>
      <c r="K92" t="s">
        <v>40</v>
      </c>
      <c r="L92" s="1">
        <v>7812</v>
      </c>
      <c r="M92" s="2">
        <v>81</v>
      </c>
    </row>
    <row r="93" spans="9:13" x14ac:dyDescent="0.3">
      <c r="I93" t="s">
        <v>6</v>
      </c>
      <c r="J93" t="s">
        <v>7</v>
      </c>
      <c r="K93" t="s">
        <v>37</v>
      </c>
      <c r="L93" s="1">
        <v>7693</v>
      </c>
      <c r="M93" s="2">
        <v>21</v>
      </c>
    </row>
    <row r="94" spans="9:13" x14ac:dyDescent="0.3">
      <c r="I94" t="s">
        <v>28</v>
      </c>
      <c r="J94" t="s">
        <v>15</v>
      </c>
      <c r="K94" t="s">
        <v>41</v>
      </c>
      <c r="L94" s="1">
        <v>973</v>
      </c>
      <c r="M94" s="2">
        <v>162</v>
      </c>
    </row>
    <row r="95" spans="9:13" x14ac:dyDescent="0.3">
      <c r="I95" t="s">
        <v>36</v>
      </c>
      <c r="J95" t="s">
        <v>10</v>
      </c>
      <c r="K95" t="s">
        <v>42</v>
      </c>
      <c r="L95" s="1">
        <v>567</v>
      </c>
      <c r="M95" s="2">
        <v>228</v>
      </c>
    </row>
    <row r="96" spans="9:13" x14ac:dyDescent="0.3">
      <c r="I96" t="s">
        <v>36</v>
      </c>
      <c r="J96" t="s">
        <v>15</v>
      </c>
      <c r="K96" t="s">
        <v>33</v>
      </c>
      <c r="L96" s="1">
        <v>2471</v>
      </c>
      <c r="M96" s="2">
        <v>342</v>
      </c>
    </row>
    <row r="97" spans="9:13" x14ac:dyDescent="0.3">
      <c r="I97" t="s">
        <v>26</v>
      </c>
      <c r="J97" t="s">
        <v>21</v>
      </c>
      <c r="K97" t="s">
        <v>32</v>
      </c>
      <c r="L97" s="1">
        <v>7189</v>
      </c>
      <c r="M97" s="2">
        <v>54</v>
      </c>
    </row>
    <row r="98" spans="9:13" x14ac:dyDescent="0.3">
      <c r="I98" t="s">
        <v>14</v>
      </c>
      <c r="J98" t="s">
        <v>10</v>
      </c>
      <c r="K98" t="s">
        <v>41</v>
      </c>
      <c r="L98" s="1">
        <v>7455</v>
      </c>
      <c r="M98" s="2">
        <v>216</v>
      </c>
    </row>
    <row r="99" spans="9:13" x14ac:dyDescent="0.3">
      <c r="I99" t="s">
        <v>28</v>
      </c>
      <c r="J99" t="s">
        <v>31</v>
      </c>
      <c r="K99" t="s">
        <v>43</v>
      </c>
      <c r="L99" s="1">
        <v>3108</v>
      </c>
      <c r="M99" s="2">
        <v>54</v>
      </c>
    </row>
    <row r="100" spans="9:13" x14ac:dyDescent="0.3">
      <c r="I100" t="s">
        <v>17</v>
      </c>
      <c r="J100" t="s">
        <v>21</v>
      </c>
      <c r="K100" t="s">
        <v>19</v>
      </c>
      <c r="L100" s="1">
        <v>469</v>
      </c>
      <c r="M100" s="2">
        <v>75</v>
      </c>
    </row>
    <row r="101" spans="9:13" x14ac:dyDescent="0.3">
      <c r="I101" t="s">
        <v>12</v>
      </c>
      <c r="J101" t="s">
        <v>7</v>
      </c>
      <c r="K101" t="s">
        <v>35</v>
      </c>
      <c r="L101" s="1">
        <v>2737</v>
      </c>
      <c r="M101" s="2">
        <v>93</v>
      </c>
    </row>
    <row r="102" spans="9:13" x14ac:dyDescent="0.3">
      <c r="I102" t="s">
        <v>12</v>
      </c>
      <c r="J102" t="s">
        <v>7</v>
      </c>
      <c r="K102" t="s">
        <v>19</v>
      </c>
      <c r="L102" s="1">
        <v>4305</v>
      </c>
      <c r="M102" s="2">
        <v>156</v>
      </c>
    </row>
    <row r="103" spans="9:13" x14ac:dyDescent="0.3">
      <c r="I103" t="s">
        <v>12</v>
      </c>
      <c r="J103" t="s">
        <v>21</v>
      </c>
      <c r="K103" t="s">
        <v>29</v>
      </c>
      <c r="L103" s="1">
        <v>2408</v>
      </c>
      <c r="M103" s="2">
        <v>9</v>
      </c>
    </row>
    <row r="104" spans="9:13" x14ac:dyDescent="0.3">
      <c r="I104" t="s">
        <v>28</v>
      </c>
      <c r="J104" t="s">
        <v>15</v>
      </c>
      <c r="K104" t="s">
        <v>37</v>
      </c>
      <c r="L104" s="1">
        <v>1281</v>
      </c>
      <c r="M104" s="2">
        <v>18</v>
      </c>
    </row>
    <row r="105" spans="9:13" x14ac:dyDescent="0.3">
      <c r="I105" t="s">
        <v>6</v>
      </c>
      <c r="J105" t="s">
        <v>10</v>
      </c>
      <c r="K105" t="s">
        <v>11</v>
      </c>
      <c r="L105" s="1">
        <v>12348</v>
      </c>
      <c r="M105" s="2">
        <v>234</v>
      </c>
    </row>
    <row r="106" spans="9:13" x14ac:dyDescent="0.3">
      <c r="I106" t="s">
        <v>28</v>
      </c>
      <c r="J106" t="s">
        <v>31</v>
      </c>
      <c r="K106" t="s">
        <v>41</v>
      </c>
      <c r="L106" s="1">
        <v>3689</v>
      </c>
      <c r="M106" s="2">
        <v>312</v>
      </c>
    </row>
    <row r="107" spans="9:13" x14ac:dyDescent="0.3">
      <c r="I107" t="s">
        <v>24</v>
      </c>
      <c r="J107" t="s">
        <v>15</v>
      </c>
      <c r="K107" t="s">
        <v>37</v>
      </c>
      <c r="L107" s="1">
        <v>2870</v>
      </c>
      <c r="M107" s="2">
        <v>300</v>
      </c>
    </row>
    <row r="108" spans="9:13" x14ac:dyDescent="0.3">
      <c r="I108" t="s">
        <v>27</v>
      </c>
      <c r="J108" t="s">
        <v>15</v>
      </c>
      <c r="K108" t="s">
        <v>40</v>
      </c>
      <c r="L108" s="1">
        <v>798</v>
      </c>
      <c r="M108" s="2">
        <v>519</v>
      </c>
    </row>
    <row r="109" spans="9:13" x14ac:dyDescent="0.3">
      <c r="I109" t="s">
        <v>14</v>
      </c>
      <c r="J109" t="s">
        <v>7</v>
      </c>
      <c r="K109" t="s">
        <v>42</v>
      </c>
      <c r="L109" s="1">
        <v>2933</v>
      </c>
      <c r="M109" s="2">
        <v>9</v>
      </c>
    </row>
    <row r="110" spans="9:13" x14ac:dyDescent="0.3">
      <c r="I110" t="s">
        <v>26</v>
      </c>
      <c r="J110" t="s">
        <v>10</v>
      </c>
      <c r="K110" t="s">
        <v>13</v>
      </c>
      <c r="L110" s="1">
        <v>2744</v>
      </c>
      <c r="M110" s="2">
        <v>9</v>
      </c>
    </row>
    <row r="111" spans="9:13" x14ac:dyDescent="0.3">
      <c r="I111" t="s">
        <v>6</v>
      </c>
      <c r="J111" t="s">
        <v>15</v>
      </c>
      <c r="K111" t="s">
        <v>20</v>
      </c>
      <c r="L111" s="1">
        <v>9772</v>
      </c>
      <c r="M111" s="2">
        <v>90</v>
      </c>
    </row>
    <row r="112" spans="9:13" x14ac:dyDescent="0.3">
      <c r="I112" t="s">
        <v>24</v>
      </c>
      <c r="J112" t="s">
        <v>31</v>
      </c>
      <c r="K112" t="s">
        <v>19</v>
      </c>
      <c r="L112" s="1">
        <v>1568</v>
      </c>
      <c r="M112" s="2">
        <v>96</v>
      </c>
    </row>
    <row r="113" spans="9:13" x14ac:dyDescent="0.3">
      <c r="I113" t="s">
        <v>27</v>
      </c>
      <c r="J113" t="s">
        <v>15</v>
      </c>
      <c r="K113" t="s">
        <v>30</v>
      </c>
      <c r="L113" s="1">
        <v>11417</v>
      </c>
      <c r="M113" s="2">
        <v>21</v>
      </c>
    </row>
    <row r="114" spans="9:13" x14ac:dyDescent="0.3">
      <c r="I114" t="s">
        <v>6</v>
      </c>
      <c r="J114" t="s">
        <v>31</v>
      </c>
      <c r="K114" t="s">
        <v>43</v>
      </c>
      <c r="L114" s="1">
        <v>6748</v>
      </c>
      <c r="M114" s="2">
        <v>48</v>
      </c>
    </row>
    <row r="115" spans="9:13" x14ac:dyDescent="0.3">
      <c r="I115" t="s">
        <v>36</v>
      </c>
      <c r="J115" t="s">
        <v>15</v>
      </c>
      <c r="K115" t="s">
        <v>40</v>
      </c>
      <c r="L115" s="1">
        <v>1407</v>
      </c>
      <c r="M115" s="2">
        <v>72</v>
      </c>
    </row>
    <row r="116" spans="9:13" x14ac:dyDescent="0.3">
      <c r="I116" t="s">
        <v>9</v>
      </c>
      <c r="J116" t="s">
        <v>10</v>
      </c>
      <c r="K116" t="s">
        <v>33</v>
      </c>
      <c r="L116" s="1">
        <v>2023</v>
      </c>
      <c r="M116" s="2">
        <v>168</v>
      </c>
    </row>
    <row r="117" spans="9:13" x14ac:dyDescent="0.3">
      <c r="I117" t="s">
        <v>26</v>
      </c>
      <c r="J117" t="s">
        <v>18</v>
      </c>
      <c r="K117" t="s">
        <v>43</v>
      </c>
      <c r="L117" s="1">
        <v>5236</v>
      </c>
      <c r="M117" s="2">
        <v>51</v>
      </c>
    </row>
    <row r="118" spans="9:13" x14ac:dyDescent="0.3">
      <c r="I118" t="s">
        <v>14</v>
      </c>
      <c r="J118" t="s">
        <v>15</v>
      </c>
      <c r="K118" t="s">
        <v>37</v>
      </c>
      <c r="L118" s="1">
        <v>1925</v>
      </c>
      <c r="M118" s="2">
        <v>192</v>
      </c>
    </row>
    <row r="119" spans="9:13" x14ac:dyDescent="0.3">
      <c r="I119" t="s">
        <v>24</v>
      </c>
      <c r="J119" t="s">
        <v>7</v>
      </c>
      <c r="K119" t="s">
        <v>25</v>
      </c>
      <c r="L119" s="1">
        <v>6608</v>
      </c>
      <c r="M119" s="2">
        <v>225</v>
      </c>
    </row>
    <row r="120" spans="9:13" x14ac:dyDescent="0.3">
      <c r="I120" t="s">
        <v>17</v>
      </c>
      <c r="J120" t="s">
        <v>31</v>
      </c>
      <c r="K120" t="s">
        <v>43</v>
      </c>
      <c r="L120" s="1">
        <v>8008</v>
      </c>
      <c r="M120" s="2">
        <v>456</v>
      </c>
    </row>
    <row r="121" spans="9:13" x14ac:dyDescent="0.3">
      <c r="I121" t="s">
        <v>36</v>
      </c>
      <c r="J121" t="s">
        <v>31</v>
      </c>
      <c r="K121" t="s">
        <v>19</v>
      </c>
      <c r="L121" s="1">
        <v>1428</v>
      </c>
      <c r="M121" s="2">
        <v>93</v>
      </c>
    </row>
    <row r="122" spans="9:13" x14ac:dyDescent="0.3">
      <c r="I122" t="s">
        <v>17</v>
      </c>
      <c r="J122" t="s">
        <v>31</v>
      </c>
      <c r="K122" t="s">
        <v>13</v>
      </c>
      <c r="L122" s="1">
        <v>525</v>
      </c>
      <c r="M122" s="2">
        <v>48</v>
      </c>
    </row>
    <row r="123" spans="9:13" x14ac:dyDescent="0.3">
      <c r="I123" t="s">
        <v>17</v>
      </c>
      <c r="J123" t="s">
        <v>7</v>
      </c>
      <c r="K123" t="s">
        <v>16</v>
      </c>
      <c r="L123" s="1">
        <v>1505</v>
      </c>
      <c r="M123" s="2">
        <v>102</v>
      </c>
    </row>
    <row r="124" spans="9:13" x14ac:dyDescent="0.3">
      <c r="I124" t="s">
        <v>24</v>
      </c>
      <c r="J124" t="s">
        <v>10</v>
      </c>
      <c r="K124" t="s">
        <v>8</v>
      </c>
      <c r="L124" s="1">
        <v>6755</v>
      </c>
      <c r="M124" s="2">
        <v>252</v>
      </c>
    </row>
    <row r="125" spans="9:13" x14ac:dyDescent="0.3">
      <c r="I125" t="s">
        <v>27</v>
      </c>
      <c r="J125" t="s">
        <v>7</v>
      </c>
      <c r="K125" t="s">
        <v>16</v>
      </c>
      <c r="L125" s="1">
        <v>11571</v>
      </c>
      <c r="M125" s="2">
        <v>138</v>
      </c>
    </row>
    <row r="126" spans="9:13" x14ac:dyDescent="0.3">
      <c r="I126" t="s">
        <v>6</v>
      </c>
      <c r="J126" t="s">
        <v>21</v>
      </c>
      <c r="K126" t="s">
        <v>19</v>
      </c>
      <c r="L126" s="1">
        <v>2541</v>
      </c>
      <c r="M126" s="2">
        <v>90</v>
      </c>
    </row>
    <row r="127" spans="9:13" x14ac:dyDescent="0.3">
      <c r="I127" t="s">
        <v>14</v>
      </c>
      <c r="J127" t="s">
        <v>7</v>
      </c>
      <c r="K127" t="s">
        <v>8</v>
      </c>
      <c r="L127" s="1">
        <v>1526</v>
      </c>
      <c r="M127" s="2">
        <v>240</v>
      </c>
    </row>
    <row r="128" spans="9:13" x14ac:dyDescent="0.3">
      <c r="I128" t="s">
        <v>6</v>
      </c>
      <c r="J128" t="s">
        <v>21</v>
      </c>
      <c r="K128" t="s">
        <v>13</v>
      </c>
      <c r="L128" s="1">
        <v>6125</v>
      </c>
      <c r="M128" s="2">
        <v>102</v>
      </c>
    </row>
    <row r="129" spans="9:13" x14ac:dyDescent="0.3">
      <c r="I129" t="s">
        <v>14</v>
      </c>
      <c r="J129" t="s">
        <v>10</v>
      </c>
      <c r="K129" t="s">
        <v>40</v>
      </c>
      <c r="L129" s="1">
        <v>847</v>
      </c>
      <c r="M129" s="2">
        <v>129</v>
      </c>
    </row>
    <row r="130" spans="9:13" x14ac:dyDescent="0.3">
      <c r="I130" t="s">
        <v>9</v>
      </c>
      <c r="J130" t="s">
        <v>10</v>
      </c>
      <c r="K130" t="s">
        <v>40</v>
      </c>
      <c r="L130" s="1">
        <v>4753</v>
      </c>
      <c r="M130" s="2">
        <v>300</v>
      </c>
    </row>
    <row r="131" spans="9:13" x14ac:dyDescent="0.3">
      <c r="I131" t="s">
        <v>17</v>
      </c>
      <c r="J131" t="s">
        <v>21</v>
      </c>
      <c r="K131" t="s">
        <v>20</v>
      </c>
      <c r="L131" s="1">
        <v>959</v>
      </c>
      <c r="M131" s="2">
        <v>135</v>
      </c>
    </row>
    <row r="132" spans="9:13" x14ac:dyDescent="0.3">
      <c r="I132" t="s">
        <v>24</v>
      </c>
      <c r="J132" t="s">
        <v>10</v>
      </c>
      <c r="K132" t="s">
        <v>39</v>
      </c>
      <c r="L132" s="1">
        <v>2793</v>
      </c>
      <c r="M132" s="2">
        <v>114</v>
      </c>
    </row>
    <row r="133" spans="9:13" x14ac:dyDescent="0.3">
      <c r="I133" t="s">
        <v>24</v>
      </c>
      <c r="J133" t="s">
        <v>10</v>
      </c>
      <c r="K133" t="s">
        <v>25</v>
      </c>
      <c r="L133" s="1">
        <v>4606</v>
      </c>
      <c r="M133" s="2">
        <v>63</v>
      </c>
    </row>
    <row r="134" spans="9:13" x14ac:dyDescent="0.3">
      <c r="I134" t="s">
        <v>24</v>
      </c>
      <c r="J134" t="s">
        <v>15</v>
      </c>
      <c r="K134" t="s">
        <v>33</v>
      </c>
      <c r="L134" s="1">
        <v>5551</v>
      </c>
      <c r="M134" s="2">
        <v>252</v>
      </c>
    </row>
    <row r="135" spans="9:13" x14ac:dyDescent="0.3">
      <c r="I135" t="s">
        <v>36</v>
      </c>
      <c r="J135" t="s">
        <v>15</v>
      </c>
      <c r="K135" t="s">
        <v>11</v>
      </c>
      <c r="L135" s="1">
        <v>6657</v>
      </c>
      <c r="M135" s="2">
        <v>303</v>
      </c>
    </row>
    <row r="136" spans="9:13" x14ac:dyDescent="0.3">
      <c r="I136" t="s">
        <v>24</v>
      </c>
      <c r="J136" t="s">
        <v>18</v>
      </c>
      <c r="K136" t="s">
        <v>29</v>
      </c>
      <c r="L136" s="1">
        <v>4438</v>
      </c>
      <c r="M136" s="2">
        <v>246</v>
      </c>
    </row>
    <row r="137" spans="9:13" x14ac:dyDescent="0.3">
      <c r="I137" t="s">
        <v>9</v>
      </c>
      <c r="J137" t="s">
        <v>21</v>
      </c>
      <c r="K137" t="s">
        <v>23</v>
      </c>
      <c r="L137" s="1">
        <v>168</v>
      </c>
      <c r="M137" s="2">
        <v>84</v>
      </c>
    </row>
    <row r="138" spans="9:13" x14ac:dyDescent="0.3">
      <c r="I138" t="s">
        <v>24</v>
      </c>
      <c r="J138" t="s">
        <v>31</v>
      </c>
      <c r="K138" t="s">
        <v>29</v>
      </c>
      <c r="L138" s="1">
        <v>7777</v>
      </c>
      <c r="M138" s="2">
        <v>39</v>
      </c>
    </row>
    <row r="139" spans="9:13" x14ac:dyDescent="0.3">
      <c r="I139" t="s">
        <v>26</v>
      </c>
      <c r="J139" t="s">
        <v>15</v>
      </c>
      <c r="K139" t="s">
        <v>29</v>
      </c>
      <c r="L139" s="1">
        <v>3339</v>
      </c>
      <c r="M139" s="2">
        <v>348</v>
      </c>
    </row>
    <row r="140" spans="9:13" x14ac:dyDescent="0.3">
      <c r="I140" t="s">
        <v>24</v>
      </c>
      <c r="J140" t="s">
        <v>7</v>
      </c>
      <c r="K140" t="s">
        <v>20</v>
      </c>
      <c r="L140" s="1">
        <v>6391</v>
      </c>
      <c r="M140" s="2">
        <v>48</v>
      </c>
    </row>
    <row r="141" spans="9:13" x14ac:dyDescent="0.3">
      <c r="I141" t="s">
        <v>26</v>
      </c>
      <c r="J141" t="s">
        <v>7</v>
      </c>
      <c r="K141" t="s">
        <v>23</v>
      </c>
      <c r="L141" s="1">
        <v>518</v>
      </c>
      <c r="M141" s="2">
        <v>75</v>
      </c>
    </row>
    <row r="142" spans="9:13" x14ac:dyDescent="0.3">
      <c r="I142" t="s">
        <v>24</v>
      </c>
      <c r="J142" t="s">
        <v>21</v>
      </c>
      <c r="K142" t="s">
        <v>41</v>
      </c>
      <c r="L142" s="1">
        <v>5677</v>
      </c>
      <c r="M142" s="2">
        <v>258</v>
      </c>
    </row>
    <row r="143" spans="9:13" x14ac:dyDescent="0.3">
      <c r="I143" t="s">
        <v>17</v>
      </c>
      <c r="J143" t="s">
        <v>18</v>
      </c>
      <c r="K143" t="s">
        <v>29</v>
      </c>
      <c r="L143" s="1">
        <v>6048</v>
      </c>
      <c r="M143" s="2">
        <v>27</v>
      </c>
    </row>
    <row r="144" spans="9:13" x14ac:dyDescent="0.3">
      <c r="I144" t="s">
        <v>9</v>
      </c>
      <c r="J144" t="s">
        <v>21</v>
      </c>
      <c r="K144" t="s">
        <v>11</v>
      </c>
      <c r="L144" s="1">
        <v>3752</v>
      </c>
      <c r="M144" s="2">
        <v>213</v>
      </c>
    </row>
    <row r="145" spans="9:13" x14ac:dyDescent="0.3">
      <c r="I145" t="s">
        <v>26</v>
      </c>
      <c r="J145" t="s">
        <v>10</v>
      </c>
      <c r="K145" t="s">
        <v>33</v>
      </c>
      <c r="L145" s="1">
        <v>4480</v>
      </c>
      <c r="M145" s="2">
        <v>357</v>
      </c>
    </row>
    <row r="146" spans="9:13" x14ac:dyDescent="0.3">
      <c r="I146" t="s">
        <v>12</v>
      </c>
      <c r="J146" t="s">
        <v>7</v>
      </c>
      <c r="K146" t="s">
        <v>13</v>
      </c>
      <c r="L146" s="1">
        <v>259</v>
      </c>
      <c r="M146" s="2">
        <v>207</v>
      </c>
    </row>
    <row r="147" spans="9:13" x14ac:dyDescent="0.3">
      <c r="I147" t="s">
        <v>9</v>
      </c>
      <c r="J147" t="s">
        <v>7</v>
      </c>
      <c r="K147" t="s">
        <v>8</v>
      </c>
      <c r="L147" s="1">
        <v>42</v>
      </c>
      <c r="M147" s="2">
        <v>150</v>
      </c>
    </row>
    <row r="148" spans="9:13" x14ac:dyDescent="0.3">
      <c r="I148" t="s">
        <v>14</v>
      </c>
      <c r="J148" t="s">
        <v>15</v>
      </c>
      <c r="K148" t="s">
        <v>43</v>
      </c>
      <c r="L148" s="1">
        <v>98</v>
      </c>
      <c r="M148" s="2">
        <v>204</v>
      </c>
    </row>
    <row r="149" spans="9:13" x14ac:dyDescent="0.3">
      <c r="I149" t="s">
        <v>24</v>
      </c>
      <c r="J149" t="s">
        <v>10</v>
      </c>
      <c r="K149" t="s">
        <v>40</v>
      </c>
      <c r="L149" s="1">
        <v>2478</v>
      </c>
      <c r="M149" s="2">
        <v>21</v>
      </c>
    </row>
    <row r="150" spans="9:13" x14ac:dyDescent="0.3">
      <c r="I150" t="s">
        <v>14</v>
      </c>
      <c r="J150" t="s">
        <v>31</v>
      </c>
      <c r="K150" t="s">
        <v>20</v>
      </c>
      <c r="L150" s="1">
        <v>7847</v>
      </c>
      <c r="M150" s="2">
        <v>174</v>
      </c>
    </row>
    <row r="151" spans="9:13" x14ac:dyDescent="0.3">
      <c r="I151" t="s">
        <v>27</v>
      </c>
      <c r="J151" t="s">
        <v>7</v>
      </c>
      <c r="K151" t="s">
        <v>29</v>
      </c>
      <c r="L151" s="1">
        <v>9926</v>
      </c>
      <c r="M151" s="2">
        <v>201</v>
      </c>
    </row>
    <row r="152" spans="9:13" x14ac:dyDescent="0.3">
      <c r="I152" t="s">
        <v>9</v>
      </c>
      <c r="J152" t="s">
        <v>21</v>
      </c>
      <c r="K152" t="s">
        <v>32</v>
      </c>
      <c r="L152" s="1">
        <v>819</v>
      </c>
      <c r="M152" s="2">
        <v>510</v>
      </c>
    </row>
    <row r="153" spans="9:13" x14ac:dyDescent="0.3">
      <c r="I153" t="s">
        <v>17</v>
      </c>
      <c r="J153" t="s">
        <v>18</v>
      </c>
      <c r="K153" t="s">
        <v>33</v>
      </c>
      <c r="L153" s="1">
        <v>3052</v>
      </c>
      <c r="M153" s="2">
        <v>378</v>
      </c>
    </row>
    <row r="154" spans="9:13" x14ac:dyDescent="0.3">
      <c r="I154" t="s">
        <v>12</v>
      </c>
      <c r="J154" t="s">
        <v>31</v>
      </c>
      <c r="K154" t="s">
        <v>42</v>
      </c>
      <c r="L154" s="1">
        <v>6832</v>
      </c>
      <c r="M154" s="2">
        <v>27</v>
      </c>
    </row>
    <row r="155" spans="9:13" x14ac:dyDescent="0.3">
      <c r="I155" t="s">
        <v>27</v>
      </c>
      <c r="J155" t="s">
        <v>18</v>
      </c>
      <c r="K155" t="s">
        <v>30</v>
      </c>
      <c r="L155" s="1">
        <v>2016</v>
      </c>
      <c r="M155" s="2">
        <v>117</v>
      </c>
    </row>
    <row r="156" spans="9:13" x14ac:dyDescent="0.3">
      <c r="I156" t="s">
        <v>17</v>
      </c>
      <c r="J156" t="s">
        <v>21</v>
      </c>
      <c r="K156" t="s">
        <v>42</v>
      </c>
      <c r="L156" s="1">
        <v>7322</v>
      </c>
      <c r="M156" s="2">
        <v>36</v>
      </c>
    </row>
    <row r="157" spans="9:13" x14ac:dyDescent="0.3">
      <c r="I157" t="s">
        <v>9</v>
      </c>
      <c r="J157" t="s">
        <v>10</v>
      </c>
      <c r="K157" t="s">
        <v>20</v>
      </c>
      <c r="L157" s="1">
        <v>357</v>
      </c>
      <c r="M157" s="2">
        <v>126</v>
      </c>
    </row>
    <row r="158" spans="9:13" x14ac:dyDescent="0.3">
      <c r="I158" t="s">
        <v>12</v>
      </c>
      <c r="J158" t="s">
        <v>18</v>
      </c>
      <c r="K158" t="s">
        <v>19</v>
      </c>
      <c r="L158" s="1">
        <v>3192</v>
      </c>
      <c r="M158" s="2">
        <v>72</v>
      </c>
    </row>
    <row r="159" spans="9:13" x14ac:dyDescent="0.3">
      <c r="I159" t="s">
        <v>24</v>
      </c>
      <c r="J159" t="s">
        <v>15</v>
      </c>
      <c r="K159" t="s">
        <v>23</v>
      </c>
      <c r="L159" s="1">
        <v>8435</v>
      </c>
      <c r="M159" s="2">
        <v>42</v>
      </c>
    </row>
    <row r="160" spans="9:13" x14ac:dyDescent="0.3">
      <c r="I160" t="s">
        <v>6</v>
      </c>
      <c r="J160" t="s">
        <v>18</v>
      </c>
      <c r="K160" t="s">
        <v>33</v>
      </c>
      <c r="L160" s="1">
        <v>0</v>
      </c>
      <c r="M160" s="2">
        <v>135</v>
      </c>
    </row>
    <row r="161" spans="9:13" x14ac:dyDescent="0.3">
      <c r="I161" t="s">
        <v>24</v>
      </c>
      <c r="J161" t="s">
        <v>31</v>
      </c>
      <c r="K161" t="s">
        <v>39</v>
      </c>
      <c r="L161" s="1">
        <v>8862</v>
      </c>
      <c r="M161" s="2">
        <v>189</v>
      </c>
    </row>
    <row r="162" spans="9:13" x14ac:dyDescent="0.3">
      <c r="I162" t="s">
        <v>17</v>
      </c>
      <c r="J162" t="s">
        <v>7</v>
      </c>
      <c r="K162" t="s">
        <v>41</v>
      </c>
      <c r="L162" s="1">
        <v>3556</v>
      </c>
      <c r="M162" s="2">
        <v>459</v>
      </c>
    </row>
    <row r="163" spans="9:13" x14ac:dyDescent="0.3">
      <c r="I163" t="s">
        <v>26</v>
      </c>
      <c r="J163" t="s">
        <v>31</v>
      </c>
      <c r="K163" t="s">
        <v>38</v>
      </c>
      <c r="L163" s="1">
        <v>7280</v>
      </c>
      <c r="M163" s="2">
        <v>201</v>
      </c>
    </row>
    <row r="164" spans="9:13" x14ac:dyDescent="0.3">
      <c r="I164" t="s">
        <v>17</v>
      </c>
      <c r="J164" t="s">
        <v>31</v>
      </c>
      <c r="K164" t="s">
        <v>8</v>
      </c>
      <c r="L164" s="1">
        <v>3402</v>
      </c>
      <c r="M164" s="2">
        <v>366</v>
      </c>
    </row>
    <row r="165" spans="9:13" x14ac:dyDescent="0.3">
      <c r="I165" t="s">
        <v>28</v>
      </c>
      <c r="J165" t="s">
        <v>7</v>
      </c>
      <c r="K165" t="s">
        <v>33</v>
      </c>
      <c r="L165" s="1">
        <v>4592</v>
      </c>
      <c r="M165" s="2">
        <v>324</v>
      </c>
    </row>
    <row r="166" spans="9:13" x14ac:dyDescent="0.3">
      <c r="I166" t="s">
        <v>12</v>
      </c>
      <c r="J166" t="s">
        <v>10</v>
      </c>
      <c r="K166" t="s">
        <v>38</v>
      </c>
      <c r="L166" s="1">
        <v>7833</v>
      </c>
      <c r="M166" s="2">
        <v>243</v>
      </c>
    </row>
    <row r="167" spans="9:13" x14ac:dyDescent="0.3">
      <c r="I167" t="s">
        <v>27</v>
      </c>
      <c r="J167" t="s">
        <v>18</v>
      </c>
      <c r="K167" t="s">
        <v>42</v>
      </c>
      <c r="L167" s="1">
        <v>7651</v>
      </c>
      <c r="M167" s="2">
        <v>213</v>
      </c>
    </row>
    <row r="168" spans="9:13" x14ac:dyDescent="0.3">
      <c r="I168" t="s">
        <v>6</v>
      </c>
      <c r="J168" t="s">
        <v>10</v>
      </c>
      <c r="K168" t="s">
        <v>8</v>
      </c>
      <c r="L168" s="1">
        <v>2275</v>
      </c>
      <c r="M168" s="2">
        <v>447</v>
      </c>
    </row>
    <row r="169" spans="9:13" x14ac:dyDescent="0.3">
      <c r="I169" t="s">
        <v>6</v>
      </c>
      <c r="J169" t="s">
        <v>21</v>
      </c>
      <c r="K169" t="s">
        <v>32</v>
      </c>
      <c r="L169" s="1">
        <v>5670</v>
      </c>
      <c r="M169" s="2">
        <v>297</v>
      </c>
    </row>
    <row r="170" spans="9:13" x14ac:dyDescent="0.3">
      <c r="I170" t="s">
        <v>24</v>
      </c>
      <c r="J170" t="s">
        <v>10</v>
      </c>
      <c r="K170" t="s">
        <v>30</v>
      </c>
      <c r="L170" s="1">
        <v>2135</v>
      </c>
      <c r="M170" s="2">
        <v>27</v>
      </c>
    </row>
    <row r="171" spans="9:13" x14ac:dyDescent="0.3">
      <c r="I171" t="s">
        <v>6</v>
      </c>
      <c r="J171" t="s">
        <v>31</v>
      </c>
      <c r="K171" t="s">
        <v>35</v>
      </c>
      <c r="L171" s="1">
        <v>2779</v>
      </c>
      <c r="M171" s="2">
        <v>75</v>
      </c>
    </row>
    <row r="172" spans="9:13" x14ac:dyDescent="0.3">
      <c r="I172" t="s">
        <v>36</v>
      </c>
      <c r="J172" t="s">
        <v>18</v>
      </c>
      <c r="K172" t="s">
        <v>20</v>
      </c>
      <c r="L172" s="1">
        <v>12950</v>
      </c>
      <c r="M172" s="2">
        <v>30</v>
      </c>
    </row>
    <row r="173" spans="9:13" x14ac:dyDescent="0.3">
      <c r="I173" t="s">
        <v>24</v>
      </c>
      <c r="J173" t="s">
        <v>15</v>
      </c>
      <c r="K173" t="s">
        <v>16</v>
      </c>
      <c r="L173" s="1">
        <v>2646</v>
      </c>
      <c r="M173" s="2">
        <v>177</v>
      </c>
    </row>
    <row r="174" spans="9:13" x14ac:dyDescent="0.3">
      <c r="I174" t="s">
        <v>6</v>
      </c>
      <c r="J174" t="s">
        <v>31</v>
      </c>
      <c r="K174" t="s">
        <v>20</v>
      </c>
      <c r="L174" s="1">
        <v>3794</v>
      </c>
      <c r="M174" s="2">
        <v>159</v>
      </c>
    </row>
    <row r="175" spans="9:13" x14ac:dyDescent="0.3">
      <c r="I175" t="s">
        <v>28</v>
      </c>
      <c r="J175" t="s">
        <v>10</v>
      </c>
      <c r="K175" t="s">
        <v>20</v>
      </c>
      <c r="L175" s="1">
        <v>819</v>
      </c>
      <c r="M175" s="2">
        <v>306</v>
      </c>
    </row>
    <row r="176" spans="9:13" x14ac:dyDescent="0.3">
      <c r="I176" t="s">
        <v>28</v>
      </c>
      <c r="J176" t="s">
        <v>31</v>
      </c>
      <c r="K176" t="s">
        <v>34</v>
      </c>
      <c r="L176" s="1">
        <v>2583</v>
      </c>
      <c r="M176" s="2">
        <v>18</v>
      </c>
    </row>
    <row r="177" spans="9:13" x14ac:dyDescent="0.3">
      <c r="I177" t="s">
        <v>24</v>
      </c>
      <c r="J177" t="s">
        <v>10</v>
      </c>
      <c r="K177" t="s">
        <v>37</v>
      </c>
      <c r="L177" s="1">
        <v>4585</v>
      </c>
      <c r="M177" s="2">
        <v>240</v>
      </c>
    </row>
    <row r="178" spans="9:13" x14ac:dyDescent="0.3">
      <c r="I178" t="s">
        <v>26</v>
      </c>
      <c r="J178" t="s">
        <v>31</v>
      </c>
      <c r="K178" t="s">
        <v>20</v>
      </c>
      <c r="L178" s="1">
        <v>1652</v>
      </c>
      <c r="M178" s="2">
        <v>93</v>
      </c>
    </row>
    <row r="179" spans="9:13" x14ac:dyDescent="0.3">
      <c r="I179" t="s">
        <v>36</v>
      </c>
      <c r="J179" t="s">
        <v>31</v>
      </c>
      <c r="K179" t="s">
        <v>43</v>
      </c>
      <c r="L179" s="1">
        <v>4991</v>
      </c>
      <c r="M179" s="2">
        <v>9</v>
      </c>
    </row>
    <row r="180" spans="9:13" x14ac:dyDescent="0.3">
      <c r="I180" t="s">
        <v>9</v>
      </c>
      <c r="J180" t="s">
        <v>31</v>
      </c>
      <c r="K180" t="s">
        <v>30</v>
      </c>
      <c r="L180" s="1">
        <v>2009</v>
      </c>
      <c r="M180" s="2">
        <v>219</v>
      </c>
    </row>
    <row r="181" spans="9:13" x14ac:dyDescent="0.3">
      <c r="I181" t="s">
        <v>27</v>
      </c>
      <c r="J181" t="s">
        <v>18</v>
      </c>
      <c r="K181" t="s">
        <v>23</v>
      </c>
      <c r="L181" s="1">
        <v>1568</v>
      </c>
      <c r="M181" s="2">
        <v>141</v>
      </c>
    </row>
    <row r="182" spans="9:13" x14ac:dyDescent="0.3">
      <c r="I182" t="s">
        <v>14</v>
      </c>
      <c r="J182" t="s">
        <v>7</v>
      </c>
      <c r="K182" t="s">
        <v>34</v>
      </c>
      <c r="L182" s="1">
        <v>3388</v>
      </c>
      <c r="M182" s="2">
        <v>123</v>
      </c>
    </row>
    <row r="183" spans="9:13" x14ac:dyDescent="0.3">
      <c r="I183" t="s">
        <v>6</v>
      </c>
      <c r="J183" t="s">
        <v>21</v>
      </c>
      <c r="K183" t="s">
        <v>39</v>
      </c>
      <c r="L183" s="1">
        <v>623</v>
      </c>
      <c r="M183" s="2">
        <v>51</v>
      </c>
    </row>
    <row r="184" spans="9:13" x14ac:dyDescent="0.3">
      <c r="I184" t="s">
        <v>17</v>
      </c>
      <c r="J184" t="s">
        <v>15</v>
      </c>
      <c r="K184" t="s">
        <v>13</v>
      </c>
      <c r="L184" s="1">
        <v>10073</v>
      </c>
      <c r="M184" s="2">
        <v>120</v>
      </c>
    </row>
    <row r="185" spans="9:13" x14ac:dyDescent="0.3">
      <c r="I185" t="s">
        <v>9</v>
      </c>
      <c r="J185" t="s">
        <v>18</v>
      </c>
      <c r="K185" t="s">
        <v>43</v>
      </c>
      <c r="L185" s="1">
        <v>1561</v>
      </c>
      <c r="M185" s="2">
        <v>27</v>
      </c>
    </row>
    <row r="186" spans="9:13" x14ac:dyDescent="0.3">
      <c r="I186" t="s">
        <v>12</v>
      </c>
      <c r="J186" t="s">
        <v>15</v>
      </c>
      <c r="K186" t="s">
        <v>40</v>
      </c>
      <c r="L186" s="1">
        <v>11522</v>
      </c>
      <c r="M186" s="2">
        <v>204</v>
      </c>
    </row>
    <row r="187" spans="9:13" x14ac:dyDescent="0.3">
      <c r="I187" t="s">
        <v>17</v>
      </c>
      <c r="J187" t="s">
        <v>21</v>
      </c>
      <c r="K187" t="s">
        <v>32</v>
      </c>
      <c r="L187" s="1">
        <v>2317</v>
      </c>
      <c r="M187" s="2">
        <v>123</v>
      </c>
    </row>
    <row r="188" spans="9:13" x14ac:dyDescent="0.3">
      <c r="I188" t="s">
        <v>36</v>
      </c>
      <c r="J188" t="s">
        <v>7</v>
      </c>
      <c r="K188" t="s">
        <v>41</v>
      </c>
      <c r="L188" s="1">
        <v>3059</v>
      </c>
      <c r="M188" s="2">
        <v>27</v>
      </c>
    </row>
    <row r="189" spans="9:13" x14ac:dyDescent="0.3">
      <c r="I189" t="s">
        <v>14</v>
      </c>
      <c r="J189" t="s">
        <v>7</v>
      </c>
      <c r="K189" t="s">
        <v>43</v>
      </c>
      <c r="L189" s="1">
        <v>2324</v>
      </c>
      <c r="M189" s="2">
        <v>177</v>
      </c>
    </row>
    <row r="190" spans="9:13" x14ac:dyDescent="0.3">
      <c r="I190" t="s">
        <v>28</v>
      </c>
      <c r="J190" t="s">
        <v>18</v>
      </c>
      <c r="K190" t="s">
        <v>43</v>
      </c>
      <c r="L190" s="1">
        <v>4956</v>
      </c>
      <c r="M190" s="2">
        <v>171</v>
      </c>
    </row>
    <row r="191" spans="9:13" x14ac:dyDescent="0.3">
      <c r="I191" t="s">
        <v>36</v>
      </c>
      <c r="J191" t="s">
        <v>31</v>
      </c>
      <c r="K191" t="s">
        <v>37</v>
      </c>
      <c r="L191" s="1">
        <v>5355</v>
      </c>
      <c r="M191" s="2">
        <v>204</v>
      </c>
    </row>
    <row r="192" spans="9:13" x14ac:dyDescent="0.3">
      <c r="I192" t="s">
        <v>28</v>
      </c>
      <c r="J192" t="s">
        <v>31</v>
      </c>
      <c r="K192" t="s">
        <v>25</v>
      </c>
      <c r="L192" s="1">
        <v>7259</v>
      </c>
      <c r="M192" s="2">
        <v>276</v>
      </c>
    </row>
    <row r="193" spans="9:13" x14ac:dyDescent="0.3">
      <c r="I193" t="s">
        <v>9</v>
      </c>
      <c r="J193" t="s">
        <v>7</v>
      </c>
      <c r="K193" t="s">
        <v>43</v>
      </c>
      <c r="L193" s="1">
        <v>6279</v>
      </c>
      <c r="M193" s="2">
        <v>45</v>
      </c>
    </row>
    <row r="194" spans="9:13" x14ac:dyDescent="0.3">
      <c r="I194" t="s">
        <v>6</v>
      </c>
      <c r="J194" t="s">
        <v>21</v>
      </c>
      <c r="K194" t="s">
        <v>33</v>
      </c>
      <c r="L194" s="1">
        <v>2541</v>
      </c>
      <c r="M194" s="2">
        <v>45</v>
      </c>
    </row>
    <row r="195" spans="9:13" x14ac:dyDescent="0.3">
      <c r="I195" t="s">
        <v>17</v>
      </c>
      <c r="J195" t="s">
        <v>10</v>
      </c>
      <c r="K195" t="s">
        <v>40</v>
      </c>
      <c r="L195" s="1">
        <v>3864</v>
      </c>
      <c r="M195" s="2">
        <v>177</v>
      </c>
    </row>
    <row r="196" spans="9:13" x14ac:dyDescent="0.3">
      <c r="I196" t="s">
        <v>26</v>
      </c>
      <c r="J196" t="s">
        <v>15</v>
      </c>
      <c r="K196" t="s">
        <v>32</v>
      </c>
      <c r="L196" s="1">
        <v>6146</v>
      </c>
      <c r="M196" s="2">
        <v>63</v>
      </c>
    </row>
    <row r="197" spans="9:13" x14ac:dyDescent="0.3">
      <c r="I197" t="s">
        <v>12</v>
      </c>
      <c r="J197" t="s">
        <v>18</v>
      </c>
      <c r="K197" t="s">
        <v>16</v>
      </c>
      <c r="L197" s="1">
        <v>2639</v>
      </c>
      <c r="M197" s="2">
        <v>204</v>
      </c>
    </row>
    <row r="198" spans="9:13" x14ac:dyDescent="0.3">
      <c r="I198" t="s">
        <v>9</v>
      </c>
      <c r="J198" t="s">
        <v>7</v>
      </c>
      <c r="K198" t="s">
        <v>23</v>
      </c>
      <c r="L198" s="1">
        <v>1890</v>
      </c>
      <c r="M198" s="2">
        <v>195</v>
      </c>
    </row>
    <row r="199" spans="9:13" x14ac:dyDescent="0.3">
      <c r="I199" t="s">
        <v>24</v>
      </c>
      <c r="J199" t="s">
        <v>31</v>
      </c>
      <c r="K199" t="s">
        <v>25</v>
      </c>
      <c r="L199" s="1">
        <v>1932</v>
      </c>
      <c r="M199" s="2">
        <v>369</v>
      </c>
    </row>
    <row r="200" spans="9:13" x14ac:dyDescent="0.3">
      <c r="I200" t="s">
        <v>28</v>
      </c>
      <c r="J200" t="s">
        <v>31</v>
      </c>
      <c r="K200" t="s">
        <v>19</v>
      </c>
      <c r="L200" s="1">
        <v>6300</v>
      </c>
      <c r="M200" s="2">
        <v>42</v>
      </c>
    </row>
    <row r="201" spans="9:13" x14ac:dyDescent="0.3">
      <c r="I201" t="s">
        <v>17</v>
      </c>
      <c r="J201" t="s">
        <v>7</v>
      </c>
      <c r="K201" t="s">
        <v>8</v>
      </c>
      <c r="L201" s="1">
        <v>560</v>
      </c>
      <c r="M201" s="2">
        <v>81</v>
      </c>
    </row>
    <row r="202" spans="9:13" x14ac:dyDescent="0.3">
      <c r="I202" t="s">
        <v>12</v>
      </c>
      <c r="J202" t="s">
        <v>7</v>
      </c>
      <c r="K202" t="s">
        <v>43</v>
      </c>
      <c r="L202" s="1">
        <v>2856</v>
      </c>
      <c r="M202" s="2">
        <v>246</v>
      </c>
    </row>
    <row r="203" spans="9:13" x14ac:dyDescent="0.3">
      <c r="I203" t="s">
        <v>12</v>
      </c>
      <c r="J203" t="s">
        <v>31</v>
      </c>
      <c r="K203" t="s">
        <v>29</v>
      </c>
      <c r="L203" s="1">
        <v>707</v>
      </c>
      <c r="M203" s="2">
        <v>174</v>
      </c>
    </row>
    <row r="204" spans="9:13" x14ac:dyDescent="0.3">
      <c r="I204" t="s">
        <v>9</v>
      </c>
      <c r="J204" t="s">
        <v>10</v>
      </c>
      <c r="K204" t="s">
        <v>8</v>
      </c>
      <c r="L204" s="1">
        <v>3598</v>
      </c>
      <c r="M204" s="2">
        <v>81</v>
      </c>
    </row>
    <row r="205" spans="9:13" x14ac:dyDescent="0.3">
      <c r="I205" t="s">
        <v>6</v>
      </c>
      <c r="J205" t="s">
        <v>10</v>
      </c>
      <c r="K205" t="s">
        <v>23</v>
      </c>
      <c r="L205" s="1">
        <v>6853</v>
      </c>
      <c r="M205" s="2">
        <v>372</v>
      </c>
    </row>
    <row r="206" spans="9:13" x14ac:dyDescent="0.3">
      <c r="I206" t="s">
        <v>6</v>
      </c>
      <c r="J206" t="s">
        <v>10</v>
      </c>
      <c r="K206" t="s">
        <v>30</v>
      </c>
      <c r="L206" s="1">
        <v>4725</v>
      </c>
      <c r="M206" s="2">
        <v>174</v>
      </c>
    </row>
    <row r="207" spans="9:13" x14ac:dyDescent="0.3">
      <c r="I207" t="s">
        <v>14</v>
      </c>
      <c r="J207" t="s">
        <v>15</v>
      </c>
      <c r="K207" t="s">
        <v>11</v>
      </c>
      <c r="L207" s="1">
        <v>10304</v>
      </c>
      <c r="M207" s="2">
        <v>84</v>
      </c>
    </row>
    <row r="208" spans="9:13" x14ac:dyDescent="0.3">
      <c r="I208" t="s">
        <v>14</v>
      </c>
      <c r="J208" t="s">
        <v>31</v>
      </c>
      <c r="K208" t="s">
        <v>30</v>
      </c>
      <c r="L208" s="1">
        <v>1274</v>
      </c>
      <c r="M208" s="2">
        <v>225</v>
      </c>
    </row>
    <row r="209" spans="9:13" x14ac:dyDescent="0.3">
      <c r="I209" t="s">
        <v>26</v>
      </c>
      <c r="J209" t="s">
        <v>15</v>
      </c>
      <c r="K209" t="s">
        <v>8</v>
      </c>
      <c r="L209" s="1">
        <v>1526</v>
      </c>
      <c r="M209" s="2">
        <v>105</v>
      </c>
    </row>
    <row r="210" spans="9:13" x14ac:dyDescent="0.3">
      <c r="I210" t="s">
        <v>6</v>
      </c>
      <c r="J210" t="s">
        <v>18</v>
      </c>
      <c r="K210" t="s">
        <v>41</v>
      </c>
      <c r="L210" s="1">
        <v>3101</v>
      </c>
      <c r="M210" s="2">
        <v>225</v>
      </c>
    </row>
    <row r="211" spans="9:13" x14ac:dyDescent="0.3">
      <c r="I211" t="s">
        <v>27</v>
      </c>
      <c r="J211" t="s">
        <v>7</v>
      </c>
      <c r="K211" t="s">
        <v>25</v>
      </c>
      <c r="L211" s="1">
        <v>1057</v>
      </c>
      <c r="M211" s="2">
        <v>54</v>
      </c>
    </row>
    <row r="212" spans="9:13" x14ac:dyDescent="0.3">
      <c r="I212" t="s">
        <v>24</v>
      </c>
      <c r="J212" t="s">
        <v>7</v>
      </c>
      <c r="K212" t="s">
        <v>43</v>
      </c>
      <c r="L212" s="1">
        <v>5306</v>
      </c>
      <c r="M212" s="2">
        <v>0</v>
      </c>
    </row>
    <row r="213" spans="9:13" x14ac:dyDescent="0.3">
      <c r="I213" t="s">
        <v>26</v>
      </c>
      <c r="J213" t="s">
        <v>18</v>
      </c>
      <c r="K213" t="s">
        <v>39</v>
      </c>
      <c r="L213" s="1">
        <v>4018</v>
      </c>
      <c r="M213" s="2">
        <v>171</v>
      </c>
    </row>
    <row r="214" spans="9:13" x14ac:dyDescent="0.3">
      <c r="I214" t="s">
        <v>12</v>
      </c>
      <c r="J214" t="s">
        <v>31</v>
      </c>
      <c r="K214" t="s">
        <v>30</v>
      </c>
      <c r="L214" s="1">
        <v>938</v>
      </c>
      <c r="M214" s="2">
        <v>189</v>
      </c>
    </row>
    <row r="215" spans="9:13" x14ac:dyDescent="0.3">
      <c r="I215" t="s">
        <v>24</v>
      </c>
      <c r="J215" t="s">
        <v>21</v>
      </c>
      <c r="K215" t="s">
        <v>16</v>
      </c>
      <c r="L215" s="1">
        <v>1778</v>
      </c>
      <c r="M215" s="2">
        <v>270</v>
      </c>
    </row>
    <row r="216" spans="9:13" x14ac:dyDescent="0.3">
      <c r="I216" t="s">
        <v>17</v>
      </c>
      <c r="J216" t="s">
        <v>18</v>
      </c>
      <c r="K216" t="s">
        <v>8</v>
      </c>
      <c r="L216" s="1">
        <v>1638</v>
      </c>
      <c r="M216" s="2">
        <v>63</v>
      </c>
    </row>
    <row r="217" spans="9:13" x14ac:dyDescent="0.3">
      <c r="I217" t="s">
        <v>14</v>
      </c>
      <c r="J217" t="s">
        <v>21</v>
      </c>
      <c r="K217" t="s">
        <v>19</v>
      </c>
      <c r="L217" s="1">
        <v>154</v>
      </c>
      <c r="M217" s="2">
        <v>21</v>
      </c>
    </row>
    <row r="218" spans="9:13" x14ac:dyDescent="0.3">
      <c r="I218" t="s">
        <v>24</v>
      </c>
      <c r="J218" t="s">
        <v>7</v>
      </c>
      <c r="K218" t="s">
        <v>23</v>
      </c>
      <c r="L218" s="1">
        <v>9835</v>
      </c>
      <c r="M218" s="2">
        <v>207</v>
      </c>
    </row>
    <row r="219" spans="9:13" x14ac:dyDescent="0.3">
      <c r="I219" t="s">
        <v>12</v>
      </c>
      <c r="J219" t="s">
        <v>7</v>
      </c>
      <c r="K219" t="s">
        <v>34</v>
      </c>
      <c r="L219" s="1">
        <v>7273</v>
      </c>
      <c r="M219" s="2">
        <v>96</v>
      </c>
    </row>
    <row r="220" spans="9:13" x14ac:dyDescent="0.3">
      <c r="I220" t="s">
        <v>26</v>
      </c>
      <c r="J220" t="s">
        <v>18</v>
      </c>
      <c r="K220" t="s">
        <v>23</v>
      </c>
      <c r="L220" s="1">
        <v>6909</v>
      </c>
      <c r="M220" s="2">
        <v>81</v>
      </c>
    </row>
    <row r="221" spans="9:13" x14ac:dyDescent="0.3">
      <c r="I221" t="s">
        <v>12</v>
      </c>
      <c r="J221" t="s">
        <v>18</v>
      </c>
      <c r="K221" t="s">
        <v>39</v>
      </c>
      <c r="L221" s="1">
        <v>3920</v>
      </c>
      <c r="M221" s="2">
        <v>306</v>
      </c>
    </row>
    <row r="222" spans="9:13" x14ac:dyDescent="0.3">
      <c r="I222" t="s">
        <v>36</v>
      </c>
      <c r="J222" t="s">
        <v>18</v>
      </c>
      <c r="K222" t="s">
        <v>42</v>
      </c>
      <c r="L222" s="1">
        <v>4858</v>
      </c>
      <c r="M222" s="2">
        <v>279</v>
      </c>
    </row>
    <row r="223" spans="9:13" x14ac:dyDescent="0.3">
      <c r="I223" t="s">
        <v>27</v>
      </c>
      <c r="J223" t="s">
        <v>21</v>
      </c>
      <c r="K223" t="s">
        <v>13</v>
      </c>
      <c r="L223" s="1">
        <v>3549</v>
      </c>
      <c r="M223" s="2">
        <v>3</v>
      </c>
    </row>
    <row r="224" spans="9:13" x14ac:dyDescent="0.3">
      <c r="I224" t="s">
        <v>24</v>
      </c>
      <c r="J224" t="s">
        <v>18</v>
      </c>
      <c r="K224" t="s">
        <v>40</v>
      </c>
      <c r="L224" s="1">
        <v>966</v>
      </c>
      <c r="M224" s="2">
        <v>198</v>
      </c>
    </row>
    <row r="225" spans="9:13" x14ac:dyDescent="0.3">
      <c r="I225" t="s">
        <v>26</v>
      </c>
      <c r="J225" t="s">
        <v>18</v>
      </c>
      <c r="K225" t="s">
        <v>16</v>
      </c>
      <c r="L225" s="1">
        <v>385</v>
      </c>
      <c r="M225" s="2">
        <v>249</v>
      </c>
    </row>
    <row r="226" spans="9:13" x14ac:dyDescent="0.3">
      <c r="I226" t="s">
        <v>17</v>
      </c>
      <c r="J226" t="s">
        <v>31</v>
      </c>
      <c r="K226" t="s">
        <v>30</v>
      </c>
      <c r="L226" s="1">
        <v>2219</v>
      </c>
      <c r="M226" s="2">
        <v>75</v>
      </c>
    </row>
    <row r="227" spans="9:13" x14ac:dyDescent="0.3">
      <c r="I227" t="s">
        <v>12</v>
      </c>
      <c r="J227" t="s">
        <v>15</v>
      </c>
      <c r="K227" t="s">
        <v>11</v>
      </c>
      <c r="L227" s="1">
        <v>2954</v>
      </c>
      <c r="M227" s="2">
        <v>189</v>
      </c>
    </row>
    <row r="228" spans="9:13" x14ac:dyDescent="0.3">
      <c r="I228" t="s">
        <v>24</v>
      </c>
      <c r="J228" t="s">
        <v>15</v>
      </c>
      <c r="K228" t="s">
        <v>11</v>
      </c>
      <c r="L228" s="1">
        <v>280</v>
      </c>
      <c r="M228" s="2">
        <v>87</v>
      </c>
    </row>
    <row r="229" spans="9:13" x14ac:dyDescent="0.3">
      <c r="I229" t="s">
        <v>14</v>
      </c>
      <c r="J229" t="s">
        <v>15</v>
      </c>
      <c r="K229" t="s">
        <v>8</v>
      </c>
      <c r="L229" s="1">
        <v>6118</v>
      </c>
      <c r="M229" s="2">
        <v>174</v>
      </c>
    </row>
    <row r="230" spans="9:13" x14ac:dyDescent="0.3">
      <c r="I230" t="s">
        <v>27</v>
      </c>
      <c r="J230" t="s">
        <v>18</v>
      </c>
      <c r="K230" t="s">
        <v>38</v>
      </c>
      <c r="L230" s="1">
        <v>4802</v>
      </c>
      <c r="M230" s="2">
        <v>36</v>
      </c>
    </row>
    <row r="231" spans="9:13" x14ac:dyDescent="0.3">
      <c r="I231" t="s">
        <v>12</v>
      </c>
      <c r="J231" t="s">
        <v>21</v>
      </c>
      <c r="K231" t="s">
        <v>39</v>
      </c>
      <c r="L231" s="1">
        <v>4137</v>
      </c>
      <c r="M231" s="2">
        <v>60</v>
      </c>
    </row>
    <row r="232" spans="9:13" x14ac:dyDescent="0.3">
      <c r="I232" t="s">
        <v>28</v>
      </c>
      <c r="J232" t="s">
        <v>10</v>
      </c>
      <c r="K232" t="s">
        <v>35</v>
      </c>
      <c r="L232" s="1">
        <v>2023</v>
      </c>
      <c r="M232" s="2">
        <v>78</v>
      </c>
    </row>
    <row r="233" spans="9:13" x14ac:dyDescent="0.3">
      <c r="I233" t="s">
        <v>12</v>
      </c>
      <c r="J233" t="s">
        <v>15</v>
      </c>
      <c r="K233" t="s">
        <v>8</v>
      </c>
      <c r="L233" s="1">
        <v>9051</v>
      </c>
      <c r="M233" s="2">
        <v>57</v>
      </c>
    </row>
    <row r="234" spans="9:13" x14ac:dyDescent="0.3">
      <c r="I234" t="s">
        <v>12</v>
      </c>
      <c r="J234" t="s">
        <v>7</v>
      </c>
      <c r="K234" t="s">
        <v>41</v>
      </c>
      <c r="L234" s="1">
        <v>2919</v>
      </c>
      <c r="M234" s="2">
        <v>45</v>
      </c>
    </row>
    <row r="235" spans="9:13" x14ac:dyDescent="0.3">
      <c r="I235" t="s">
        <v>14</v>
      </c>
      <c r="J235" t="s">
        <v>21</v>
      </c>
      <c r="K235" t="s">
        <v>23</v>
      </c>
      <c r="L235" s="1">
        <v>5915</v>
      </c>
      <c r="M235" s="2">
        <v>3</v>
      </c>
    </row>
    <row r="236" spans="9:13" x14ac:dyDescent="0.3">
      <c r="I236" t="s">
        <v>36</v>
      </c>
      <c r="J236" t="s">
        <v>10</v>
      </c>
      <c r="K236" t="s">
        <v>38</v>
      </c>
      <c r="L236" s="1">
        <v>2562</v>
      </c>
      <c r="M236" s="2">
        <v>6</v>
      </c>
    </row>
    <row r="237" spans="9:13" x14ac:dyDescent="0.3">
      <c r="I237" t="s">
        <v>26</v>
      </c>
      <c r="J237" t="s">
        <v>7</v>
      </c>
      <c r="K237" t="s">
        <v>19</v>
      </c>
      <c r="L237" s="1">
        <v>8813</v>
      </c>
      <c r="M237" s="2">
        <v>21</v>
      </c>
    </row>
    <row r="238" spans="9:13" x14ac:dyDescent="0.3">
      <c r="I238" t="s">
        <v>26</v>
      </c>
      <c r="J238" t="s">
        <v>15</v>
      </c>
      <c r="K238" t="s">
        <v>16</v>
      </c>
      <c r="L238" s="1">
        <v>6111</v>
      </c>
      <c r="M238" s="2">
        <v>3</v>
      </c>
    </row>
    <row r="239" spans="9:13" x14ac:dyDescent="0.3">
      <c r="I239" t="s">
        <v>9</v>
      </c>
      <c r="J239" t="s">
        <v>31</v>
      </c>
      <c r="K239" t="s">
        <v>22</v>
      </c>
      <c r="L239" s="1">
        <v>3507</v>
      </c>
      <c r="M239" s="2">
        <v>288</v>
      </c>
    </row>
    <row r="240" spans="9:13" x14ac:dyDescent="0.3">
      <c r="I240" t="s">
        <v>17</v>
      </c>
      <c r="J240" t="s">
        <v>15</v>
      </c>
      <c r="K240" t="s">
        <v>32</v>
      </c>
      <c r="L240" s="1">
        <v>4319</v>
      </c>
      <c r="M240" s="2">
        <v>30</v>
      </c>
    </row>
    <row r="241" spans="9:13" x14ac:dyDescent="0.3">
      <c r="I241" t="s">
        <v>6</v>
      </c>
      <c r="J241" t="s">
        <v>21</v>
      </c>
      <c r="K241" t="s">
        <v>43</v>
      </c>
      <c r="L241" s="1">
        <v>609</v>
      </c>
      <c r="M241" s="2">
        <v>87</v>
      </c>
    </row>
    <row r="242" spans="9:13" x14ac:dyDescent="0.3">
      <c r="I242" t="s">
        <v>6</v>
      </c>
      <c r="J242" t="s">
        <v>18</v>
      </c>
      <c r="K242" t="s">
        <v>40</v>
      </c>
      <c r="L242" s="1">
        <v>6370</v>
      </c>
      <c r="M242" s="2">
        <v>30</v>
      </c>
    </row>
    <row r="243" spans="9:13" x14ac:dyDescent="0.3">
      <c r="I243" t="s">
        <v>26</v>
      </c>
      <c r="J243" t="s">
        <v>21</v>
      </c>
      <c r="K243" t="s">
        <v>37</v>
      </c>
      <c r="L243" s="1">
        <v>5474</v>
      </c>
      <c r="M243" s="2">
        <v>168</v>
      </c>
    </row>
    <row r="244" spans="9:13" x14ac:dyDescent="0.3">
      <c r="I244" t="s">
        <v>6</v>
      </c>
      <c r="J244" t="s">
        <v>15</v>
      </c>
      <c r="K244" t="s">
        <v>40</v>
      </c>
      <c r="L244" s="1">
        <v>3164</v>
      </c>
      <c r="M244" s="2">
        <v>306</v>
      </c>
    </row>
    <row r="245" spans="9:13" x14ac:dyDescent="0.3">
      <c r="I245" t="s">
        <v>17</v>
      </c>
      <c r="J245" t="s">
        <v>10</v>
      </c>
      <c r="K245" t="s">
        <v>13</v>
      </c>
      <c r="L245" s="1">
        <v>1302</v>
      </c>
      <c r="M245" s="2">
        <v>402</v>
      </c>
    </row>
    <row r="246" spans="9:13" x14ac:dyDescent="0.3">
      <c r="I246" t="s">
        <v>28</v>
      </c>
      <c r="J246" t="s">
        <v>7</v>
      </c>
      <c r="K246" t="s">
        <v>41</v>
      </c>
      <c r="L246" s="1">
        <v>7308</v>
      </c>
      <c r="M246" s="2">
        <v>327</v>
      </c>
    </row>
    <row r="247" spans="9:13" x14ac:dyDescent="0.3">
      <c r="I247" t="s">
        <v>6</v>
      </c>
      <c r="J247" t="s">
        <v>7</v>
      </c>
      <c r="K247" t="s">
        <v>40</v>
      </c>
      <c r="L247" s="1">
        <v>6132</v>
      </c>
      <c r="M247" s="2">
        <v>93</v>
      </c>
    </row>
    <row r="248" spans="9:13" x14ac:dyDescent="0.3">
      <c r="I248" t="s">
        <v>36</v>
      </c>
      <c r="J248" t="s">
        <v>10</v>
      </c>
      <c r="K248" t="s">
        <v>25</v>
      </c>
      <c r="L248" s="1">
        <v>3472</v>
      </c>
      <c r="M248" s="2">
        <v>96</v>
      </c>
    </row>
    <row r="249" spans="9:13" x14ac:dyDescent="0.3">
      <c r="I249" t="s">
        <v>9</v>
      </c>
      <c r="J249" t="s">
        <v>18</v>
      </c>
      <c r="K249" t="s">
        <v>16</v>
      </c>
      <c r="L249" s="1">
        <v>9660</v>
      </c>
      <c r="M249" s="2">
        <v>27</v>
      </c>
    </row>
    <row r="250" spans="9:13" x14ac:dyDescent="0.3">
      <c r="I250" t="s">
        <v>12</v>
      </c>
      <c r="J250" t="s">
        <v>21</v>
      </c>
      <c r="K250" t="s">
        <v>43</v>
      </c>
      <c r="L250" s="1">
        <v>2436</v>
      </c>
      <c r="M250" s="2">
        <v>99</v>
      </c>
    </row>
    <row r="251" spans="9:13" x14ac:dyDescent="0.3">
      <c r="I251" t="s">
        <v>12</v>
      </c>
      <c r="J251" t="s">
        <v>21</v>
      </c>
      <c r="K251" t="s">
        <v>20</v>
      </c>
      <c r="L251" s="1">
        <v>9506</v>
      </c>
      <c r="M251" s="2">
        <v>87</v>
      </c>
    </row>
    <row r="252" spans="9:13" x14ac:dyDescent="0.3">
      <c r="I252" t="s">
        <v>36</v>
      </c>
      <c r="J252" t="s">
        <v>7</v>
      </c>
      <c r="K252" t="s">
        <v>42</v>
      </c>
      <c r="L252" s="1">
        <v>245</v>
      </c>
      <c r="M252" s="2">
        <v>288</v>
      </c>
    </row>
    <row r="253" spans="9:13" x14ac:dyDescent="0.3">
      <c r="I253" t="s">
        <v>9</v>
      </c>
      <c r="J253" t="s">
        <v>10</v>
      </c>
      <c r="K253" t="s">
        <v>34</v>
      </c>
      <c r="L253" s="1">
        <v>2702</v>
      </c>
      <c r="M253" s="2">
        <v>363</v>
      </c>
    </row>
    <row r="254" spans="9:13" x14ac:dyDescent="0.3">
      <c r="I254" t="s">
        <v>36</v>
      </c>
      <c r="J254" t="s">
        <v>31</v>
      </c>
      <c r="K254" t="s">
        <v>29</v>
      </c>
      <c r="L254" s="1">
        <v>700</v>
      </c>
      <c r="M254" s="2">
        <v>87</v>
      </c>
    </row>
    <row r="255" spans="9:13" x14ac:dyDescent="0.3">
      <c r="I255" t="s">
        <v>17</v>
      </c>
      <c r="J255" t="s">
        <v>31</v>
      </c>
      <c r="K255" t="s">
        <v>29</v>
      </c>
      <c r="L255" s="1">
        <v>3759</v>
      </c>
      <c r="M255" s="2">
        <v>150</v>
      </c>
    </row>
    <row r="256" spans="9:13" x14ac:dyDescent="0.3">
      <c r="I256" t="s">
        <v>27</v>
      </c>
      <c r="J256" t="s">
        <v>10</v>
      </c>
      <c r="K256" t="s">
        <v>29</v>
      </c>
      <c r="L256" s="1">
        <v>1589</v>
      </c>
      <c r="M256" s="2">
        <v>303</v>
      </c>
    </row>
    <row r="257" spans="9:13" x14ac:dyDescent="0.3">
      <c r="I257" t="s">
        <v>24</v>
      </c>
      <c r="J257" t="s">
        <v>10</v>
      </c>
      <c r="K257" t="s">
        <v>41</v>
      </c>
      <c r="L257" s="1">
        <v>5194</v>
      </c>
      <c r="M257" s="2">
        <v>288</v>
      </c>
    </row>
    <row r="258" spans="9:13" x14ac:dyDescent="0.3">
      <c r="I258" t="s">
        <v>36</v>
      </c>
      <c r="J258" t="s">
        <v>15</v>
      </c>
      <c r="K258" t="s">
        <v>32</v>
      </c>
      <c r="L258" s="1">
        <v>945</v>
      </c>
      <c r="M258" s="2">
        <v>75</v>
      </c>
    </row>
    <row r="259" spans="9:13" x14ac:dyDescent="0.3">
      <c r="I259" t="s">
        <v>6</v>
      </c>
      <c r="J259" t="s">
        <v>21</v>
      </c>
      <c r="K259" t="s">
        <v>22</v>
      </c>
      <c r="L259" s="1">
        <v>1988</v>
      </c>
      <c r="M259" s="2">
        <v>39</v>
      </c>
    </row>
    <row r="260" spans="9:13" x14ac:dyDescent="0.3">
      <c r="I260" t="s">
        <v>17</v>
      </c>
      <c r="J260" t="s">
        <v>31</v>
      </c>
      <c r="K260" t="s">
        <v>11</v>
      </c>
      <c r="L260" s="1">
        <v>6734</v>
      </c>
      <c r="M260" s="2">
        <v>123</v>
      </c>
    </row>
    <row r="261" spans="9:13" x14ac:dyDescent="0.3">
      <c r="I261" t="s">
        <v>6</v>
      </c>
      <c r="J261" t="s">
        <v>15</v>
      </c>
      <c r="K261" t="s">
        <v>13</v>
      </c>
      <c r="L261" s="1">
        <v>217</v>
      </c>
      <c r="M261" s="2">
        <v>36</v>
      </c>
    </row>
    <row r="262" spans="9:13" x14ac:dyDescent="0.3">
      <c r="I262" t="s">
        <v>26</v>
      </c>
      <c r="J262" t="s">
        <v>31</v>
      </c>
      <c r="K262" t="s">
        <v>23</v>
      </c>
      <c r="L262" s="1">
        <v>6279</v>
      </c>
      <c r="M262" s="2">
        <v>237</v>
      </c>
    </row>
    <row r="263" spans="9:13" x14ac:dyDescent="0.3">
      <c r="I263" t="s">
        <v>6</v>
      </c>
      <c r="J263" t="s">
        <v>15</v>
      </c>
      <c r="K263" t="s">
        <v>32</v>
      </c>
      <c r="L263" s="1">
        <v>4424</v>
      </c>
      <c r="M263" s="2">
        <v>201</v>
      </c>
    </row>
    <row r="264" spans="9:13" x14ac:dyDescent="0.3">
      <c r="I264" t="s">
        <v>27</v>
      </c>
      <c r="J264" t="s">
        <v>15</v>
      </c>
      <c r="K264" t="s">
        <v>29</v>
      </c>
      <c r="L264" s="1">
        <v>189</v>
      </c>
      <c r="M264" s="2">
        <v>48</v>
      </c>
    </row>
    <row r="265" spans="9:13" x14ac:dyDescent="0.3">
      <c r="I265" t="s">
        <v>26</v>
      </c>
      <c r="J265" t="s">
        <v>10</v>
      </c>
      <c r="K265" t="s">
        <v>23</v>
      </c>
      <c r="L265" s="1">
        <v>490</v>
      </c>
      <c r="M265" s="2">
        <v>84</v>
      </c>
    </row>
    <row r="266" spans="9:13" x14ac:dyDescent="0.3">
      <c r="I266" t="s">
        <v>9</v>
      </c>
      <c r="J266" t="s">
        <v>7</v>
      </c>
      <c r="K266" t="s">
        <v>42</v>
      </c>
      <c r="L266" s="1">
        <v>434</v>
      </c>
      <c r="M266" s="2">
        <v>87</v>
      </c>
    </row>
    <row r="267" spans="9:13" x14ac:dyDescent="0.3">
      <c r="I267" t="s">
        <v>24</v>
      </c>
      <c r="J267" t="s">
        <v>21</v>
      </c>
      <c r="K267" t="s">
        <v>8</v>
      </c>
      <c r="L267" s="1">
        <v>10129</v>
      </c>
      <c r="M267" s="2">
        <v>312</v>
      </c>
    </row>
    <row r="268" spans="9:13" x14ac:dyDescent="0.3">
      <c r="I268" t="s">
        <v>28</v>
      </c>
      <c r="J268" t="s">
        <v>18</v>
      </c>
      <c r="K268" t="s">
        <v>41</v>
      </c>
      <c r="L268" s="1">
        <v>1652</v>
      </c>
      <c r="M268" s="2">
        <v>102</v>
      </c>
    </row>
    <row r="269" spans="9:13" x14ac:dyDescent="0.3">
      <c r="I269" t="s">
        <v>9</v>
      </c>
      <c r="J269" t="s">
        <v>21</v>
      </c>
      <c r="K269" t="s">
        <v>42</v>
      </c>
      <c r="L269" s="1">
        <v>6433</v>
      </c>
      <c r="M269" s="2">
        <v>78</v>
      </c>
    </row>
    <row r="270" spans="9:13" x14ac:dyDescent="0.3">
      <c r="I270" t="s">
        <v>28</v>
      </c>
      <c r="J270" t="s">
        <v>31</v>
      </c>
      <c r="K270" t="s">
        <v>35</v>
      </c>
      <c r="L270" s="1">
        <v>2212</v>
      </c>
      <c r="M270" s="2">
        <v>117</v>
      </c>
    </row>
    <row r="271" spans="9:13" x14ac:dyDescent="0.3">
      <c r="I271" t="s">
        <v>14</v>
      </c>
      <c r="J271" t="s">
        <v>10</v>
      </c>
      <c r="K271" t="s">
        <v>37</v>
      </c>
      <c r="L271" s="1">
        <v>609</v>
      </c>
      <c r="M271" s="2">
        <v>99</v>
      </c>
    </row>
    <row r="272" spans="9:13" x14ac:dyDescent="0.3">
      <c r="I272" t="s">
        <v>6</v>
      </c>
      <c r="J272" t="s">
        <v>10</v>
      </c>
      <c r="K272" t="s">
        <v>39</v>
      </c>
      <c r="L272" s="1">
        <v>1638</v>
      </c>
      <c r="M272" s="2">
        <v>48</v>
      </c>
    </row>
    <row r="273" spans="9:13" x14ac:dyDescent="0.3">
      <c r="I273" t="s">
        <v>24</v>
      </c>
      <c r="J273" t="s">
        <v>31</v>
      </c>
      <c r="K273" t="s">
        <v>38</v>
      </c>
      <c r="L273" s="1">
        <v>3829</v>
      </c>
      <c r="M273" s="2">
        <v>24</v>
      </c>
    </row>
    <row r="274" spans="9:13" x14ac:dyDescent="0.3">
      <c r="I274" t="s">
        <v>6</v>
      </c>
      <c r="J274" t="s">
        <v>18</v>
      </c>
      <c r="K274" t="s">
        <v>38</v>
      </c>
      <c r="L274" s="1">
        <v>5775</v>
      </c>
      <c r="M274" s="2">
        <v>42</v>
      </c>
    </row>
    <row r="275" spans="9:13" x14ac:dyDescent="0.3">
      <c r="I275" t="s">
        <v>17</v>
      </c>
      <c r="J275" t="s">
        <v>10</v>
      </c>
      <c r="K275" t="s">
        <v>34</v>
      </c>
      <c r="L275" s="1">
        <v>1071</v>
      </c>
      <c r="M275" s="2">
        <v>270</v>
      </c>
    </row>
    <row r="276" spans="9:13" x14ac:dyDescent="0.3">
      <c r="I276" t="s">
        <v>9</v>
      </c>
      <c r="J276" t="s">
        <v>15</v>
      </c>
      <c r="K276" t="s">
        <v>35</v>
      </c>
      <c r="L276" s="1">
        <v>5019</v>
      </c>
      <c r="M276" s="2">
        <v>150</v>
      </c>
    </row>
    <row r="277" spans="9:13" x14ac:dyDescent="0.3">
      <c r="I277" t="s">
        <v>27</v>
      </c>
      <c r="J277" t="s">
        <v>7</v>
      </c>
      <c r="K277" t="s">
        <v>38</v>
      </c>
      <c r="L277" s="1">
        <v>2863</v>
      </c>
      <c r="M277" s="2">
        <v>42</v>
      </c>
    </row>
    <row r="278" spans="9:13" x14ac:dyDescent="0.3">
      <c r="I278" t="s">
        <v>6</v>
      </c>
      <c r="J278" t="s">
        <v>10</v>
      </c>
      <c r="K278" t="s">
        <v>33</v>
      </c>
      <c r="L278" s="1">
        <v>1617</v>
      </c>
      <c r="M278" s="2">
        <v>126</v>
      </c>
    </row>
    <row r="279" spans="9:13" x14ac:dyDescent="0.3">
      <c r="I279" t="s">
        <v>17</v>
      </c>
      <c r="J279" t="s">
        <v>7</v>
      </c>
      <c r="K279" t="s">
        <v>43</v>
      </c>
      <c r="L279" s="1">
        <v>6818</v>
      </c>
      <c r="M279" s="2">
        <v>6</v>
      </c>
    </row>
    <row r="280" spans="9:13" x14ac:dyDescent="0.3">
      <c r="I280" t="s">
        <v>28</v>
      </c>
      <c r="J280" t="s">
        <v>10</v>
      </c>
      <c r="K280" t="s">
        <v>38</v>
      </c>
      <c r="L280" s="1">
        <v>6657</v>
      </c>
      <c r="M280" s="2">
        <v>276</v>
      </c>
    </row>
    <row r="281" spans="9:13" x14ac:dyDescent="0.3">
      <c r="I281" t="s">
        <v>28</v>
      </c>
      <c r="J281" t="s">
        <v>31</v>
      </c>
      <c r="K281" t="s">
        <v>29</v>
      </c>
      <c r="L281" s="1">
        <v>2919</v>
      </c>
      <c r="M281" s="2">
        <v>93</v>
      </c>
    </row>
    <row r="282" spans="9:13" x14ac:dyDescent="0.3">
      <c r="I282" t="s">
        <v>27</v>
      </c>
      <c r="J282" t="s">
        <v>15</v>
      </c>
      <c r="K282" t="s">
        <v>22</v>
      </c>
      <c r="L282" s="1">
        <v>3094</v>
      </c>
      <c r="M282" s="2">
        <v>246</v>
      </c>
    </row>
    <row r="283" spans="9:13" x14ac:dyDescent="0.3">
      <c r="I283" t="s">
        <v>17</v>
      </c>
      <c r="J283" t="s">
        <v>18</v>
      </c>
      <c r="K283" t="s">
        <v>39</v>
      </c>
      <c r="L283" s="1">
        <v>2989</v>
      </c>
      <c r="M283" s="2">
        <v>3</v>
      </c>
    </row>
    <row r="284" spans="9:13" x14ac:dyDescent="0.3">
      <c r="I284" t="s">
        <v>9</v>
      </c>
      <c r="J284" t="s">
        <v>21</v>
      </c>
      <c r="K284" t="s">
        <v>40</v>
      </c>
      <c r="L284" s="1">
        <v>2268</v>
      </c>
      <c r="M284" s="2">
        <v>63</v>
      </c>
    </row>
    <row r="285" spans="9:13" x14ac:dyDescent="0.3">
      <c r="I285" t="s">
        <v>26</v>
      </c>
      <c r="J285" t="s">
        <v>10</v>
      </c>
      <c r="K285" t="s">
        <v>22</v>
      </c>
      <c r="L285" s="1">
        <v>4753</v>
      </c>
      <c r="M285" s="2">
        <v>246</v>
      </c>
    </row>
    <row r="286" spans="9:13" x14ac:dyDescent="0.3">
      <c r="I286" t="s">
        <v>27</v>
      </c>
      <c r="J286" t="s">
        <v>31</v>
      </c>
      <c r="K286" t="s">
        <v>37</v>
      </c>
      <c r="L286" s="1">
        <v>7511</v>
      </c>
      <c r="M286" s="2">
        <v>120</v>
      </c>
    </row>
    <row r="287" spans="9:13" x14ac:dyDescent="0.3">
      <c r="I287" t="s">
        <v>27</v>
      </c>
      <c r="J287" t="s">
        <v>21</v>
      </c>
      <c r="K287" t="s">
        <v>22</v>
      </c>
      <c r="L287" s="1">
        <v>4326</v>
      </c>
      <c r="M287" s="2">
        <v>348</v>
      </c>
    </row>
    <row r="288" spans="9:13" x14ac:dyDescent="0.3">
      <c r="I288" t="s">
        <v>14</v>
      </c>
      <c r="J288" t="s">
        <v>31</v>
      </c>
      <c r="K288" t="s">
        <v>35</v>
      </c>
      <c r="L288" s="1">
        <v>4935</v>
      </c>
      <c r="M288" s="2">
        <v>126</v>
      </c>
    </row>
    <row r="289" spans="9:13" x14ac:dyDescent="0.3">
      <c r="I289" t="s">
        <v>17</v>
      </c>
      <c r="J289" t="s">
        <v>10</v>
      </c>
      <c r="K289" t="s">
        <v>8</v>
      </c>
      <c r="L289" s="1">
        <v>4781</v>
      </c>
      <c r="M289" s="2">
        <v>123</v>
      </c>
    </row>
    <row r="290" spans="9:13" x14ac:dyDescent="0.3">
      <c r="I290" t="s">
        <v>26</v>
      </c>
      <c r="J290" t="s">
        <v>21</v>
      </c>
      <c r="K290" t="s">
        <v>19</v>
      </c>
      <c r="L290" s="1">
        <v>7483</v>
      </c>
      <c r="M290" s="2">
        <v>45</v>
      </c>
    </row>
    <row r="291" spans="9:13" x14ac:dyDescent="0.3">
      <c r="I291" t="s">
        <v>36</v>
      </c>
      <c r="J291" t="s">
        <v>21</v>
      </c>
      <c r="K291" t="s">
        <v>13</v>
      </c>
      <c r="L291" s="1">
        <v>6860</v>
      </c>
      <c r="M291" s="2">
        <v>126</v>
      </c>
    </row>
    <row r="292" spans="9:13" x14ac:dyDescent="0.3">
      <c r="I292" t="s">
        <v>6</v>
      </c>
      <c r="J292" t="s">
        <v>7</v>
      </c>
      <c r="K292" t="s">
        <v>33</v>
      </c>
      <c r="L292" s="1">
        <v>9002</v>
      </c>
      <c r="M292" s="2">
        <v>72</v>
      </c>
    </row>
    <row r="293" spans="9:13" x14ac:dyDescent="0.3">
      <c r="I293" t="s">
        <v>17</v>
      </c>
      <c r="J293" t="s">
        <v>15</v>
      </c>
      <c r="K293" t="s">
        <v>33</v>
      </c>
      <c r="L293" s="1">
        <v>1400</v>
      </c>
      <c r="M293" s="2">
        <v>135</v>
      </c>
    </row>
    <row r="294" spans="9:13" x14ac:dyDescent="0.3">
      <c r="I294" t="s">
        <v>36</v>
      </c>
      <c r="J294" t="s">
        <v>31</v>
      </c>
      <c r="K294" t="s">
        <v>23</v>
      </c>
      <c r="L294" s="1">
        <v>4053</v>
      </c>
      <c r="M294" s="2">
        <v>24</v>
      </c>
    </row>
    <row r="295" spans="9:13" x14ac:dyDescent="0.3">
      <c r="I295" t="s">
        <v>24</v>
      </c>
      <c r="J295" t="s">
        <v>15</v>
      </c>
      <c r="K295" t="s">
        <v>22</v>
      </c>
      <c r="L295" s="1">
        <v>2149</v>
      </c>
      <c r="M295" s="2">
        <v>117</v>
      </c>
    </row>
    <row r="296" spans="9:13" x14ac:dyDescent="0.3">
      <c r="I296" t="s">
        <v>28</v>
      </c>
      <c r="J296" t="s">
        <v>18</v>
      </c>
      <c r="K296" t="s">
        <v>33</v>
      </c>
      <c r="L296" s="1">
        <v>3640</v>
      </c>
      <c r="M296" s="2">
        <v>51</v>
      </c>
    </row>
    <row r="297" spans="9:13" x14ac:dyDescent="0.3">
      <c r="I297" t="s">
        <v>27</v>
      </c>
      <c r="J297" t="s">
        <v>18</v>
      </c>
      <c r="K297" t="s">
        <v>35</v>
      </c>
      <c r="L297" s="1">
        <v>630</v>
      </c>
      <c r="M297" s="2">
        <v>36</v>
      </c>
    </row>
    <row r="298" spans="9:13" x14ac:dyDescent="0.3">
      <c r="I298" t="s">
        <v>12</v>
      </c>
      <c r="J298" t="s">
        <v>10</v>
      </c>
      <c r="K298" t="s">
        <v>40</v>
      </c>
      <c r="L298" s="1">
        <v>2429</v>
      </c>
      <c r="M298" s="2">
        <v>144</v>
      </c>
    </row>
    <row r="299" spans="9:13" x14ac:dyDescent="0.3">
      <c r="I299" t="s">
        <v>12</v>
      </c>
      <c r="J299" t="s">
        <v>15</v>
      </c>
      <c r="K299" t="s">
        <v>19</v>
      </c>
      <c r="L299" s="1">
        <v>2142</v>
      </c>
      <c r="M299" s="2">
        <v>114</v>
      </c>
    </row>
    <row r="300" spans="9:13" x14ac:dyDescent="0.3">
      <c r="I300" t="s">
        <v>24</v>
      </c>
      <c r="J300" t="s">
        <v>7</v>
      </c>
      <c r="K300" t="s">
        <v>8</v>
      </c>
      <c r="L300" s="1">
        <v>6454</v>
      </c>
      <c r="M300" s="2">
        <v>54</v>
      </c>
    </row>
    <row r="301" spans="9:13" x14ac:dyDescent="0.3">
      <c r="I301" t="s">
        <v>24</v>
      </c>
      <c r="J301" t="s">
        <v>7</v>
      </c>
      <c r="K301" t="s">
        <v>30</v>
      </c>
      <c r="L301" s="1">
        <v>4487</v>
      </c>
      <c r="M301" s="2">
        <v>333</v>
      </c>
    </row>
    <row r="302" spans="9:13" x14ac:dyDescent="0.3">
      <c r="I302" t="s">
        <v>28</v>
      </c>
      <c r="J302" t="s">
        <v>7</v>
      </c>
      <c r="K302" t="s">
        <v>13</v>
      </c>
      <c r="L302" s="1">
        <v>938</v>
      </c>
      <c r="M302" s="2">
        <v>366</v>
      </c>
    </row>
    <row r="303" spans="9:13" x14ac:dyDescent="0.3">
      <c r="I303" t="s">
        <v>28</v>
      </c>
      <c r="J303" t="s">
        <v>21</v>
      </c>
      <c r="K303" t="s">
        <v>43</v>
      </c>
      <c r="L303" s="1">
        <v>8841</v>
      </c>
      <c r="M303" s="2">
        <v>303</v>
      </c>
    </row>
    <row r="304" spans="9:13" x14ac:dyDescent="0.3">
      <c r="I304" t="s">
        <v>27</v>
      </c>
      <c r="J304" t="s">
        <v>18</v>
      </c>
      <c r="K304" t="s">
        <v>20</v>
      </c>
      <c r="L304" s="1">
        <v>4018</v>
      </c>
      <c r="M304" s="2">
        <v>126</v>
      </c>
    </row>
    <row r="305" spans="9:13" x14ac:dyDescent="0.3">
      <c r="I305" t="s">
        <v>14</v>
      </c>
      <c r="J305" t="s">
        <v>7</v>
      </c>
      <c r="K305" t="s">
        <v>38</v>
      </c>
      <c r="L305" s="1">
        <v>714</v>
      </c>
      <c r="M305" s="2">
        <v>231</v>
      </c>
    </row>
    <row r="306" spans="9:13" x14ac:dyDescent="0.3">
      <c r="I306" t="s">
        <v>12</v>
      </c>
      <c r="J306" t="s">
        <v>21</v>
      </c>
      <c r="K306" t="s">
        <v>19</v>
      </c>
      <c r="L306" s="1">
        <v>3850</v>
      </c>
      <c r="M306" s="2">
        <v>102</v>
      </c>
    </row>
  </sheetData>
  <mergeCells count="1">
    <mergeCell ref="A1:J2"/>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Quick statistics</vt:lpstr>
      <vt:lpstr>EDA with CF</vt:lpstr>
      <vt:lpstr>Sales by Country (with fomulas)</vt:lpstr>
      <vt:lpstr>Sales by country (with pivot)</vt:lpstr>
      <vt:lpstr>Top 5 products by $ per unit</vt:lpstr>
      <vt:lpstr>Anomaly detection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Ismail Ali Kamel</dc:creator>
  <cp:lastModifiedBy>Sara Ismail Ali Kamel</cp:lastModifiedBy>
  <dcterms:created xsi:type="dcterms:W3CDTF">2024-09-02T21:43:14Z</dcterms:created>
  <dcterms:modified xsi:type="dcterms:W3CDTF">2024-09-04T21:07:23Z</dcterms:modified>
</cp:coreProperties>
</file>