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gor\Documents\10-razpredelnice\"/>
    </mc:Choice>
  </mc:AlternateContent>
  <xr:revisionPtr revIDLastSave="0" documentId="13_ncr:1_{03127EF2-2A1D-4B4A-BF22-2BF04EC0D7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zultati" sheetId="1" r:id="rId1"/>
  </sheets>
  <calcPr calcId="191029"/>
  <pivotCaches>
    <pivotCache cacheId="1" r:id="rId2"/>
  </pivotCaches>
</workbook>
</file>

<file path=xl/calcChain.xml><?xml version="1.0" encoding="utf-8"?>
<calcChain xmlns="http://schemas.openxmlformats.org/spreadsheetml/2006/main">
  <c r="J5" i="1" l="1"/>
  <c r="J4" i="1"/>
  <c r="J3" i="1"/>
  <c r="I5" i="1"/>
  <c r="I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<sst xmlns="http://schemas.openxmlformats.org/spreadsheetml/2006/main" count="104" uniqueCount="69">
  <si>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</si>
  <si>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</si>
  <si>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</si>
  <si>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</si>
  <si>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</si>
  <si>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</si>
  <si>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</si>
  <si>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</si>
  <si>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</si>
  <si>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</si>
  <si>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</si>
  <si>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</si>
  <si>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</si>
  <si>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</si>
  <si>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</si>
  <si>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</si>
  <si>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</si>
  <si>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</si>
  <si>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</si>
  <si>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</si>
  <si>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</si>
  <si>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</si>
  <si>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</si>
  <si>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</si>
  <si>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</si>
  <si>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</si>
  <si>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</si>
  <si>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</si>
  <si>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</si>
  <si>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</si>
  <si>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</si>
  <si>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</si>
  <si>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</si>
  <si>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</si>
  <si>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</si>
  <si>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</si>
  <si>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</si>
  <si>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</si>
  <si>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</si>
  <si>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</si>
  <si>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</si>
  <si>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</si>
  <si>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</si>
  <si>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</si>
  <si>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</si>
  <si>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</si>
  <si>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</si>
  <si>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</si>
  <si>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</si>
  <si>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</si>
  <si>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</si>
  <si>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</si>
  <si>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</si>
  <si>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</si>
  <si>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</si>
  <si>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</si>
  <si>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</si>
  <si>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</si>
  <si>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</si>
  <si>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</si>
  <si>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</si>
  <si>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</si>
  <si>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</si>
  <si>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</si>
  <si>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</si>
  <si>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</si>
  <si>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Povprečje</t>
  </si>
  <si>
    <t>Maksimum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</si>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</sst>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2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b="1"/>
              <a:t>Velikost skupin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838582677165339E-2"/>
          <c:y val="0.22203412073490814"/>
          <c:w val="0.74396303587051615"/>
          <c:h val="0.66745953630796151"/>
        </c:manualLayout>
      </c:layout>
      <c:pie3DChart>
        <c:varyColors val="1"/>
        <c:ser>
          <c:idx val="0"/>
          <c:order val="0"/>
          <c:tx>
            <c:strRef>
              <c:f>'Rezultati'!$I$2</c:f>
              <c:strCache>
                <c:ptCount val="1"/>
                <c:pt idx="0">
                  <c:v>Udeležba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B76-4FA1-B469-44E189DD3889}"/>
              </c:ext>
            </c:extLst>
          </c:dPt>
          <c:dPt>
            <c:idx val="1"/>
            <c:bubble3D val="0"/>
            <c:explosion val="29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9DA-4AEC-8239-53446F70F6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B76-4FA1-B469-44E189DD3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A-4AEC-8239-53446F70F6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3985126859143"/>
          <c:y val="0.37839020122484696"/>
          <c:w val="9.1934820647419091E-2"/>
          <c:h val="0.29919145523476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b="1"/>
              <a:t>Število točk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1-482F-BB5E-F5B5812AA8C7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1-482F-BB5E-F5B5812AA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807968"/>
        <c:axId val="526807248"/>
      </c:barChart>
      <c:catAx>
        <c:axId val="52680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26807248"/>
        <c:crossesAt val="0"/>
        <c:auto val="1"/>
        <c:lblAlgn val="ctr"/>
        <c:lblOffset val="100"/>
        <c:noMultiLvlLbl val="0"/>
      </c:catAx>
      <c:valAx>
        <c:axId val="5268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268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12</xdr:row>
      <xdr:rowOff>0</xdr:rowOff>
    </xdr:from>
    <xdr:to>
      <xdr:col>12</xdr:col>
      <xdr:colOff>0</xdr:colOff>
      <xdr:row>23</xdr:row>
      <xdr:rowOff>15240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A3A1DF82-F695-562F-A90E-AC574AC1C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24</xdr:row>
      <xdr:rowOff>7620</xdr:rowOff>
    </xdr:from>
    <xdr:to>
      <xdr:col>11</xdr:col>
      <xdr:colOff>624840</xdr:colOff>
      <xdr:row>35</xdr:row>
      <xdr:rowOff>76200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4B7D9FAC-70F9-741D-1123-8714D08CA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" refreshedDate="45646.455219212963" createdVersion="8" refreshedVersion="8" minRefreshableVersion="3" recordCount="28" xr:uid="{4EAD9C0C-73EE-4502-89F5-267CD4F27697}">
  <cacheSource type="worksheet">
    <worksheetSource name="Rezultati"/>
  </cacheSource>
  <cacheFields count="5">
    <cacheField name="Priimek" numFmtId="0">
      <sharedItems/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/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s v="Tomaž"/>
    <x v="0"/>
    <n v="38"/>
    <s v="ne"/>
  </r>
  <r>
    <s v="Cvelbar"/>
    <s v="Janja"/>
    <x v="0"/>
    <n v="39"/>
    <s v="ne"/>
  </r>
  <r>
    <s v="Furlan"/>
    <s v="Aleš"/>
    <x v="0"/>
    <n v="36"/>
    <s v="ne"/>
  </r>
  <r>
    <s v="Furlan"/>
    <s v="Luka"/>
    <x v="1"/>
    <n v="93"/>
    <s v="da"/>
  </r>
  <r>
    <s v="Iskra"/>
    <s v="Sabina"/>
    <x v="1"/>
    <n v="77"/>
    <s v="da"/>
  </r>
  <r>
    <s v="Jerman"/>
    <s v="Katja"/>
    <x v="0"/>
    <n v="100"/>
    <s v="da"/>
  </r>
  <r>
    <s v="Karakaš"/>
    <s v="Alenka"/>
    <x v="1"/>
    <n v="94"/>
    <s v="da"/>
  </r>
  <r>
    <s v="Karničar"/>
    <s v="Jaka"/>
    <x v="2"/>
    <n v="26"/>
    <s v="ne"/>
  </r>
  <r>
    <s v="Kočar"/>
    <s v="Petra"/>
    <x v="0"/>
    <n v="44"/>
    <s v="ne"/>
  </r>
  <r>
    <s v="Kofol"/>
    <s v="Andraž"/>
    <x v="2"/>
    <n v="34"/>
    <s v="ne"/>
  </r>
  <r>
    <s v="Korošec"/>
    <s v="Kristina"/>
    <x v="0"/>
    <n v="86"/>
    <s v="da"/>
  </r>
  <r>
    <s v="Kržišnik"/>
    <s v="Grega"/>
    <x v="0"/>
    <n v="90"/>
    <s v="da"/>
  </r>
  <r>
    <s v="Kumar"/>
    <s v="Barbara"/>
    <x v="0"/>
    <n v="67"/>
    <s v="da"/>
  </r>
  <r>
    <s v="Logar"/>
    <s v="Mateja"/>
    <x v="1"/>
    <n v="42"/>
    <s v="ne"/>
  </r>
  <r>
    <s v="Obrenović"/>
    <s v="Tatjana"/>
    <x v="2"/>
    <n v="44"/>
    <s v="ne"/>
  </r>
  <r>
    <s v="Pance"/>
    <s v="Martin"/>
    <x v="0"/>
    <n v="64"/>
    <s v="da"/>
  </r>
  <r>
    <s v="Pleterski"/>
    <s v="Vesna"/>
    <x v="2"/>
    <n v="30"/>
    <s v="ne"/>
  </r>
  <r>
    <s v="Puncer"/>
    <s v="Primož"/>
    <x v="1"/>
    <n v="57"/>
    <s v="da"/>
  </r>
  <r>
    <s v="Ribnikar"/>
    <s v="Matjaž"/>
    <x v="1"/>
    <n v="43"/>
    <s v="ne"/>
  </r>
  <r>
    <s v="Smrekar"/>
    <s v="Andreja"/>
    <x v="1"/>
    <n v="38"/>
    <s v="ne"/>
  </r>
  <r>
    <s v="Štemberger"/>
    <s v="Igor"/>
    <x v="0"/>
    <n v="85"/>
    <s v="da"/>
  </r>
  <r>
    <s v="Šubašič"/>
    <s v="Matej"/>
    <x v="2"/>
    <n v="76"/>
    <s v="da"/>
  </r>
  <r>
    <s v="Tekavčič"/>
    <s v="Aleksander"/>
    <x v="1"/>
    <n v="34"/>
    <s v="ne"/>
  </r>
  <r>
    <s v="Tratnik"/>
    <s v="Mojca"/>
    <x v="0"/>
    <n v="79"/>
    <s v="da"/>
  </r>
  <r>
    <s v="Trček"/>
    <s v="Valerija"/>
    <x v="0"/>
    <n v="70"/>
    <s v="da"/>
  </r>
  <r>
    <s v="Vesel"/>
    <s v="Polona"/>
    <x v="2"/>
    <n v="66"/>
    <s v="da"/>
  </r>
  <r>
    <s v="Virant"/>
    <s v="Primož"/>
    <x v="2"/>
    <n v="58"/>
    <s v="da"/>
  </r>
  <r>
    <s v="Žveglič"/>
    <s v="Katarina"/>
    <x v="1"/>
    <n v="46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486C9-ED89-4086-87C4-F91C6B95FEFD}" name="Vrtilna tabela1" cacheId="1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 rowHeaderCaption="Skupina">
  <location ref="H8:L11" firstHeaderRow="0" firstDataRow="1" firstDataCol="1"/>
  <pivotFields count="5"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2" subtotal="count" baseField="2" baseItem="0"/>
    <dataField name="Povprečje" fld="3" subtotal="average" baseField="2" baseItem="0" numFmtId="2"/>
    <dataField name="Maksimum" fld="3" subtotal="max" baseField="2" baseItem="0"/>
    <dataField name="Minimum" fld="3" subtotal="min" baseField="2" baseItem="0"/>
  </dataFields>
  <formats count="1">
    <format dxfId="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 dataDxfId="23">
      <calculatedColumnFormula>IF(E3&gt;=50,"da","ne")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22">
      <calculatedColumnFormula>COUNTIF(Rezultati[Skupina],"A")</calculatedColumnFormula>
    </tableColumn>
    <tableColumn id="3" xr3:uid="{49F9352C-9597-4E44-8122-AF1CE6CE856F}" name="2022" dataDxfId="21">
      <calculatedColumnFormula>AVERAGEIF(Rezultati[Skupina],"A",Rezultati[Točke])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workbookViewId="0">
      <selection activeCell="M14" sqref="M14"/>
    </sheetView>
  </sheetViews>
  <sheetFormatPr defaultColWidth="8.77734375" defaultRowHeight="14.4" x14ac:dyDescent="0.3"/>
  <cols>
    <col min="1" max="1" width="4.44140625" customWidth="1"/>
    <col min="2" max="2" width="10" bestFit="1" customWidth="1"/>
    <col min="3" max="3" width="9.33203125" bestFit="1" customWidth="1"/>
    <col min="4" max="4" width="9.6640625" bestFit="1" customWidth="1"/>
    <col min="5" max="5" width="8.109375" bestFit="1" customWidth="1"/>
    <col min="6" max="6" width="9.109375" bestFit="1" customWidth="1"/>
    <col min="7" max="7" width="9.109375" customWidth="1"/>
    <col min="8" max="8" width="14.33203125" bestFit="1" customWidth="1"/>
    <col min="9" max="9" width="8.77734375" bestFit="1" customWidth="1"/>
    <col min="10" max="10" width="9.44140625" bestFit="1" customWidth="1"/>
    <col min="11" max="11" width="10.44140625" bestFit="1" customWidth="1"/>
    <col min="12" max="12" width="9.21875" bestFit="1" customWidth="1"/>
  </cols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2" x14ac:dyDescent="0.3">
      <c r="B3" t="s">
        <v>62</v>
      </c>
      <c r="C3" t="s">
        <v>63</v>
      </c>
      <c r="D3" t="s">
        <v>12</v>
      </c>
      <c r="E3">
        <v>38</v>
      </c>
      <c r="F3" t="str">
        <f t="shared" ref="F3:F30" si="0">IF(E3&gt;=50,"da","ne")</f>
        <v>ne</v>
      </c>
      <c r="H3" t="s">
        <v>9</v>
      </c>
      <c r="I3">
        <f>COUNTIF(Rezultati[Skupina],"A")</f>
        <v>9</v>
      </c>
      <c r="J3" s="1">
        <f>AVERAGEIF(Rezultati[Skupina],"A",Rezultati[Točke])</f>
        <v>58.222222222222221</v>
      </c>
      <c r="K3">
        <v>66.84</v>
      </c>
    </row>
    <row r="4" spans="2:12" x14ac:dyDescent="0.3">
      <c r="B4" t="s">
        <v>34</v>
      </c>
      <c r="C4" t="s">
        <v>35</v>
      </c>
      <c r="D4" t="s">
        <v>12</v>
      </c>
      <c r="E4">
        <v>39</v>
      </c>
      <c r="F4" t="str">
        <f t="shared" si="0"/>
        <v>ne</v>
      </c>
      <c r="H4" t="s">
        <v>12</v>
      </c>
      <c r="I4">
        <f>COUNTIF(Rezultati[Skupina],"B")</f>
        <v>12</v>
      </c>
      <c r="J4" s="1">
        <f>AVERAGEIF(Rezultati[Skupina],"B",Rezultati[Točke])</f>
        <v>66.5</v>
      </c>
      <c r="K4">
        <v>52.35</v>
      </c>
    </row>
    <row r="5" spans="2:12" x14ac:dyDescent="0.3">
      <c r="B5" t="s">
        <v>7</v>
      </c>
      <c r="C5" t="s">
        <v>36</v>
      </c>
      <c r="D5" t="s">
        <v>12</v>
      </c>
      <c r="E5">
        <v>36</v>
      </c>
      <c r="F5" t="str">
        <f t="shared" si="0"/>
        <v>ne</v>
      </c>
      <c r="H5" t="s">
        <v>15</v>
      </c>
      <c r="I5">
        <f>COUNTIF(Rezultati[Skupina],"C")</f>
        <v>7</v>
      </c>
      <c r="J5" s="1">
        <f>AVERAGEIF(Rezultati[Skupina],"C",Rezultati[Točke])</f>
        <v>47.714285714285715</v>
      </c>
      <c r="K5">
        <v>49.66</v>
      </c>
    </row>
    <row r="6" spans="2:12" x14ac:dyDescent="0.3">
      <c r="B6" t="s">
        <v>7</v>
      </c>
      <c r="C6" t="s">
        <v>8</v>
      </c>
      <c r="D6" t="s">
        <v>9</v>
      </c>
      <c r="E6">
        <v>93</v>
      </c>
      <c r="F6" t="str">
        <f t="shared" si="0"/>
        <v>da</v>
      </c>
    </row>
    <row r="7" spans="2:12" x14ac:dyDescent="0.3">
      <c r="B7" t="s">
        <v>37</v>
      </c>
      <c r="C7" t="s">
        <v>38</v>
      </c>
      <c r="D7" t="s">
        <v>9</v>
      </c>
      <c r="E7">
        <v>77</v>
      </c>
      <c r="F7" t="str">
        <f t="shared" si="0"/>
        <v>da</v>
      </c>
    </row>
    <row r="8" spans="2:12" x14ac:dyDescent="0.3">
      <c r="B8" t="s">
        <v>39</v>
      </c>
      <c r="C8" t="s">
        <v>40</v>
      </c>
      <c r="D8" t="s">
        <v>12</v>
      </c>
      <c r="E8">
        <v>100</v>
      </c>
      <c r="F8" t="str">
        <f t="shared" si="0"/>
        <v>da</v>
      </c>
      <c r="H8" s="2" t="s">
        <v>2</v>
      </c>
      <c r="I8" t="s">
        <v>6</v>
      </c>
      <c r="J8" t="s">
        <v>66</v>
      </c>
      <c r="K8" t="s">
        <v>67</v>
      </c>
      <c r="L8" t="s">
        <v>68</v>
      </c>
    </row>
    <row r="9" spans="2:12" x14ac:dyDescent="0.3">
      <c r="B9" t="s">
        <v>10</v>
      </c>
      <c r="C9" t="s">
        <v>11</v>
      </c>
      <c r="D9" t="s">
        <v>9</v>
      </c>
      <c r="E9">
        <v>94</v>
      </c>
      <c r="F9" t="str">
        <f t="shared" si="0"/>
        <v>da</v>
      </c>
      <c r="H9" s="3" t="s">
        <v>9</v>
      </c>
      <c r="I9">
        <v>9</v>
      </c>
      <c r="J9" s="1">
        <v>58.222222222222221</v>
      </c>
      <c r="K9">
        <v>94</v>
      </c>
      <c r="L9">
        <v>34</v>
      </c>
    </row>
    <row r="10" spans="2:12" x14ac:dyDescent="0.3">
      <c r="B10" t="s">
        <v>41</v>
      </c>
      <c r="C10" t="s">
        <v>42</v>
      </c>
      <c r="D10" t="s">
        <v>15</v>
      </c>
      <c r="E10">
        <v>26</v>
      </c>
      <c r="F10" t="str">
        <f t="shared" si="0"/>
        <v>ne</v>
      </c>
      <c r="H10" s="3" t="s">
        <v>12</v>
      </c>
      <c r="I10">
        <v>12</v>
      </c>
      <c r="J10" s="1">
        <v>66.5</v>
      </c>
      <c r="K10">
        <v>100</v>
      </c>
      <c r="L10">
        <v>36</v>
      </c>
    </row>
    <row r="11" spans="2:12" x14ac:dyDescent="0.3">
      <c r="B11" t="s">
        <v>13</v>
      </c>
      <c r="C11" t="s">
        <v>14</v>
      </c>
      <c r="D11" t="s">
        <v>12</v>
      </c>
      <c r="E11">
        <v>44</v>
      </c>
      <c r="F11" t="str">
        <f t="shared" si="0"/>
        <v>ne</v>
      </c>
      <c r="H11" s="3" t="s">
        <v>15</v>
      </c>
      <c r="I11">
        <v>7</v>
      </c>
      <c r="J11" s="1">
        <v>47.714285714285715</v>
      </c>
      <c r="K11">
        <v>76</v>
      </c>
      <c r="L11">
        <v>26</v>
      </c>
    </row>
    <row r="12" spans="2:12" x14ac:dyDescent="0.3">
      <c r="B12" t="s">
        <v>16</v>
      </c>
      <c r="C12" t="s">
        <v>17</v>
      </c>
      <c r="D12" t="s">
        <v>15</v>
      </c>
      <c r="E12">
        <v>34</v>
      </c>
      <c r="F12" t="str">
        <f t="shared" si="0"/>
        <v>ne</v>
      </c>
    </row>
    <row r="13" spans="2:12" x14ac:dyDescent="0.3">
      <c r="B13" t="s">
        <v>43</v>
      </c>
      <c r="C13" t="s">
        <v>44</v>
      </c>
      <c r="D13" t="s">
        <v>12</v>
      </c>
      <c r="E13">
        <v>86</v>
      </c>
      <c r="F13" t="str">
        <f t="shared" si="0"/>
        <v>da</v>
      </c>
    </row>
    <row r="14" spans="2:12" x14ac:dyDescent="0.3">
      <c r="B14" t="s">
        <v>45</v>
      </c>
      <c r="C14" t="s">
        <v>46</v>
      </c>
      <c r="D14" t="s">
        <v>12</v>
      </c>
      <c r="E14">
        <v>90</v>
      </c>
      <c r="F14" t="str">
        <f t="shared" si="0"/>
        <v>da</v>
      </c>
    </row>
    <row r="15" spans="2:12" x14ac:dyDescent="0.3">
      <c r="B15" t="s">
        <v>18</v>
      </c>
      <c r="C15" t="s">
        <v>19</v>
      </c>
      <c r="D15" t="s">
        <v>12</v>
      </c>
      <c r="E15">
        <v>67</v>
      </c>
      <c r="F15" t="str">
        <f t="shared" si="0"/>
        <v>da</v>
      </c>
    </row>
    <row r="16" spans="2:12" x14ac:dyDescent="0.3">
      <c r="B16" t="s">
        <v>20</v>
      </c>
      <c r="C16" t="s">
        <v>21</v>
      </c>
      <c r="D16" t="s">
        <v>9</v>
      </c>
      <c r="E16">
        <v>42</v>
      </c>
      <c r="F16" t="str">
        <f t="shared" si="0"/>
        <v>ne</v>
      </c>
    </row>
    <row r="17" spans="2:6" x14ac:dyDescent="0.3">
      <c r="B17" t="s">
        <v>47</v>
      </c>
      <c r="C17" t="s">
        <v>48</v>
      </c>
      <c r="D17" t="s">
        <v>15</v>
      </c>
      <c r="E17">
        <v>44</v>
      </c>
      <c r="F17" t="str">
        <f t="shared" si="0"/>
        <v>ne</v>
      </c>
    </row>
    <row r="18" spans="2:6" x14ac:dyDescent="0.3">
      <c r="B18" t="s">
        <v>22</v>
      </c>
      <c r="C18" t="s">
        <v>23</v>
      </c>
      <c r="D18" t="s">
        <v>12</v>
      </c>
      <c r="E18">
        <v>64</v>
      </c>
      <c r="F18" t="str">
        <f t="shared" si="0"/>
        <v>da</v>
      </c>
    </row>
    <row r="19" spans="2:6" x14ac:dyDescent="0.3">
      <c r="B19" t="s">
        <v>24</v>
      </c>
      <c r="C19" t="s">
        <v>25</v>
      </c>
      <c r="D19" t="s">
        <v>15</v>
      </c>
      <c r="E19">
        <v>30</v>
      </c>
      <c r="F19" t="str">
        <f t="shared" si="0"/>
        <v>ne</v>
      </c>
    </row>
    <row r="20" spans="2:6" x14ac:dyDescent="0.3">
      <c r="B20" t="s">
        <v>49</v>
      </c>
      <c r="C20" t="s">
        <v>29</v>
      </c>
      <c r="D20" t="s">
        <v>9</v>
      </c>
      <c r="E20">
        <v>57</v>
      </c>
      <c r="F20" t="str">
        <f t="shared" si="0"/>
        <v>da</v>
      </c>
    </row>
    <row r="21" spans="2:6" x14ac:dyDescent="0.3">
      <c r="B21" t="s">
        <v>50</v>
      </c>
      <c r="C21" t="s">
        <v>51</v>
      </c>
      <c r="D21" t="s">
        <v>9</v>
      </c>
      <c r="E21">
        <v>43</v>
      </c>
      <c r="F21" t="str">
        <f t="shared" si="0"/>
        <v>ne</v>
      </c>
    </row>
    <row r="22" spans="2:6" x14ac:dyDescent="0.3">
      <c r="B22" t="s">
        <v>60</v>
      </c>
      <c r="C22" t="s">
        <v>61</v>
      </c>
      <c r="D22" t="s">
        <v>9</v>
      </c>
      <c r="E22">
        <v>38</v>
      </c>
      <c r="F22" t="str">
        <f t="shared" si="0"/>
        <v>ne</v>
      </c>
    </row>
    <row r="23" spans="2:6" x14ac:dyDescent="0.3">
      <c r="B23" t="s">
        <v>52</v>
      </c>
      <c r="C23" t="s">
        <v>53</v>
      </c>
      <c r="D23" t="s">
        <v>12</v>
      </c>
      <c r="E23">
        <v>85</v>
      </c>
      <c r="F23" t="str">
        <f t="shared" si="0"/>
        <v>da</v>
      </c>
    </row>
    <row r="24" spans="2:6" x14ac:dyDescent="0.3">
      <c r="B24" t="s">
        <v>54</v>
      </c>
      <c r="C24" t="s">
        <v>55</v>
      </c>
      <c r="D24" t="s">
        <v>15</v>
      </c>
      <c r="E24">
        <v>76</v>
      </c>
      <c r="F24" t="str">
        <f t="shared" si="0"/>
        <v>da</v>
      </c>
    </row>
    <row r="25" spans="2:6" x14ac:dyDescent="0.3">
      <c r="B25" t="s">
        <v>56</v>
      </c>
      <c r="C25" t="s">
        <v>57</v>
      </c>
      <c r="D25" t="s">
        <v>9</v>
      </c>
      <c r="E25">
        <v>34</v>
      </c>
      <c r="F25" t="str">
        <f t="shared" si="0"/>
        <v>ne</v>
      </c>
    </row>
    <row r="26" spans="2:6" x14ac:dyDescent="0.3">
      <c r="B26" t="s">
        <v>58</v>
      </c>
      <c r="C26" t="s">
        <v>59</v>
      </c>
      <c r="D26" t="s">
        <v>12</v>
      </c>
      <c r="E26">
        <v>79</v>
      </c>
      <c r="F26" t="str">
        <f t="shared" si="0"/>
        <v>da</v>
      </c>
    </row>
    <row r="27" spans="2:6" x14ac:dyDescent="0.3">
      <c r="B27" t="s">
        <v>26</v>
      </c>
      <c r="C27" t="s">
        <v>27</v>
      </c>
      <c r="D27" t="s">
        <v>12</v>
      </c>
      <c r="E27">
        <v>70</v>
      </c>
      <c r="F27" t="str">
        <f t="shared" si="0"/>
        <v>da</v>
      </c>
    </row>
    <row r="28" spans="2:6" x14ac:dyDescent="0.3">
      <c r="B28" t="s">
        <v>30</v>
      </c>
      <c r="C28" t="s">
        <v>31</v>
      </c>
      <c r="D28" t="s">
        <v>15</v>
      </c>
      <c r="E28">
        <v>66</v>
      </c>
      <c r="F28" t="str">
        <f t="shared" si="0"/>
        <v>da</v>
      </c>
    </row>
    <row r="29" spans="2:6" x14ac:dyDescent="0.3">
      <c r="B29" t="s">
        <v>28</v>
      </c>
      <c r="C29" t="s">
        <v>29</v>
      </c>
      <c r="D29" t="s">
        <v>15</v>
      </c>
      <c r="E29">
        <v>58</v>
      </c>
      <c r="F29" t="str">
        <f t="shared" si="0"/>
        <v>da</v>
      </c>
    </row>
    <row r="30" spans="2:6" x14ac:dyDescent="0.3">
      <c r="B30" t="s">
        <v>32</v>
      </c>
      <c r="C30" t="s">
        <v>33</v>
      </c>
      <c r="D30" t="s">
        <v>9</v>
      </c>
      <c r="E30">
        <v>46</v>
      </c>
      <c r="F30" t="str">
        <f t="shared" si="0"/>
        <v>ne</v>
      </c>
    </row>
  </sheetData>
  <conditionalFormatting sqref="E3">
    <cfRule type="expression" dxfId="7" priority="4">
      <formula>$E$3&lt;50</formula>
    </cfRule>
  </conditionalFormatting>
  <conditionalFormatting sqref="B3:C3">
    <cfRule type="expression" dxfId="6" priority="3">
      <formula>$E$3&lt;50</formula>
    </cfRule>
  </conditionalFormatting>
  <conditionalFormatting sqref="E4:E30">
    <cfRule type="expression" dxfId="5" priority="2">
      <formula>$E4&lt;50</formula>
    </cfRule>
  </conditionalFormatting>
  <conditionalFormatting sqref="B4:C30">
    <cfRule type="expression" dxfId="4" priority="1">
      <formula>$E4&lt;50</formula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 KAČIČNIK</cp:lastModifiedBy>
  <dcterms:created xsi:type="dcterms:W3CDTF">2007-11-10T02:36:44Z</dcterms:created>
  <dcterms:modified xsi:type="dcterms:W3CDTF">2024-12-20T13:03:09Z</dcterms:modified>
</cp:coreProperties>
</file>