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"/>
    </mc:Choice>
  </mc:AlternateContent>
  <bookViews>
    <workbookView xWindow="0" yWindow="0" windowWidth="20490" windowHeight="7755" activeTab="1"/>
  </bookViews>
  <sheets>
    <sheet name="Ark3" sheetId="3" r:id="rId1"/>
    <sheet name="Ark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20" i="1"/>
  <c r="C20" i="1"/>
  <c r="B20" i="1"/>
  <c r="E25" i="1"/>
  <c r="C25" i="1"/>
  <c r="E24" i="1"/>
  <c r="C24" i="1"/>
  <c r="E22" i="1"/>
  <c r="E23" i="1"/>
  <c r="E21" i="1"/>
  <c r="C23" i="1"/>
  <c r="C22" i="1"/>
  <c r="C21" i="1"/>
  <c r="B25" i="1"/>
  <c r="B24" i="1"/>
  <c r="B23" i="1"/>
  <c r="B22" i="1"/>
  <c r="B21" i="1"/>
  <c r="E8" i="1" l="1"/>
  <c r="E5" i="1"/>
  <c r="C8" i="1"/>
  <c r="B8" i="1"/>
  <c r="B6" i="1"/>
  <c r="C6" i="1"/>
  <c r="E6" i="1" s="1"/>
  <c r="C9" i="1"/>
  <c r="E9" i="1" s="1"/>
  <c r="C7" i="1"/>
  <c r="E7" i="1" s="1"/>
  <c r="C5" i="1"/>
  <c r="B9" i="1"/>
  <c r="B7" i="1"/>
  <c r="B5" i="1"/>
</calcChain>
</file>

<file path=xl/sharedStrings.xml><?xml version="1.0" encoding="utf-8"?>
<sst xmlns="http://schemas.openxmlformats.org/spreadsheetml/2006/main" count="42" uniqueCount="36">
  <si>
    <t>Forstærkning</t>
  </si>
  <si>
    <t>Vin i mV</t>
  </si>
  <si>
    <t>Vout i V</t>
  </si>
  <si>
    <t>Vin i V</t>
  </si>
  <si>
    <t>Vin målt i 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</si>
  <si>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</si>
  <si>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</si>
  <si>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</si>
  <si>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</si>
  <si>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</si>
  <si>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</si>
  <si>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</si>
  <si>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</si>
  <si>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</si>
  <si>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</si>
  <si>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</si>
  <si>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</si>
  <si>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</si>
  <si>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</si>
  <si>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</si>
  <si>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</si>
  <si>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</si>
  <si>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</si>
  <si>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</si>
  <si>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</si>
  <si>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</si>
  <si>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</si>
  <si>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</si>
  <si>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</si>
  <si>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</si>
  <si>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</si>
  <si>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0,0029</t>
  </si>
  <si>
    <t>Residuals</t>
  </si>
  <si>
    <t>Sinus Signal</t>
  </si>
  <si>
    <t>DC Signal</t>
  </si>
  <si>
    <t>1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</si>
</sst>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95733838928577E-4"/>
                  <c:y val="0.372546480604698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 baseline="0"/>
                      <a:t>y = 663,38x - 0,6127</a:t>
                    </a:r>
                    <a:br>
                      <a:rPr lang="en-US" sz="1300" b="1" baseline="0"/>
                    </a:br>
                    <a:r>
                      <a:rPr lang="en-US" sz="1300" b="1" baseline="0"/>
                      <a:t>R² = 0,9864</a:t>
                    </a:r>
                    <a:endParaRPr lang="en-US" sz="13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'Ark1'!$C$4:$C$9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2.8999999999999998E-3</c:v>
                </c:pt>
                <c:pt idx="2">
                  <c:v>3.6000000000000003E-3</c:v>
                </c:pt>
                <c:pt idx="3">
                  <c:v>4.9500000000000004E-3</c:v>
                </c:pt>
                <c:pt idx="4">
                  <c:v>5.2000000000000006E-3</c:v>
                </c:pt>
                <c:pt idx="5">
                  <c:v>6.9000000000000008E-3</c:v>
                </c:pt>
              </c:numCache>
            </c:numRef>
          </c:xVal>
          <c:yVal>
            <c:numRef>
              <c:f>'Ark1'!$D$4:$D$9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1.34</c:v>
                </c:pt>
                <c:pt idx="2">
                  <c:v>1.72</c:v>
                </c:pt>
                <c:pt idx="3">
                  <c:v>2.57</c:v>
                </c:pt>
                <c:pt idx="4">
                  <c:v>3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67896"/>
        <c:axId val="495465544"/>
      </c:scatterChart>
      <c:valAx>
        <c:axId val="49546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465544"/>
        <c:crosses val="autoZero"/>
        <c:crossBetween val="midCat"/>
      </c:valAx>
      <c:valAx>
        <c:axId val="4954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46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154728496308202E-2"/>
                  <c:y val="0.4066145979887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 baseline="0"/>
                      <a:t>y = 664,65x - 0,129</a:t>
                    </a:r>
                    <a:br>
                      <a:rPr lang="en-US" sz="1300" b="1" baseline="0"/>
                    </a:br>
                    <a:r>
                      <a:rPr lang="en-US" sz="1300" b="1" baseline="0"/>
                      <a:t>R² = 0,998</a:t>
                    </a:r>
                    <a:endParaRPr lang="en-US" sz="13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'Ark1'!$C$20:$C$25</c:f>
              <c:numCache>
                <c:formatCode>General</c:formatCode>
                <c:ptCount val="6"/>
                <c:pt idx="0">
                  <c:v>1.2900000000000001E-3</c:v>
                </c:pt>
                <c:pt idx="1">
                  <c:v>2.1000000000000003E-3</c:v>
                </c:pt>
                <c:pt idx="2">
                  <c:v>2.9500000000000004E-3</c:v>
                </c:pt>
                <c:pt idx="3">
                  <c:v>4.0000000000000001E-3</c:v>
                </c:pt>
                <c:pt idx="4">
                  <c:v>4.9249999999999997E-3</c:v>
                </c:pt>
                <c:pt idx="5">
                  <c:v>6.0000000000000001E-3</c:v>
                </c:pt>
              </c:numCache>
            </c:numRef>
          </c:xVal>
          <c:yVal>
            <c:numRef>
              <c:f>'Ark1'!$D$20:$D$25</c:f>
              <c:numCache>
                <c:formatCode>General</c:formatCode>
                <c:ptCount val="6"/>
                <c:pt idx="0">
                  <c:v>0.66</c:v>
                </c:pt>
                <c:pt idx="1">
                  <c:v>1.2749999999999999</c:v>
                </c:pt>
                <c:pt idx="2">
                  <c:v>1.895</c:v>
                </c:pt>
                <c:pt idx="3">
                  <c:v>2.57</c:v>
                </c:pt>
                <c:pt idx="4">
                  <c:v>3.16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69072"/>
        <c:axId val="495473384"/>
      </c:scatterChart>
      <c:valAx>
        <c:axId val="4954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473384"/>
        <c:crosses val="autoZero"/>
        <c:crossBetween val="midCat"/>
      </c:valAx>
      <c:valAx>
        <c:axId val="495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4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14</xdr:col>
      <xdr:colOff>590550</xdr:colOff>
      <xdr:row>16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4761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1" width="20.85546875" customWidth="1"/>
    <col min="2" max="2" width="16.28515625" customWidth="1"/>
    <col min="3" max="3" width="16" customWidth="1"/>
    <col min="4" max="4" width="19.85546875" customWidth="1"/>
    <col min="5" max="5" width="16.5703125" customWidth="1"/>
    <col min="6" max="6" width="20.7109375" customWidth="1"/>
    <col min="7" max="7" width="15.85546875" customWidth="1"/>
    <col min="8" max="8" width="18.28515625" customWidth="1"/>
    <col min="9" max="9" width="16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0.98903825705003645</v>
      </c>
    </row>
    <row r="5" spans="1:9" x14ac:dyDescent="0.25">
      <c r="A5" s="1" t="s">
        <v>8</v>
      </c>
      <c r="B5" s="1">
        <v>0.97819667390857401</v>
      </c>
    </row>
    <row r="6" spans="1:9" x14ac:dyDescent="0.25">
      <c r="A6" s="1" t="s">
        <v>9</v>
      </c>
      <c r="B6" s="1">
        <v>0.97092889854476538</v>
      </c>
    </row>
    <row r="7" spans="1:9" x14ac:dyDescent="0.25">
      <c r="A7" s="1" t="s">
        <v>10</v>
      </c>
      <c r="B7" s="1">
        <v>2.442414792498223E-4</v>
      </c>
    </row>
    <row r="8" spans="1:9" ht="15.75" thickBot="1" x14ac:dyDescent="0.3">
      <c r="A8" s="2" t="s">
        <v>11</v>
      </c>
      <c r="B8" s="2">
        <v>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8.0290382994415759E-6</v>
      </c>
      <c r="D12" s="1">
        <v>8.0290382994415759E-6</v>
      </c>
      <c r="E12" s="1">
        <v>134.5936858174926</v>
      </c>
      <c r="F12" s="1">
        <v>1.3754281075210246E-3</v>
      </c>
    </row>
    <row r="13" spans="1:9" x14ac:dyDescent="0.25">
      <c r="A13" s="1" t="s">
        <v>14</v>
      </c>
      <c r="B13" s="1">
        <v>3</v>
      </c>
      <c r="C13" s="1">
        <v>1.7896170055842413E-7</v>
      </c>
      <c r="D13" s="1">
        <v>5.9653900186141374E-8</v>
      </c>
      <c r="E13" s="1"/>
      <c r="F13" s="1"/>
    </row>
    <row r="14" spans="1:9" ht="15.75" thickBot="1" x14ac:dyDescent="0.3">
      <c r="A14" s="2" t="s">
        <v>15</v>
      </c>
      <c r="B14" s="2">
        <v>4</v>
      </c>
      <c r="C14" s="2">
        <v>8.208E-6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1.0944689706037297E-3</v>
      </c>
      <c r="C17" s="1">
        <v>3.9762240508334462E-4</v>
      </c>
      <c r="D17" s="1">
        <v>2.7525334503580621</v>
      </c>
      <c r="E17" s="1">
        <v>7.0592211331814148E-2</v>
      </c>
      <c r="F17" s="1">
        <v>-1.709429833517827E-4</v>
      </c>
      <c r="G17" s="1">
        <v>2.3598809245592421E-3</v>
      </c>
      <c r="H17" s="1">
        <v>-1.709429833517827E-4</v>
      </c>
      <c r="I17" s="1">
        <v>2.3598809245592421E-3</v>
      </c>
    </row>
    <row r="18" spans="1:9" ht="15.75" thickBot="1" x14ac:dyDescent="0.3">
      <c r="A18" s="2">
        <v>1.34</v>
      </c>
      <c r="B18" s="2">
        <v>1.4542724686545149E-3</v>
      </c>
      <c r="C18" s="2">
        <v>1.2535262682563357E-4</v>
      </c>
      <c r="D18" s="2">
        <v>11.601451884031267</v>
      </c>
      <c r="E18" s="2">
        <v>1.3754281075210235E-3</v>
      </c>
      <c r="F18" s="2">
        <v>1.0553444645556697E-3</v>
      </c>
      <c r="G18" s="2">
        <v>1.8532004727533601E-3</v>
      </c>
      <c r="H18" s="2">
        <v>1.0553444645556697E-3</v>
      </c>
      <c r="I18" s="2">
        <v>1.8532004727533601E-3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</row>
    <row r="25" spans="1:9" x14ac:dyDescent="0.25">
      <c r="A25" s="1">
        <v>1</v>
      </c>
      <c r="B25" s="1">
        <v>3.5958176166894953E-3</v>
      </c>
      <c r="C25" s="1">
        <v>4.1823833105050084E-6</v>
      </c>
    </row>
    <row r="26" spans="1:9" x14ac:dyDescent="0.25">
      <c r="A26" s="1">
        <v>2</v>
      </c>
      <c r="B26" s="1">
        <v>4.8319492150458321E-3</v>
      </c>
      <c r="C26" s="1">
        <v>1.1805078495416826E-4</v>
      </c>
    </row>
    <row r="27" spans="1:9" x14ac:dyDescent="0.25">
      <c r="A27" s="1">
        <v>3</v>
      </c>
      <c r="B27" s="1">
        <v>5.4572863765672743E-3</v>
      </c>
      <c r="C27" s="1">
        <v>-2.5728637656727369E-4</v>
      </c>
    </row>
    <row r="28" spans="1:9" x14ac:dyDescent="0.25">
      <c r="A28" s="1">
        <v>4</v>
      </c>
      <c r="B28" s="1">
        <v>6.6207043514908857E-3</v>
      </c>
      <c r="C28" s="1">
        <v>2.7929564850911505E-4</v>
      </c>
    </row>
    <row r="29" spans="1:9" ht="15.75" thickBot="1" x14ac:dyDescent="0.3">
      <c r="A29" s="2">
        <v>5</v>
      </c>
      <c r="B29" s="2">
        <v>7.1442424402065122E-3</v>
      </c>
      <c r="C29" s="2">
        <v>-1.4424244020651202E-4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topLeftCell="A10" workbookViewId="0">
      <selection activeCell="P13" sqref="P13"/>
    </sheetView>
  </sheetViews>
  <sheetFormatPr defaultRowHeight="15" x14ac:dyDescent="0.25"/>
  <cols>
    <col min="1" max="1" width="14" customWidth="1"/>
    <col min="2" max="2" width="14.140625" customWidth="1"/>
    <col min="3" max="3" width="13.85546875" customWidth="1"/>
    <col min="4" max="4" width="13.140625" customWidth="1"/>
    <col min="5" max="5" width="28" customWidth="1"/>
  </cols>
  <sheetData>
    <row r="2" spans="1:5" ht="18.75" x14ac:dyDescent="0.3">
      <c r="A2" s="5" t="s">
        <v>34</v>
      </c>
    </row>
    <row r="3" spans="1:5" x14ac:dyDescent="0.25">
      <c r="A3" t="s">
        <v>1</v>
      </c>
      <c r="B3" t="s">
        <v>3</v>
      </c>
      <c r="C3" t="s">
        <v>4</v>
      </c>
      <c r="D3" t="s">
        <v>2</v>
      </c>
      <c r="E3" t="s">
        <v>0</v>
      </c>
    </row>
    <row r="4" spans="1:5" x14ac:dyDescent="0.25">
      <c r="A4">
        <v>1</v>
      </c>
      <c r="B4">
        <f>1*10^-3</f>
        <v>1E-3</v>
      </c>
      <c r="C4">
        <f>1.6*10^-3</f>
        <v>1.6000000000000001E-3</v>
      </c>
      <c r="D4">
        <f>580*10^-3</f>
        <v>0.57999999999999996</v>
      </c>
      <c r="E4">
        <f>D4/C4</f>
        <v>362.49999999999994</v>
      </c>
    </row>
    <row r="5" spans="1:5" x14ac:dyDescent="0.25">
      <c r="A5">
        <v>2</v>
      </c>
      <c r="B5">
        <f>2*10^-3</f>
        <v>2E-3</v>
      </c>
      <c r="C5">
        <f>2.9*10^-3</f>
        <v>2.8999999999999998E-3</v>
      </c>
      <c r="D5">
        <v>1.34</v>
      </c>
      <c r="E5">
        <f>D5/C5</f>
        <v>462.06896551724145</v>
      </c>
    </row>
    <row r="6" spans="1:5" x14ac:dyDescent="0.25">
      <c r="A6">
        <v>3</v>
      </c>
      <c r="B6">
        <f>3*10^-3</f>
        <v>3.0000000000000001E-3</v>
      </c>
      <c r="C6">
        <f>3.6*10^-3</f>
        <v>3.6000000000000003E-3</v>
      </c>
      <c r="D6">
        <v>1.72</v>
      </c>
      <c r="E6">
        <f>D6/C6</f>
        <v>477.77777777777771</v>
      </c>
    </row>
    <row r="7" spans="1:5" x14ac:dyDescent="0.25">
      <c r="A7">
        <v>4</v>
      </c>
      <c r="B7">
        <f>4*10^-3</f>
        <v>4.0000000000000001E-3</v>
      </c>
      <c r="C7">
        <f>4.95*10^-3</f>
        <v>4.9500000000000004E-3</v>
      </c>
      <c r="D7">
        <v>2.57</v>
      </c>
      <c r="E7">
        <f>D7/C7</f>
        <v>519.19191919191917</v>
      </c>
    </row>
    <row r="8" spans="1:5" x14ac:dyDescent="0.25">
      <c r="A8">
        <v>5</v>
      </c>
      <c r="B8">
        <f>5*10^-3</f>
        <v>5.0000000000000001E-3</v>
      </c>
      <c r="C8">
        <f>5.2*10^-3</f>
        <v>5.2000000000000006E-3</v>
      </c>
      <c r="D8">
        <v>3</v>
      </c>
      <c r="E8">
        <f>D8/C8</f>
        <v>576.92307692307691</v>
      </c>
    </row>
    <row r="9" spans="1:5" x14ac:dyDescent="0.25">
      <c r="A9">
        <v>6</v>
      </c>
      <c r="B9">
        <f>6*10^-3</f>
        <v>6.0000000000000001E-3</v>
      </c>
      <c r="C9">
        <f>6.9*10^-3</f>
        <v>6.9000000000000008E-3</v>
      </c>
      <c r="D9">
        <v>3.8</v>
      </c>
      <c r="E9">
        <f>D9/C9</f>
        <v>550.72463768115938</v>
      </c>
    </row>
    <row r="17" spans="1:5" ht="18.75" x14ac:dyDescent="0.3">
      <c r="A17" s="5" t="s">
        <v>33</v>
      </c>
      <c r="B17" t="s">
        <v>35</v>
      </c>
    </row>
    <row r="19" spans="1:5" x14ac:dyDescent="0.25">
      <c r="A19" t="s">
        <v>1</v>
      </c>
      <c r="B19" t="s">
        <v>3</v>
      </c>
      <c r="C19" t="s">
        <v>4</v>
      </c>
      <c r="D19" t="s">
        <v>2</v>
      </c>
      <c r="E19" t="s">
        <v>0</v>
      </c>
    </row>
    <row r="20" spans="1:5" x14ac:dyDescent="0.25">
      <c r="A20">
        <v>1</v>
      </c>
      <c r="B20">
        <f>1*10^-3</f>
        <v>1E-3</v>
      </c>
      <c r="C20">
        <f>1.29*10^-3</f>
        <v>1.2900000000000001E-3</v>
      </c>
      <c r="D20">
        <v>0.66</v>
      </c>
      <c r="E20">
        <f>D20/C20</f>
        <v>511.62790697674416</v>
      </c>
    </row>
    <row r="21" spans="1:5" x14ac:dyDescent="0.25">
      <c r="A21">
        <v>2</v>
      </c>
      <c r="B21">
        <f>2*10^-3</f>
        <v>2E-3</v>
      </c>
      <c r="C21">
        <f>2.1*10^-3</f>
        <v>2.1000000000000003E-3</v>
      </c>
      <c r="D21">
        <v>1.2749999999999999</v>
      </c>
      <c r="E21">
        <f>D21/C21</f>
        <v>607.142857142857</v>
      </c>
    </row>
    <row r="22" spans="1:5" x14ac:dyDescent="0.25">
      <c r="A22">
        <v>3</v>
      </c>
      <c r="B22">
        <f>3*10^-3</f>
        <v>3.0000000000000001E-3</v>
      </c>
      <c r="C22">
        <f>2.95*10^-3</f>
        <v>2.9500000000000004E-3</v>
      </c>
      <c r="D22">
        <v>1.895</v>
      </c>
      <c r="E22">
        <f t="shared" ref="E22:E25" si="0">D22/C22</f>
        <v>642.37288135593212</v>
      </c>
    </row>
    <row r="23" spans="1:5" x14ac:dyDescent="0.25">
      <c r="A23">
        <v>4</v>
      </c>
      <c r="B23">
        <f>4*10^-3</f>
        <v>4.0000000000000001E-3</v>
      </c>
      <c r="C23">
        <f>4*10^-3</f>
        <v>4.0000000000000001E-3</v>
      </c>
      <c r="D23">
        <v>2.57</v>
      </c>
      <c r="E23">
        <f t="shared" si="0"/>
        <v>642.5</v>
      </c>
    </row>
    <row r="24" spans="1:5" x14ac:dyDescent="0.25">
      <c r="A24">
        <v>5</v>
      </c>
      <c r="B24">
        <f>5*10^-3</f>
        <v>5.0000000000000001E-3</v>
      </c>
      <c r="C24">
        <f>4.925*10^-3</f>
        <v>4.9249999999999997E-3</v>
      </c>
      <c r="D24">
        <v>3.16</v>
      </c>
      <c r="E24">
        <f t="shared" si="0"/>
        <v>641.62436548223354</v>
      </c>
    </row>
    <row r="25" spans="1:5" x14ac:dyDescent="0.25">
      <c r="A25">
        <v>6</v>
      </c>
      <c r="B25">
        <f>6*10^-3</f>
        <v>6.0000000000000001E-3</v>
      </c>
      <c r="C25">
        <f>6*10^-3</f>
        <v>6.0000000000000001E-3</v>
      </c>
      <c r="D25">
        <v>3.8</v>
      </c>
      <c r="E25">
        <f t="shared" si="0"/>
        <v>633.33333333333326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Ark1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2015-11-16T14:40:00Z</dcterms:modified>
</cp:coreProperties>
</file>