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Sara/Documents/DS/BIA6302/Assignments/DVM/"/>
    </mc:Choice>
  </mc:AlternateContent>
  <xr:revisionPtr revIDLastSave="0" documentId="13_ncr:1_{F034B4FE-1362-1D4E-89FD-572A62A313AA}" xr6:coauthVersionLast="43" xr6:coauthVersionMax="43" xr10:uidLastSave="{00000000-0000-0000-0000-000000000000}"/>
  <bookViews>
    <workbookView xWindow="6900" yWindow="460" windowWidth="34060" windowHeight="22580" xr2:uid="{53A5CF74-E2DC-1E45-AA11-DC5C29E780D2}"/>
  </bookViews>
  <sheets>
    <sheet name="US Vet Schools" sheetId="1" r:id="rId1"/>
    <sheet name="Tile Location" sheetId="3" r:id="rId2"/>
    <sheet name="Pivoted Metrics" sheetId="5" r:id="rId3"/>
    <sheet name="Median Metrics" sheetId="6" r:id="rId4"/>
    <sheet name="References" sheetId="2" r:id="rId5"/>
    <sheet name="Data Fields"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1" i="1" l="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B2" i="6" l="1"/>
  <c r="B5" i="6"/>
  <c r="B6" i="6"/>
  <c r="B35" i="6" l="1"/>
  <c r="B36" i="6"/>
  <c r="B37" i="6"/>
  <c r="B29" i="6"/>
  <c r="B28" i="6"/>
  <c r="B27" i="6"/>
  <c r="B26" i="6"/>
  <c r="B25" i="6"/>
  <c r="B24" i="6"/>
  <c r="B21" i="6"/>
  <c r="B20" i="6"/>
  <c r="B19" i="6"/>
  <c r="B18" i="6"/>
  <c r="B17" i="6"/>
  <c r="B16" i="6"/>
  <c r="B15" i="6"/>
  <c r="B14" i="6"/>
  <c r="B13" i="6"/>
  <c r="B12" i="6"/>
  <c r="B11" i="6"/>
  <c r="B9" i="6"/>
  <c r="B10" i="6"/>
  <c r="B8" i="6"/>
  <c r="B7" i="6"/>
  <c r="AE29" i="1" l="1"/>
  <c r="AE24" i="1"/>
  <c r="AE19" i="1"/>
  <c r="AE11" i="1"/>
  <c r="AE9" i="1"/>
  <c r="Y24" i="1" l="1"/>
  <c r="Z24" i="1" s="1"/>
  <c r="Y17" i="1"/>
  <c r="Z17" i="1" s="1"/>
  <c r="Y20" i="1"/>
  <c r="Z20" i="1" s="1"/>
  <c r="Y22" i="1"/>
  <c r="Z22" i="1" s="1"/>
  <c r="Y30" i="1"/>
  <c r="Z30" i="1" s="1"/>
  <c r="Y10" i="1"/>
  <c r="Z10" i="1" s="1"/>
  <c r="Y13" i="1"/>
  <c r="Z13" i="1" s="1"/>
  <c r="Y16" i="1"/>
  <c r="Z16" i="1" s="1"/>
  <c r="Y23" i="1"/>
  <c r="Z23" i="1" s="1"/>
  <c r="Y15" i="1"/>
  <c r="Z15" i="1" s="1"/>
  <c r="Y12" i="1"/>
  <c r="Z12" i="1" s="1"/>
  <c r="Y29" i="1"/>
  <c r="Z29" i="1" s="1"/>
  <c r="Y3" i="1"/>
  <c r="Z3" i="1" s="1"/>
  <c r="Y11" i="1"/>
  <c r="Z11" i="1" s="1"/>
  <c r="Y9" i="1"/>
  <c r="Z9" i="1" s="1"/>
  <c r="Y5" i="1"/>
  <c r="Z5" i="1" s="1"/>
  <c r="Y27" i="1"/>
  <c r="Z27" i="1" s="1"/>
  <c r="Y26" i="1"/>
  <c r="Z26" i="1" s="1"/>
  <c r="Y14" i="1"/>
  <c r="Z14" i="1" s="1"/>
  <c r="Y8" i="1"/>
  <c r="Z8" i="1" s="1"/>
  <c r="Y2" i="1"/>
  <c r="Z2" i="1" s="1"/>
  <c r="Y19" i="1"/>
  <c r="Z19" i="1" s="1"/>
  <c r="Y28" i="1"/>
  <c r="Z28" i="1" s="1"/>
  <c r="Y31" i="1"/>
  <c r="Z31" i="1" s="1"/>
  <c r="Y6" i="1"/>
  <c r="Z6" i="1" s="1"/>
  <c r="Y21" i="1"/>
  <c r="Z21" i="1" s="1"/>
  <c r="Y25" i="1"/>
  <c r="Z25" i="1" s="1"/>
  <c r="Y4" i="1"/>
  <c r="Z4" i="1" s="1"/>
  <c r="Y7" i="1"/>
  <c r="Z7" i="1" s="1"/>
  <c r="Y18" i="1"/>
  <c r="Z18" i="1" s="1"/>
  <c r="I24" i="1" l="1"/>
  <c r="I21" i="1"/>
  <c r="I10" i="1"/>
  <c r="I29" i="1"/>
  <c r="I16" i="1"/>
  <c r="I12" i="1"/>
  <c r="I2" i="1"/>
  <c r="I26" i="1"/>
  <c r="I11" i="1"/>
  <c r="I17" i="1"/>
  <c r="I23" i="1"/>
  <c r="I13" i="1"/>
  <c r="I22" i="1"/>
  <c r="I27" i="1"/>
  <c r="I25" i="1"/>
  <c r="I15" i="1"/>
  <c r="I8" i="1"/>
  <c r="I20" i="1"/>
  <c r="I3" i="1"/>
  <c r="I19" i="1"/>
  <c r="I6" i="1"/>
  <c r="I14" i="1"/>
  <c r="I7" i="1"/>
  <c r="I5" i="1"/>
  <c r="I30" i="1"/>
  <c r="I18" i="1"/>
  <c r="I9" i="1"/>
  <c r="I31" i="1"/>
  <c r="I28" i="1"/>
  <c r="I4" i="1"/>
</calcChain>
</file>

<file path=xl/sharedStrings.xml><?xml version="1.0" encoding="utf-8"?>
<sst xmlns="http://schemas.openxmlformats.org/spreadsheetml/2006/main" count="912" uniqueCount="236">
  <si>
    <t>AUB</t>
  </si>
  <si>
    <t>Auburn University</t>
  </si>
  <si>
    <t>COR</t>
  </si>
  <si>
    <t>Cornell University</t>
  </si>
  <si>
    <t>CSU</t>
  </si>
  <si>
    <t>Colorado State University</t>
  </si>
  <si>
    <t>FLA</t>
  </si>
  <si>
    <t>University of Florida</t>
  </si>
  <si>
    <t>State</t>
  </si>
  <si>
    <t>New York</t>
  </si>
  <si>
    <t>Colorado</t>
  </si>
  <si>
    <t>Florida</t>
  </si>
  <si>
    <t>ILL</t>
  </si>
  <si>
    <t>University of Illinois-Urbana</t>
  </si>
  <si>
    <t>Illinois</t>
  </si>
  <si>
    <t>ISU</t>
  </si>
  <si>
    <t>Iowa State University</t>
  </si>
  <si>
    <t>Iowa</t>
  </si>
  <si>
    <t>KSU</t>
  </si>
  <si>
    <t>Kansas State University</t>
  </si>
  <si>
    <t>Kansas</t>
  </si>
  <si>
    <t>LMU</t>
  </si>
  <si>
    <t>Lincoln Memorial University</t>
  </si>
  <si>
    <t>LSU</t>
  </si>
  <si>
    <t>Louisiana State Univerisity</t>
  </si>
  <si>
    <t>Louisiana</t>
  </si>
  <si>
    <t>MID</t>
  </si>
  <si>
    <t>Midwestern University</t>
  </si>
  <si>
    <t>MIN</t>
  </si>
  <si>
    <t>University of Minnesota</t>
  </si>
  <si>
    <t>Minnesota</t>
  </si>
  <si>
    <t>MIS</t>
  </si>
  <si>
    <t>Mississippi State University</t>
  </si>
  <si>
    <t>Mississippi</t>
  </si>
  <si>
    <t>MSU</t>
  </si>
  <si>
    <t>Michigan State University</t>
  </si>
  <si>
    <t>Michigan</t>
  </si>
  <si>
    <t>NCSU</t>
  </si>
  <si>
    <t>North Carolina State University</t>
  </si>
  <si>
    <t>North Carolina</t>
  </si>
  <si>
    <t>OKL</t>
  </si>
  <si>
    <t>Oklahoma State University</t>
  </si>
  <si>
    <t>Oklahoma</t>
  </si>
  <si>
    <t>ORE</t>
  </si>
  <si>
    <t>Oregon State University</t>
  </si>
  <si>
    <t>Oregon</t>
  </si>
  <si>
    <t>OSU</t>
  </si>
  <si>
    <t>The Ohio State University</t>
  </si>
  <si>
    <t>Ohio</t>
  </si>
  <si>
    <t>PENN</t>
  </si>
  <si>
    <t>University of Pennsylvania</t>
  </si>
  <si>
    <t>Pennsylvania</t>
  </si>
  <si>
    <t>PUR</t>
  </si>
  <si>
    <t>Purdue University</t>
  </si>
  <si>
    <t>Indiana</t>
  </si>
  <si>
    <t>TAMU</t>
  </si>
  <si>
    <t>Texas A&amp;M University</t>
  </si>
  <si>
    <t>Texas</t>
  </si>
  <si>
    <t>TENN</t>
  </si>
  <si>
    <t>University of Tennessee</t>
  </si>
  <si>
    <t>Tennessee</t>
  </si>
  <si>
    <t>TUF</t>
  </si>
  <si>
    <t>Tufts University</t>
  </si>
  <si>
    <t>TUS</t>
  </si>
  <si>
    <t>Tuskegee University</t>
  </si>
  <si>
    <t>Alabama</t>
  </si>
  <si>
    <t>UCD</t>
  </si>
  <si>
    <t>University of California-Davis</t>
  </si>
  <si>
    <t>California</t>
  </si>
  <si>
    <t>UGA</t>
  </si>
  <si>
    <t>University of Georgia</t>
  </si>
  <si>
    <t>Georgia</t>
  </si>
  <si>
    <t>UMO</t>
  </si>
  <si>
    <t>University of Missouri</t>
  </si>
  <si>
    <t>Missouri</t>
  </si>
  <si>
    <t>VMR</t>
  </si>
  <si>
    <t>WES</t>
  </si>
  <si>
    <t>Western University of Health Sciences</t>
  </si>
  <si>
    <t>WIS</t>
  </si>
  <si>
    <t>University of Wisconsin-Madison</t>
  </si>
  <si>
    <t>Wisconsin</t>
  </si>
  <si>
    <t>WSU</t>
  </si>
  <si>
    <t>Washington State University</t>
  </si>
  <si>
    <t>Washington</t>
  </si>
  <si>
    <t>Arizona</t>
  </si>
  <si>
    <t>Class Size</t>
  </si>
  <si>
    <t>Total Applicants</t>
  </si>
  <si>
    <t>Resident Applicants</t>
  </si>
  <si>
    <t>Non-Resident Applicants</t>
  </si>
  <si>
    <t>GPA</t>
  </si>
  <si>
    <t>GPA Science</t>
  </si>
  <si>
    <t>GRE Quantitative Percentile</t>
  </si>
  <si>
    <t>GRE Writing Percentile</t>
  </si>
  <si>
    <t>GRE Verbal Percentile</t>
  </si>
  <si>
    <t>Virginia</t>
  </si>
  <si>
    <t>https://www.usnews.com/best-graduate-schools/top-health-schools/veterinarian-rankings</t>
  </si>
  <si>
    <t>Massachusetts</t>
  </si>
  <si>
    <t>Total App to Seat Ratio</t>
  </si>
  <si>
    <t>https://www.aavmc.org/about-aavmc/public-data</t>
  </si>
  <si>
    <t>https://www.aavmc.org/additional-pages/admitted-student-statistics.aspx</t>
  </si>
  <si>
    <t>Class 2022 Statistics</t>
  </si>
  <si>
    <t>Rankings 2019 - US News</t>
  </si>
  <si>
    <t>Annual Data Report 2018-2019</t>
  </si>
  <si>
    <t>Females Enrolled</t>
  </si>
  <si>
    <t>Males Enrolled</t>
  </si>
  <si>
    <t>Total Enrolled</t>
  </si>
  <si>
    <t>Female Proportion</t>
  </si>
  <si>
    <t>College Code</t>
  </si>
  <si>
    <t>College Name</t>
  </si>
  <si>
    <t>College Rank</t>
  </si>
  <si>
    <t>Resident Admitted</t>
  </si>
  <si>
    <t>Non-Resident Admitted</t>
  </si>
  <si>
    <t>Resident App to Seat Ratio</t>
  </si>
  <si>
    <t>Non-Resident App to Seat Ratio</t>
  </si>
  <si>
    <t>College Tier</t>
  </si>
  <si>
    <t>Virgina-Maryland CVM</t>
  </si>
  <si>
    <t>City</t>
  </si>
  <si>
    <t>Auburn</t>
  </si>
  <si>
    <t>Tuskegee</t>
  </si>
  <si>
    <t>Gainesville</t>
  </si>
  <si>
    <t>North Grafton</t>
  </si>
  <si>
    <t>Ithaca</t>
  </si>
  <si>
    <t>Philadelphia</t>
  </si>
  <si>
    <t>Raleigh</t>
  </si>
  <si>
    <t>Blacksburg</t>
  </si>
  <si>
    <t>Athens</t>
  </si>
  <si>
    <t>Harrogate</t>
  </si>
  <si>
    <t>Knoxville</t>
  </si>
  <si>
    <t>Baton Rouge</t>
  </si>
  <si>
    <t>Columbus</t>
  </si>
  <si>
    <t>West Lafayette</t>
  </si>
  <si>
    <t>Urbana</t>
  </si>
  <si>
    <t>East Lansing</t>
  </si>
  <si>
    <t>Madison</t>
  </si>
  <si>
    <t>Saint Paul</t>
  </si>
  <si>
    <t>Ames</t>
  </si>
  <si>
    <t>Columbia</t>
  </si>
  <si>
    <t>College Station</t>
  </si>
  <si>
    <t>Stillwater</t>
  </si>
  <si>
    <t>Manhattan</t>
  </si>
  <si>
    <t>Fort Collins</t>
  </si>
  <si>
    <t>Glendale</t>
  </si>
  <si>
    <t>Davis</t>
  </si>
  <si>
    <t>Pomona</t>
  </si>
  <si>
    <t>Corvallis</t>
  </si>
  <si>
    <t>Pullman</t>
  </si>
  <si>
    <t>Starkville</t>
  </si>
  <si>
    <t>Column</t>
  </si>
  <si>
    <t>Row</t>
  </si>
  <si>
    <t>Resident Four Year Tuition</t>
  </si>
  <si>
    <t>Resident Tuition &amp; Living Expenses</t>
  </si>
  <si>
    <t>Can Establish Residency</t>
  </si>
  <si>
    <t>Yes</t>
  </si>
  <si>
    <t>No</t>
  </si>
  <si>
    <t>Non-Resident Four Year Tuition</t>
  </si>
  <si>
    <t>Non-Resident Total Cost</t>
  </si>
  <si>
    <t>Living Expenses</t>
  </si>
  <si>
    <t>Non-Resident Tuition &amp; Living Expenses</t>
  </si>
  <si>
    <t>Non-Resident Other Expenses</t>
  </si>
  <si>
    <t>Resident Other Expenses</t>
  </si>
  <si>
    <t>https://www.aavmc.org/students-applicants-and-advisors/exploring-the-cost-of-a-veterinary-medical-education.aspx</t>
  </si>
  <si>
    <t>AAVMC Cost Comparison Tool</t>
  </si>
  <si>
    <t>First Year Tuition &amp; Fees</t>
  </si>
  <si>
    <t>Total Costs for 2019 Graduates</t>
  </si>
  <si>
    <t>Debt Information for 2018 Graduates</t>
  </si>
  <si>
    <t>Non-Resident Year 1 Tuition &amp; Fees</t>
  </si>
  <si>
    <t>Resident Year 1 Tuition &amp; Fees</t>
  </si>
  <si>
    <t>Scholarships Year 1 Student Percentage</t>
  </si>
  <si>
    <t>Scholarships Year 1 Average Amount</t>
  </si>
  <si>
    <t>Scholarships Student Percentage</t>
  </si>
  <si>
    <t>Indebted Graduates Percentage</t>
  </si>
  <si>
    <t>Indebted Graduates Median Debt</t>
  </si>
  <si>
    <t>Resident Four Year Tuition + Living Expenses</t>
  </si>
  <si>
    <t>Males Enrolled + Females Enrolled</t>
  </si>
  <si>
    <t>Females Enrolled / Total Enrolled</t>
  </si>
  <si>
    <t>Non-Resident Four Year Tuition + Living Expenses</t>
  </si>
  <si>
    <t>Class Size - Residents Admitted</t>
  </si>
  <si>
    <t>Resident Applicants / Residents Admitted</t>
  </si>
  <si>
    <t>Non-Resident Applicants / Non-Resident Admitted</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</si>
  <si>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</si>
  <si>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</si>
  <si>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</si>
  <si>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</si>
  <si>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</si>
  <si>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</si>
  <si>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</si>
  <si>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</si>
  <si>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</si>
  <si>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</si>
  <si>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</si>
  <si>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</si>
  <si>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</si>
  <si>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</si>
  <si>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</si>
  <si>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</si>
  <si>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</si>
  <si>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</si>
  <si>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</si>
  <si>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</si>
  <si>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</si>
  <si>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</si>
  <si>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</si>
  <si>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</si>
  <si>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</si>
  <si>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</si>
  <si>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</si>
  <si>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</si>
  <si>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</si>
  <si>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</si>
  <si>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</si>
  <si>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</si>
  <si>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AG</t>
  </si>
  <si>
    <t>AH</t>
  </si>
  <si>
    <t>AI</t>
  </si>
  <si>
    <t>AJ</t>
  </si>
  <si>
    <t>AK</t>
  </si>
  <si>
    <t>AL</t>
  </si>
  <si>
    <t>AM</t>
  </si>
  <si>
    <t>AN</t>
  </si>
  <si>
    <t>AO</t>
  </si>
  <si>
    <t>College</t>
  </si>
  <si>
    <t>Class of 2022</t>
  </si>
  <si>
    <t>Cost</t>
  </si>
  <si>
    <t>Scholarships</t>
  </si>
  <si>
    <t>Debt</t>
  </si>
  <si>
    <t>Resident Total Costs</t>
  </si>
  <si>
    <t>Metric</t>
  </si>
  <si>
    <t>Value</t>
  </si>
  <si>
    <t>Unranked</t>
  </si>
  <si>
    <t>1st Quartile</t>
  </si>
  <si>
    <t>2nd Quartile</t>
  </si>
  <si>
    <t>3rd Quartile</t>
  </si>
  <si>
    <t>4th Quartile</t>
  </si>
  <si>
    <t>Median</t>
  </si>
  <si>
    <t>Female Percentage</t>
  </si>
  <si>
    <t>Male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</si>
</sst>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
    <font>
      <sz val="12"/>
      <color theme="1"/>
      <name val="Calibri"/>
      <family val="2"/>
      <scheme val="minor"/>
    </font>
    <font>
      <u/>
      <sz val="12"/>
      <color theme="1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164" fontId="0" fillId="0" borderId="0" xfId="0" applyNumberFormat="1"/>
    <xf numFmtId="3" fontId="0" fillId="0" borderId="0" xfId="0" applyNumberFormat="1"/>
    <xf numFmtId="0" fontId="0" fillId="2" borderId="0" xfId="0" applyFill="1"/>
    <xf numFmtId="0" fontId="0" fillId="0" borderId="0" xfId="0" applyAlignment="1">
      <alignment horizontal="center"/>
    </xf>
    <xf numFmtId="3" fontId="0" fillId="2" borderId="0" xfId="0" applyNumberFormat="1" applyFill="1"/>
    <xf numFmtId="0" fontId="0" fillId="0" borderId="0" xfId="0" applyFill="1"/>
    <xf numFmtId="0" fontId="0" fillId="0" borderId="0" xfId="0" applyAlignment="1">
      <alignment horizontal="left" indent="1"/>
    </xf>
    <xf numFmtId="0" fontId="0" fillId="0" borderId="0" xfId="0" applyFill="1" applyAlignment="1">
      <alignment horizontal="center"/>
    </xf>
    <xf numFmtId="3" fontId="0" fillId="0" borderId="0" xfId="0" applyNumberFormat="1" applyFill="1"/>
    <xf numFmtId="165" fontId="0" fillId="0" borderId="0" xfId="0" applyNumberFormat="1" applyFill="1"/>
    <xf numFmtId="0" fontId="0" fillId="0" borderId="0" xfId="0" applyFill="1" applyAlignment="1">
      <alignment horizontal="left"/>
    </xf>
    <xf numFmtId="3" fontId="0" fillId="3" borderId="0" xfId="0" applyNumberFormat="1" applyFill="1"/>
    <xf numFmtId="1" fontId="0" fillId="0" borderId="0" xfId="0" applyNumberFormat="1"/>
    <xf numFmtId="0" fontId="1" fillId="0" borderId="0" xfId="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12700</xdr:colOff>
      <xdr:row>8</xdr:row>
      <xdr:rowOff>25400</xdr:rowOff>
    </xdr:from>
    <xdr:to>
      <xdr:col>2</xdr:col>
      <xdr:colOff>25400</xdr:colOff>
      <xdr:row>37</xdr:row>
      <xdr:rowOff>76200</xdr:rowOff>
    </xdr:to>
    <xdr:sp macro="" textlink="">
      <xdr:nvSpPr>
        <xdr:cNvPr id="3" name="TextBox 2">
          <a:extLst>
            <a:ext uri="{FF2B5EF4-FFF2-40B4-BE49-F238E27FC236}">
              <a16:creationId xmlns:a16="http://schemas.microsoft.com/office/drawing/2014/main" id="{931FE8EF-3849-EF42-9E29-2D00E0DADA34}"/>
            </a:ext>
          </a:extLst>
        </xdr:cNvPr>
        <xdr:cNvSpPr txBox="1"/>
      </xdr:nvSpPr>
      <xdr:spPr>
        <a:xfrm>
          <a:off x="2146300" y="1651000"/>
          <a:ext cx="7645400" cy="594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AAVMC</a:t>
          </a:r>
          <a:r>
            <a:rPr lang="en-US" sz="1100" b="1" i="0" baseline="0">
              <a:solidFill>
                <a:schemeClr val="dk1"/>
              </a:solidFill>
              <a:effectLst/>
              <a:latin typeface="+mn-lt"/>
              <a:ea typeface="+mn-ea"/>
              <a:cs typeface="+mn-cs"/>
            </a:rPr>
            <a:t> Cost Comparison Tool</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The Association of American Veterinary Medical Colleges has developed this Cost Comparison Tool to help prospective students further develop a financial plan for veterinary school. As concerns continue to grow about the increasing educational debt held by recent veterinary school graduates, it is imperative that prospective students take time to consider and plan for the costs associated with becoming a veterinarian.</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The Cost Comparison Tool below presents several key pieces of financial data that should be considered when applying to veterinary school. </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The map tab provides data for all 30 colleges in the United States. </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The map includes resident</a:t>
          </a:r>
          <a:r>
            <a:rPr lang="en-US" sz="1100" b="0" i="0" baseline="0">
              <a:solidFill>
                <a:schemeClr val="dk1"/>
              </a:solidFill>
              <a:effectLst/>
              <a:latin typeface="+mn-lt"/>
              <a:ea typeface="+mn-ea"/>
              <a:cs typeface="+mn-cs"/>
            </a:rPr>
            <a:t> and </a:t>
          </a:r>
          <a:r>
            <a:rPr lang="en-US" sz="1100" b="0" i="0">
              <a:solidFill>
                <a:schemeClr val="dk1"/>
              </a:solidFill>
              <a:effectLst/>
              <a:latin typeface="+mn-lt"/>
              <a:ea typeface="+mn-ea"/>
              <a:cs typeface="+mn-cs"/>
            </a:rPr>
            <a:t>non-resident (adjusted for colleges where residency may be established after the first year) charged to the class of 2019.</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the average amount of institutional scholarship aid awarded to first year professional students,</a:t>
          </a:r>
        </a:p>
        <a:p>
          <a:r>
            <a:rPr lang="en-US" sz="1100" b="0" i="0">
              <a:solidFill>
                <a:schemeClr val="dk1"/>
              </a:solidFill>
              <a:effectLst/>
              <a:latin typeface="+mn-lt"/>
              <a:ea typeface="+mn-ea"/>
              <a:cs typeface="+mn-cs"/>
            </a:rPr>
            <a:t>the percentage of students to whom it was awarded, </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the cost of living for each of the participating colleges </a:t>
          </a:r>
        </a:p>
        <a:p>
          <a:r>
            <a:rPr lang="en-US" sz="1100" b="0" i="0">
              <a:solidFill>
                <a:schemeClr val="dk1"/>
              </a:solidFill>
              <a:effectLst/>
              <a:latin typeface="+mn-lt"/>
              <a:ea typeface="+mn-ea"/>
              <a:cs typeface="+mn-cs"/>
            </a:rPr>
            <a:t>and estimated loan interest accrued on a fully financed education. </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The map also includes information about median debt levels for 2018 graduates.</a:t>
          </a:r>
        </a:p>
        <a:p>
          <a:endParaRPr lang="en-US" sz="1100"/>
        </a:p>
        <a:p>
          <a:r>
            <a:rPr lang="en-US" sz="1100" b="0" i="0">
              <a:solidFill>
                <a:schemeClr val="dk1"/>
              </a:solidFill>
              <a:effectLst/>
              <a:latin typeface="+mn-lt"/>
              <a:ea typeface="+mn-ea"/>
              <a:cs typeface="+mn-cs"/>
            </a:rPr>
            <a:t>The information concerning scholarships shown in this visualization is narrowly tailored to focus exclusively on </a:t>
          </a:r>
          <a:r>
            <a:rPr lang="en-US" sz="1100" b="0" i="1">
              <a:solidFill>
                <a:schemeClr val="dk1"/>
              </a:solidFill>
              <a:effectLst/>
              <a:latin typeface="+mn-lt"/>
              <a:ea typeface="+mn-ea"/>
              <a:cs typeface="+mn-cs"/>
            </a:rPr>
            <a:t>institutionally-sponsored scholarship and/or grant aid</a:t>
          </a:r>
          <a:r>
            <a:rPr lang="en-US" sz="1100" b="0" i="0">
              <a:solidFill>
                <a:schemeClr val="dk1"/>
              </a:solidFill>
              <a:effectLst/>
              <a:latin typeface="+mn-lt"/>
              <a:ea typeface="+mn-ea"/>
              <a:cs typeface="+mn-cs"/>
            </a:rPr>
            <a:t>. The definition used in AAVMC data collection may exclude additional scholarship and grant aid offered by individual institutions. Please contact the colleges directly to find out more about the full amount of aid available to all DVM students.</a:t>
          </a:r>
          <a:endParaRPr lang="en-US" sz="1100"/>
        </a:p>
      </xdr:txBody>
    </xdr:sp>
    <xdr:clientData/>
  </xdr:twoCellAnchor>
  <xdr:twoCellAnchor editAs="oneCell">
    <xdr:from>
      <xdr:col>1</xdr:col>
      <xdr:colOff>38100</xdr:colOff>
      <xdr:row>38</xdr:row>
      <xdr:rowOff>50800</xdr:rowOff>
    </xdr:from>
    <xdr:to>
      <xdr:col>4</xdr:col>
      <xdr:colOff>571500</xdr:colOff>
      <xdr:row>43</xdr:row>
      <xdr:rowOff>50800</xdr:rowOff>
    </xdr:to>
    <xdr:pic>
      <xdr:nvPicPr>
        <xdr:cNvPr id="4" name="Picture 3">
          <a:extLst>
            <a:ext uri="{FF2B5EF4-FFF2-40B4-BE49-F238E27FC236}">
              <a16:creationId xmlns:a16="http://schemas.microsoft.com/office/drawing/2014/main" id="{DAF217B2-61EB-4248-A7E1-D8FD7D3328E9}"/>
            </a:ext>
          </a:extLst>
        </xdr:cNvPr>
        <xdr:cNvPicPr>
          <a:picLocks noChangeAspect="1"/>
        </xdr:cNvPicPr>
      </xdr:nvPicPr>
      <xdr:blipFill>
        <a:blip xmlns:r="http://schemas.openxmlformats.org/officeDocument/2006/relationships" r:embed="rId1"/>
        <a:stretch>
          <a:fillRect/>
        </a:stretch>
      </xdr:blipFill>
      <xdr:spPr>
        <a:xfrm>
          <a:off x="2171700" y="7772400"/>
          <a:ext cx="9817100" cy="1016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usnews.com/best-graduate-schools/top-health-schools/veterinarian-rank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DFAC9-BBDE-6648-A275-61B733E1EE2C}">
  <dimension ref="A1:AO32"/>
  <sheetViews>
    <sheetView tabSelected="1" workbookViewId="0">
      <pane xSplit="2" ySplit="1" topLeftCell="E2" activePane="bottomRight" state="frozen"/>
      <selection pane="topRight" activeCell="C1" sqref="C1"/>
      <selection pane="bottomLeft" activeCell="A2" sqref="A2"/>
      <selection pane="bottomRight" activeCell="O3" sqref="O3:O31"/>
    </sheetView>
  </sheetViews>
  <sheetFormatPr baseColWidth="10" defaultRowHeight="16"/>
  <cols>
    <col min="1" max="1" width="11.6640625" bestFit="1" customWidth="1"/>
    <col min="2" max="2" width="33" bestFit="1" customWidth="1"/>
    <col min="3" max="3" width="11.6640625" bestFit="1" customWidth="1"/>
    <col min="4" max="4" width="11.6640625" customWidth="1"/>
    <col min="5" max="5" width="15" bestFit="1" customWidth="1"/>
    <col min="6" max="6" width="13.33203125" bestFit="1" customWidth="1"/>
    <col min="7" max="7" width="9.1640625" bestFit="1" customWidth="1"/>
    <col min="8" max="8" width="17.5" bestFit="1" customWidth="1"/>
    <col min="9" max="9" width="21.6640625" bestFit="1" customWidth="1"/>
    <col min="10" max="10" width="14.33203125" bestFit="1" customWidth="1"/>
    <col min="11" max="11" width="20.33203125" bestFit="1" customWidth="1"/>
    <col min="12" max="12" width="17.5" bestFit="1" customWidth="1"/>
    <col min="13" max="13" width="24.6640625" bestFit="1" customWidth="1"/>
    <col min="14" max="14" width="21.6640625" bestFit="1" customWidth="1"/>
    <col min="15" max="15" width="28.83203125" bestFit="1" customWidth="1"/>
    <col min="16" max="16" width="4.6640625" bestFit="1" customWidth="1"/>
    <col min="17" max="17" width="11.33203125" bestFit="1" customWidth="1"/>
    <col min="18" max="18" width="19.33203125" bestFit="1" customWidth="1"/>
    <col min="19" max="19" width="24.33203125" bestFit="1" customWidth="1"/>
    <col min="20" max="20" width="20.1640625" bestFit="1" customWidth="1"/>
    <col min="21" max="21" width="26.83203125" bestFit="1" customWidth="1"/>
    <col min="22" max="22" width="30.83203125" bestFit="1" customWidth="1"/>
    <col min="23" max="23" width="13.33203125" customWidth="1"/>
    <col min="24" max="24" width="15.33203125" customWidth="1"/>
    <col min="25" max="25" width="12.5" customWidth="1"/>
    <col min="26" max="27" width="16.5" customWidth="1"/>
    <col min="28" max="28" width="23.1640625" customWidth="1"/>
    <col min="29" max="29" width="30" customWidth="1"/>
    <col min="30" max="30" width="21.83203125" customWidth="1"/>
    <col min="31" max="31" width="26.6640625" customWidth="1"/>
    <col min="32" max="32" width="27.33203125" customWidth="1"/>
    <col min="33" max="33" width="34.1640625" customWidth="1"/>
    <col min="34" max="34" width="25.83203125" customWidth="1"/>
    <col min="35" max="35" width="21.1640625" customWidth="1"/>
    <col min="36" max="36" width="20.83203125" style="4" bestFit="1" customWidth="1"/>
    <col min="37" max="37" width="32.83203125" bestFit="1" customWidth="1"/>
    <col min="38" max="38" width="31.83203125" bestFit="1" customWidth="1"/>
    <col min="39" max="39" width="28.33203125" bestFit="1" customWidth="1"/>
    <col min="40" max="40" width="27.5" bestFit="1" customWidth="1"/>
    <col min="41" max="41" width="28.83203125" bestFit="1" customWidth="1"/>
  </cols>
  <sheetData>
    <row r="1" spans="1:41">
      <c r="A1" t="s">
        <v>107</v>
      </c>
      <c r="B1" t="s">
        <v>108</v>
      </c>
      <c r="C1" t="s">
        <v>109</v>
      </c>
      <c r="D1" t="s">
        <v>114</v>
      </c>
      <c r="E1" t="s">
        <v>116</v>
      </c>
      <c r="F1" t="s">
        <v>8</v>
      </c>
      <c r="G1" t="s">
        <v>85</v>
      </c>
      <c r="H1" t="s">
        <v>110</v>
      </c>
      <c r="I1" t="s">
        <v>111</v>
      </c>
      <c r="J1" t="s">
        <v>86</v>
      </c>
      <c r="K1" t="s">
        <v>97</v>
      </c>
      <c r="L1" t="s">
        <v>87</v>
      </c>
      <c r="M1" t="s">
        <v>112</v>
      </c>
      <c r="N1" t="s">
        <v>88</v>
      </c>
      <c r="O1" t="s">
        <v>113</v>
      </c>
      <c r="P1" t="s">
        <v>89</v>
      </c>
      <c r="Q1" t="s">
        <v>90</v>
      </c>
      <c r="R1" t="s">
        <v>93</v>
      </c>
      <c r="S1" t="s">
        <v>91</v>
      </c>
      <c r="T1" t="s">
        <v>92</v>
      </c>
      <c r="U1" s="6" t="s">
        <v>166</v>
      </c>
      <c r="V1" s="6" t="s">
        <v>165</v>
      </c>
      <c r="W1" s="6" t="s">
        <v>104</v>
      </c>
      <c r="X1" s="6" t="s">
        <v>103</v>
      </c>
      <c r="Y1" s="6" t="s">
        <v>105</v>
      </c>
      <c r="Z1" s="6" t="s">
        <v>106</v>
      </c>
      <c r="AA1" s="6" t="s">
        <v>156</v>
      </c>
      <c r="AB1" s="6" t="s">
        <v>149</v>
      </c>
      <c r="AC1" s="3" t="s">
        <v>150</v>
      </c>
      <c r="AD1" s="6" t="s">
        <v>159</v>
      </c>
      <c r="AE1" s="6" t="s">
        <v>225</v>
      </c>
      <c r="AF1" s="6" t="s">
        <v>154</v>
      </c>
      <c r="AG1" s="3" t="s">
        <v>157</v>
      </c>
      <c r="AH1" s="6" t="s">
        <v>158</v>
      </c>
      <c r="AI1" s="6" t="s">
        <v>155</v>
      </c>
      <c r="AJ1" s="8" t="s">
        <v>151</v>
      </c>
      <c r="AK1" t="s">
        <v>167</v>
      </c>
      <c r="AL1" t="s">
        <v>168</v>
      </c>
      <c r="AM1" t="s">
        <v>169</v>
      </c>
      <c r="AN1" t="s">
        <v>170</v>
      </c>
      <c r="AO1" t="s">
        <v>171</v>
      </c>
    </row>
    <row r="2" spans="1:41">
      <c r="A2" t="s">
        <v>0</v>
      </c>
      <c r="B2" t="s">
        <v>1</v>
      </c>
      <c r="C2">
        <v>14</v>
      </c>
      <c r="D2" t="s">
        <v>230</v>
      </c>
      <c r="E2" t="s">
        <v>117</v>
      </c>
      <c r="F2" t="s">
        <v>65</v>
      </c>
      <c r="G2">
        <v>120</v>
      </c>
      <c r="H2">
        <v>41</v>
      </c>
      <c r="I2">
        <f t="shared" ref="I2:I31" si="0">G2-H2</f>
        <v>79</v>
      </c>
      <c r="J2">
        <v>939</v>
      </c>
      <c r="K2">
        <v>7.8</v>
      </c>
      <c r="L2">
        <v>88</v>
      </c>
      <c r="M2" s="1">
        <f>ROUND(L2/H2,1)</f>
        <v>2.1</v>
      </c>
      <c r="N2">
        <v>851</v>
      </c>
      <c r="O2" s="1">
        <f>ROUND(N2/I2,1)</f>
        <v>10.8</v>
      </c>
      <c r="P2">
        <v>3.7</v>
      </c>
      <c r="Q2">
        <v>3.7</v>
      </c>
      <c r="R2">
        <v>61</v>
      </c>
      <c r="S2">
        <v>50</v>
      </c>
      <c r="T2">
        <v>59</v>
      </c>
      <c r="U2" s="9">
        <v>20366</v>
      </c>
      <c r="V2" s="9">
        <v>47626</v>
      </c>
      <c r="W2" s="6">
        <v>86</v>
      </c>
      <c r="X2" s="6">
        <v>389</v>
      </c>
      <c r="Y2" s="6">
        <f t="shared" ref="Y2:Y31" si="1">W2+X2</f>
        <v>475</v>
      </c>
      <c r="Z2" s="10">
        <f t="shared" ref="Z2:Z31" si="2">X2/Y2</f>
        <v>0.81894736842105265</v>
      </c>
      <c r="AA2" s="9">
        <v>87564</v>
      </c>
      <c r="AB2" s="9">
        <v>87570</v>
      </c>
      <c r="AC2" s="5">
        <v>175134</v>
      </c>
      <c r="AD2" s="9">
        <v>25375</v>
      </c>
      <c r="AE2" s="9">
        <v>200509</v>
      </c>
      <c r="AF2" s="9">
        <v>206610</v>
      </c>
      <c r="AG2" s="5">
        <v>294174</v>
      </c>
      <c r="AH2" s="9">
        <v>42622</v>
      </c>
      <c r="AI2" s="9">
        <v>336796</v>
      </c>
      <c r="AJ2" s="8" t="s">
        <v>153</v>
      </c>
      <c r="AK2" s="1">
        <v>3.3</v>
      </c>
      <c r="AL2" s="2">
        <v>4669</v>
      </c>
      <c r="AM2" s="1">
        <v>38</v>
      </c>
      <c r="AN2" s="1">
        <v>85.4</v>
      </c>
      <c r="AO2" s="2">
        <v>168190</v>
      </c>
    </row>
    <row r="3" spans="1:41">
      <c r="A3" t="s">
        <v>2</v>
      </c>
      <c r="B3" t="s">
        <v>3</v>
      </c>
      <c r="C3">
        <v>2</v>
      </c>
      <c r="D3" t="s">
        <v>229</v>
      </c>
      <c r="E3" t="s">
        <v>121</v>
      </c>
      <c r="F3" t="s">
        <v>9</v>
      </c>
      <c r="G3">
        <v>120</v>
      </c>
      <c r="H3">
        <v>67</v>
      </c>
      <c r="I3">
        <f t="shared" si="0"/>
        <v>53</v>
      </c>
      <c r="J3">
        <v>1136</v>
      </c>
      <c r="K3">
        <v>9.5</v>
      </c>
      <c r="L3">
        <v>276</v>
      </c>
      <c r="M3" s="1">
        <f t="shared" ref="M3:M31" si="3">ROUND(L3/H3,1)</f>
        <v>4.0999999999999996</v>
      </c>
      <c r="N3">
        <v>860</v>
      </c>
      <c r="O3" s="1">
        <f t="shared" ref="O3:O31" si="4">ROUND(N3/I3,1)</f>
        <v>16.2</v>
      </c>
      <c r="P3">
        <v>3.7</v>
      </c>
      <c r="Q3">
        <v>3.6</v>
      </c>
      <c r="R3">
        <v>82</v>
      </c>
      <c r="S3">
        <v>70</v>
      </c>
      <c r="U3" s="9">
        <v>35966</v>
      </c>
      <c r="V3" s="9">
        <v>52892</v>
      </c>
      <c r="W3" s="6">
        <v>91</v>
      </c>
      <c r="X3" s="6">
        <v>343</v>
      </c>
      <c r="Y3" s="6">
        <f t="shared" si="1"/>
        <v>434</v>
      </c>
      <c r="Z3" s="10">
        <f t="shared" si="2"/>
        <v>0.79032258064516125</v>
      </c>
      <c r="AA3" s="9">
        <v>72000</v>
      </c>
      <c r="AB3" s="9">
        <v>137198</v>
      </c>
      <c r="AC3" s="5">
        <v>209198</v>
      </c>
      <c r="AD3" s="9">
        <v>30310</v>
      </c>
      <c r="AE3" s="9">
        <v>239508</v>
      </c>
      <c r="AF3" s="9">
        <v>201414</v>
      </c>
      <c r="AG3" s="5">
        <v>273414</v>
      </c>
      <c r="AH3" s="9">
        <v>39614</v>
      </c>
      <c r="AI3" s="9">
        <v>313028</v>
      </c>
      <c r="AJ3" s="8" t="s">
        <v>153</v>
      </c>
      <c r="AK3" s="1">
        <v>68.099999999999994</v>
      </c>
      <c r="AL3" s="2">
        <v>7490</v>
      </c>
      <c r="AM3" s="1">
        <v>69.7</v>
      </c>
      <c r="AN3" s="1">
        <v>78.8</v>
      </c>
      <c r="AO3" s="2">
        <v>172939</v>
      </c>
    </row>
    <row r="4" spans="1:41">
      <c r="A4" t="s">
        <v>4</v>
      </c>
      <c r="B4" t="s">
        <v>5</v>
      </c>
      <c r="C4">
        <v>3</v>
      </c>
      <c r="D4" t="s">
        <v>229</v>
      </c>
      <c r="E4" t="s">
        <v>140</v>
      </c>
      <c r="F4" t="s">
        <v>10</v>
      </c>
      <c r="G4">
        <v>147</v>
      </c>
      <c r="H4">
        <v>77</v>
      </c>
      <c r="I4">
        <f t="shared" si="0"/>
        <v>70</v>
      </c>
      <c r="J4">
        <v>2195</v>
      </c>
      <c r="K4">
        <v>14.9</v>
      </c>
      <c r="L4">
        <v>218</v>
      </c>
      <c r="M4" s="1">
        <f t="shared" si="3"/>
        <v>2.8</v>
      </c>
      <c r="N4">
        <v>1977</v>
      </c>
      <c r="O4" s="1">
        <f t="shared" si="4"/>
        <v>28.2</v>
      </c>
      <c r="P4">
        <v>3.6</v>
      </c>
      <c r="Q4">
        <v>3.6</v>
      </c>
      <c r="R4">
        <v>73</v>
      </c>
      <c r="S4">
        <v>65</v>
      </c>
      <c r="T4">
        <v>70</v>
      </c>
      <c r="U4" s="9">
        <v>36220</v>
      </c>
      <c r="V4" s="9">
        <v>60152</v>
      </c>
      <c r="W4" s="6">
        <v>88</v>
      </c>
      <c r="X4" s="6">
        <v>495</v>
      </c>
      <c r="Y4" s="6">
        <f t="shared" si="1"/>
        <v>583</v>
      </c>
      <c r="Z4" s="10">
        <f t="shared" si="2"/>
        <v>0.84905660377358494</v>
      </c>
      <c r="AA4" s="9">
        <v>76536</v>
      </c>
      <c r="AB4" s="9">
        <v>131251</v>
      </c>
      <c r="AC4" s="5">
        <v>207787</v>
      </c>
      <c r="AD4" s="9">
        <v>30106</v>
      </c>
      <c r="AE4" s="9">
        <v>237893</v>
      </c>
      <c r="AF4" s="9">
        <v>233465</v>
      </c>
      <c r="AG4" s="5">
        <v>310001</v>
      </c>
      <c r="AH4" s="9">
        <v>44916</v>
      </c>
      <c r="AI4" s="9">
        <v>354917</v>
      </c>
      <c r="AJ4" s="8" t="s">
        <v>153</v>
      </c>
      <c r="AK4" s="1">
        <v>11.3</v>
      </c>
      <c r="AL4" s="2">
        <v>8277</v>
      </c>
      <c r="AM4" s="1">
        <v>40.799999999999997</v>
      </c>
      <c r="AN4" s="1">
        <v>82.5</v>
      </c>
      <c r="AO4" s="2">
        <v>166863</v>
      </c>
    </row>
    <row r="5" spans="1:41">
      <c r="A5" t="s">
        <v>6</v>
      </c>
      <c r="B5" t="s">
        <v>7</v>
      </c>
      <c r="C5">
        <v>9</v>
      </c>
      <c r="D5" t="s">
        <v>230</v>
      </c>
      <c r="E5" t="s">
        <v>119</v>
      </c>
      <c r="F5" t="s">
        <v>11</v>
      </c>
      <c r="G5">
        <v>119</v>
      </c>
      <c r="H5">
        <v>92</v>
      </c>
      <c r="I5">
        <f t="shared" si="0"/>
        <v>27</v>
      </c>
      <c r="J5">
        <v>1274</v>
      </c>
      <c r="K5">
        <v>10.7</v>
      </c>
      <c r="L5">
        <v>384</v>
      </c>
      <c r="M5" s="1">
        <f t="shared" si="3"/>
        <v>4.2</v>
      </c>
      <c r="N5">
        <v>890</v>
      </c>
      <c r="O5" s="1">
        <f t="shared" si="4"/>
        <v>33</v>
      </c>
      <c r="P5">
        <v>3.7</v>
      </c>
      <c r="Q5">
        <v>3.6</v>
      </c>
      <c r="R5">
        <v>70</v>
      </c>
      <c r="S5">
        <v>58</v>
      </c>
      <c r="U5" s="9">
        <v>28790</v>
      </c>
      <c r="V5" s="9">
        <v>45500</v>
      </c>
      <c r="W5" s="6">
        <v>72</v>
      </c>
      <c r="X5" s="6">
        <v>380</v>
      </c>
      <c r="Y5" s="6">
        <f t="shared" si="1"/>
        <v>452</v>
      </c>
      <c r="Z5" s="10">
        <f t="shared" si="2"/>
        <v>0.84070796460176989</v>
      </c>
      <c r="AA5" s="9">
        <v>100240</v>
      </c>
      <c r="AB5" s="9">
        <v>115160</v>
      </c>
      <c r="AC5" s="5">
        <v>215400</v>
      </c>
      <c r="AD5" s="9">
        <v>31209</v>
      </c>
      <c r="AE5" s="9">
        <v>246609</v>
      </c>
      <c r="AF5" s="9">
        <v>182000</v>
      </c>
      <c r="AG5" s="5">
        <v>282240</v>
      </c>
      <c r="AH5" s="9">
        <v>40893</v>
      </c>
      <c r="AI5" s="9">
        <v>323133</v>
      </c>
      <c r="AJ5" s="8" t="s">
        <v>153</v>
      </c>
      <c r="AK5" s="1">
        <v>63.9</v>
      </c>
      <c r="AL5" s="2">
        <v>1855</v>
      </c>
      <c r="AM5" s="1">
        <v>92</v>
      </c>
      <c r="AN5" s="1">
        <v>67.599999999999994</v>
      </c>
      <c r="AO5" s="2">
        <v>174170</v>
      </c>
    </row>
    <row r="6" spans="1:41">
      <c r="A6" t="s">
        <v>12</v>
      </c>
      <c r="B6" t="s">
        <v>13</v>
      </c>
      <c r="C6">
        <v>23</v>
      </c>
      <c r="D6" t="s">
        <v>232</v>
      </c>
      <c r="E6" t="s">
        <v>131</v>
      </c>
      <c r="F6" t="s">
        <v>14</v>
      </c>
      <c r="G6">
        <v>130</v>
      </c>
      <c r="H6">
        <v>75</v>
      </c>
      <c r="I6">
        <f t="shared" si="0"/>
        <v>55</v>
      </c>
      <c r="J6">
        <v>1163</v>
      </c>
      <c r="K6">
        <v>8.9</v>
      </c>
      <c r="L6">
        <v>211</v>
      </c>
      <c r="M6" s="1">
        <f t="shared" si="3"/>
        <v>2.8</v>
      </c>
      <c r="N6">
        <v>952</v>
      </c>
      <c r="O6" s="1">
        <f t="shared" si="4"/>
        <v>17.3</v>
      </c>
      <c r="P6">
        <v>3.6</v>
      </c>
      <c r="Q6">
        <v>3.5</v>
      </c>
      <c r="R6">
        <v>61.3</v>
      </c>
      <c r="S6">
        <v>52.2</v>
      </c>
      <c r="T6">
        <v>65.400000000000006</v>
      </c>
      <c r="U6" s="9">
        <v>30836</v>
      </c>
      <c r="V6" s="9">
        <v>52660</v>
      </c>
      <c r="W6" s="6">
        <v>76</v>
      </c>
      <c r="X6" s="6">
        <v>470</v>
      </c>
      <c r="Y6" s="6">
        <f t="shared" si="1"/>
        <v>546</v>
      </c>
      <c r="Z6" s="10">
        <f t="shared" si="2"/>
        <v>0.86080586080586086</v>
      </c>
      <c r="AA6" s="9">
        <v>77696</v>
      </c>
      <c r="AB6" s="9">
        <v>124134</v>
      </c>
      <c r="AC6" s="5">
        <v>201830</v>
      </c>
      <c r="AD6" s="9">
        <v>29243</v>
      </c>
      <c r="AE6" s="9">
        <v>231073</v>
      </c>
      <c r="AF6" s="9">
        <v>209022</v>
      </c>
      <c r="AG6" s="5">
        <v>286718</v>
      </c>
      <c r="AH6" s="9">
        <v>41542</v>
      </c>
      <c r="AI6" s="9">
        <v>328260</v>
      </c>
      <c r="AJ6" s="8" t="s">
        <v>152</v>
      </c>
      <c r="AK6" s="1">
        <v>14.6</v>
      </c>
      <c r="AL6" s="2">
        <v>5880</v>
      </c>
      <c r="AM6" s="1">
        <v>22.7</v>
      </c>
      <c r="AN6" s="1">
        <v>77.7</v>
      </c>
      <c r="AO6" s="2">
        <v>173873</v>
      </c>
    </row>
    <row r="7" spans="1:41">
      <c r="A7" t="s">
        <v>15</v>
      </c>
      <c r="B7" t="s">
        <v>16</v>
      </c>
      <c r="C7">
        <v>14</v>
      </c>
      <c r="D7" t="s">
        <v>230</v>
      </c>
      <c r="E7" t="s">
        <v>135</v>
      </c>
      <c r="F7" t="s">
        <v>17</v>
      </c>
      <c r="G7">
        <v>158</v>
      </c>
      <c r="H7">
        <v>59</v>
      </c>
      <c r="I7">
        <f t="shared" si="0"/>
        <v>99</v>
      </c>
      <c r="J7">
        <v>1248</v>
      </c>
      <c r="K7">
        <v>7.9</v>
      </c>
      <c r="L7">
        <v>119</v>
      </c>
      <c r="M7" s="1">
        <f t="shared" si="3"/>
        <v>2</v>
      </c>
      <c r="N7">
        <v>1129</v>
      </c>
      <c r="O7" s="1">
        <f t="shared" si="4"/>
        <v>11.4</v>
      </c>
      <c r="P7">
        <v>3.6</v>
      </c>
      <c r="Q7">
        <v>3.5</v>
      </c>
      <c r="R7">
        <v>61</v>
      </c>
      <c r="S7">
        <v>50</v>
      </c>
      <c r="T7">
        <v>59</v>
      </c>
      <c r="U7" s="9">
        <v>24536</v>
      </c>
      <c r="V7" s="9">
        <v>52502</v>
      </c>
      <c r="W7" s="6">
        <v>107</v>
      </c>
      <c r="X7" s="6">
        <v>491</v>
      </c>
      <c r="Y7" s="6">
        <f t="shared" si="1"/>
        <v>598</v>
      </c>
      <c r="Z7" s="10">
        <f t="shared" si="2"/>
        <v>0.82107023411371238</v>
      </c>
      <c r="AA7" s="9">
        <v>55680</v>
      </c>
      <c r="AB7" s="9">
        <v>103286</v>
      </c>
      <c r="AC7" s="5">
        <v>158966</v>
      </c>
      <c r="AD7" s="9">
        <v>23032</v>
      </c>
      <c r="AE7" s="9">
        <v>181998</v>
      </c>
      <c r="AF7" s="9">
        <v>208825</v>
      </c>
      <c r="AG7" s="5">
        <v>264505</v>
      </c>
      <c r="AH7" s="9">
        <v>38324</v>
      </c>
      <c r="AI7" s="9">
        <v>302829</v>
      </c>
      <c r="AJ7" s="8" t="s">
        <v>153</v>
      </c>
      <c r="AK7" s="1">
        <v>13.9</v>
      </c>
      <c r="AL7" s="2">
        <v>7505</v>
      </c>
      <c r="AM7" s="1">
        <v>44.6</v>
      </c>
      <c r="AN7" s="1">
        <v>85.4</v>
      </c>
      <c r="AO7" s="2">
        <v>142096</v>
      </c>
    </row>
    <row r="8" spans="1:41">
      <c r="A8" t="s">
        <v>18</v>
      </c>
      <c r="B8" t="s">
        <v>19</v>
      </c>
      <c r="C8">
        <v>19</v>
      </c>
      <c r="D8" t="s">
        <v>231</v>
      </c>
      <c r="E8" t="s">
        <v>139</v>
      </c>
      <c r="F8" t="s">
        <v>20</v>
      </c>
      <c r="G8">
        <v>115</v>
      </c>
      <c r="H8">
        <v>51</v>
      </c>
      <c r="I8">
        <f t="shared" si="0"/>
        <v>64</v>
      </c>
      <c r="J8">
        <v>1080</v>
      </c>
      <c r="K8">
        <v>9.4</v>
      </c>
      <c r="L8">
        <v>111</v>
      </c>
      <c r="M8" s="1">
        <f t="shared" si="3"/>
        <v>2.2000000000000002</v>
      </c>
      <c r="N8">
        <v>969</v>
      </c>
      <c r="O8" s="1">
        <f t="shared" si="4"/>
        <v>15.1</v>
      </c>
      <c r="P8">
        <v>3.6</v>
      </c>
      <c r="Q8">
        <v>3.5</v>
      </c>
      <c r="R8">
        <v>66</v>
      </c>
      <c r="S8">
        <v>56</v>
      </c>
      <c r="T8">
        <v>65</v>
      </c>
      <c r="U8" s="9">
        <v>23494</v>
      </c>
      <c r="V8" s="9">
        <v>51910</v>
      </c>
      <c r="W8" s="6">
        <v>96</v>
      </c>
      <c r="X8" s="6">
        <v>365</v>
      </c>
      <c r="Y8" s="6">
        <f t="shared" si="1"/>
        <v>461</v>
      </c>
      <c r="Z8" s="10">
        <f t="shared" si="2"/>
        <v>0.79175704989154017</v>
      </c>
      <c r="AA8" s="9">
        <v>73960</v>
      </c>
      <c r="AB8" s="9">
        <v>98351</v>
      </c>
      <c r="AC8" s="5">
        <v>172311</v>
      </c>
      <c r="AD8" s="9">
        <v>24966</v>
      </c>
      <c r="AE8" s="9">
        <v>197277</v>
      </c>
      <c r="AF8" s="9">
        <v>215007</v>
      </c>
      <c r="AG8" s="5">
        <v>288967</v>
      </c>
      <c r="AH8" s="9">
        <v>41868</v>
      </c>
      <c r="AI8" s="9">
        <v>330835</v>
      </c>
      <c r="AJ8" s="8" t="s">
        <v>153</v>
      </c>
      <c r="AK8" s="1">
        <v>50</v>
      </c>
      <c r="AL8" s="2">
        <v>4017</v>
      </c>
      <c r="AM8" s="1">
        <v>55.1</v>
      </c>
      <c r="AN8" s="1">
        <v>85.8</v>
      </c>
      <c r="AO8" s="2">
        <v>166937</v>
      </c>
    </row>
    <row r="9" spans="1:41">
      <c r="A9" t="s">
        <v>21</v>
      </c>
      <c r="B9" t="s">
        <v>22</v>
      </c>
      <c r="D9" t="s">
        <v>228</v>
      </c>
      <c r="E9" t="s">
        <v>126</v>
      </c>
      <c r="F9" t="s">
        <v>60</v>
      </c>
      <c r="G9">
        <v>119</v>
      </c>
      <c r="H9">
        <v>12</v>
      </c>
      <c r="I9">
        <f t="shared" si="0"/>
        <v>107</v>
      </c>
      <c r="J9">
        <v>1433</v>
      </c>
      <c r="K9">
        <v>12</v>
      </c>
      <c r="L9">
        <v>0</v>
      </c>
      <c r="M9" s="1">
        <f t="shared" si="3"/>
        <v>0</v>
      </c>
      <c r="N9">
        <v>1433</v>
      </c>
      <c r="O9" s="1">
        <f t="shared" si="4"/>
        <v>13.4</v>
      </c>
      <c r="P9">
        <v>3.3</v>
      </c>
      <c r="Q9">
        <v>3.1</v>
      </c>
      <c r="R9">
        <v>51.3</v>
      </c>
      <c r="S9">
        <v>39.4</v>
      </c>
      <c r="T9">
        <v>51.2</v>
      </c>
      <c r="U9" s="9">
        <v>46461</v>
      </c>
      <c r="V9" s="9">
        <v>46461</v>
      </c>
      <c r="W9" s="6">
        <v>70</v>
      </c>
      <c r="X9" s="6">
        <v>381</v>
      </c>
      <c r="Y9" s="6">
        <f t="shared" si="1"/>
        <v>451</v>
      </c>
      <c r="Z9" s="10">
        <f t="shared" si="2"/>
        <v>0.84478935698447899</v>
      </c>
      <c r="AA9" s="9">
        <v>95420</v>
      </c>
      <c r="AB9" s="9"/>
      <c r="AC9" s="5"/>
      <c r="AD9" s="9"/>
      <c r="AE9" s="12">
        <f>AI9</f>
        <v>322474</v>
      </c>
      <c r="AF9" s="9">
        <v>186244</v>
      </c>
      <c r="AG9" s="5">
        <v>281664</v>
      </c>
      <c r="AH9" s="9">
        <v>40810</v>
      </c>
      <c r="AI9" s="9">
        <v>322474</v>
      </c>
      <c r="AJ9" s="8" t="s">
        <v>153</v>
      </c>
      <c r="AK9" s="1">
        <v>18.3</v>
      </c>
      <c r="AL9" s="2">
        <v>4636</v>
      </c>
      <c r="AM9" s="1">
        <v>14.3</v>
      </c>
      <c r="AN9" s="1">
        <v>90.8</v>
      </c>
      <c r="AO9" s="2">
        <v>265973</v>
      </c>
    </row>
    <row r="10" spans="1:41">
      <c r="A10" t="s">
        <v>23</v>
      </c>
      <c r="B10" t="s">
        <v>24</v>
      </c>
      <c r="C10">
        <v>22</v>
      </c>
      <c r="D10" t="s">
        <v>232</v>
      </c>
      <c r="E10" t="s">
        <v>128</v>
      </c>
      <c r="F10" t="s">
        <v>25</v>
      </c>
      <c r="G10">
        <v>101</v>
      </c>
      <c r="H10">
        <v>67</v>
      </c>
      <c r="I10">
        <f t="shared" si="0"/>
        <v>34</v>
      </c>
      <c r="J10">
        <v>681</v>
      </c>
      <c r="K10">
        <v>6.7</v>
      </c>
      <c r="L10">
        <v>115</v>
      </c>
      <c r="M10" s="1">
        <f t="shared" si="3"/>
        <v>1.7</v>
      </c>
      <c r="N10">
        <v>566</v>
      </c>
      <c r="O10" s="1">
        <f t="shared" si="4"/>
        <v>16.600000000000001</v>
      </c>
      <c r="P10">
        <v>3.8</v>
      </c>
      <c r="Q10">
        <v>3.8</v>
      </c>
      <c r="R10">
        <v>59</v>
      </c>
      <c r="S10">
        <v>45</v>
      </c>
      <c r="U10" s="9">
        <v>27423</v>
      </c>
      <c r="V10" s="9">
        <v>56523</v>
      </c>
      <c r="W10" s="6">
        <v>63</v>
      </c>
      <c r="X10" s="6">
        <v>299</v>
      </c>
      <c r="Y10" s="6">
        <f t="shared" si="1"/>
        <v>362</v>
      </c>
      <c r="Z10" s="10">
        <f t="shared" si="2"/>
        <v>0.82596685082872923</v>
      </c>
      <c r="AA10" s="9">
        <v>92240</v>
      </c>
      <c r="AB10" s="9">
        <v>106527</v>
      </c>
      <c r="AC10" s="5">
        <v>198767</v>
      </c>
      <c r="AD10" s="9">
        <v>28799</v>
      </c>
      <c r="AE10" s="9">
        <v>227566</v>
      </c>
      <c r="AF10" s="9">
        <v>222927</v>
      </c>
      <c r="AG10" s="5">
        <v>315167</v>
      </c>
      <c r="AH10" s="9">
        <v>45664</v>
      </c>
      <c r="AI10" s="9">
        <v>360831</v>
      </c>
      <c r="AJ10" s="8" t="s">
        <v>153</v>
      </c>
      <c r="AK10" s="1">
        <v>14</v>
      </c>
      <c r="AL10" s="2">
        <v>1981</v>
      </c>
      <c r="AM10" s="1">
        <v>16.8</v>
      </c>
      <c r="AN10" s="1">
        <v>76.5</v>
      </c>
      <c r="AO10" s="2">
        <v>177000</v>
      </c>
    </row>
    <row r="11" spans="1:41">
      <c r="A11" t="s">
        <v>26</v>
      </c>
      <c r="B11" t="s">
        <v>27</v>
      </c>
      <c r="D11" t="s">
        <v>228</v>
      </c>
      <c r="E11" t="s">
        <v>141</v>
      </c>
      <c r="F11" t="s">
        <v>84</v>
      </c>
      <c r="G11">
        <v>121</v>
      </c>
      <c r="H11">
        <v>15</v>
      </c>
      <c r="I11">
        <f t="shared" si="0"/>
        <v>106</v>
      </c>
      <c r="J11">
        <v>975</v>
      </c>
      <c r="K11">
        <v>8.1</v>
      </c>
      <c r="L11">
        <v>71</v>
      </c>
      <c r="M11" s="1">
        <f t="shared" si="3"/>
        <v>4.7</v>
      </c>
      <c r="N11">
        <v>904</v>
      </c>
      <c r="O11" s="1">
        <f t="shared" si="4"/>
        <v>8.5</v>
      </c>
      <c r="P11">
        <v>3.2</v>
      </c>
      <c r="Q11">
        <v>3.1</v>
      </c>
      <c r="R11">
        <v>55</v>
      </c>
      <c r="S11">
        <v>45</v>
      </c>
      <c r="T11">
        <v>55</v>
      </c>
      <c r="U11" s="9">
        <v>61921</v>
      </c>
      <c r="V11" s="9">
        <v>61921</v>
      </c>
      <c r="W11" s="6">
        <v>82</v>
      </c>
      <c r="X11" s="6">
        <v>354</v>
      </c>
      <c r="Y11" s="6">
        <f t="shared" si="1"/>
        <v>436</v>
      </c>
      <c r="Z11" s="10">
        <f t="shared" si="2"/>
        <v>0.81192660550458717</v>
      </c>
      <c r="AA11" s="9">
        <v>151736</v>
      </c>
      <c r="AB11" s="9"/>
      <c r="AC11" s="5"/>
      <c r="AD11" s="9"/>
      <c r="AE11" s="12">
        <f>AI11</f>
        <v>460401</v>
      </c>
      <c r="AF11" s="9">
        <v>250400</v>
      </c>
      <c r="AG11" s="5">
        <v>402136</v>
      </c>
      <c r="AH11" s="9">
        <v>58265</v>
      </c>
      <c r="AI11" s="9">
        <v>460401</v>
      </c>
      <c r="AJ11" s="8" t="s">
        <v>153</v>
      </c>
      <c r="AK11" s="1">
        <v>0</v>
      </c>
      <c r="AL11" s="2"/>
      <c r="AM11" s="1">
        <v>1</v>
      </c>
      <c r="AN11" s="1">
        <v>78.900000000000006</v>
      </c>
      <c r="AO11" s="2">
        <v>329337</v>
      </c>
    </row>
    <row r="12" spans="1:41">
      <c r="A12" t="s">
        <v>28</v>
      </c>
      <c r="B12" t="s">
        <v>29</v>
      </c>
      <c r="C12">
        <v>10</v>
      </c>
      <c r="D12" t="s">
        <v>230</v>
      </c>
      <c r="E12" t="s">
        <v>134</v>
      </c>
      <c r="F12" t="s">
        <v>30</v>
      </c>
      <c r="G12">
        <v>106</v>
      </c>
      <c r="H12">
        <v>50</v>
      </c>
      <c r="I12">
        <f t="shared" si="0"/>
        <v>56</v>
      </c>
      <c r="J12">
        <v>865</v>
      </c>
      <c r="K12">
        <v>8.1999999999999993</v>
      </c>
      <c r="L12">
        <v>160</v>
      </c>
      <c r="M12" s="1">
        <f t="shared" si="3"/>
        <v>3.2</v>
      </c>
      <c r="N12">
        <v>705</v>
      </c>
      <c r="O12" s="1">
        <f t="shared" si="4"/>
        <v>12.6</v>
      </c>
      <c r="P12">
        <v>3.6</v>
      </c>
      <c r="Q12">
        <v>3.6</v>
      </c>
      <c r="R12">
        <v>73</v>
      </c>
      <c r="S12">
        <v>58</v>
      </c>
      <c r="U12" s="9">
        <v>34218</v>
      </c>
      <c r="V12" s="9">
        <v>59724</v>
      </c>
      <c r="W12" s="6">
        <v>58</v>
      </c>
      <c r="X12" s="6">
        <v>346</v>
      </c>
      <c r="Y12" s="6">
        <f t="shared" si="1"/>
        <v>404</v>
      </c>
      <c r="Z12" s="10">
        <f t="shared" si="2"/>
        <v>0.85643564356435642</v>
      </c>
      <c r="AA12" s="9">
        <v>75512</v>
      </c>
      <c r="AB12" s="9">
        <v>144983</v>
      </c>
      <c r="AC12" s="5">
        <v>220495</v>
      </c>
      <c r="AD12" s="9">
        <v>31947</v>
      </c>
      <c r="AE12" s="9">
        <v>252442</v>
      </c>
      <c r="AF12" s="9">
        <v>255130</v>
      </c>
      <c r="AG12" s="5">
        <v>330642</v>
      </c>
      <c r="AH12" s="9">
        <v>47906</v>
      </c>
      <c r="AI12" s="9">
        <v>378548</v>
      </c>
      <c r="AJ12" s="8" t="s">
        <v>153</v>
      </c>
      <c r="AK12" s="1">
        <v>13.5</v>
      </c>
      <c r="AL12" s="2">
        <v>9618</v>
      </c>
      <c r="AM12" s="1">
        <v>26.2</v>
      </c>
      <c r="AN12" s="1">
        <v>93</v>
      </c>
      <c r="AO12" s="2">
        <v>188559</v>
      </c>
    </row>
    <row r="13" spans="1:41">
      <c r="A13" t="s">
        <v>31</v>
      </c>
      <c r="B13" t="s">
        <v>32</v>
      </c>
      <c r="C13">
        <v>24</v>
      </c>
      <c r="D13" t="s">
        <v>232</v>
      </c>
      <c r="E13" t="s">
        <v>146</v>
      </c>
      <c r="F13" t="s">
        <v>33</v>
      </c>
      <c r="G13">
        <v>94</v>
      </c>
      <c r="H13">
        <v>39</v>
      </c>
      <c r="I13">
        <f t="shared" si="0"/>
        <v>55</v>
      </c>
      <c r="J13">
        <v>1003</v>
      </c>
      <c r="K13">
        <v>10.7</v>
      </c>
      <c r="L13">
        <v>123</v>
      </c>
      <c r="M13" s="1">
        <f t="shared" si="3"/>
        <v>3.2</v>
      </c>
      <c r="N13">
        <v>880</v>
      </c>
      <c r="O13" s="1">
        <f t="shared" si="4"/>
        <v>16</v>
      </c>
      <c r="P13">
        <v>3.7</v>
      </c>
      <c r="Q13">
        <v>3.4</v>
      </c>
      <c r="R13">
        <v>54</v>
      </c>
      <c r="S13">
        <v>45</v>
      </c>
      <c r="T13">
        <v>54.4</v>
      </c>
      <c r="U13" s="9">
        <v>26200</v>
      </c>
      <c r="V13" s="9">
        <v>47400</v>
      </c>
      <c r="W13" s="6">
        <v>62</v>
      </c>
      <c r="X13" s="6">
        <v>308</v>
      </c>
      <c r="Y13" s="6">
        <f t="shared" si="1"/>
        <v>370</v>
      </c>
      <c r="Z13" s="10">
        <f t="shared" si="2"/>
        <v>0.83243243243243248</v>
      </c>
      <c r="AA13" s="9">
        <v>67532</v>
      </c>
      <c r="AB13" s="9">
        <v>95809</v>
      </c>
      <c r="AC13" s="5">
        <v>163341</v>
      </c>
      <c r="AD13" s="9">
        <v>23666</v>
      </c>
      <c r="AE13" s="9">
        <v>187007</v>
      </c>
      <c r="AF13" s="9">
        <v>186609</v>
      </c>
      <c r="AG13" s="5">
        <v>254141</v>
      </c>
      <c r="AH13" s="9">
        <v>36822</v>
      </c>
      <c r="AI13" s="9">
        <v>290963</v>
      </c>
      <c r="AJ13" s="8" t="s">
        <v>153</v>
      </c>
      <c r="AK13" s="1">
        <v>34.700000000000003</v>
      </c>
      <c r="AL13" s="2">
        <v>3106</v>
      </c>
      <c r="AM13" s="1">
        <v>40.799999999999997</v>
      </c>
      <c r="AN13" s="1">
        <v>78</v>
      </c>
      <c r="AO13" s="2">
        <v>161705</v>
      </c>
    </row>
    <row r="14" spans="1:41">
      <c r="A14" t="s">
        <v>34</v>
      </c>
      <c r="B14" t="s">
        <v>35</v>
      </c>
      <c r="C14">
        <v>17</v>
      </c>
      <c r="D14" t="s">
        <v>231</v>
      </c>
      <c r="E14" t="s">
        <v>132</v>
      </c>
      <c r="F14" t="s">
        <v>36</v>
      </c>
      <c r="G14">
        <v>115</v>
      </c>
      <c r="H14">
        <v>80</v>
      </c>
      <c r="I14">
        <f t="shared" si="0"/>
        <v>35</v>
      </c>
      <c r="J14">
        <v>1199</v>
      </c>
      <c r="K14">
        <v>10.4</v>
      </c>
      <c r="L14">
        <v>324</v>
      </c>
      <c r="M14" s="1">
        <f t="shared" si="3"/>
        <v>4.0999999999999996</v>
      </c>
      <c r="N14">
        <v>875</v>
      </c>
      <c r="O14" s="1">
        <f t="shared" si="4"/>
        <v>25</v>
      </c>
      <c r="P14">
        <v>3.4</v>
      </c>
      <c r="Q14">
        <v>3.4</v>
      </c>
      <c r="U14" s="9">
        <v>31008</v>
      </c>
      <c r="V14" s="9">
        <v>56470</v>
      </c>
      <c r="W14" s="6">
        <v>88</v>
      </c>
      <c r="X14" s="6">
        <v>368</v>
      </c>
      <c r="Y14" s="6">
        <f t="shared" si="1"/>
        <v>456</v>
      </c>
      <c r="Z14" s="10">
        <f t="shared" si="2"/>
        <v>0.80701754385964908</v>
      </c>
      <c r="AA14" s="9">
        <v>84560</v>
      </c>
      <c r="AB14" s="9">
        <v>128363</v>
      </c>
      <c r="AC14" s="5">
        <v>212923</v>
      </c>
      <c r="AD14" s="9">
        <v>30850</v>
      </c>
      <c r="AE14" s="9">
        <v>243773</v>
      </c>
      <c r="AF14" s="9">
        <v>233362</v>
      </c>
      <c r="AG14" s="5">
        <v>317922</v>
      </c>
      <c r="AH14" s="9">
        <v>46063</v>
      </c>
      <c r="AI14" s="9">
        <v>363985</v>
      </c>
      <c r="AJ14" s="8" t="s">
        <v>153</v>
      </c>
      <c r="AK14" s="1">
        <v>83.5</v>
      </c>
      <c r="AL14" s="2">
        <v>6435</v>
      </c>
      <c r="AM14" s="1">
        <v>78.3</v>
      </c>
      <c r="AN14" s="1">
        <v>81.3</v>
      </c>
      <c r="AO14" s="2">
        <v>208438</v>
      </c>
    </row>
    <row r="15" spans="1:41">
      <c r="A15" t="s">
        <v>37</v>
      </c>
      <c r="B15" t="s">
        <v>38</v>
      </c>
      <c r="C15">
        <v>4</v>
      </c>
      <c r="D15" t="s">
        <v>229</v>
      </c>
      <c r="E15" t="s">
        <v>123</v>
      </c>
      <c r="F15" t="s">
        <v>39</v>
      </c>
      <c r="G15">
        <v>100</v>
      </c>
      <c r="H15">
        <v>78</v>
      </c>
      <c r="I15">
        <f t="shared" si="0"/>
        <v>22</v>
      </c>
      <c r="J15">
        <v>1066</v>
      </c>
      <c r="K15">
        <v>10.7</v>
      </c>
      <c r="L15">
        <v>227</v>
      </c>
      <c r="M15" s="1">
        <f t="shared" si="3"/>
        <v>2.9</v>
      </c>
      <c r="N15">
        <v>839</v>
      </c>
      <c r="O15" s="1">
        <f t="shared" si="4"/>
        <v>38.1</v>
      </c>
      <c r="P15">
        <v>3.7</v>
      </c>
      <c r="Q15">
        <v>3.7</v>
      </c>
      <c r="R15">
        <v>69</v>
      </c>
      <c r="S15">
        <v>58</v>
      </c>
      <c r="T15">
        <v>65</v>
      </c>
      <c r="U15" s="9">
        <v>19439</v>
      </c>
      <c r="V15" s="9">
        <v>46642</v>
      </c>
      <c r="W15" s="6">
        <v>78</v>
      </c>
      <c r="X15" s="6">
        <v>322</v>
      </c>
      <c r="Y15" s="6">
        <f t="shared" si="1"/>
        <v>400</v>
      </c>
      <c r="Z15" s="10">
        <f t="shared" si="2"/>
        <v>0.80500000000000005</v>
      </c>
      <c r="AA15" s="9">
        <v>89468</v>
      </c>
      <c r="AB15" s="9">
        <v>77769</v>
      </c>
      <c r="AC15" s="5">
        <v>167237</v>
      </c>
      <c r="AD15" s="9">
        <v>24231</v>
      </c>
      <c r="AE15" s="9">
        <v>191468</v>
      </c>
      <c r="AF15" s="9">
        <v>104972</v>
      </c>
      <c r="AG15" s="5">
        <v>194440</v>
      </c>
      <c r="AH15" s="9">
        <v>28172</v>
      </c>
      <c r="AI15" s="9">
        <v>222612</v>
      </c>
      <c r="AJ15" s="8" t="s">
        <v>152</v>
      </c>
      <c r="AK15" s="1">
        <v>87</v>
      </c>
      <c r="AL15" s="2">
        <v>2240</v>
      </c>
      <c r="AM15" s="1">
        <v>92.5</v>
      </c>
      <c r="AN15" s="1">
        <v>76.3</v>
      </c>
      <c r="AO15" s="2">
        <v>149976</v>
      </c>
    </row>
    <row r="16" spans="1:41">
      <c r="A16" t="s">
        <v>40</v>
      </c>
      <c r="B16" t="s">
        <v>41</v>
      </c>
      <c r="C16">
        <v>26</v>
      </c>
      <c r="D16" t="s">
        <v>232</v>
      </c>
      <c r="E16" t="s">
        <v>138</v>
      </c>
      <c r="F16" t="s">
        <v>42</v>
      </c>
      <c r="G16">
        <v>106</v>
      </c>
      <c r="H16">
        <v>58</v>
      </c>
      <c r="I16">
        <f t="shared" si="0"/>
        <v>48</v>
      </c>
      <c r="J16">
        <v>824</v>
      </c>
      <c r="K16">
        <v>7.8</v>
      </c>
      <c r="L16">
        <v>129</v>
      </c>
      <c r="M16" s="1">
        <f t="shared" si="3"/>
        <v>2.2000000000000002</v>
      </c>
      <c r="N16">
        <v>695</v>
      </c>
      <c r="O16" s="1">
        <f t="shared" si="4"/>
        <v>14.5</v>
      </c>
      <c r="P16">
        <v>3.5</v>
      </c>
      <c r="Q16">
        <v>3.4</v>
      </c>
      <c r="R16">
        <v>59</v>
      </c>
      <c r="S16">
        <v>46</v>
      </c>
      <c r="T16">
        <v>57</v>
      </c>
      <c r="U16" s="9">
        <v>24050</v>
      </c>
      <c r="V16" s="9">
        <v>50900</v>
      </c>
      <c r="W16" s="6">
        <v>63</v>
      </c>
      <c r="X16" s="6">
        <v>311</v>
      </c>
      <c r="Y16" s="6">
        <f t="shared" si="1"/>
        <v>374</v>
      </c>
      <c r="Z16" s="10">
        <f t="shared" si="2"/>
        <v>0.83155080213903743</v>
      </c>
      <c r="AA16" s="9">
        <v>75200</v>
      </c>
      <c r="AB16" s="9">
        <v>87930</v>
      </c>
      <c r="AC16" s="5">
        <v>163130</v>
      </c>
      <c r="AD16" s="9">
        <v>23636</v>
      </c>
      <c r="AE16" s="9">
        <v>186766</v>
      </c>
      <c r="AF16" s="9">
        <v>188270</v>
      </c>
      <c r="AG16" s="5">
        <v>263470</v>
      </c>
      <c r="AH16" s="9">
        <v>38174</v>
      </c>
      <c r="AI16" s="9">
        <v>301644</v>
      </c>
      <c r="AJ16" s="8" t="s">
        <v>153</v>
      </c>
      <c r="AK16" s="1">
        <v>8.4</v>
      </c>
      <c r="AL16" s="2">
        <v>6857</v>
      </c>
      <c r="AM16" s="1">
        <v>34.799999999999997</v>
      </c>
      <c r="AN16" s="1">
        <v>77.5</v>
      </c>
      <c r="AO16" s="2">
        <v>155459</v>
      </c>
    </row>
    <row r="17" spans="1:41">
      <c r="A17" t="s">
        <v>43</v>
      </c>
      <c r="B17" t="s">
        <v>44</v>
      </c>
      <c r="C17">
        <v>24</v>
      </c>
      <c r="D17" t="s">
        <v>232</v>
      </c>
      <c r="E17" t="s">
        <v>144</v>
      </c>
      <c r="F17" t="s">
        <v>45</v>
      </c>
      <c r="G17">
        <v>72</v>
      </c>
      <c r="H17">
        <v>40</v>
      </c>
      <c r="I17">
        <f t="shared" si="0"/>
        <v>32</v>
      </c>
      <c r="J17">
        <v>986</v>
      </c>
      <c r="K17">
        <v>13.7</v>
      </c>
      <c r="L17">
        <v>104</v>
      </c>
      <c r="M17" s="1">
        <f t="shared" si="3"/>
        <v>2.6</v>
      </c>
      <c r="N17">
        <v>882</v>
      </c>
      <c r="O17" s="1">
        <f t="shared" si="4"/>
        <v>27.6</v>
      </c>
      <c r="P17">
        <v>3.6</v>
      </c>
      <c r="Q17">
        <v>3.6</v>
      </c>
      <c r="R17">
        <v>68.7</v>
      </c>
      <c r="S17">
        <v>52.4</v>
      </c>
      <c r="T17">
        <v>63.4</v>
      </c>
      <c r="U17" s="9">
        <v>24594</v>
      </c>
      <c r="V17" s="9">
        <v>47415</v>
      </c>
      <c r="W17" s="6">
        <v>39</v>
      </c>
      <c r="X17" s="6">
        <v>216</v>
      </c>
      <c r="Y17" s="6">
        <f t="shared" si="1"/>
        <v>255</v>
      </c>
      <c r="Z17" s="10">
        <f t="shared" si="2"/>
        <v>0.84705882352941175</v>
      </c>
      <c r="AA17" s="9">
        <v>71500</v>
      </c>
      <c r="AB17" s="9">
        <v>98970</v>
      </c>
      <c r="AC17" s="5">
        <v>170470</v>
      </c>
      <c r="AD17" s="9">
        <v>24699</v>
      </c>
      <c r="AE17" s="9">
        <v>195169</v>
      </c>
      <c r="AF17" s="9">
        <v>190253</v>
      </c>
      <c r="AG17" s="5">
        <v>261753</v>
      </c>
      <c r="AH17" s="9">
        <v>37925</v>
      </c>
      <c r="AI17" s="9">
        <v>299678</v>
      </c>
      <c r="AJ17" s="8" t="s">
        <v>153</v>
      </c>
      <c r="AK17" s="1">
        <v>62.5</v>
      </c>
      <c r="AL17" s="2">
        <v>1089</v>
      </c>
      <c r="AM17" s="1">
        <v>69.3</v>
      </c>
      <c r="AN17" s="1">
        <v>72.7</v>
      </c>
      <c r="AO17" s="2">
        <v>164701</v>
      </c>
    </row>
    <row r="18" spans="1:41">
      <c r="A18" t="s">
        <v>46</v>
      </c>
      <c r="B18" t="s">
        <v>47</v>
      </c>
      <c r="C18">
        <v>4</v>
      </c>
      <c r="D18" t="s">
        <v>229</v>
      </c>
      <c r="E18" t="s">
        <v>129</v>
      </c>
      <c r="F18" t="s">
        <v>48</v>
      </c>
      <c r="G18">
        <v>166</v>
      </c>
      <c r="H18">
        <v>71</v>
      </c>
      <c r="I18">
        <f t="shared" si="0"/>
        <v>95</v>
      </c>
      <c r="J18">
        <v>1389</v>
      </c>
      <c r="K18">
        <v>8.4</v>
      </c>
      <c r="L18">
        <v>246</v>
      </c>
      <c r="M18" s="1">
        <f t="shared" si="3"/>
        <v>3.5</v>
      </c>
      <c r="N18">
        <v>1143</v>
      </c>
      <c r="O18" s="1">
        <f t="shared" si="4"/>
        <v>12</v>
      </c>
      <c r="P18">
        <v>3.4</v>
      </c>
      <c r="Q18">
        <v>3.3</v>
      </c>
      <c r="R18">
        <v>59.9</v>
      </c>
      <c r="S18">
        <v>49.5</v>
      </c>
      <c r="T18">
        <v>54.5</v>
      </c>
      <c r="U18" s="9">
        <v>32340</v>
      </c>
      <c r="V18" s="9">
        <v>70716</v>
      </c>
      <c r="W18" s="6">
        <v>136</v>
      </c>
      <c r="X18" s="6">
        <v>499</v>
      </c>
      <c r="Y18" s="6">
        <f t="shared" si="1"/>
        <v>635</v>
      </c>
      <c r="Z18" s="10">
        <f t="shared" si="2"/>
        <v>0.78582677165354331</v>
      </c>
      <c r="AA18" s="9">
        <v>101280</v>
      </c>
      <c r="AB18" s="9">
        <v>145605</v>
      </c>
      <c r="AC18" s="5">
        <v>246885</v>
      </c>
      <c r="AD18" s="9">
        <v>35771</v>
      </c>
      <c r="AE18" s="9">
        <v>282656</v>
      </c>
      <c r="AF18" s="9">
        <v>184865</v>
      </c>
      <c r="AG18" s="5">
        <v>286145</v>
      </c>
      <c r="AH18" s="9">
        <v>41459</v>
      </c>
      <c r="AI18" s="9">
        <v>327604</v>
      </c>
      <c r="AJ18" s="8" t="s">
        <v>152</v>
      </c>
      <c r="AK18" s="1">
        <v>24.8</v>
      </c>
      <c r="AL18" s="2">
        <v>16716</v>
      </c>
      <c r="AM18" s="1">
        <v>44.6</v>
      </c>
      <c r="AN18" s="1">
        <v>87.4</v>
      </c>
      <c r="AO18" s="2">
        <v>200493</v>
      </c>
    </row>
    <row r="19" spans="1:41">
      <c r="A19" t="s">
        <v>49</v>
      </c>
      <c r="B19" t="s">
        <v>50</v>
      </c>
      <c r="C19">
        <v>4</v>
      </c>
      <c r="D19" t="s">
        <v>229</v>
      </c>
      <c r="E19" t="s">
        <v>122</v>
      </c>
      <c r="F19" t="s">
        <v>51</v>
      </c>
      <c r="G19">
        <v>126</v>
      </c>
      <c r="H19">
        <v>46</v>
      </c>
      <c r="I19">
        <f t="shared" si="0"/>
        <v>80</v>
      </c>
      <c r="J19">
        <v>1146</v>
      </c>
      <c r="K19">
        <v>9.1</v>
      </c>
      <c r="L19">
        <v>208</v>
      </c>
      <c r="M19" s="1">
        <f t="shared" si="3"/>
        <v>4.5</v>
      </c>
      <c r="N19">
        <v>938</v>
      </c>
      <c r="O19" s="1">
        <f t="shared" si="4"/>
        <v>11.7</v>
      </c>
      <c r="P19">
        <v>3.6</v>
      </c>
      <c r="Q19">
        <v>3.6</v>
      </c>
      <c r="R19">
        <v>74</v>
      </c>
      <c r="S19">
        <v>66.2</v>
      </c>
      <c r="U19" s="9">
        <v>49828</v>
      </c>
      <c r="V19" s="9">
        <v>59828</v>
      </c>
      <c r="W19" s="6">
        <v>80</v>
      </c>
      <c r="X19" s="6">
        <v>406</v>
      </c>
      <c r="Y19" s="6">
        <f t="shared" si="1"/>
        <v>486</v>
      </c>
      <c r="Z19" s="10">
        <f t="shared" si="2"/>
        <v>0.83539094650205759</v>
      </c>
      <c r="AA19" s="9">
        <v>108348</v>
      </c>
      <c r="AB19" s="9"/>
      <c r="AC19" s="5"/>
      <c r="AD19" s="9"/>
      <c r="AE19" s="12">
        <f>AI19</f>
        <v>384295</v>
      </c>
      <c r="AF19" s="9">
        <v>227314</v>
      </c>
      <c r="AG19" s="5">
        <v>335662</v>
      </c>
      <c r="AH19" s="9">
        <v>48633</v>
      </c>
      <c r="AI19" s="9">
        <v>384295</v>
      </c>
      <c r="AJ19" s="8" t="s">
        <v>153</v>
      </c>
      <c r="AK19" s="1">
        <v>16.100000000000001</v>
      </c>
      <c r="AL19" s="2">
        <v>14249</v>
      </c>
      <c r="AM19" s="1">
        <v>18.899999999999999</v>
      </c>
      <c r="AN19" s="1">
        <v>83.2</v>
      </c>
      <c r="AO19" s="2">
        <v>254291</v>
      </c>
    </row>
    <row r="20" spans="1:41">
      <c r="A20" t="s">
        <v>52</v>
      </c>
      <c r="B20" t="s">
        <v>53</v>
      </c>
      <c r="C20">
        <v>13</v>
      </c>
      <c r="D20" t="s">
        <v>230</v>
      </c>
      <c r="E20" t="s">
        <v>130</v>
      </c>
      <c r="F20" t="s">
        <v>54</v>
      </c>
      <c r="G20">
        <v>84</v>
      </c>
      <c r="H20">
        <v>48</v>
      </c>
      <c r="I20">
        <f t="shared" si="0"/>
        <v>36</v>
      </c>
      <c r="J20">
        <v>1117</v>
      </c>
      <c r="K20">
        <v>13.3</v>
      </c>
      <c r="L20">
        <v>141</v>
      </c>
      <c r="M20" s="1">
        <f t="shared" si="3"/>
        <v>2.9</v>
      </c>
      <c r="N20">
        <v>976</v>
      </c>
      <c r="O20" s="1">
        <f t="shared" si="4"/>
        <v>27.1</v>
      </c>
      <c r="P20">
        <v>3.5</v>
      </c>
      <c r="Q20">
        <v>3.4</v>
      </c>
      <c r="U20" s="9">
        <v>19918</v>
      </c>
      <c r="V20" s="9">
        <v>44746</v>
      </c>
      <c r="W20" s="6">
        <v>65</v>
      </c>
      <c r="X20" s="6">
        <v>274</v>
      </c>
      <c r="Y20" s="6">
        <f t="shared" si="1"/>
        <v>339</v>
      </c>
      <c r="Z20" s="10">
        <f t="shared" si="2"/>
        <v>0.80825958702064893</v>
      </c>
      <c r="AA20" s="9">
        <v>65640</v>
      </c>
      <c r="AB20" s="9">
        <v>81175</v>
      </c>
      <c r="AC20" s="5">
        <v>146815</v>
      </c>
      <c r="AD20" s="9">
        <v>21272</v>
      </c>
      <c r="AE20" s="9">
        <v>168087</v>
      </c>
      <c r="AF20" s="9">
        <v>189530</v>
      </c>
      <c r="AG20" s="5">
        <v>255170</v>
      </c>
      <c r="AH20" s="9">
        <v>36971</v>
      </c>
      <c r="AI20" s="9">
        <v>292141</v>
      </c>
      <c r="AJ20" s="8" t="s">
        <v>153</v>
      </c>
      <c r="AK20" s="1">
        <v>100</v>
      </c>
      <c r="AL20" s="2">
        <v>8173</v>
      </c>
      <c r="AM20" s="1">
        <v>98.2</v>
      </c>
      <c r="AN20" s="1">
        <v>92.5</v>
      </c>
      <c r="AO20" s="2">
        <v>130360</v>
      </c>
    </row>
    <row r="21" spans="1:41">
      <c r="A21" t="s">
        <v>55</v>
      </c>
      <c r="B21" t="s">
        <v>56</v>
      </c>
      <c r="C21">
        <v>4</v>
      </c>
      <c r="D21" t="s">
        <v>229</v>
      </c>
      <c r="E21" t="s">
        <v>137</v>
      </c>
      <c r="F21" t="s">
        <v>57</v>
      </c>
      <c r="G21">
        <v>151</v>
      </c>
      <c r="H21">
        <v>146</v>
      </c>
      <c r="I21">
        <f t="shared" si="0"/>
        <v>5</v>
      </c>
      <c r="J21">
        <v>601</v>
      </c>
      <c r="K21">
        <v>4</v>
      </c>
      <c r="L21">
        <v>485</v>
      </c>
      <c r="M21" s="1">
        <f t="shared" si="3"/>
        <v>3.3</v>
      </c>
      <c r="N21">
        <v>116</v>
      </c>
      <c r="O21" s="1">
        <f t="shared" si="4"/>
        <v>23.2</v>
      </c>
      <c r="P21">
        <v>3.7</v>
      </c>
      <c r="Q21">
        <v>3.7</v>
      </c>
      <c r="R21">
        <v>67</v>
      </c>
      <c r="S21">
        <v>56</v>
      </c>
      <c r="T21">
        <v>64</v>
      </c>
      <c r="U21" s="9">
        <v>24160</v>
      </c>
      <c r="V21" s="9">
        <v>37164</v>
      </c>
      <c r="W21" s="6">
        <v>105</v>
      </c>
      <c r="X21" s="6">
        <v>447</v>
      </c>
      <c r="Y21" s="6">
        <f t="shared" si="1"/>
        <v>552</v>
      </c>
      <c r="Z21" s="10">
        <f t="shared" si="2"/>
        <v>0.80978260869565222</v>
      </c>
      <c r="AA21" s="9">
        <v>84424</v>
      </c>
      <c r="AB21" s="9">
        <v>96207</v>
      </c>
      <c r="AC21" s="5">
        <v>180631</v>
      </c>
      <c r="AD21" s="9">
        <v>26171</v>
      </c>
      <c r="AE21" s="9">
        <v>206802</v>
      </c>
      <c r="AF21" s="9">
        <v>145250</v>
      </c>
      <c r="AG21" s="5">
        <v>229674</v>
      </c>
      <c r="AH21" s="9">
        <v>33277</v>
      </c>
      <c r="AI21" s="9">
        <v>262951</v>
      </c>
      <c r="AJ21" s="8" t="s">
        <v>153</v>
      </c>
      <c r="AK21" s="1">
        <v>71.5</v>
      </c>
      <c r="AL21" s="2">
        <v>1882</v>
      </c>
      <c r="AM21" s="1">
        <v>82.9</v>
      </c>
      <c r="AN21" s="1">
        <v>71.599999999999994</v>
      </c>
      <c r="AO21" s="2">
        <v>125000</v>
      </c>
    </row>
    <row r="22" spans="1:41">
      <c r="A22" t="s">
        <v>58</v>
      </c>
      <c r="B22" t="s">
        <v>59</v>
      </c>
      <c r="C22">
        <v>19</v>
      </c>
      <c r="D22" t="s">
        <v>231</v>
      </c>
      <c r="E22" t="s">
        <v>127</v>
      </c>
      <c r="F22" t="s">
        <v>60</v>
      </c>
      <c r="G22">
        <v>88</v>
      </c>
      <c r="H22">
        <v>67</v>
      </c>
      <c r="I22">
        <f t="shared" si="0"/>
        <v>21</v>
      </c>
      <c r="J22">
        <v>1017</v>
      </c>
      <c r="K22">
        <v>11.6</v>
      </c>
      <c r="L22">
        <v>173</v>
      </c>
      <c r="M22" s="1">
        <f t="shared" si="3"/>
        <v>2.6</v>
      </c>
      <c r="N22">
        <v>844</v>
      </c>
      <c r="O22" s="1">
        <f t="shared" si="4"/>
        <v>40.200000000000003</v>
      </c>
      <c r="P22">
        <v>3.7</v>
      </c>
      <c r="Q22">
        <v>3.6</v>
      </c>
      <c r="R22">
        <v>67.7</v>
      </c>
      <c r="S22">
        <v>50.8</v>
      </c>
      <c r="T22">
        <v>65.900000000000006</v>
      </c>
      <c r="U22" s="9">
        <v>29310</v>
      </c>
      <c r="V22" s="9">
        <v>56576</v>
      </c>
      <c r="W22" s="6">
        <v>56</v>
      </c>
      <c r="X22" s="6">
        <v>289</v>
      </c>
      <c r="Y22" s="6">
        <f t="shared" si="1"/>
        <v>345</v>
      </c>
      <c r="Z22" s="10">
        <f t="shared" si="2"/>
        <v>0.83768115942028987</v>
      </c>
      <c r="AA22" s="9">
        <v>91336</v>
      </c>
      <c r="AB22" s="9">
        <v>113822</v>
      </c>
      <c r="AC22" s="5">
        <v>205158</v>
      </c>
      <c r="AD22" s="9">
        <v>29725</v>
      </c>
      <c r="AE22" s="9">
        <v>234883</v>
      </c>
      <c r="AF22" s="9">
        <v>224996</v>
      </c>
      <c r="AG22" s="5">
        <v>316332</v>
      </c>
      <c r="AH22" s="9">
        <v>45833</v>
      </c>
      <c r="AI22" s="9">
        <v>362165</v>
      </c>
      <c r="AJ22" s="8" t="s">
        <v>153</v>
      </c>
      <c r="AK22" s="1">
        <v>15.9</v>
      </c>
      <c r="AL22" s="2">
        <v>3714</v>
      </c>
      <c r="AM22" s="1">
        <v>48.1</v>
      </c>
      <c r="AN22" s="1">
        <v>75.599999999999994</v>
      </c>
      <c r="AO22" s="2">
        <v>175442</v>
      </c>
    </row>
    <row r="23" spans="1:41">
      <c r="A23" t="s">
        <v>61</v>
      </c>
      <c r="B23" t="s">
        <v>62</v>
      </c>
      <c r="C23">
        <v>12</v>
      </c>
      <c r="D23" t="s">
        <v>230</v>
      </c>
      <c r="E23" t="s">
        <v>120</v>
      </c>
      <c r="F23" t="s">
        <v>96</v>
      </c>
      <c r="G23">
        <v>97</v>
      </c>
      <c r="H23">
        <v>29</v>
      </c>
      <c r="I23">
        <f t="shared" si="0"/>
        <v>68</v>
      </c>
      <c r="J23">
        <v>987</v>
      </c>
      <c r="K23">
        <v>10.199999999999999</v>
      </c>
      <c r="L23">
        <v>133</v>
      </c>
      <c r="M23" s="1">
        <f t="shared" si="3"/>
        <v>4.5999999999999996</v>
      </c>
      <c r="N23">
        <v>854</v>
      </c>
      <c r="O23" s="1">
        <f t="shared" si="4"/>
        <v>12.6</v>
      </c>
      <c r="P23">
        <v>3.8</v>
      </c>
      <c r="Q23">
        <v>3.6</v>
      </c>
      <c r="R23">
        <v>80</v>
      </c>
      <c r="S23">
        <v>66</v>
      </c>
      <c r="T23">
        <v>80</v>
      </c>
      <c r="U23" s="9">
        <v>51560</v>
      </c>
      <c r="V23" s="9">
        <v>56560</v>
      </c>
      <c r="W23" s="6">
        <v>53</v>
      </c>
      <c r="X23" s="6">
        <v>330</v>
      </c>
      <c r="Y23" s="6">
        <f t="shared" si="1"/>
        <v>383</v>
      </c>
      <c r="Z23" s="10">
        <f t="shared" si="2"/>
        <v>0.86161879895561355</v>
      </c>
      <c r="AA23" s="9">
        <v>88584</v>
      </c>
      <c r="AB23" s="9">
        <v>189736</v>
      </c>
      <c r="AC23" s="5">
        <v>278320</v>
      </c>
      <c r="AD23" s="9">
        <v>40325</v>
      </c>
      <c r="AE23" s="9">
        <v>318645</v>
      </c>
      <c r="AF23" s="9">
        <v>213440</v>
      </c>
      <c r="AG23" s="5">
        <v>302024</v>
      </c>
      <c r="AH23" s="9">
        <v>43760</v>
      </c>
      <c r="AI23" s="9">
        <v>345784</v>
      </c>
      <c r="AJ23" s="8" t="s">
        <v>153</v>
      </c>
      <c r="AK23" s="1">
        <v>62.9</v>
      </c>
      <c r="AL23" s="2">
        <v>8885</v>
      </c>
      <c r="AM23" s="1">
        <v>62</v>
      </c>
      <c r="AN23" s="1">
        <v>73.2</v>
      </c>
      <c r="AO23" s="2">
        <v>201948</v>
      </c>
    </row>
    <row r="24" spans="1:41">
      <c r="A24" t="s">
        <v>63</v>
      </c>
      <c r="B24" t="s">
        <v>64</v>
      </c>
      <c r="C24">
        <v>27</v>
      </c>
      <c r="D24" t="s">
        <v>232</v>
      </c>
      <c r="E24" t="s">
        <v>118</v>
      </c>
      <c r="F24" t="s">
        <v>65</v>
      </c>
      <c r="G24">
        <v>53</v>
      </c>
      <c r="H24">
        <v>5</v>
      </c>
      <c r="I24">
        <f t="shared" si="0"/>
        <v>48</v>
      </c>
      <c r="J24">
        <v>165</v>
      </c>
      <c r="K24">
        <v>3.1</v>
      </c>
      <c r="L24">
        <v>19</v>
      </c>
      <c r="M24" s="1">
        <f t="shared" si="3"/>
        <v>3.8</v>
      </c>
      <c r="N24">
        <v>146</v>
      </c>
      <c r="O24" s="1">
        <f t="shared" si="4"/>
        <v>3</v>
      </c>
      <c r="P24">
        <v>3.3</v>
      </c>
      <c r="Q24">
        <v>3.2</v>
      </c>
      <c r="R24">
        <v>37</v>
      </c>
      <c r="S24">
        <v>25</v>
      </c>
      <c r="T24">
        <v>35</v>
      </c>
      <c r="U24" s="9">
        <v>43055</v>
      </c>
      <c r="V24" s="9">
        <v>43055</v>
      </c>
      <c r="W24" s="6">
        <v>52</v>
      </c>
      <c r="X24" s="6">
        <v>174</v>
      </c>
      <c r="Y24" s="6">
        <f t="shared" si="1"/>
        <v>226</v>
      </c>
      <c r="Z24" s="10">
        <f t="shared" si="2"/>
        <v>0.76991150442477874</v>
      </c>
      <c r="AA24" s="9">
        <v>85628</v>
      </c>
      <c r="AB24" s="9"/>
      <c r="AC24" s="5"/>
      <c r="AD24" s="9"/>
      <c r="AE24" s="12">
        <f>AI24</f>
        <v>309381</v>
      </c>
      <c r="AF24" s="9">
        <v>184600</v>
      </c>
      <c r="AG24" s="5">
        <v>270228</v>
      </c>
      <c r="AH24" s="9">
        <v>39153</v>
      </c>
      <c r="AI24" s="9">
        <v>309381</v>
      </c>
      <c r="AJ24" s="8" t="s">
        <v>153</v>
      </c>
      <c r="AK24" s="1">
        <v>31.4</v>
      </c>
      <c r="AL24" s="2">
        <v>1326</v>
      </c>
      <c r="AM24" s="1">
        <v>44.4</v>
      </c>
      <c r="AN24" s="1">
        <v>100</v>
      </c>
      <c r="AO24" s="2">
        <v>96210</v>
      </c>
    </row>
    <row r="25" spans="1:41">
      <c r="A25" t="s">
        <v>66</v>
      </c>
      <c r="B25" t="s">
        <v>67</v>
      </c>
      <c r="C25">
        <v>1</v>
      </c>
      <c r="D25" t="s">
        <v>229</v>
      </c>
      <c r="E25" t="s">
        <v>142</v>
      </c>
      <c r="F25" t="s">
        <v>68</v>
      </c>
      <c r="G25">
        <v>150</v>
      </c>
      <c r="H25">
        <v>117</v>
      </c>
      <c r="I25">
        <f t="shared" si="0"/>
        <v>33</v>
      </c>
      <c r="J25">
        <v>1046</v>
      </c>
      <c r="K25">
        <v>7</v>
      </c>
      <c r="L25">
        <v>493</v>
      </c>
      <c r="M25" s="1">
        <f t="shared" si="3"/>
        <v>4.2</v>
      </c>
      <c r="N25">
        <v>553</v>
      </c>
      <c r="O25" s="1">
        <f t="shared" si="4"/>
        <v>16.8</v>
      </c>
      <c r="P25">
        <v>3.7</v>
      </c>
      <c r="Q25">
        <v>3.7</v>
      </c>
      <c r="R25">
        <v>80</v>
      </c>
      <c r="S25">
        <v>73</v>
      </c>
      <c r="T25">
        <v>74</v>
      </c>
      <c r="U25" s="9">
        <v>32102</v>
      </c>
      <c r="V25" s="9">
        <v>44347</v>
      </c>
      <c r="W25" s="6">
        <v>85</v>
      </c>
      <c r="X25" s="6">
        <v>495</v>
      </c>
      <c r="Y25" s="6">
        <f t="shared" si="1"/>
        <v>580</v>
      </c>
      <c r="Z25" s="10">
        <f t="shared" si="2"/>
        <v>0.85344827586206895</v>
      </c>
      <c r="AA25" s="9">
        <v>117032</v>
      </c>
      <c r="AB25" s="9">
        <v>130423</v>
      </c>
      <c r="AC25" s="5">
        <v>247455</v>
      </c>
      <c r="AD25" s="9">
        <v>35853</v>
      </c>
      <c r="AE25" s="9">
        <v>283308</v>
      </c>
      <c r="AF25" s="9">
        <v>179404</v>
      </c>
      <c r="AG25" s="5">
        <v>296436</v>
      </c>
      <c r="AH25" s="9">
        <v>42950</v>
      </c>
      <c r="AI25" s="9">
        <v>339386</v>
      </c>
      <c r="AJ25" s="8" t="s">
        <v>152</v>
      </c>
      <c r="AK25" s="1">
        <v>99.3</v>
      </c>
      <c r="AL25" s="2">
        <v>18535</v>
      </c>
      <c r="AM25" s="1">
        <v>56.3</v>
      </c>
      <c r="AN25" s="1">
        <v>74.400000000000006</v>
      </c>
      <c r="AO25" s="2">
        <v>152627</v>
      </c>
    </row>
    <row r="26" spans="1:41">
      <c r="A26" t="s">
        <v>69</v>
      </c>
      <c r="B26" t="s">
        <v>70</v>
      </c>
      <c r="C26">
        <v>10</v>
      </c>
      <c r="D26" t="s">
        <v>230</v>
      </c>
      <c r="E26" t="s">
        <v>125</v>
      </c>
      <c r="F26" t="s">
        <v>71</v>
      </c>
      <c r="G26">
        <v>114</v>
      </c>
      <c r="H26">
        <v>80</v>
      </c>
      <c r="I26">
        <f t="shared" si="0"/>
        <v>34</v>
      </c>
      <c r="J26">
        <v>952</v>
      </c>
      <c r="K26">
        <v>8.4</v>
      </c>
      <c r="L26">
        <v>197</v>
      </c>
      <c r="M26" s="1">
        <f t="shared" si="3"/>
        <v>2.5</v>
      </c>
      <c r="N26">
        <v>755</v>
      </c>
      <c r="O26" s="1">
        <f t="shared" si="4"/>
        <v>22.2</v>
      </c>
      <c r="P26">
        <v>3.7</v>
      </c>
      <c r="Q26">
        <v>3.8</v>
      </c>
      <c r="R26">
        <v>69</v>
      </c>
      <c r="S26">
        <v>54</v>
      </c>
      <c r="T26">
        <v>65</v>
      </c>
      <c r="U26" s="9">
        <v>19448</v>
      </c>
      <c r="V26" s="9">
        <v>48528</v>
      </c>
      <c r="W26" s="6">
        <v>93</v>
      </c>
      <c r="X26" s="6">
        <v>362</v>
      </c>
      <c r="Y26" s="6">
        <f t="shared" si="1"/>
        <v>455</v>
      </c>
      <c r="Z26" s="10">
        <f t="shared" si="2"/>
        <v>0.79560439560439555</v>
      </c>
      <c r="AA26" s="9">
        <v>70600</v>
      </c>
      <c r="AB26" s="9">
        <v>86371</v>
      </c>
      <c r="AC26" s="5">
        <v>156971</v>
      </c>
      <c r="AD26" s="9">
        <v>22743</v>
      </c>
      <c r="AE26" s="9">
        <v>179714</v>
      </c>
      <c r="AF26" s="9">
        <v>201271</v>
      </c>
      <c r="AG26" s="5">
        <v>271871</v>
      </c>
      <c r="AH26" s="9">
        <v>39391</v>
      </c>
      <c r="AI26" s="9">
        <v>311262</v>
      </c>
      <c r="AJ26" s="8" t="s">
        <v>153</v>
      </c>
      <c r="AK26" s="1">
        <v>40.4</v>
      </c>
      <c r="AL26" s="2">
        <v>3159</v>
      </c>
      <c r="AM26" s="1">
        <v>41.8</v>
      </c>
      <c r="AN26" s="1">
        <v>79.5</v>
      </c>
      <c r="AO26" s="2">
        <v>149235</v>
      </c>
    </row>
    <row r="27" spans="1:41">
      <c r="A27" t="s">
        <v>72</v>
      </c>
      <c r="B27" t="s">
        <v>73</v>
      </c>
      <c r="C27">
        <v>19</v>
      </c>
      <c r="D27" t="s">
        <v>231</v>
      </c>
      <c r="E27" t="s">
        <v>136</v>
      </c>
      <c r="F27" t="s">
        <v>74</v>
      </c>
      <c r="G27">
        <v>123</v>
      </c>
      <c r="H27">
        <v>56</v>
      </c>
      <c r="I27">
        <f t="shared" si="0"/>
        <v>67</v>
      </c>
      <c r="J27">
        <v>1029</v>
      </c>
      <c r="K27">
        <v>8.4</v>
      </c>
      <c r="L27">
        <v>138</v>
      </c>
      <c r="M27" s="1">
        <f t="shared" si="3"/>
        <v>2.5</v>
      </c>
      <c r="N27">
        <v>891</v>
      </c>
      <c r="O27" s="1">
        <f t="shared" si="4"/>
        <v>13.3</v>
      </c>
      <c r="P27">
        <v>3.7</v>
      </c>
      <c r="Q27">
        <v>3.6</v>
      </c>
      <c r="R27">
        <v>61.8</v>
      </c>
      <c r="S27">
        <v>48.8</v>
      </c>
      <c r="T27">
        <v>55.2</v>
      </c>
      <c r="U27" s="9">
        <v>26692</v>
      </c>
      <c r="V27" s="9">
        <v>62516</v>
      </c>
      <c r="W27" s="6">
        <v>74</v>
      </c>
      <c r="X27" s="6">
        <v>381</v>
      </c>
      <c r="Y27" s="6">
        <f t="shared" si="1"/>
        <v>455</v>
      </c>
      <c r="Z27" s="10">
        <f t="shared" si="2"/>
        <v>0.83736263736263739</v>
      </c>
      <c r="AA27" s="9">
        <v>77632</v>
      </c>
      <c r="AB27" s="9">
        <v>101440</v>
      </c>
      <c r="AC27" s="5">
        <v>179072</v>
      </c>
      <c r="AD27" s="9">
        <v>25945</v>
      </c>
      <c r="AE27" s="9">
        <v>205017</v>
      </c>
      <c r="AF27" s="9">
        <v>130512</v>
      </c>
      <c r="AG27" s="5">
        <v>208144</v>
      </c>
      <c r="AH27" s="9">
        <v>30158</v>
      </c>
      <c r="AI27" s="9">
        <v>238302</v>
      </c>
      <c r="AJ27" s="8" t="s">
        <v>152</v>
      </c>
      <c r="AK27" s="1">
        <v>22.8</v>
      </c>
      <c r="AL27" s="2">
        <v>5369</v>
      </c>
      <c r="AM27" s="1">
        <v>36.5</v>
      </c>
      <c r="AN27" s="1">
        <v>83.8</v>
      </c>
      <c r="AO27" s="2">
        <v>166155</v>
      </c>
    </row>
    <row r="28" spans="1:41">
      <c r="A28" t="s">
        <v>75</v>
      </c>
      <c r="B28" t="s">
        <v>115</v>
      </c>
      <c r="C28">
        <v>17</v>
      </c>
      <c r="D28" t="s">
        <v>231</v>
      </c>
      <c r="E28" t="s">
        <v>124</v>
      </c>
      <c r="F28" t="s">
        <v>94</v>
      </c>
      <c r="G28">
        <v>126</v>
      </c>
      <c r="H28">
        <v>80</v>
      </c>
      <c r="I28">
        <f t="shared" si="0"/>
        <v>46</v>
      </c>
      <c r="J28">
        <v>1656</v>
      </c>
      <c r="K28">
        <v>13.1</v>
      </c>
      <c r="L28">
        <v>390</v>
      </c>
      <c r="M28" s="1">
        <f t="shared" si="3"/>
        <v>4.9000000000000004</v>
      </c>
      <c r="N28">
        <v>1266</v>
      </c>
      <c r="O28" s="1">
        <f t="shared" si="4"/>
        <v>27.5</v>
      </c>
      <c r="P28">
        <v>3.5</v>
      </c>
      <c r="Q28">
        <v>3.4</v>
      </c>
      <c r="U28" s="9">
        <v>24772</v>
      </c>
      <c r="V28" s="9">
        <v>53305</v>
      </c>
      <c r="W28" s="6">
        <v>136</v>
      </c>
      <c r="X28" s="6">
        <v>366</v>
      </c>
      <c r="Y28" s="6">
        <f t="shared" si="1"/>
        <v>502</v>
      </c>
      <c r="Z28" s="10">
        <f t="shared" si="2"/>
        <v>0.72908366533864544</v>
      </c>
      <c r="AA28" s="9">
        <v>83940</v>
      </c>
      <c r="AB28" s="9">
        <v>96503</v>
      </c>
      <c r="AC28" s="5">
        <v>180443</v>
      </c>
      <c r="AD28" s="9">
        <v>26144</v>
      </c>
      <c r="AE28" s="9">
        <v>206587</v>
      </c>
      <c r="AF28" s="9">
        <v>206826</v>
      </c>
      <c r="AG28" s="5">
        <v>290766</v>
      </c>
      <c r="AH28" s="9">
        <v>42129</v>
      </c>
      <c r="AI28" s="9">
        <v>332895</v>
      </c>
      <c r="AJ28" s="8" t="s">
        <v>153</v>
      </c>
      <c r="AK28" s="1">
        <v>84.4</v>
      </c>
      <c r="AL28" s="2">
        <v>2360</v>
      </c>
      <c r="AM28" s="1">
        <v>43.6</v>
      </c>
      <c r="AN28" s="1">
        <v>59.9</v>
      </c>
      <c r="AO28" s="2">
        <v>165685</v>
      </c>
    </row>
    <row r="29" spans="1:41">
      <c r="A29" t="s">
        <v>76</v>
      </c>
      <c r="B29" t="s">
        <v>77</v>
      </c>
      <c r="C29">
        <v>27</v>
      </c>
      <c r="D29" t="s">
        <v>232</v>
      </c>
      <c r="E29" t="s">
        <v>143</v>
      </c>
      <c r="F29" t="s">
        <v>68</v>
      </c>
      <c r="G29">
        <v>106</v>
      </c>
      <c r="H29">
        <v>67</v>
      </c>
      <c r="I29">
        <f t="shared" si="0"/>
        <v>39</v>
      </c>
      <c r="J29">
        <v>772</v>
      </c>
      <c r="K29">
        <v>7.3</v>
      </c>
      <c r="L29">
        <v>305</v>
      </c>
      <c r="M29" s="1">
        <f t="shared" si="3"/>
        <v>4.5999999999999996</v>
      </c>
      <c r="N29">
        <v>467</v>
      </c>
      <c r="O29" s="1">
        <f t="shared" si="4"/>
        <v>12</v>
      </c>
      <c r="P29">
        <v>3.3</v>
      </c>
      <c r="Q29">
        <v>3.1</v>
      </c>
      <c r="R29">
        <v>58</v>
      </c>
      <c r="S29">
        <v>48</v>
      </c>
      <c r="T29">
        <v>57</v>
      </c>
      <c r="U29" s="9">
        <v>54220</v>
      </c>
      <c r="V29" s="9">
        <v>52900</v>
      </c>
      <c r="W29" s="6">
        <v>94</v>
      </c>
      <c r="X29" s="6">
        <v>318</v>
      </c>
      <c r="Y29" s="6">
        <f t="shared" si="1"/>
        <v>412</v>
      </c>
      <c r="Z29" s="10">
        <f t="shared" si="2"/>
        <v>0.77184466019417475</v>
      </c>
      <c r="AA29" s="9">
        <v>116748</v>
      </c>
      <c r="AB29" s="9"/>
      <c r="AC29" s="5"/>
      <c r="AD29" s="9"/>
      <c r="AE29" s="12">
        <f>AI29</f>
        <v>373752</v>
      </c>
      <c r="AF29" s="9">
        <v>209705</v>
      </c>
      <c r="AG29" s="5">
        <v>326453</v>
      </c>
      <c r="AH29" s="9">
        <v>47299</v>
      </c>
      <c r="AI29" s="9">
        <v>373752</v>
      </c>
      <c r="AJ29" s="8" t="s">
        <v>153</v>
      </c>
      <c r="AK29" s="1">
        <v>8</v>
      </c>
      <c r="AL29" s="2">
        <v>2143</v>
      </c>
      <c r="AM29" s="1">
        <v>9.9</v>
      </c>
      <c r="AN29" s="1">
        <v>97.9</v>
      </c>
      <c r="AO29" s="2">
        <v>301803</v>
      </c>
    </row>
    <row r="30" spans="1:41">
      <c r="A30" t="s">
        <v>78</v>
      </c>
      <c r="B30" t="s">
        <v>79</v>
      </c>
      <c r="C30">
        <v>8</v>
      </c>
      <c r="D30" t="s">
        <v>230</v>
      </c>
      <c r="E30" t="s">
        <v>133</v>
      </c>
      <c r="F30" t="s">
        <v>80</v>
      </c>
      <c r="G30">
        <v>96</v>
      </c>
      <c r="H30">
        <v>63</v>
      </c>
      <c r="I30">
        <f t="shared" si="0"/>
        <v>33</v>
      </c>
      <c r="J30">
        <v>1341</v>
      </c>
      <c r="K30">
        <v>14</v>
      </c>
      <c r="L30">
        <v>170</v>
      </c>
      <c r="M30" s="1">
        <f t="shared" si="3"/>
        <v>2.7</v>
      </c>
      <c r="N30">
        <v>1171</v>
      </c>
      <c r="O30" s="1">
        <f t="shared" si="4"/>
        <v>35.5</v>
      </c>
      <c r="P30">
        <v>3.7</v>
      </c>
      <c r="Q30">
        <v>3.7</v>
      </c>
      <c r="R30">
        <v>73</v>
      </c>
      <c r="S30">
        <v>61</v>
      </c>
      <c r="T30">
        <v>82</v>
      </c>
      <c r="U30" s="9">
        <v>30908</v>
      </c>
      <c r="V30" s="9">
        <v>49051</v>
      </c>
      <c r="W30" s="6">
        <v>76</v>
      </c>
      <c r="X30" s="6">
        <v>281</v>
      </c>
      <c r="Y30" s="6">
        <f t="shared" si="1"/>
        <v>357</v>
      </c>
      <c r="Z30" s="10">
        <f t="shared" si="2"/>
        <v>0.78711484593837533</v>
      </c>
      <c r="AA30" s="9">
        <v>88060</v>
      </c>
      <c r="AB30" s="9">
        <v>101454</v>
      </c>
      <c r="AC30" s="5">
        <v>189514</v>
      </c>
      <c r="AD30" s="9">
        <v>27458</v>
      </c>
      <c r="AE30" s="9">
        <v>216972</v>
      </c>
      <c r="AF30" s="9">
        <v>197358</v>
      </c>
      <c r="AG30" s="5">
        <v>285418</v>
      </c>
      <c r="AH30" s="9">
        <v>41354</v>
      </c>
      <c r="AI30" s="9">
        <v>326772</v>
      </c>
      <c r="AJ30" s="8" t="s">
        <v>153</v>
      </c>
      <c r="AK30" s="1">
        <v>81.3</v>
      </c>
      <c r="AL30" s="2">
        <v>4247</v>
      </c>
      <c r="AM30" s="1">
        <v>87.1</v>
      </c>
      <c r="AN30" s="1">
        <v>87.5</v>
      </c>
      <c r="AO30" s="2">
        <v>124770</v>
      </c>
    </row>
    <row r="31" spans="1:41">
      <c r="A31" t="s">
        <v>81</v>
      </c>
      <c r="B31" t="s">
        <v>82</v>
      </c>
      <c r="C31">
        <v>14</v>
      </c>
      <c r="D31" t="s">
        <v>230</v>
      </c>
      <c r="E31" t="s">
        <v>145</v>
      </c>
      <c r="F31" t="s">
        <v>83</v>
      </c>
      <c r="G31">
        <v>133</v>
      </c>
      <c r="H31">
        <v>43</v>
      </c>
      <c r="I31">
        <f t="shared" si="0"/>
        <v>90</v>
      </c>
      <c r="J31">
        <v>1483</v>
      </c>
      <c r="K31">
        <v>11.2</v>
      </c>
      <c r="L31">
        <v>156</v>
      </c>
      <c r="M31" s="1">
        <f t="shared" si="3"/>
        <v>3.6</v>
      </c>
      <c r="N31">
        <v>1327</v>
      </c>
      <c r="O31" s="1">
        <f t="shared" si="4"/>
        <v>14.7</v>
      </c>
      <c r="P31">
        <v>3.7</v>
      </c>
      <c r="Q31">
        <v>3.6</v>
      </c>
      <c r="R31">
        <v>67</v>
      </c>
      <c r="S31">
        <v>56</v>
      </c>
      <c r="T31">
        <v>64</v>
      </c>
      <c r="U31" s="9">
        <v>25531</v>
      </c>
      <c r="V31" s="9">
        <v>61087</v>
      </c>
      <c r="W31" s="6">
        <v>123</v>
      </c>
      <c r="X31" s="6">
        <v>401</v>
      </c>
      <c r="Y31" s="6">
        <f t="shared" si="1"/>
        <v>524</v>
      </c>
      <c r="Z31" s="10">
        <f t="shared" si="2"/>
        <v>0.76526717557251911</v>
      </c>
      <c r="AA31" s="9">
        <v>72684</v>
      </c>
      <c r="AB31" s="9">
        <v>94217</v>
      </c>
      <c r="AC31" s="5">
        <v>166901</v>
      </c>
      <c r="AD31" s="9">
        <v>24182</v>
      </c>
      <c r="AE31" s="9">
        <v>191083</v>
      </c>
      <c r="AF31" s="9">
        <v>145780</v>
      </c>
      <c r="AG31" s="5">
        <v>218464</v>
      </c>
      <c r="AH31" s="9">
        <v>31653</v>
      </c>
      <c r="AI31" s="9">
        <v>250117</v>
      </c>
      <c r="AJ31" s="8" t="s">
        <v>152</v>
      </c>
      <c r="AK31" s="1">
        <v>42.9</v>
      </c>
      <c r="AL31" s="2">
        <v>2864</v>
      </c>
      <c r="AM31" s="1">
        <v>52.5</v>
      </c>
      <c r="AN31" s="1">
        <v>76.7</v>
      </c>
      <c r="AO31" s="2">
        <v>111857</v>
      </c>
    </row>
    <row r="32" spans="1:41">
      <c r="U32" s="6"/>
      <c r="V32" s="6"/>
      <c r="W32" s="6"/>
      <c r="X32" s="6"/>
      <c r="Y32" s="6"/>
      <c r="Z32" s="6"/>
      <c r="AA32" s="6"/>
      <c r="AB32" s="6"/>
      <c r="AC32" s="6"/>
      <c r="AD32" s="6"/>
      <c r="AE32" s="6"/>
      <c r="AF32" s="6"/>
      <c r="AG32" s="6"/>
      <c r="AH32" s="6"/>
      <c r="AI32" s="6"/>
      <c r="AJ32" s="8"/>
    </row>
  </sheetData>
  <sortState xmlns:xlrd2="http://schemas.microsoft.com/office/spreadsheetml/2017/richdata2" ref="A2:AO31">
    <sortCondition ref="A2:A3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E7702-36EC-4F4C-89F3-626CBDDD6A17}">
  <dimension ref="A1:C31"/>
  <sheetViews>
    <sheetView workbookViewId="0">
      <selection activeCell="F35" sqref="F35"/>
    </sheetView>
  </sheetViews>
  <sheetFormatPr baseColWidth="10" defaultRowHeight="16"/>
  <cols>
    <col min="1" max="1" width="11.6640625" bestFit="1" customWidth="1"/>
    <col min="2" max="2" width="8.33203125" customWidth="1"/>
    <col min="3" max="3" width="7" customWidth="1"/>
  </cols>
  <sheetData>
    <row r="1" spans="1:3">
      <c r="A1" t="s">
        <v>107</v>
      </c>
      <c r="B1" t="s">
        <v>147</v>
      </c>
      <c r="C1" t="s">
        <v>148</v>
      </c>
    </row>
    <row r="2" spans="1:3">
      <c r="A2" t="s">
        <v>0</v>
      </c>
      <c r="B2">
        <v>7</v>
      </c>
      <c r="C2">
        <v>7</v>
      </c>
    </row>
    <row r="3" spans="1:3">
      <c r="A3" t="s">
        <v>26</v>
      </c>
      <c r="B3">
        <v>2</v>
      </c>
      <c r="C3">
        <v>6</v>
      </c>
    </row>
    <row r="4" spans="1:3">
      <c r="A4" t="s">
        <v>66</v>
      </c>
      <c r="B4">
        <v>1</v>
      </c>
      <c r="C4">
        <v>5</v>
      </c>
    </row>
    <row r="5" spans="1:3">
      <c r="A5" t="s">
        <v>4</v>
      </c>
      <c r="B5">
        <v>3</v>
      </c>
      <c r="C5">
        <v>5</v>
      </c>
    </row>
    <row r="6" spans="1:3">
      <c r="A6" t="s">
        <v>6</v>
      </c>
      <c r="B6">
        <v>9</v>
      </c>
      <c r="C6">
        <v>8</v>
      </c>
    </row>
    <row r="7" spans="1:3">
      <c r="A7" t="s">
        <v>69</v>
      </c>
      <c r="B7">
        <v>8</v>
      </c>
      <c r="C7">
        <v>7</v>
      </c>
    </row>
    <row r="8" spans="1:3">
      <c r="A8" t="s">
        <v>15</v>
      </c>
      <c r="B8">
        <v>5</v>
      </c>
      <c r="C8">
        <v>4</v>
      </c>
    </row>
    <row r="9" spans="1:3">
      <c r="A9" t="s">
        <v>12</v>
      </c>
      <c r="B9">
        <v>7</v>
      </c>
      <c r="C9">
        <v>4</v>
      </c>
    </row>
    <row r="10" spans="1:3">
      <c r="A10" t="s">
        <v>52</v>
      </c>
      <c r="B10">
        <v>8</v>
      </c>
      <c r="C10">
        <v>4</v>
      </c>
    </row>
    <row r="11" spans="1:3">
      <c r="A11" t="s">
        <v>18</v>
      </c>
      <c r="B11">
        <v>4</v>
      </c>
      <c r="C11">
        <v>5</v>
      </c>
    </row>
    <row r="12" spans="1:3">
      <c r="A12" t="s">
        <v>23</v>
      </c>
      <c r="B12">
        <v>5</v>
      </c>
      <c r="C12">
        <v>7</v>
      </c>
    </row>
    <row r="13" spans="1:3">
      <c r="A13" t="s">
        <v>61</v>
      </c>
      <c r="B13">
        <v>11</v>
      </c>
      <c r="C13">
        <v>3</v>
      </c>
    </row>
    <row r="14" spans="1:3">
      <c r="A14" t="s">
        <v>34</v>
      </c>
      <c r="B14">
        <v>8</v>
      </c>
      <c r="C14">
        <v>3</v>
      </c>
    </row>
    <row r="15" spans="1:3">
      <c r="A15" t="s">
        <v>28</v>
      </c>
      <c r="B15">
        <v>5</v>
      </c>
      <c r="C15">
        <v>3</v>
      </c>
    </row>
    <row r="16" spans="1:3">
      <c r="A16" t="s">
        <v>72</v>
      </c>
      <c r="B16">
        <v>5</v>
      </c>
      <c r="C16">
        <v>5</v>
      </c>
    </row>
    <row r="17" spans="1:3">
      <c r="A17" t="s">
        <v>31</v>
      </c>
      <c r="B17">
        <v>6</v>
      </c>
      <c r="C17">
        <v>7</v>
      </c>
    </row>
    <row r="18" spans="1:3">
      <c r="A18" t="s">
        <v>37</v>
      </c>
      <c r="B18">
        <v>9</v>
      </c>
      <c r="C18">
        <v>6</v>
      </c>
    </row>
    <row r="19" spans="1:3">
      <c r="A19" t="s">
        <v>2</v>
      </c>
      <c r="B19">
        <v>10</v>
      </c>
      <c r="C19">
        <v>3</v>
      </c>
    </row>
    <row r="20" spans="1:3">
      <c r="A20" t="s">
        <v>46</v>
      </c>
      <c r="B20">
        <v>9</v>
      </c>
      <c r="C20">
        <v>4</v>
      </c>
    </row>
    <row r="21" spans="1:3">
      <c r="A21" t="s">
        <v>40</v>
      </c>
      <c r="B21">
        <v>4</v>
      </c>
      <c r="C21">
        <v>6</v>
      </c>
    </row>
    <row r="22" spans="1:3">
      <c r="A22" t="s">
        <v>43</v>
      </c>
      <c r="B22">
        <v>1</v>
      </c>
      <c r="C22">
        <v>4</v>
      </c>
    </row>
    <row r="23" spans="1:3">
      <c r="A23" t="s">
        <v>49</v>
      </c>
      <c r="B23">
        <v>10</v>
      </c>
      <c r="C23">
        <v>4</v>
      </c>
    </row>
    <row r="24" spans="1:3">
      <c r="A24" t="s">
        <v>63</v>
      </c>
      <c r="B24">
        <v>7</v>
      </c>
      <c r="C24">
        <v>6</v>
      </c>
    </row>
    <row r="25" spans="1:3">
      <c r="A25" t="s">
        <v>58</v>
      </c>
      <c r="B25">
        <v>8</v>
      </c>
      <c r="C25">
        <v>6</v>
      </c>
    </row>
    <row r="26" spans="1:3">
      <c r="A26" t="s">
        <v>55</v>
      </c>
      <c r="B26">
        <v>4</v>
      </c>
      <c r="C26">
        <v>7</v>
      </c>
    </row>
    <row r="27" spans="1:3">
      <c r="A27" t="s">
        <v>76</v>
      </c>
      <c r="B27">
        <v>1</v>
      </c>
      <c r="C27">
        <v>6</v>
      </c>
    </row>
    <row r="28" spans="1:3">
      <c r="A28" t="s">
        <v>75</v>
      </c>
      <c r="B28">
        <v>9</v>
      </c>
      <c r="C28">
        <v>5</v>
      </c>
    </row>
    <row r="29" spans="1:3">
      <c r="A29" t="s">
        <v>81</v>
      </c>
      <c r="B29">
        <v>1</v>
      </c>
      <c r="C29">
        <v>3</v>
      </c>
    </row>
    <row r="30" spans="1:3">
      <c r="A30" t="s">
        <v>78</v>
      </c>
      <c r="B30">
        <v>6</v>
      </c>
      <c r="C30">
        <v>3</v>
      </c>
    </row>
    <row r="31" spans="1:3">
      <c r="A31" t="s">
        <v>21</v>
      </c>
      <c r="B31">
        <v>8</v>
      </c>
      <c r="C31">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7ACF2-7688-3344-9F9C-CD3B2A934F92}">
  <dimension ref="A1:C241"/>
  <sheetViews>
    <sheetView topLeftCell="A189" workbookViewId="0">
      <selection activeCell="E221" sqref="E221"/>
    </sheetView>
  </sheetViews>
  <sheetFormatPr baseColWidth="10" defaultRowHeight="16"/>
  <cols>
    <col min="1" max="1" width="11.6640625" bestFit="1" customWidth="1"/>
    <col min="2" max="2" width="28.83203125" bestFit="1" customWidth="1"/>
    <col min="3" max="3" width="9" customWidth="1"/>
  </cols>
  <sheetData>
    <row r="1" spans="1:3">
      <c r="A1" t="s">
        <v>107</v>
      </c>
      <c r="B1" t="s">
        <v>226</v>
      </c>
      <c r="C1" t="s">
        <v>227</v>
      </c>
    </row>
    <row r="2" spans="1:3">
      <c r="A2" t="s">
        <v>0</v>
      </c>
      <c r="B2" t="s">
        <v>89</v>
      </c>
      <c r="C2">
        <v>3.7</v>
      </c>
    </row>
    <row r="3" spans="1:3">
      <c r="A3" t="s">
        <v>2</v>
      </c>
      <c r="B3" t="s">
        <v>89</v>
      </c>
      <c r="C3">
        <v>3.7</v>
      </c>
    </row>
    <row r="4" spans="1:3">
      <c r="A4" t="s">
        <v>4</v>
      </c>
      <c r="B4" t="s">
        <v>89</v>
      </c>
      <c r="C4">
        <v>3.6</v>
      </c>
    </row>
    <row r="5" spans="1:3">
      <c r="A5" t="s">
        <v>6</v>
      </c>
      <c r="B5" t="s">
        <v>89</v>
      </c>
      <c r="C5">
        <v>3.7</v>
      </c>
    </row>
    <row r="6" spans="1:3">
      <c r="A6" t="s">
        <v>12</v>
      </c>
      <c r="B6" t="s">
        <v>89</v>
      </c>
      <c r="C6">
        <v>3.6</v>
      </c>
    </row>
    <row r="7" spans="1:3">
      <c r="A7" t="s">
        <v>15</v>
      </c>
      <c r="B7" t="s">
        <v>89</v>
      </c>
      <c r="C7">
        <v>3.6</v>
      </c>
    </row>
    <row r="8" spans="1:3">
      <c r="A8" t="s">
        <v>18</v>
      </c>
      <c r="B8" t="s">
        <v>89</v>
      </c>
      <c r="C8">
        <v>3.6</v>
      </c>
    </row>
    <row r="9" spans="1:3">
      <c r="A9" t="s">
        <v>21</v>
      </c>
      <c r="B9" t="s">
        <v>89</v>
      </c>
      <c r="C9">
        <v>3.3</v>
      </c>
    </row>
    <row r="10" spans="1:3">
      <c r="A10" t="s">
        <v>23</v>
      </c>
      <c r="B10" t="s">
        <v>89</v>
      </c>
      <c r="C10">
        <v>3.8</v>
      </c>
    </row>
    <row r="11" spans="1:3">
      <c r="A11" t="s">
        <v>26</v>
      </c>
      <c r="B11" t="s">
        <v>89</v>
      </c>
      <c r="C11">
        <v>3.2</v>
      </c>
    </row>
    <row r="12" spans="1:3">
      <c r="A12" t="s">
        <v>28</v>
      </c>
      <c r="B12" t="s">
        <v>89</v>
      </c>
      <c r="C12">
        <v>3.6</v>
      </c>
    </row>
    <row r="13" spans="1:3">
      <c r="A13" t="s">
        <v>31</v>
      </c>
      <c r="B13" t="s">
        <v>89</v>
      </c>
      <c r="C13">
        <v>3.7</v>
      </c>
    </row>
    <row r="14" spans="1:3">
      <c r="A14" t="s">
        <v>34</v>
      </c>
      <c r="B14" t="s">
        <v>89</v>
      </c>
      <c r="C14">
        <v>3.4</v>
      </c>
    </row>
    <row r="15" spans="1:3">
      <c r="A15" t="s">
        <v>37</v>
      </c>
      <c r="B15" t="s">
        <v>89</v>
      </c>
      <c r="C15">
        <v>3.7</v>
      </c>
    </row>
    <row r="16" spans="1:3">
      <c r="A16" t="s">
        <v>40</v>
      </c>
      <c r="B16" t="s">
        <v>89</v>
      </c>
      <c r="C16">
        <v>3.5</v>
      </c>
    </row>
    <row r="17" spans="1:3">
      <c r="A17" t="s">
        <v>43</v>
      </c>
      <c r="B17" t="s">
        <v>89</v>
      </c>
      <c r="C17">
        <v>3.6</v>
      </c>
    </row>
    <row r="18" spans="1:3">
      <c r="A18" t="s">
        <v>46</v>
      </c>
      <c r="B18" t="s">
        <v>89</v>
      </c>
      <c r="C18">
        <v>3.4</v>
      </c>
    </row>
    <row r="19" spans="1:3">
      <c r="A19" t="s">
        <v>49</v>
      </c>
      <c r="B19" t="s">
        <v>89</v>
      </c>
      <c r="C19">
        <v>3.6</v>
      </c>
    </row>
    <row r="20" spans="1:3">
      <c r="A20" t="s">
        <v>52</v>
      </c>
      <c r="B20" t="s">
        <v>89</v>
      </c>
      <c r="C20">
        <v>3.5</v>
      </c>
    </row>
    <row r="21" spans="1:3">
      <c r="A21" t="s">
        <v>55</v>
      </c>
      <c r="B21" t="s">
        <v>89</v>
      </c>
      <c r="C21">
        <v>3.7</v>
      </c>
    </row>
    <row r="22" spans="1:3">
      <c r="A22" t="s">
        <v>58</v>
      </c>
      <c r="B22" t="s">
        <v>89</v>
      </c>
      <c r="C22">
        <v>3.7</v>
      </c>
    </row>
    <row r="23" spans="1:3">
      <c r="A23" t="s">
        <v>61</v>
      </c>
      <c r="B23" t="s">
        <v>89</v>
      </c>
      <c r="C23">
        <v>3.8</v>
      </c>
    </row>
    <row r="24" spans="1:3">
      <c r="A24" t="s">
        <v>63</v>
      </c>
      <c r="B24" t="s">
        <v>89</v>
      </c>
      <c r="C24">
        <v>3.3</v>
      </c>
    </row>
    <row r="25" spans="1:3">
      <c r="A25" t="s">
        <v>66</v>
      </c>
      <c r="B25" t="s">
        <v>89</v>
      </c>
      <c r="C25">
        <v>3.7</v>
      </c>
    </row>
    <row r="26" spans="1:3">
      <c r="A26" t="s">
        <v>69</v>
      </c>
      <c r="B26" t="s">
        <v>89</v>
      </c>
      <c r="C26">
        <v>3.7</v>
      </c>
    </row>
    <row r="27" spans="1:3">
      <c r="A27" t="s">
        <v>72</v>
      </c>
      <c r="B27" t="s">
        <v>89</v>
      </c>
      <c r="C27">
        <v>3.7</v>
      </c>
    </row>
    <row r="28" spans="1:3">
      <c r="A28" t="s">
        <v>75</v>
      </c>
      <c r="B28" t="s">
        <v>89</v>
      </c>
      <c r="C28">
        <v>3.5</v>
      </c>
    </row>
    <row r="29" spans="1:3">
      <c r="A29" t="s">
        <v>76</v>
      </c>
      <c r="B29" t="s">
        <v>89</v>
      </c>
      <c r="C29">
        <v>3.3</v>
      </c>
    </row>
    <row r="30" spans="1:3">
      <c r="A30" t="s">
        <v>78</v>
      </c>
      <c r="B30" t="s">
        <v>89</v>
      </c>
      <c r="C30">
        <v>3.7</v>
      </c>
    </row>
    <row r="31" spans="1:3">
      <c r="A31" t="s">
        <v>81</v>
      </c>
      <c r="B31" t="s">
        <v>89</v>
      </c>
      <c r="C31">
        <v>3.7</v>
      </c>
    </row>
    <row r="32" spans="1:3">
      <c r="A32" t="s">
        <v>0</v>
      </c>
      <c r="B32" t="s">
        <v>90</v>
      </c>
      <c r="C32">
        <v>3.7</v>
      </c>
    </row>
    <row r="33" spans="1:3">
      <c r="A33" t="s">
        <v>2</v>
      </c>
      <c r="B33" t="s">
        <v>90</v>
      </c>
      <c r="C33">
        <v>3.6</v>
      </c>
    </row>
    <row r="34" spans="1:3">
      <c r="A34" t="s">
        <v>4</v>
      </c>
      <c r="B34" t="s">
        <v>90</v>
      </c>
      <c r="C34">
        <v>3.6</v>
      </c>
    </row>
    <row r="35" spans="1:3">
      <c r="A35" t="s">
        <v>6</v>
      </c>
      <c r="B35" t="s">
        <v>90</v>
      </c>
      <c r="C35">
        <v>3.6</v>
      </c>
    </row>
    <row r="36" spans="1:3">
      <c r="A36" t="s">
        <v>12</v>
      </c>
      <c r="B36" t="s">
        <v>90</v>
      </c>
      <c r="C36">
        <v>3.5</v>
      </c>
    </row>
    <row r="37" spans="1:3">
      <c r="A37" t="s">
        <v>15</v>
      </c>
      <c r="B37" t="s">
        <v>90</v>
      </c>
      <c r="C37">
        <v>3.5</v>
      </c>
    </row>
    <row r="38" spans="1:3">
      <c r="A38" t="s">
        <v>18</v>
      </c>
      <c r="B38" t="s">
        <v>90</v>
      </c>
      <c r="C38">
        <v>3.5</v>
      </c>
    </row>
    <row r="39" spans="1:3">
      <c r="A39" t="s">
        <v>21</v>
      </c>
      <c r="B39" t="s">
        <v>90</v>
      </c>
      <c r="C39">
        <v>3.1</v>
      </c>
    </row>
    <row r="40" spans="1:3">
      <c r="A40" t="s">
        <v>23</v>
      </c>
      <c r="B40" t="s">
        <v>90</v>
      </c>
      <c r="C40">
        <v>3.8</v>
      </c>
    </row>
    <row r="41" spans="1:3">
      <c r="A41" t="s">
        <v>26</v>
      </c>
      <c r="B41" t="s">
        <v>90</v>
      </c>
      <c r="C41">
        <v>3.1</v>
      </c>
    </row>
    <row r="42" spans="1:3">
      <c r="A42" t="s">
        <v>28</v>
      </c>
      <c r="B42" t="s">
        <v>90</v>
      </c>
      <c r="C42">
        <v>3.6</v>
      </c>
    </row>
    <row r="43" spans="1:3">
      <c r="A43" t="s">
        <v>31</v>
      </c>
      <c r="B43" t="s">
        <v>90</v>
      </c>
      <c r="C43">
        <v>3.4</v>
      </c>
    </row>
    <row r="44" spans="1:3">
      <c r="A44" t="s">
        <v>34</v>
      </c>
      <c r="B44" t="s">
        <v>90</v>
      </c>
      <c r="C44">
        <v>3.4</v>
      </c>
    </row>
    <row r="45" spans="1:3">
      <c r="A45" t="s">
        <v>37</v>
      </c>
      <c r="B45" t="s">
        <v>90</v>
      </c>
      <c r="C45">
        <v>3.7</v>
      </c>
    </row>
    <row r="46" spans="1:3">
      <c r="A46" t="s">
        <v>40</v>
      </c>
      <c r="B46" t="s">
        <v>90</v>
      </c>
      <c r="C46">
        <v>3.4</v>
      </c>
    </row>
    <row r="47" spans="1:3">
      <c r="A47" t="s">
        <v>43</v>
      </c>
      <c r="B47" t="s">
        <v>90</v>
      </c>
      <c r="C47">
        <v>3.6</v>
      </c>
    </row>
    <row r="48" spans="1:3">
      <c r="A48" t="s">
        <v>46</v>
      </c>
      <c r="B48" t="s">
        <v>90</v>
      </c>
      <c r="C48">
        <v>3.3</v>
      </c>
    </row>
    <row r="49" spans="1:3">
      <c r="A49" t="s">
        <v>49</v>
      </c>
      <c r="B49" t="s">
        <v>90</v>
      </c>
      <c r="C49">
        <v>3.6</v>
      </c>
    </row>
    <row r="50" spans="1:3">
      <c r="A50" t="s">
        <v>52</v>
      </c>
      <c r="B50" t="s">
        <v>90</v>
      </c>
      <c r="C50">
        <v>3.4</v>
      </c>
    </row>
    <row r="51" spans="1:3">
      <c r="A51" t="s">
        <v>55</v>
      </c>
      <c r="B51" t="s">
        <v>90</v>
      </c>
      <c r="C51">
        <v>3.7</v>
      </c>
    </row>
    <row r="52" spans="1:3">
      <c r="A52" t="s">
        <v>58</v>
      </c>
      <c r="B52" t="s">
        <v>90</v>
      </c>
      <c r="C52">
        <v>3.6</v>
      </c>
    </row>
    <row r="53" spans="1:3">
      <c r="A53" t="s">
        <v>61</v>
      </c>
      <c r="B53" t="s">
        <v>90</v>
      </c>
      <c r="C53">
        <v>3.6</v>
      </c>
    </row>
    <row r="54" spans="1:3">
      <c r="A54" t="s">
        <v>63</v>
      </c>
      <c r="B54" t="s">
        <v>90</v>
      </c>
      <c r="C54">
        <v>3.2</v>
      </c>
    </row>
    <row r="55" spans="1:3">
      <c r="A55" t="s">
        <v>66</v>
      </c>
      <c r="B55" t="s">
        <v>90</v>
      </c>
      <c r="C55">
        <v>3.7</v>
      </c>
    </row>
    <row r="56" spans="1:3">
      <c r="A56" t="s">
        <v>69</v>
      </c>
      <c r="B56" t="s">
        <v>90</v>
      </c>
      <c r="C56">
        <v>3.8</v>
      </c>
    </row>
    <row r="57" spans="1:3">
      <c r="A57" t="s">
        <v>72</v>
      </c>
      <c r="B57" t="s">
        <v>90</v>
      </c>
      <c r="C57">
        <v>3.6</v>
      </c>
    </row>
    <row r="58" spans="1:3">
      <c r="A58" t="s">
        <v>75</v>
      </c>
      <c r="B58" t="s">
        <v>90</v>
      </c>
      <c r="C58">
        <v>3.4</v>
      </c>
    </row>
    <row r="59" spans="1:3">
      <c r="A59" t="s">
        <v>76</v>
      </c>
      <c r="B59" t="s">
        <v>90</v>
      </c>
      <c r="C59">
        <v>3.1</v>
      </c>
    </row>
    <row r="60" spans="1:3">
      <c r="A60" t="s">
        <v>78</v>
      </c>
      <c r="B60" t="s">
        <v>90</v>
      </c>
      <c r="C60">
        <v>3.7</v>
      </c>
    </row>
    <row r="61" spans="1:3">
      <c r="A61" t="s">
        <v>81</v>
      </c>
      <c r="B61" t="s">
        <v>90</v>
      </c>
      <c r="C61">
        <v>3.6</v>
      </c>
    </row>
    <row r="62" spans="1:3">
      <c r="A62" t="s">
        <v>0</v>
      </c>
      <c r="B62" t="s">
        <v>93</v>
      </c>
      <c r="C62">
        <v>61</v>
      </c>
    </row>
    <row r="63" spans="1:3">
      <c r="A63" t="s">
        <v>2</v>
      </c>
      <c r="B63" t="s">
        <v>93</v>
      </c>
      <c r="C63">
        <v>82</v>
      </c>
    </row>
    <row r="64" spans="1:3">
      <c r="A64" t="s">
        <v>4</v>
      </c>
      <c r="B64" t="s">
        <v>93</v>
      </c>
      <c r="C64">
        <v>73</v>
      </c>
    </row>
    <row r="65" spans="1:3">
      <c r="A65" t="s">
        <v>6</v>
      </c>
      <c r="B65" t="s">
        <v>93</v>
      </c>
      <c r="C65">
        <v>70</v>
      </c>
    </row>
    <row r="66" spans="1:3">
      <c r="A66" t="s">
        <v>12</v>
      </c>
      <c r="B66" t="s">
        <v>93</v>
      </c>
      <c r="C66">
        <v>61.3</v>
      </c>
    </row>
    <row r="67" spans="1:3">
      <c r="A67" t="s">
        <v>15</v>
      </c>
      <c r="B67" t="s">
        <v>93</v>
      </c>
      <c r="C67">
        <v>61</v>
      </c>
    </row>
    <row r="68" spans="1:3">
      <c r="A68" t="s">
        <v>18</v>
      </c>
      <c r="B68" t="s">
        <v>93</v>
      </c>
      <c r="C68">
        <v>66</v>
      </c>
    </row>
    <row r="69" spans="1:3">
      <c r="A69" t="s">
        <v>21</v>
      </c>
      <c r="B69" t="s">
        <v>93</v>
      </c>
      <c r="C69">
        <v>51.3</v>
      </c>
    </row>
    <row r="70" spans="1:3">
      <c r="A70" t="s">
        <v>23</v>
      </c>
      <c r="B70" t="s">
        <v>93</v>
      </c>
      <c r="C70">
        <v>59</v>
      </c>
    </row>
    <row r="71" spans="1:3">
      <c r="A71" t="s">
        <v>26</v>
      </c>
      <c r="B71" t="s">
        <v>93</v>
      </c>
      <c r="C71">
        <v>55</v>
      </c>
    </row>
    <row r="72" spans="1:3">
      <c r="A72" t="s">
        <v>28</v>
      </c>
      <c r="B72" t="s">
        <v>93</v>
      </c>
      <c r="C72">
        <v>73</v>
      </c>
    </row>
    <row r="73" spans="1:3">
      <c r="A73" t="s">
        <v>31</v>
      </c>
      <c r="B73" t="s">
        <v>93</v>
      </c>
      <c r="C73">
        <v>54</v>
      </c>
    </row>
    <row r="74" spans="1:3">
      <c r="A74" t="s">
        <v>34</v>
      </c>
      <c r="B74" t="s">
        <v>93</v>
      </c>
    </row>
    <row r="75" spans="1:3">
      <c r="A75" t="s">
        <v>37</v>
      </c>
      <c r="B75" t="s">
        <v>93</v>
      </c>
      <c r="C75">
        <v>69</v>
      </c>
    </row>
    <row r="76" spans="1:3">
      <c r="A76" t="s">
        <v>40</v>
      </c>
      <c r="B76" t="s">
        <v>93</v>
      </c>
      <c r="C76">
        <v>59</v>
      </c>
    </row>
    <row r="77" spans="1:3">
      <c r="A77" t="s">
        <v>43</v>
      </c>
      <c r="B77" t="s">
        <v>93</v>
      </c>
      <c r="C77">
        <v>68.7</v>
      </c>
    </row>
    <row r="78" spans="1:3">
      <c r="A78" t="s">
        <v>46</v>
      </c>
      <c r="B78" t="s">
        <v>93</v>
      </c>
      <c r="C78">
        <v>59.9</v>
      </c>
    </row>
    <row r="79" spans="1:3">
      <c r="A79" t="s">
        <v>49</v>
      </c>
      <c r="B79" t="s">
        <v>93</v>
      </c>
      <c r="C79">
        <v>74</v>
      </c>
    </row>
    <row r="80" spans="1:3">
      <c r="A80" t="s">
        <v>52</v>
      </c>
      <c r="B80" t="s">
        <v>93</v>
      </c>
    </row>
    <row r="81" spans="1:3">
      <c r="A81" t="s">
        <v>55</v>
      </c>
      <c r="B81" t="s">
        <v>93</v>
      </c>
      <c r="C81">
        <v>67</v>
      </c>
    </row>
    <row r="82" spans="1:3">
      <c r="A82" t="s">
        <v>58</v>
      </c>
      <c r="B82" t="s">
        <v>93</v>
      </c>
      <c r="C82">
        <v>67.7</v>
      </c>
    </row>
    <row r="83" spans="1:3">
      <c r="A83" t="s">
        <v>61</v>
      </c>
      <c r="B83" t="s">
        <v>93</v>
      </c>
      <c r="C83">
        <v>80</v>
      </c>
    </row>
    <row r="84" spans="1:3">
      <c r="A84" t="s">
        <v>63</v>
      </c>
      <c r="B84" t="s">
        <v>93</v>
      </c>
      <c r="C84">
        <v>37</v>
      </c>
    </row>
    <row r="85" spans="1:3">
      <c r="A85" t="s">
        <v>66</v>
      </c>
      <c r="B85" t="s">
        <v>93</v>
      </c>
      <c r="C85">
        <v>80</v>
      </c>
    </row>
    <row r="86" spans="1:3">
      <c r="A86" t="s">
        <v>69</v>
      </c>
      <c r="B86" t="s">
        <v>93</v>
      </c>
      <c r="C86">
        <v>69</v>
      </c>
    </row>
    <row r="87" spans="1:3">
      <c r="A87" t="s">
        <v>72</v>
      </c>
      <c r="B87" t="s">
        <v>93</v>
      </c>
      <c r="C87">
        <v>61.8</v>
      </c>
    </row>
    <row r="88" spans="1:3">
      <c r="A88" t="s">
        <v>75</v>
      </c>
      <c r="B88" t="s">
        <v>93</v>
      </c>
    </row>
    <row r="89" spans="1:3">
      <c r="A89" t="s">
        <v>76</v>
      </c>
      <c r="B89" t="s">
        <v>93</v>
      </c>
      <c r="C89">
        <v>58</v>
      </c>
    </row>
    <row r="90" spans="1:3">
      <c r="A90" t="s">
        <v>78</v>
      </c>
      <c r="B90" t="s">
        <v>93</v>
      </c>
      <c r="C90">
        <v>73</v>
      </c>
    </row>
    <row r="91" spans="1:3">
      <c r="A91" t="s">
        <v>81</v>
      </c>
      <c r="B91" t="s">
        <v>93</v>
      </c>
      <c r="C91">
        <v>67</v>
      </c>
    </row>
    <row r="92" spans="1:3">
      <c r="A92" t="s">
        <v>0</v>
      </c>
      <c r="B92" t="s">
        <v>91</v>
      </c>
      <c r="C92">
        <v>50</v>
      </c>
    </row>
    <row r="93" spans="1:3">
      <c r="A93" t="s">
        <v>2</v>
      </c>
      <c r="B93" t="s">
        <v>91</v>
      </c>
      <c r="C93">
        <v>70</v>
      </c>
    </row>
    <row r="94" spans="1:3">
      <c r="A94" t="s">
        <v>4</v>
      </c>
      <c r="B94" t="s">
        <v>91</v>
      </c>
      <c r="C94">
        <v>65</v>
      </c>
    </row>
    <row r="95" spans="1:3">
      <c r="A95" t="s">
        <v>6</v>
      </c>
      <c r="B95" t="s">
        <v>91</v>
      </c>
      <c r="C95">
        <v>58</v>
      </c>
    </row>
    <row r="96" spans="1:3">
      <c r="A96" t="s">
        <v>12</v>
      </c>
      <c r="B96" t="s">
        <v>91</v>
      </c>
      <c r="C96">
        <v>52.2</v>
      </c>
    </row>
    <row r="97" spans="1:3">
      <c r="A97" t="s">
        <v>15</v>
      </c>
      <c r="B97" t="s">
        <v>91</v>
      </c>
      <c r="C97">
        <v>50</v>
      </c>
    </row>
    <row r="98" spans="1:3">
      <c r="A98" t="s">
        <v>18</v>
      </c>
      <c r="B98" t="s">
        <v>91</v>
      </c>
      <c r="C98">
        <v>56</v>
      </c>
    </row>
    <row r="99" spans="1:3">
      <c r="A99" t="s">
        <v>21</v>
      </c>
      <c r="B99" t="s">
        <v>91</v>
      </c>
      <c r="C99">
        <v>39.4</v>
      </c>
    </row>
    <row r="100" spans="1:3">
      <c r="A100" t="s">
        <v>23</v>
      </c>
      <c r="B100" t="s">
        <v>91</v>
      </c>
      <c r="C100">
        <v>45</v>
      </c>
    </row>
    <row r="101" spans="1:3">
      <c r="A101" t="s">
        <v>26</v>
      </c>
      <c r="B101" t="s">
        <v>91</v>
      </c>
      <c r="C101">
        <v>45</v>
      </c>
    </row>
    <row r="102" spans="1:3">
      <c r="A102" t="s">
        <v>28</v>
      </c>
      <c r="B102" t="s">
        <v>91</v>
      </c>
      <c r="C102">
        <v>58</v>
      </c>
    </row>
    <row r="103" spans="1:3">
      <c r="A103" t="s">
        <v>31</v>
      </c>
      <c r="B103" t="s">
        <v>91</v>
      </c>
      <c r="C103">
        <v>45</v>
      </c>
    </row>
    <row r="104" spans="1:3">
      <c r="A104" t="s">
        <v>34</v>
      </c>
      <c r="B104" t="s">
        <v>91</v>
      </c>
    </row>
    <row r="105" spans="1:3">
      <c r="A105" t="s">
        <v>37</v>
      </c>
      <c r="B105" t="s">
        <v>91</v>
      </c>
      <c r="C105">
        <v>58</v>
      </c>
    </row>
    <row r="106" spans="1:3">
      <c r="A106" t="s">
        <v>40</v>
      </c>
      <c r="B106" t="s">
        <v>91</v>
      </c>
      <c r="C106">
        <v>46</v>
      </c>
    </row>
    <row r="107" spans="1:3">
      <c r="A107" t="s">
        <v>43</v>
      </c>
      <c r="B107" t="s">
        <v>91</v>
      </c>
      <c r="C107">
        <v>52.4</v>
      </c>
    </row>
    <row r="108" spans="1:3">
      <c r="A108" t="s">
        <v>46</v>
      </c>
      <c r="B108" t="s">
        <v>91</v>
      </c>
      <c r="C108">
        <v>49.5</v>
      </c>
    </row>
    <row r="109" spans="1:3">
      <c r="A109" t="s">
        <v>49</v>
      </c>
      <c r="B109" t="s">
        <v>91</v>
      </c>
      <c r="C109">
        <v>66.2</v>
      </c>
    </row>
    <row r="110" spans="1:3">
      <c r="A110" t="s">
        <v>52</v>
      </c>
      <c r="B110" t="s">
        <v>91</v>
      </c>
    </row>
    <row r="111" spans="1:3">
      <c r="A111" t="s">
        <v>55</v>
      </c>
      <c r="B111" t="s">
        <v>91</v>
      </c>
      <c r="C111">
        <v>56</v>
      </c>
    </row>
    <row r="112" spans="1:3">
      <c r="A112" t="s">
        <v>58</v>
      </c>
      <c r="B112" t="s">
        <v>91</v>
      </c>
      <c r="C112">
        <v>50.8</v>
      </c>
    </row>
    <row r="113" spans="1:3">
      <c r="A113" t="s">
        <v>61</v>
      </c>
      <c r="B113" t="s">
        <v>91</v>
      </c>
      <c r="C113">
        <v>66</v>
      </c>
    </row>
    <row r="114" spans="1:3">
      <c r="A114" t="s">
        <v>63</v>
      </c>
      <c r="B114" t="s">
        <v>91</v>
      </c>
      <c r="C114">
        <v>25</v>
      </c>
    </row>
    <row r="115" spans="1:3">
      <c r="A115" t="s">
        <v>66</v>
      </c>
      <c r="B115" t="s">
        <v>91</v>
      </c>
      <c r="C115">
        <v>73</v>
      </c>
    </row>
    <row r="116" spans="1:3">
      <c r="A116" t="s">
        <v>69</v>
      </c>
      <c r="B116" t="s">
        <v>91</v>
      </c>
      <c r="C116">
        <v>54</v>
      </c>
    </row>
    <row r="117" spans="1:3">
      <c r="A117" t="s">
        <v>72</v>
      </c>
      <c r="B117" t="s">
        <v>91</v>
      </c>
      <c r="C117">
        <v>48.8</v>
      </c>
    </row>
    <row r="118" spans="1:3">
      <c r="A118" t="s">
        <v>75</v>
      </c>
      <c r="B118" t="s">
        <v>91</v>
      </c>
    </row>
    <row r="119" spans="1:3">
      <c r="A119" t="s">
        <v>76</v>
      </c>
      <c r="B119" t="s">
        <v>91</v>
      </c>
      <c r="C119">
        <v>48</v>
      </c>
    </row>
    <row r="120" spans="1:3">
      <c r="A120" t="s">
        <v>78</v>
      </c>
      <c r="B120" t="s">
        <v>91</v>
      </c>
      <c r="C120">
        <v>61</v>
      </c>
    </row>
    <row r="121" spans="1:3">
      <c r="A121" t="s">
        <v>81</v>
      </c>
      <c r="B121" t="s">
        <v>91</v>
      </c>
      <c r="C121">
        <v>56</v>
      </c>
    </row>
    <row r="122" spans="1:3">
      <c r="A122" t="s">
        <v>0</v>
      </c>
      <c r="B122" t="s">
        <v>92</v>
      </c>
      <c r="C122">
        <v>59</v>
      </c>
    </row>
    <row r="123" spans="1:3">
      <c r="A123" t="s">
        <v>2</v>
      </c>
      <c r="B123" t="s">
        <v>92</v>
      </c>
    </row>
    <row r="124" spans="1:3">
      <c r="A124" t="s">
        <v>4</v>
      </c>
      <c r="B124" t="s">
        <v>92</v>
      </c>
      <c r="C124">
        <v>70</v>
      </c>
    </row>
    <row r="125" spans="1:3">
      <c r="A125" t="s">
        <v>6</v>
      </c>
      <c r="B125" t="s">
        <v>92</v>
      </c>
    </row>
    <row r="126" spans="1:3">
      <c r="A126" t="s">
        <v>12</v>
      </c>
      <c r="B126" t="s">
        <v>92</v>
      </c>
      <c r="C126">
        <v>65.400000000000006</v>
      </c>
    </row>
    <row r="127" spans="1:3">
      <c r="A127" t="s">
        <v>15</v>
      </c>
      <c r="B127" t="s">
        <v>92</v>
      </c>
      <c r="C127">
        <v>59</v>
      </c>
    </row>
    <row r="128" spans="1:3">
      <c r="A128" t="s">
        <v>18</v>
      </c>
      <c r="B128" t="s">
        <v>92</v>
      </c>
      <c r="C128">
        <v>65</v>
      </c>
    </row>
    <row r="129" spans="1:3">
      <c r="A129" t="s">
        <v>21</v>
      </c>
      <c r="B129" t="s">
        <v>92</v>
      </c>
      <c r="C129">
        <v>51.2</v>
      </c>
    </row>
    <row r="130" spans="1:3">
      <c r="A130" t="s">
        <v>23</v>
      </c>
      <c r="B130" t="s">
        <v>92</v>
      </c>
    </row>
    <row r="131" spans="1:3">
      <c r="A131" t="s">
        <v>26</v>
      </c>
      <c r="B131" t="s">
        <v>92</v>
      </c>
      <c r="C131">
        <v>55</v>
      </c>
    </row>
    <row r="132" spans="1:3">
      <c r="A132" t="s">
        <v>28</v>
      </c>
      <c r="B132" t="s">
        <v>92</v>
      </c>
    </row>
    <row r="133" spans="1:3">
      <c r="A133" t="s">
        <v>31</v>
      </c>
      <c r="B133" t="s">
        <v>92</v>
      </c>
      <c r="C133">
        <v>54.4</v>
      </c>
    </row>
    <row r="134" spans="1:3">
      <c r="A134" t="s">
        <v>34</v>
      </c>
      <c r="B134" t="s">
        <v>92</v>
      </c>
    </row>
    <row r="135" spans="1:3">
      <c r="A135" t="s">
        <v>37</v>
      </c>
      <c r="B135" t="s">
        <v>92</v>
      </c>
      <c r="C135">
        <v>65</v>
      </c>
    </row>
    <row r="136" spans="1:3">
      <c r="A136" t="s">
        <v>40</v>
      </c>
      <c r="B136" t="s">
        <v>92</v>
      </c>
      <c r="C136">
        <v>57</v>
      </c>
    </row>
    <row r="137" spans="1:3">
      <c r="A137" t="s">
        <v>43</v>
      </c>
      <c r="B137" t="s">
        <v>92</v>
      </c>
      <c r="C137">
        <v>63.4</v>
      </c>
    </row>
    <row r="138" spans="1:3">
      <c r="A138" t="s">
        <v>46</v>
      </c>
      <c r="B138" t="s">
        <v>92</v>
      </c>
      <c r="C138">
        <v>54.5</v>
      </c>
    </row>
    <row r="139" spans="1:3">
      <c r="A139" t="s">
        <v>49</v>
      </c>
      <c r="B139" t="s">
        <v>92</v>
      </c>
    </row>
    <row r="140" spans="1:3">
      <c r="A140" t="s">
        <v>52</v>
      </c>
      <c r="B140" t="s">
        <v>92</v>
      </c>
    </row>
    <row r="141" spans="1:3">
      <c r="A141" t="s">
        <v>55</v>
      </c>
      <c r="B141" t="s">
        <v>92</v>
      </c>
      <c r="C141">
        <v>64</v>
      </c>
    </row>
    <row r="142" spans="1:3">
      <c r="A142" t="s">
        <v>58</v>
      </c>
      <c r="B142" t="s">
        <v>92</v>
      </c>
      <c r="C142">
        <v>65.900000000000006</v>
      </c>
    </row>
    <row r="143" spans="1:3">
      <c r="A143" t="s">
        <v>61</v>
      </c>
      <c r="B143" t="s">
        <v>92</v>
      </c>
      <c r="C143">
        <v>80</v>
      </c>
    </row>
    <row r="144" spans="1:3">
      <c r="A144" t="s">
        <v>63</v>
      </c>
      <c r="B144" t="s">
        <v>92</v>
      </c>
      <c r="C144">
        <v>35</v>
      </c>
    </row>
    <row r="145" spans="1:3">
      <c r="A145" t="s">
        <v>66</v>
      </c>
      <c r="B145" t="s">
        <v>92</v>
      </c>
      <c r="C145">
        <v>74</v>
      </c>
    </row>
    <row r="146" spans="1:3">
      <c r="A146" t="s">
        <v>69</v>
      </c>
      <c r="B146" t="s">
        <v>92</v>
      </c>
      <c r="C146">
        <v>65</v>
      </c>
    </row>
    <row r="147" spans="1:3">
      <c r="A147" t="s">
        <v>72</v>
      </c>
      <c r="B147" t="s">
        <v>92</v>
      </c>
      <c r="C147">
        <v>55.2</v>
      </c>
    </row>
    <row r="148" spans="1:3">
      <c r="A148" t="s">
        <v>75</v>
      </c>
      <c r="B148" t="s">
        <v>92</v>
      </c>
    </row>
    <row r="149" spans="1:3">
      <c r="A149" t="s">
        <v>76</v>
      </c>
      <c r="B149" t="s">
        <v>92</v>
      </c>
      <c r="C149">
        <v>57</v>
      </c>
    </row>
    <row r="150" spans="1:3">
      <c r="A150" t="s">
        <v>78</v>
      </c>
      <c r="B150" t="s">
        <v>92</v>
      </c>
      <c r="C150">
        <v>82</v>
      </c>
    </row>
    <row r="151" spans="1:3">
      <c r="A151" t="s">
        <v>81</v>
      </c>
      <c r="B151" t="s">
        <v>92</v>
      </c>
      <c r="C151">
        <v>64</v>
      </c>
    </row>
    <row r="152" spans="1:3">
      <c r="A152" t="s">
        <v>0</v>
      </c>
      <c r="B152" t="s">
        <v>225</v>
      </c>
      <c r="C152">
        <v>200509</v>
      </c>
    </row>
    <row r="153" spans="1:3">
      <c r="A153" t="s">
        <v>2</v>
      </c>
      <c r="B153" t="s">
        <v>225</v>
      </c>
      <c r="C153">
        <v>239508</v>
      </c>
    </row>
    <row r="154" spans="1:3">
      <c r="A154" t="s">
        <v>4</v>
      </c>
      <c r="B154" t="s">
        <v>225</v>
      </c>
      <c r="C154">
        <v>237893</v>
      </c>
    </row>
    <row r="155" spans="1:3">
      <c r="A155" t="s">
        <v>6</v>
      </c>
      <c r="B155" t="s">
        <v>225</v>
      </c>
      <c r="C155">
        <v>246609</v>
      </c>
    </row>
    <row r="156" spans="1:3">
      <c r="A156" t="s">
        <v>12</v>
      </c>
      <c r="B156" t="s">
        <v>225</v>
      </c>
      <c r="C156">
        <v>231073</v>
      </c>
    </row>
    <row r="157" spans="1:3">
      <c r="A157" t="s">
        <v>15</v>
      </c>
      <c r="B157" t="s">
        <v>225</v>
      </c>
      <c r="C157">
        <v>181998</v>
      </c>
    </row>
    <row r="158" spans="1:3">
      <c r="A158" t="s">
        <v>18</v>
      </c>
      <c r="B158" t="s">
        <v>225</v>
      </c>
      <c r="C158">
        <v>197277</v>
      </c>
    </row>
    <row r="159" spans="1:3">
      <c r="A159" t="s">
        <v>21</v>
      </c>
      <c r="B159" t="s">
        <v>225</v>
      </c>
      <c r="C159">
        <v>322474</v>
      </c>
    </row>
    <row r="160" spans="1:3">
      <c r="A160" t="s">
        <v>23</v>
      </c>
      <c r="B160" t="s">
        <v>225</v>
      </c>
      <c r="C160">
        <v>227566</v>
      </c>
    </row>
    <row r="161" spans="1:3">
      <c r="A161" t="s">
        <v>26</v>
      </c>
      <c r="B161" t="s">
        <v>225</v>
      </c>
      <c r="C161">
        <v>460401</v>
      </c>
    </row>
    <row r="162" spans="1:3">
      <c r="A162" t="s">
        <v>28</v>
      </c>
      <c r="B162" t="s">
        <v>225</v>
      </c>
      <c r="C162">
        <v>252442</v>
      </c>
    </row>
    <row r="163" spans="1:3">
      <c r="A163" t="s">
        <v>31</v>
      </c>
      <c r="B163" t="s">
        <v>225</v>
      </c>
      <c r="C163">
        <v>187007</v>
      </c>
    </row>
    <row r="164" spans="1:3">
      <c r="A164" t="s">
        <v>34</v>
      </c>
      <c r="B164" t="s">
        <v>225</v>
      </c>
      <c r="C164">
        <v>243773</v>
      </c>
    </row>
    <row r="165" spans="1:3">
      <c r="A165" t="s">
        <v>37</v>
      </c>
      <c r="B165" t="s">
        <v>225</v>
      </c>
      <c r="C165">
        <v>191468</v>
      </c>
    </row>
    <row r="166" spans="1:3">
      <c r="A166" t="s">
        <v>40</v>
      </c>
      <c r="B166" t="s">
        <v>225</v>
      </c>
      <c r="C166">
        <v>186766</v>
      </c>
    </row>
    <row r="167" spans="1:3">
      <c r="A167" t="s">
        <v>43</v>
      </c>
      <c r="B167" t="s">
        <v>225</v>
      </c>
      <c r="C167">
        <v>195169</v>
      </c>
    </row>
    <row r="168" spans="1:3">
      <c r="A168" t="s">
        <v>46</v>
      </c>
      <c r="B168" t="s">
        <v>225</v>
      </c>
      <c r="C168">
        <v>282656</v>
      </c>
    </row>
    <row r="169" spans="1:3">
      <c r="A169" t="s">
        <v>49</v>
      </c>
      <c r="B169" t="s">
        <v>225</v>
      </c>
      <c r="C169">
        <v>384295</v>
      </c>
    </row>
    <row r="170" spans="1:3">
      <c r="A170" t="s">
        <v>52</v>
      </c>
      <c r="B170" t="s">
        <v>225</v>
      </c>
      <c r="C170">
        <v>168087</v>
      </c>
    </row>
    <row r="171" spans="1:3">
      <c r="A171" t="s">
        <v>55</v>
      </c>
      <c r="B171" t="s">
        <v>225</v>
      </c>
      <c r="C171">
        <v>206802</v>
      </c>
    </row>
    <row r="172" spans="1:3">
      <c r="A172" t="s">
        <v>58</v>
      </c>
      <c r="B172" t="s">
        <v>225</v>
      </c>
      <c r="C172">
        <v>234883</v>
      </c>
    </row>
    <row r="173" spans="1:3">
      <c r="A173" t="s">
        <v>61</v>
      </c>
      <c r="B173" t="s">
        <v>225</v>
      </c>
      <c r="C173">
        <v>318645</v>
      </c>
    </row>
    <row r="174" spans="1:3">
      <c r="A174" t="s">
        <v>63</v>
      </c>
      <c r="B174" t="s">
        <v>225</v>
      </c>
      <c r="C174">
        <v>309381</v>
      </c>
    </row>
    <row r="175" spans="1:3">
      <c r="A175" t="s">
        <v>66</v>
      </c>
      <c r="B175" t="s">
        <v>225</v>
      </c>
      <c r="C175">
        <v>283308</v>
      </c>
    </row>
    <row r="176" spans="1:3">
      <c r="A176" t="s">
        <v>69</v>
      </c>
      <c r="B176" t="s">
        <v>225</v>
      </c>
      <c r="C176">
        <v>179714</v>
      </c>
    </row>
    <row r="177" spans="1:3">
      <c r="A177" t="s">
        <v>72</v>
      </c>
      <c r="B177" t="s">
        <v>225</v>
      </c>
      <c r="C177">
        <v>205017</v>
      </c>
    </row>
    <row r="178" spans="1:3">
      <c r="A178" t="s">
        <v>75</v>
      </c>
      <c r="B178" t="s">
        <v>225</v>
      </c>
      <c r="C178">
        <v>206587</v>
      </c>
    </row>
    <row r="179" spans="1:3">
      <c r="A179" t="s">
        <v>76</v>
      </c>
      <c r="B179" t="s">
        <v>225</v>
      </c>
      <c r="C179">
        <v>373752</v>
      </c>
    </row>
    <row r="180" spans="1:3">
      <c r="A180" t="s">
        <v>78</v>
      </c>
      <c r="B180" t="s">
        <v>225</v>
      </c>
      <c r="C180">
        <v>216972</v>
      </c>
    </row>
    <row r="181" spans="1:3">
      <c r="A181" t="s">
        <v>81</v>
      </c>
      <c r="B181" t="s">
        <v>225</v>
      </c>
      <c r="C181">
        <v>191083</v>
      </c>
    </row>
    <row r="182" spans="1:3">
      <c r="A182" t="s">
        <v>0</v>
      </c>
      <c r="B182" t="s">
        <v>155</v>
      </c>
      <c r="C182">
        <v>336796</v>
      </c>
    </row>
    <row r="183" spans="1:3">
      <c r="A183" t="s">
        <v>2</v>
      </c>
      <c r="B183" t="s">
        <v>155</v>
      </c>
      <c r="C183">
        <v>313028</v>
      </c>
    </row>
    <row r="184" spans="1:3">
      <c r="A184" t="s">
        <v>4</v>
      </c>
      <c r="B184" t="s">
        <v>155</v>
      </c>
      <c r="C184">
        <v>354917</v>
      </c>
    </row>
    <row r="185" spans="1:3">
      <c r="A185" t="s">
        <v>6</v>
      </c>
      <c r="B185" t="s">
        <v>155</v>
      </c>
      <c r="C185">
        <v>323133</v>
      </c>
    </row>
    <row r="186" spans="1:3">
      <c r="A186" t="s">
        <v>12</v>
      </c>
      <c r="B186" t="s">
        <v>155</v>
      </c>
      <c r="C186">
        <v>328260</v>
      </c>
    </row>
    <row r="187" spans="1:3">
      <c r="A187" t="s">
        <v>15</v>
      </c>
      <c r="B187" t="s">
        <v>155</v>
      </c>
      <c r="C187">
        <v>302829</v>
      </c>
    </row>
    <row r="188" spans="1:3">
      <c r="A188" t="s">
        <v>18</v>
      </c>
      <c r="B188" t="s">
        <v>155</v>
      </c>
      <c r="C188">
        <v>330835</v>
      </c>
    </row>
    <row r="189" spans="1:3">
      <c r="A189" t="s">
        <v>21</v>
      </c>
      <c r="B189" t="s">
        <v>155</v>
      </c>
      <c r="C189">
        <v>322474</v>
      </c>
    </row>
    <row r="190" spans="1:3">
      <c r="A190" t="s">
        <v>23</v>
      </c>
      <c r="B190" t="s">
        <v>155</v>
      </c>
      <c r="C190">
        <v>360831</v>
      </c>
    </row>
    <row r="191" spans="1:3">
      <c r="A191" t="s">
        <v>26</v>
      </c>
      <c r="B191" t="s">
        <v>155</v>
      </c>
      <c r="C191">
        <v>460401</v>
      </c>
    </row>
    <row r="192" spans="1:3">
      <c r="A192" t="s">
        <v>28</v>
      </c>
      <c r="B192" t="s">
        <v>155</v>
      </c>
      <c r="C192">
        <v>378548</v>
      </c>
    </row>
    <row r="193" spans="1:3">
      <c r="A193" t="s">
        <v>31</v>
      </c>
      <c r="B193" t="s">
        <v>155</v>
      </c>
      <c r="C193">
        <v>290963</v>
      </c>
    </row>
    <row r="194" spans="1:3">
      <c r="A194" t="s">
        <v>34</v>
      </c>
      <c r="B194" t="s">
        <v>155</v>
      </c>
      <c r="C194">
        <v>363985</v>
      </c>
    </row>
    <row r="195" spans="1:3">
      <c r="A195" t="s">
        <v>37</v>
      </c>
      <c r="B195" t="s">
        <v>155</v>
      </c>
      <c r="C195">
        <v>222612</v>
      </c>
    </row>
    <row r="196" spans="1:3">
      <c r="A196" t="s">
        <v>40</v>
      </c>
      <c r="B196" t="s">
        <v>155</v>
      </c>
      <c r="C196">
        <v>301644</v>
      </c>
    </row>
    <row r="197" spans="1:3">
      <c r="A197" t="s">
        <v>43</v>
      </c>
      <c r="B197" t="s">
        <v>155</v>
      </c>
      <c r="C197">
        <v>299678</v>
      </c>
    </row>
    <row r="198" spans="1:3">
      <c r="A198" t="s">
        <v>46</v>
      </c>
      <c r="B198" t="s">
        <v>155</v>
      </c>
      <c r="C198">
        <v>327604</v>
      </c>
    </row>
    <row r="199" spans="1:3">
      <c r="A199" t="s">
        <v>49</v>
      </c>
      <c r="B199" t="s">
        <v>155</v>
      </c>
      <c r="C199">
        <v>384295</v>
      </c>
    </row>
    <row r="200" spans="1:3">
      <c r="A200" t="s">
        <v>52</v>
      </c>
      <c r="B200" t="s">
        <v>155</v>
      </c>
      <c r="C200">
        <v>292141</v>
      </c>
    </row>
    <row r="201" spans="1:3">
      <c r="A201" t="s">
        <v>55</v>
      </c>
      <c r="B201" t="s">
        <v>155</v>
      </c>
      <c r="C201">
        <v>262951</v>
      </c>
    </row>
    <row r="202" spans="1:3">
      <c r="A202" t="s">
        <v>58</v>
      </c>
      <c r="B202" t="s">
        <v>155</v>
      </c>
      <c r="C202">
        <v>362165</v>
      </c>
    </row>
    <row r="203" spans="1:3">
      <c r="A203" t="s">
        <v>61</v>
      </c>
      <c r="B203" t="s">
        <v>155</v>
      </c>
      <c r="C203">
        <v>345784</v>
      </c>
    </row>
    <row r="204" spans="1:3">
      <c r="A204" t="s">
        <v>63</v>
      </c>
      <c r="B204" t="s">
        <v>155</v>
      </c>
      <c r="C204">
        <v>309381</v>
      </c>
    </row>
    <row r="205" spans="1:3">
      <c r="A205" t="s">
        <v>66</v>
      </c>
      <c r="B205" t="s">
        <v>155</v>
      </c>
      <c r="C205">
        <v>339386</v>
      </c>
    </row>
    <row r="206" spans="1:3">
      <c r="A206" t="s">
        <v>69</v>
      </c>
      <c r="B206" t="s">
        <v>155</v>
      </c>
      <c r="C206">
        <v>311262</v>
      </c>
    </row>
    <row r="207" spans="1:3">
      <c r="A207" t="s">
        <v>72</v>
      </c>
      <c r="B207" t="s">
        <v>155</v>
      </c>
      <c r="C207">
        <v>238302</v>
      </c>
    </row>
    <row r="208" spans="1:3">
      <c r="A208" t="s">
        <v>75</v>
      </c>
      <c r="B208" t="s">
        <v>155</v>
      </c>
      <c r="C208">
        <v>332895</v>
      </c>
    </row>
    <row r="209" spans="1:3">
      <c r="A209" t="s">
        <v>76</v>
      </c>
      <c r="B209" t="s">
        <v>155</v>
      </c>
      <c r="C209">
        <v>373752</v>
      </c>
    </row>
    <row r="210" spans="1:3">
      <c r="A210" t="s">
        <v>78</v>
      </c>
      <c r="B210" t="s">
        <v>155</v>
      </c>
      <c r="C210">
        <v>326772</v>
      </c>
    </row>
    <row r="211" spans="1:3">
      <c r="A211" t="s">
        <v>81</v>
      </c>
      <c r="B211" t="s">
        <v>155</v>
      </c>
      <c r="C211">
        <v>250117</v>
      </c>
    </row>
    <row r="212" spans="1:3">
      <c r="A212" t="s">
        <v>0</v>
      </c>
      <c r="B212" t="s">
        <v>171</v>
      </c>
      <c r="C212" s="2">
        <v>168190</v>
      </c>
    </row>
    <row r="213" spans="1:3">
      <c r="A213" t="s">
        <v>2</v>
      </c>
      <c r="B213" t="s">
        <v>171</v>
      </c>
      <c r="C213" s="2">
        <v>172939</v>
      </c>
    </row>
    <row r="214" spans="1:3">
      <c r="A214" t="s">
        <v>4</v>
      </c>
      <c r="B214" t="s">
        <v>171</v>
      </c>
      <c r="C214" s="2">
        <v>166863</v>
      </c>
    </row>
    <row r="215" spans="1:3">
      <c r="A215" t="s">
        <v>6</v>
      </c>
      <c r="B215" t="s">
        <v>171</v>
      </c>
      <c r="C215" s="2">
        <v>174170</v>
      </c>
    </row>
    <row r="216" spans="1:3">
      <c r="A216" t="s">
        <v>12</v>
      </c>
      <c r="B216" t="s">
        <v>171</v>
      </c>
      <c r="C216" s="2">
        <v>173873</v>
      </c>
    </row>
    <row r="217" spans="1:3">
      <c r="A217" t="s">
        <v>15</v>
      </c>
      <c r="B217" t="s">
        <v>171</v>
      </c>
      <c r="C217" s="2">
        <v>142096</v>
      </c>
    </row>
    <row r="218" spans="1:3">
      <c r="A218" t="s">
        <v>18</v>
      </c>
      <c r="B218" t="s">
        <v>171</v>
      </c>
      <c r="C218" s="2">
        <v>166937</v>
      </c>
    </row>
    <row r="219" spans="1:3">
      <c r="A219" t="s">
        <v>21</v>
      </c>
      <c r="B219" t="s">
        <v>171</v>
      </c>
      <c r="C219" s="2">
        <v>265973</v>
      </c>
    </row>
    <row r="220" spans="1:3">
      <c r="A220" t="s">
        <v>23</v>
      </c>
      <c r="B220" t="s">
        <v>171</v>
      </c>
      <c r="C220" s="2">
        <v>177000</v>
      </c>
    </row>
    <row r="221" spans="1:3">
      <c r="A221" t="s">
        <v>26</v>
      </c>
      <c r="B221" t="s">
        <v>171</v>
      </c>
      <c r="C221" s="2">
        <v>329337</v>
      </c>
    </row>
    <row r="222" spans="1:3">
      <c r="A222" t="s">
        <v>28</v>
      </c>
      <c r="B222" t="s">
        <v>171</v>
      </c>
      <c r="C222" s="2">
        <v>188559</v>
      </c>
    </row>
    <row r="223" spans="1:3">
      <c r="A223" t="s">
        <v>31</v>
      </c>
      <c r="B223" t="s">
        <v>171</v>
      </c>
      <c r="C223" s="2">
        <v>161705</v>
      </c>
    </row>
    <row r="224" spans="1:3">
      <c r="A224" t="s">
        <v>34</v>
      </c>
      <c r="B224" t="s">
        <v>171</v>
      </c>
      <c r="C224" s="2">
        <v>208438</v>
      </c>
    </row>
    <row r="225" spans="1:3">
      <c r="A225" t="s">
        <v>37</v>
      </c>
      <c r="B225" t="s">
        <v>171</v>
      </c>
      <c r="C225" s="2">
        <v>149976</v>
      </c>
    </row>
    <row r="226" spans="1:3">
      <c r="A226" t="s">
        <v>40</v>
      </c>
      <c r="B226" t="s">
        <v>171</v>
      </c>
      <c r="C226" s="2">
        <v>155459</v>
      </c>
    </row>
    <row r="227" spans="1:3">
      <c r="A227" t="s">
        <v>43</v>
      </c>
      <c r="B227" t="s">
        <v>171</v>
      </c>
      <c r="C227" s="2">
        <v>164701</v>
      </c>
    </row>
    <row r="228" spans="1:3">
      <c r="A228" t="s">
        <v>46</v>
      </c>
      <c r="B228" t="s">
        <v>171</v>
      </c>
      <c r="C228" s="2">
        <v>200493</v>
      </c>
    </row>
    <row r="229" spans="1:3">
      <c r="A229" t="s">
        <v>49</v>
      </c>
      <c r="B229" t="s">
        <v>171</v>
      </c>
      <c r="C229" s="2">
        <v>254291</v>
      </c>
    </row>
    <row r="230" spans="1:3">
      <c r="A230" t="s">
        <v>52</v>
      </c>
      <c r="B230" t="s">
        <v>171</v>
      </c>
      <c r="C230" s="2">
        <v>130360</v>
      </c>
    </row>
    <row r="231" spans="1:3">
      <c r="A231" t="s">
        <v>55</v>
      </c>
      <c r="B231" t="s">
        <v>171</v>
      </c>
      <c r="C231" s="2">
        <v>125000</v>
      </c>
    </row>
    <row r="232" spans="1:3">
      <c r="A232" t="s">
        <v>58</v>
      </c>
      <c r="B232" t="s">
        <v>171</v>
      </c>
      <c r="C232" s="2">
        <v>175442</v>
      </c>
    </row>
    <row r="233" spans="1:3">
      <c r="A233" t="s">
        <v>61</v>
      </c>
      <c r="B233" t="s">
        <v>171</v>
      </c>
      <c r="C233" s="2">
        <v>201948</v>
      </c>
    </row>
    <row r="234" spans="1:3">
      <c r="A234" t="s">
        <v>63</v>
      </c>
      <c r="B234" t="s">
        <v>171</v>
      </c>
      <c r="C234" s="2">
        <v>96210</v>
      </c>
    </row>
    <row r="235" spans="1:3">
      <c r="A235" t="s">
        <v>66</v>
      </c>
      <c r="B235" t="s">
        <v>171</v>
      </c>
      <c r="C235" s="2">
        <v>152627</v>
      </c>
    </row>
    <row r="236" spans="1:3">
      <c r="A236" t="s">
        <v>69</v>
      </c>
      <c r="B236" t="s">
        <v>171</v>
      </c>
      <c r="C236" s="2">
        <v>149235</v>
      </c>
    </row>
    <row r="237" spans="1:3">
      <c r="A237" t="s">
        <v>72</v>
      </c>
      <c r="B237" t="s">
        <v>171</v>
      </c>
      <c r="C237" s="2">
        <v>166155</v>
      </c>
    </row>
    <row r="238" spans="1:3">
      <c r="A238" t="s">
        <v>75</v>
      </c>
      <c r="B238" t="s">
        <v>171</v>
      </c>
      <c r="C238" s="2">
        <v>165685</v>
      </c>
    </row>
    <row r="239" spans="1:3">
      <c r="A239" t="s">
        <v>76</v>
      </c>
      <c r="B239" t="s">
        <v>171</v>
      </c>
      <c r="C239" s="2">
        <v>301803</v>
      </c>
    </row>
    <row r="240" spans="1:3">
      <c r="A240" t="s">
        <v>78</v>
      </c>
      <c r="B240" t="s">
        <v>171</v>
      </c>
      <c r="C240" s="2">
        <v>124770</v>
      </c>
    </row>
    <row r="241" spans="1:3">
      <c r="A241" t="s">
        <v>81</v>
      </c>
      <c r="B241" t="s">
        <v>171</v>
      </c>
      <c r="C241" s="2">
        <v>111857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54595-5791-D44E-9BEA-0C9A48380ED7}">
  <dimension ref="A1:B37"/>
  <sheetViews>
    <sheetView workbookViewId="0">
      <selection activeCell="J12" sqref="J12:J13"/>
    </sheetView>
  </sheetViews>
  <sheetFormatPr baseColWidth="10" defaultRowHeight="16"/>
  <cols>
    <col min="1" max="1" width="34.1640625" bestFit="1" customWidth="1"/>
  </cols>
  <sheetData>
    <row r="1" spans="1:2">
      <c r="A1" t="s">
        <v>226</v>
      </c>
      <c r="B1" t="s">
        <v>233</v>
      </c>
    </row>
    <row r="2" spans="1:2">
      <c r="A2" s="6" t="s">
        <v>105</v>
      </c>
      <c r="B2" s="13">
        <f>MEDIAN('US Vet Schools'!Y2:Y31)</f>
        <v>451.5</v>
      </c>
    </row>
    <row r="3" spans="1:2">
      <c r="A3" s="6" t="s">
        <v>104</v>
      </c>
      <c r="B3">
        <v>0</v>
      </c>
    </row>
    <row r="4" spans="1:2">
      <c r="A4" s="6" t="s">
        <v>103</v>
      </c>
      <c r="B4">
        <v>0</v>
      </c>
    </row>
    <row r="5" spans="1:2">
      <c r="A5" s="6" t="s">
        <v>235</v>
      </c>
      <c r="B5" s="13">
        <f>100-B6</f>
        <v>17.999119873261748</v>
      </c>
    </row>
    <row r="6" spans="1:2">
      <c r="A6" s="6" t="s">
        <v>234</v>
      </c>
      <c r="B6" s="13">
        <f>MEDIAN('US Vet Schools'!Z2:Z31)*100</f>
        <v>82.000880126738252</v>
      </c>
    </row>
    <row r="7" spans="1:2">
      <c r="A7" t="s">
        <v>85</v>
      </c>
      <c r="B7">
        <f>MEDIAN('US Vet Schools'!G2:G31)</f>
        <v>117</v>
      </c>
    </row>
    <row r="8" spans="1:2">
      <c r="A8" t="s">
        <v>86</v>
      </c>
      <c r="B8">
        <f>MEDIAN('US Vet Schools'!J2:J31)</f>
        <v>1056</v>
      </c>
    </row>
    <row r="9" spans="1:2">
      <c r="A9" t="s">
        <v>97</v>
      </c>
      <c r="B9">
        <f>MEDIAN('US Vet Schools'!K2:K31)</f>
        <v>9.25</v>
      </c>
    </row>
    <row r="10" spans="1:2">
      <c r="A10" t="s">
        <v>89</v>
      </c>
      <c r="B10">
        <f>MEDIAN('US Vet Schools'!P2:P31)</f>
        <v>3.6</v>
      </c>
    </row>
    <row r="11" spans="1:2">
      <c r="A11" t="s">
        <v>90</v>
      </c>
      <c r="B11">
        <f>MEDIAN('US Vet Schools'!Q2:Q31)</f>
        <v>3.6</v>
      </c>
    </row>
    <row r="12" spans="1:2">
      <c r="A12" t="s">
        <v>93</v>
      </c>
      <c r="B12">
        <f>MEDIAN('US Vet Schools'!R2:R31)</f>
        <v>67</v>
      </c>
    </row>
    <row r="13" spans="1:2">
      <c r="A13" t="s">
        <v>91</v>
      </c>
      <c r="B13" s="13">
        <f>MEDIAN('US Vet Schools'!S2:S31)</f>
        <v>52.4</v>
      </c>
    </row>
    <row r="14" spans="1:2">
      <c r="A14" t="s">
        <v>92</v>
      </c>
      <c r="B14" s="13">
        <f>MEDIAN('US Vet Schools'!T2:T31)</f>
        <v>63.7</v>
      </c>
    </row>
    <row r="15" spans="1:2">
      <c r="A15" s="6" t="s">
        <v>156</v>
      </c>
      <c r="B15" s="2">
        <f>MEDIAN('US Vet Schools'!AA2:AA31)</f>
        <v>84492</v>
      </c>
    </row>
    <row r="16" spans="1:2">
      <c r="A16" t="s">
        <v>111</v>
      </c>
      <c r="B16" s="13">
        <f>MEDIAN('US Vet Schools'!I2:I31)</f>
        <v>50.5</v>
      </c>
    </row>
    <row r="17" spans="1:2">
      <c r="A17" t="s">
        <v>113</v>
      </c>
      <c r="B17" s="1">
        <f>MEDIAN('US Vet Schools'!O2:O31)</f>
        <v>16.100000000000001</v>
      </c>
    </row>
    <row r="18" spans="1:2">
      <c r="A18" t="s">
        <v>88</v>
      </c>
      <c r="B18">
        <f>MEDIAN('US Vet Schools'!N2:N31)</f>
        <v>881</v>
      </c>
    </row>
    <row r="19" spans="1:2">
      <c r="A19" s="6" t="s">
        <v>154</v>
      </c>
      <c r="B19" s="2">
        <f>MEDIAN('US Vet Schools'!AF2:AF31)</f>
        <v>201342.5</v>
      </c>
    </row>
    <row r="20" spans="1:2">
      <c r="A20" s="6" t="s">
        <v>158</v>
      </c>
      <c r="B20" s="2">
        <f>MEDIAN('US Vet Schools'!AH2:AH31)</f>
        <v>41406.5</v>
      </c>
    </row>
    <row r="21" spans="1:2">
      <c r="A21" s="6" t="s">
        <v>155</v>
      </c>
      <c r="B21" s="2">
        <f>MEDIAN('US Vet Schools'!AI2:AI31)</f>
        <v>327188</v>
      </c>
    </row>
    <row r="22" spans="1:2">
      <c r="A22" s="3" t="s">
        <v>157</v>
      </c>
      <c r="B22">
        <v>0</v>
      </c>
    </row>
    <row r="23" spans="1:2">
      <c r="A23" s="6" t="s">
        <v>165</v>
      </c>
      <c r="B23">
        <v>0</v>
      </c>
    </row>
    <row r="24" spans="1:2">
      <c r="A24" t="s">
        <v>110</v>
      </c>
      <c r="B24">
        <f>MEDIAN('US Vet Schools'!H2:H31)</f>
        <v>61</v>
      </c>
    </row>
    <row r="25" spans="1:2">
      <c r="A25" t="s">
        <v>112</v>
      </c>
      <c r="B25" s="1">
        <f>MEDIAN('US Vet Schools'!M2:M31)</f>
        <v>3.05</v>
      </c>
    </row>
    <row r="26" spans="1:2">
      <c r="A26" t="s">
        <v>87</v>
      </c>
      <c r="B26">
        <f>MEDIAN('US Vet Schools'!L2:L31)</f>
        <v>165</v>
      </c>
    </row>
    <row r="27" spans="1:2">
      <c r="A27" s="6" t="s">
        <v>149</v>
      </c>
      <c r="B27" s="2">
        <f>MEDIAN('US Vet Schools'!AB2:AB31)</f>
        <v>101454</v>
      </c>
    </row>
    <row r="28" spans="1:2">
      <c r="A28" s="6" t="s">
        <v>159</v>
      </c>
      <c r="B28" s="2">
        <f>MEDIAN('US Vet Schools'!AD2:AD31)</f>
        <v>26171</v>
      </c>
    </row>
    <row r="29" spans="1:2">
      <c r="A29" s="6" t="s">
        <v>225</v>
      </c>
      <c r="B29" s="2">
        <f>MEDIAN('US Vet Schools'!AE2:AE31)</f>
        <v>229319.5</v>
      </c>
    </row>
    <row r="30" spans="1:2">
      <c r="A30" s="3" t="s">
        <v>150</v>
      </c>
      <c r="B30">
        <v>0</v>
      </c>
    </row>
    <row r="31" spans="1:2">
      <c r="A31" s="6" t="s">
        <v>166</v>
      </c>
      <c r="B31">
        <v>0</v>
      </c>
    </row>
    <row r="32" spans="1:2">
      <c r="A32" s="11" t="s">
        <v>151</v>
      </c>
      <c r="B32">
        <v>0</v>
      </c>
    </row>
    <row r="33" spans="1:2">
      <c r="A33" t="s">
        <v>167</v>
      </c>
      <c r="B33">
        <v>0</v>
      </c>
    </row>
    <row r="34" spans="1:2">
      <c r="A34" t="s">
        <v>168</v>
      </c>
      <c r="B34">
        <v>0</v>
      </c>
    </row>
    <row r="35" spans="1:2">
      <c r="A35" t="s">
        <v>169</v>
      </c>
      <c r="B35" s="13">
        <f>MEDIAN('US Vet Schools'!AM2:AM31)</f>
        <v>44.5</v>
      </c>
    </row>
    <row r="36" spans="1:2">
      <c r="A36" t="s">
        <v>170</v>
      </c>
      <c r="B36" s="13">
        <f>MEDIAN('US Vet Schools'!AN2:AN31)</f>
        <v>79.2</v>
      </c>
    </row>
    <row r="37" spans="1:2">
      <c r="A37" t="s">
        <v>171</v>
      </c>
      <c r="B37" s="2">
        <f>MEDIAN('US Vet Schools'!AO2:AO31)</f>
        <v>166900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1B422-3408-1144-A4EC-B788D5C04890}">
  <dimension ref="A1:B7"/>
  <sheetViews>
    <sheetView workbookViewId="0">
      <selection activeCell="B1" sqref="B1"/>
    </sheetView>
  </sheetViews>
  <sheetFormatPr baseColWidth="10" defaultRowHeight="16"/>
  <cols>
    <col min="1" max="1" width="28" customWidth="1"/>
    <col min="2" max="2" width="100.1640625" bestFit="1" customWidth="1"/>
  </cols>
  <sheetData>
    <row r="1" spans="1:2">
      <c r="A1" t="s">
        <v>101</v>
      </c>
      <c r="B1" s="14" t="s">
        <v>95</v>
      </c>
    </row>
    <row r="2" spans="1:2">
      <c r="A2" t="s">
        <v>100</v>
      </c>
      <c r="B2" t="s">
        <v>99</v>
      </c>
    </row>
    <row r="3" spans="1:2">
      <c r="A3" t="s">
        <v>161</v>
      </c>
      <c r="B3" s="6" t="s">
        <v>160</v>
      </c>
    </row>
    <row r="4" spans="1:2">
      <c r="B4" s="7" t="s">
        <v>162</v>
      </c>
    </row>
    <row r="5" spans="1:2">
      <c r="B5" s="7" t="s">
        <v>163</v>
      </c>
    </row>
    <row r="6" spans="1:2">
      <c r="B6" s="7" t="s">
        <v>164</v>
      </c>
    </row>
    <row r="7" spans="1:2">
      <c r="A7" t="s">
        <v>102</v>
      </c>
      <c r="B7" t="s">
        <v>98</v>
      </c>
    </row>
  </sheetData>
  <hyperlinks>
    <hyperlink ref="B1" r:id="rId1" xr:uid="{138D23A1-CCF5-7140-B030-41112C664BE9}"/>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C7B26-B01B-7648-AB1D-7B32135C1761}">
  <dimension ref="A1:D44"/>
  <sheetViews>
    <sheetView workbookViewId="0">
      <selection activeCell="A8" sqref="A8:A44"/>
    </sheetView>
  </sheetViews>
  <sheetFormatPr baseColWidth="10" defaultRowHeight="16"/>
  <cols>
    <col min="1" max="1" width="34.1640625" bestFit="1" customWidth="1"/>
    <col min="2" max="2" width="42.5" bestFit="1" customWidth="1"/>
    <col min="4" max="4" width="12" bestFit="1" customWidth="1"/>
  </cols>
  <sheetData>
    <row r="1" spans="1:4">
      <c r="A1" t="s">
        <v>107</v>
      </c>
      <c r="C1" t="s">
        <v>179</v>
      </c>
      <c r="D1" t="s">
        <v>220</v>
      </c>
    </row>
    <row r="2" spans="1:4">
      <c r="A2" t="s">
        <v>108</v>
      </c>
      <c r="C2" t="s">
        <v>180</v>
      </c>
      <c r="D2" t="s">
        <v>220</v>
      </c>
    </row>
    <row r="3" spans="1:4">
      <c r="A3" t="s">
        <v>109</v>
      </c>
      <c r="C3" t="s">
        <v>181</v>
      </c>
      <c r="D3" t="s">
        <v>220</v>
      </c>
    </row>
    <row r="4" spans="1:4">
      <c r="A4" t="s">
        <v>114</v>
      </c>
      <c r="C4" t="s">
        <v>182</v>
      </c>
      <c r="D4" t="s">
        <v>220</v>
      </c>
    </row>
    <row r="5" spans="1:4">
      <c r="A5" t="s">
        <v>116</v>
      </c>
      <c r="C5" t="s">
        <v>183</v>
      </c>
      <c r="D5" t="s">
        <v>220</v>
      </c>
    </row>
    <row r="6" spans="1:4">
      <c r="A6" t="s">
        <v>8</v>
      </c>
      <c r="C6" t="s">
        <v>184</v>
      </c>
      <c r="D6" t="s">
        <v>220</v>
      </c>
    </row>
    <row r="8" spans="1:4">
      <c r="A8" s="6" t="s">
        <v>105</v>
      </c>
      <c r="B8" t="s">
        <v>173</v>
      </c>
      <c r="C8" t="s">
        <v>203</v>
      </c>
    </row>
    <row r="9" spans="1:4">
      <c r="A9" s="6" t="s">
        <v>104</v>
      </c>
      <c r="C9" t="s">
        <v>201</v>
      </c>
    </row>
    <row r="10" spans="1:4">
      <c r="A10" s="6" t="s">
        <v>103</v>
      </c>
      <c r="C10" t="s">
        <v>202</v>
      </c>
    </row>
    <row r="11" spans="1:4">
      <c r="A11" s="6" t="s">
        <v>106</v>
      </c>
      <c r="B11" t="s">
        <v>174</v>
      </c>
      <c r="C11" t="s">
        <v>204</v>
      </c>
    </row>
    <row r="13" spans="1:4">
      <c r="A13" t="s">
        <v>85</v>
      </c>
      <c r="C13" t="s">
        <v>185</v>
      </c>
      <c r="D13" t="s">
        <v>221</v>
      </c>
    </row>
    <row r="14" spans="1:4">
      <c r="A14" t="s">
        <v>86</v>
      </c>
      <c r="C14" t="s">
        <v>188</v>
      </c>
      <c r="D14" t="s">
        <v>221</v>
      </c>
    </row>
    <row r="15" spans="1:4">
      <c r="A15" t="s">
        <v>97</v>
      </c>
      <c r="C15" t="s">
        <v>189</v>
      </c>
      <c r="D15" t="s">
        <v>221</v>
      </c>
    </row>
    <row r="16" spans="1:4">
      <c r="A16" t="s">
        <v>89</v>
      </c>
      <c r="C16" t="s">
        <v>194</v>
      </c>
      <c r="D16" t="s">
        <v>221</v>
      </c>
    </row>
    <row r="17" spans="1:4">
      <c r="A17" t="s">
        <v>90</v>
      </c>
      <c r="C17" t="s">
        <v>195</v>
      </c>
      <c r="D17" t="s">
        <v>221</v>
      </c>
    </row>
    <row r="18" spans="1:4">
      <c r="A18" t="s">
        <v>93</v>
      </c>
      <c r="C18" t="s">
        <v>196</v>
      </c>
      <c r="D18" t="s">
        <v>221</v>
      </c>
    </row>
    <row r="19" spans="1:4">
      <c r="A19" t="s">
        <v>91</v>
      </c>
      <c r="C19" t="s">
        <v>197</v>
      </c>
      <c r="D19" t="s">
        <v>221</v>
      </c>
    </row>
    <row r="20" spans="1:4">
      <c r="A20" t="s">
        <v>92</v>
      </c>
      <c r="C20" t="s">
        <v>198</v>
      </c>
      <c r="D20" t="s">
        <v>221</v>
      </c>
    </row>
    <row r="21" spans="1:4">
      <c r="A21" s="6" t="s">
        <v>156</v>
      </c>
      <c r="C21" t="s">
        <v>205</v>
      </c>
      <c r="D21" t="s">
        <v>222</v>
      </c>
    </row>
    <row r="23" spans="1:4">
      <c r="A23" t="s">
        <v>111</v>
      </c>
      <c r="B23" t="s">
        <v>176</v>
      </c>
      <c r="C23" t="s">
        <v>187</v>
      </c>
      <c r="D23" t="s">
        <v>221</v>
      </c>
    </row>
    <row r="24" spans="1:4">
      <c r="A24" t="s">
        <v>113</v>
      </c>
      <c r="B24" t="s">
        <v>178</v>
      </c>
      <c r="C24" t="s">
        <v>193</v>
      </c>
      <c r="D24" t="s">
        <v>221</v>
      </c>
    </row>
    <row r="25" spans="1:4">
      <c r="A25" t="s">
        <v>88</v>
      </c>
      <c r="C25" t="s">
        <v>192</v>
      </c>
      <c r="D25" t="s">
        <v>221</v>
      </c>
    </row>
    <row r="26" spans="1:4">
      <c r="A26" s="6" t="s">
        <v>154</v>
      </c>
      <c r="C26" t="s">
        <v>210</v>
      </c>
      <c r="D26" t="s">
        <v>222</v>
      </c>
    </row>
    <row r="27" spans="1:4">
      <c r="A27" s="6" t="s">
        <v>158</v>
      </c>
      <c r="C27" t="s">
        <v>212</v>
      </c>
      <c r="D27" t="s">
        <v>222</v>
      </c>
    </row>
    <row r="28" spans="1:4">
      <c r="A28" s="6" t="s">
        <v>155</v>
      </c>
      <c r="C28" t="s">
        <v>213</v>
      </c>
      <c r="D28" t="s">
        <v>222</v>
      </c>
    </row>
    <row r="29" spans="1:4">
      <c r="A29" s="3" t="s">
        <v>157</v>
      </c>
      <c r="B29" s="3" t="s">
        <v>175</v>
      </c>
      <c r="C29" t="s">
        <v>211</v>
      </c>
      <c r="D29" t="s">
        <v>222</v>
      </c>
    </row>
    <row r="30" spans="1:4">
      <c r="A30" s="6" t="s">
        <v>165</v>
      </c>
      <c r="C30" t="s">
        <v>200</v>
      </c>
      <c r="D30" t="s">
        <v>222</v>
      </c>
    </row>
    <row r="31" spans="1:4">
      <c r="A31" t="s">
        <v>110</v>
      </c>
      <c r="C31" t="s">
        <v>186</v>
      </c>
      <c r="D31" t="s">
        <v>221</v>
      </c>
    </row>
    <row r="32" spans="1:4">
      <c r="A32" t="s">
        <v>112</v>
      </c>
      <c r="B32" t="s">
        <v>177</v>
      </c>
      <c r="C32" t="s">
        <v>191</v>
      </c>
      <c r="D32" t="s">
        <v>221</v>
      </c>
    </row>
    <row r="33" spans="1:4">
      <c r="A33" t="s">
        <v>87</v>
      </c>
      <c r="C33" t="s">
        <v>190</v>
      </c>
      <c r="D33" t="s">
        <v>221</v>
      </c>
    </row>
    <row r="34" spans="1:4">
      <c r="A34" s="6" t="s">
        <v>149</v>
      </c>
      <c r="C34" t="s">
        <v>206</v>
      </c>
      <c r="D34" t="s">
        <v>222</v>
      </c>
    </row>
    <row r="35" spans="1:4">
      <c r="A35" s="6" t="s">
        <v>159</v>
      </c>
      <c r="C35" t="s">
        <v>208</v>
      </c>
      <c r="D35" t="s">
        <v>222</v>
      </c>
    </row>
    <row r="36" spans="1:4">
      <c r="A36" s="6" t="s">
        <v>225</v>
      </c>
      <c r="C36" t="s">
        <v>209</v>
      </c>
      <c r="D36" t="s">
        <v>222</v>
      </c>
    </row>
    <row r="37" spans="1:4">
      <c r="A37" s="3" t="s">
        <v>150</v>
      </c>
      <c r="B37" s="3" t="s">
        <v>172</v>
      </c>
      <c r="C37" t="s">
        <v>207</v>
      </c>
      <c r="D37" t="s">
        <v>222</v>
      </c>
    </row>
    <row r="38" spans="1:4">
      <c r="A38" s="6" t="s">
        <v>166</v>
      </c>
      <c r="C38" t="s">
        <v>199</v>
      </c>
      <c r="D38" t="s">
        <v>222</v>
      </c>
    </row>
    <row r="39" spans="1:4">
      <c r="A39" s="11" t="s">
        <v>151</v>
      </c>
      <c r="C39" t="s">
        <v>214</v>
      </c>
      <c r="D39" t="s">
        <v>222</v>
      </c>
    </row>
    <row r="40" spans="1:4">
      <c r="A40" t="s">
        <v>167</v>
      </c>
      <c r="C40" t="s">
        <v>215</v>
      </c>
      <c r="D40" t="s">
        <v>223</v>
      </c>
    </row>
    <row r="41" spans="1:4">
      <c r="A41" t="s">
        <v>168</v>
      </c>
      <c r="C41" t="s">
        <v>216</v>
      </c>
      <c r="D41" t="s">
        <v>223</v>
      </c>
    </row>
    <row r="42" spans="1:4">
      <c r="A42" t="s">
        <v>169</v>
      </c>
      <c r="C42" t="s">
        <v>217</v>
      </c>
      <c r="D42" t="s">
        <v>223</v>
      </c>
    </row>
    <row r="43" spans="1:4">
      <c r="A43" t="s">
        <v>170</v>
      </c>
      <c r="C43" t="s">
        <v>218</v>
      </c>
      <c r="D43" t="s">
        <v>224</v>
      </c>
    </row>
    <row r="44" spans="1:4">
      <c r="A44" t="s">
        <v>171</v>
      </c>
      <c r="C44" t="s">
        <v>219</v>
      </c>
      <c r="D44" t="s">
        <v>224</v>
      </c>
    </row>
  </sheetData>
  <sortState xmlns:xlrd2="http://schemas.microsoft.com/office/spreadsheetml/2017/richdata2" ref="A23:D38">
    <sortCondition ref="A2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US Vet Schools</vt:lpstr>
      <vt:lpstr>Tile Location</vt:lpstr>
      <vt:lpstr>Pivoted Metrics</vt:lpstr>
      <vt:lpstr>Median Metrics</vt:lpstr>
      <vt:lpstr>References</vt:lpstr>
      <vt:lpstr>Data Fields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2019-06-09T21:25:02Z</dcterms:created>
  <dcterms:modified xsi:type="dcterms:W3CDTF">2019-07-24T01:15:45Z</dcterms:modified>
</cp:coreProperties>
</file>